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19200" windowHeight="7600"/>
  </bookViews>
  <sheets>
    <sheet name="Main" sheetId="1" r:id="rId1"/>
    <sheet name="Analysis" sheetId="2" r:id="rId2"/>
    <sheet name="Dashboard" sheetId="8" r:id="rId3"/>
  </sheets>
  <definedNames>
    <definedName name="_xlnm._FilterDatabase" localSheetId="0" hidden="1">Main!$A$1:$Q$1428</definedName>
    <definedName name="Slicer_Category">#N/A</definedName>
    <definedName name="Slicer_Number_of_Transactions_Per_City">#N/A</definedName>
  </definedNames>
  <calcPr calcId="162913"/>
  <pivotCaches>
    <pivotCache cacheId="0" r:id="rId4"/>
    <pivotCache cacheId="1" r:id="rId5"/>
    <pivotCache cacheId="4" r:id="rId6"/>
    <pivotCache cacheId="3"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uri="GoogleSheetsCustomDataVersion2">
      <go:sheetsCustomData xmlns:go="http://customooxmlschemas.google.com/" r:id="rId10" roundtripDataChecksum="yBoSbAjeKZQRE4SjI5fTLZDNdZ0RISdPt4n3vqAOoxw="/>
    </ext>
  </extLst>
</workbook>
</file>

<file path=xl/calcChain.xml><?xml version="1.0" encoding="utf-8"?>
<calcChain xmlns="http://schemas.openxmlformats.org/spreadsheetml/2006/main">
  <c r="W2" i="1" l="1"/>
  <c r="W3" i="1" a="1"/>
  <c r="W3" i="1" s="1"/>
  <c r="R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T1425" i="1"/>
  <c r="T1426" i="1"/>
  <c r="T1427" i="1"/>
  <c r="T1428" i="1"/>
  <c r="T2" i="1"/>
  <c r="S2" i="1"/>
  <c r="V3" i="1" a="1"/>
  <c r="V3" i="1" s="1"/>
  <c r="V2" i="1" a="1"/>
  <c r="V2" i="1" s="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N75" i="1" l="1"/>
  <c r="O75" i="1" s="1"/>
  <c r="N223" i="1"/>
  <c r="O223" i="1" s="1"/>
  <c r="N203" i="1"/>
  <c r="O203" i="1" s="1"/>
  <c r="N169" i="1"/>
  <c r="O169" i="1" s="1"/>
  <c r="N235" i="1"/>
  <c r="O235" i="1" s="1"/>
  <c r="N207" i="1"/>
  <c r="O207" i="1" s="1"/>
  <c r="N270" i="1"/>
  <c r="O270" i="1" s="1"/>
  <c r="N265" i="1"/>
  <c r="O265" i="1" s="1"/>
  <c r="N129" i="1"/>
  <c r="O129" i="1" s="1"/>
  <c r="N118" i="1"/>
  <c r="O118" i="1" s="1"/>
  <c r="N450" i="1"/>
  <c r="O450" i="1" s="1"/>
  <c r="N245" i="1"/>
  <c r="O245" i="1" s="1"/>
  <c r="N149" i="1"/>
  <c r="O149" i="1" s="1"/>
  <c r="N165" i="1"/>
  <c r="O165" i="1" s="1"/>
  <c r="N124" i="1"/>
  <c r="O124" i="1" s="1"/>
  <c r="N110" i="1"/>
  <c r="O110" i="1" s="1"/>
  <c r="N140" i="1"/>
  <c r="O140" i="1" s="1"/>
  <c r="N449" i="1"/>
  <c r="O449" i="1" s="1"/>
  <c r="N454" i="1"/>
  <c r="O454" i="1" s="1"/>
  <c r="N127" i="1"/>
  <c r="O127" i="1" s="1"/>
  <c r="N460" i="1"/>
  <c r="O460" i="1" s="1"/>
  <c r="N160" i="1"/>
  <c r="O160" i="1" s="1"/>
  <c r="N455" i="1"/>
  <c r="O455" i="1" s="1"/>
  <c r="R455" i="1" s="1"/>
  <c r="N237" i="1"/>
  <c r="O237" i="1" s="1"/>
  <c r="N461" i="1"/>
  <c r="O461" i="1" s="1"/>
  <c r="R461" i="1" s="1"/>
  <c r="N171" i="1"/>
  <c r="O171" i="1" s="1"/>
  <c r="N175" i="1"/>
  <c r="O175" i="1" s="1"/>
  <c r="N69" i="1"/>
  <c r="O69" i="1" s="1"/>
  <c r="N445" i="1"/>
  <c r="O445" i="1" s="1"/>
  <c r="N230" i="1"/>
  <c r="O230" i="1" s="1"/>
  <c r="N90" i="1"/>
  <c r="O90" i="1" s="1"/>
  <c r="N965" i="1"/>
  <c r="O965" i="1" s="1"/>
  <c r="N1316" i="1"/>
  <c r="O1316" i="1" s="1"/>
  <c r="N980" i="1"/>
  <c r="O980" i="1" s="1"/>
  <c r="N1016" i="1"/>
  <c r="O1016" i="1" s="1"/>
  <c r="N1352" i="1"/>
  <c r="O1352" i="1" s="1"/>
  <c r="N1264" i="1"/>
  <c r="O1264" i="1" s="1"/>
  <c r="N1356" i="1"/>
  <c r="O1356" i="1" s="1"/>
  <c r="N520" i="1"/>
  <c r="O520" i="1" s="1"/>
  <c r="N1411" i="1"/>
  <c r="O1411" i="1" s="1"/>
  <c r="R1411" i="1" s="1"/>
  <c r="N996" i="1"/>
  <c r="O996" i="1" s="1"/>
  <c r="N831" i="1"/>
  <c r="O831" i="1" s="1"/>
  <c r="N747" i="1"/>
  <c r="O747" i="1" s="1"/>
  <c r="N948" i="1"/>
  <c r="O948" i="1" s="1"/>
  <c r="N1237" i="1"/>
  <c r="O1237" i="1" s="1"/>
  <c r="N1306" i="1"/>
  <c r="O1306" i="1" s="1"/>
  <c r="N1396" i="1"/>
  <c r="O1396" i="1" s="1"/>
  <c r="N1371" i="1"/>
  <c r="O1371" i="1" s="1"/>
  <c r="N1394" i="1"/>
  <c r="O1394" i="1" s="1"/>
  <c r="N1309" i="1"/>
  <c r="O1309" i="1" s="1"/>
  <c r="N1215" i="1"/>
  <c r="O1215" i="1" s="1"/>
  <c r="N620" i="1"/>
  <c r="O620" i="1" s="1"/>
  <c r="N1229" i="1"/>
  <c r="O1229" i="1" s="1"/>
  <c r="N1062" i="1"/>
  <c r="O1062" i="1" s="1"/>
  <c r="N1084" i="1"/>
  <c r="O1084" i="1" s="1"/>
  <c r="N1085" i="1"/>
  <c r="O1085" i="1" s="1"/>
  <c r="N1246" i="1"/>
  <c r="O1246" i="1" s="1"/>
  <c r="N811" i="1"/>
  <c r="O811" i="1" s="1"/>
  <c r="N719" i="1"/>
  <c r="O719" i="1" s="1"/>
  <c r="N595" i="1"/>
  <c r="O595" i="1" s="1"/>
  <c r="N1208" i="1"/>
  <c r="O1208" i="1" s="1"/>
  <c r="N1245" i="1"/>
  <c r="O1245" i="1" s="1"/>
  <c r="N1403" i="1"/>
  <c r="O1403" i="1" s="1"/>
  <c r="R1403" i="1" s="1"/>
  <c r="N1295" i="1"/>
  <c r="O1295" i="1" s="1"/>
  <c r="N1293" i="1"/>
  <c r="O1293" i="1" s="1"/>
  <c r="N842" i="1"/>
  <c r="O842" i="1" s="1"/>
  <c r="N1296" i="1"/>
  <c r="O1296" i="1" s="1"/>
  <c r="N850" i="1"/>
  <c r="O850" i="1" s="1"/>
  <c r="N681" i="1"/>
  <c r="O681" i="1" s="1"/>
  <c r="N826" i="1"/>
  <c r="O826" i="1" s="1"/>
  <c r="N824" i="1"/>
  <c r="O824" i="1" s="1"/>
  <c r="N1196" i="1"/>
  <c r="O1196" i="1" s="1"/>
  <c r="N533" i="1"/>
  <c r="O533" i="1" s="1"/>
  <c r="N955" i="1"/>
  <c r="O955" i="1" s="1"/>
  <c r="N513" i="1"/>
  <c r="O513" i="1" s="1"/>
  <c r="N706" i="1"/>
  <c r="O706" i="1" s="1"/>
  <c r="N884" i="1"/>
  <c r="O884" i="1" s="1"/>
  <c r="N658" i="1"/>
  <c r="O658" i="1" s="1"/>
  <c r="N604" i="1"/>
  <c r="O604" i="1" s="1"/>
  <c r="N861" i="1"/>
  <c r="O861" i="1" s="1"/>
  <c r="N570" i="1"/>
  <c r="O570" i="1" s="1"/>
  <c r="N1205" i="1"/>
  <c r="O1205" i="1" s="1"/>
  <c r="N581" i="1"/>
  <c r="O581" i="1" s="1"/>
  <c r="N623" i="1"/>
  <c r="O623" i="1" s="1"/>
  <c r="N758" i="1"/>
  <c r="O758" i="1" s="1"/>
  <c r="N119" i="1"/>
  <c r="O119" i="1" s="1"/>
  <c r="N4" i="1"/>
  <c r="O4" i="1" s="1"/>
  <c r="N27" i="1"/>
  <c r="O27" i="1" s="1"/>
  <c r="N3" i="1"/>
  <c r="O3" i="1" s="1"/>
  <c r="N2" i="1"/>
  <c r="O2" i="1" s="1"/>
  <c r="N8" i="1"/>
  <c r="O8" i="1" s="1"/>
  <c r="N1177" i="1"/>
  <c r="O1177" i="1" s="1"/>
  <c r="N1044" i="1"/>
  <c r="O1044" i="1" s="1"/>
  <c r="N799" i="1"/>
  <c r="O799" i="1" s="1"/>
  <c r="N736" i="1"/>
  <c r="O736" i="1" s="1"/>
  <c r="N737" i="1"/>
  <c r="O737" i="1" s="1"/>
  <c r="N1072" i="1"/>
  <c r="O1072" i="1" s="1"/>
  <c r="N619" i="1"/>
  <c r="O619" i="1" s="1"/>
  <c r="N751" i="1"/>
  <c r="O751" i="1" s="1"/>
  <c r="N1250" i="1"/>
  <c r="O1250" i="1" s="1"/>
  <c r="N1345" i="1"/>
  <c r="O1345" i="1" s="1"/>
  <c r="N1133" i="1"/>
  <c r="O1133" i="1" s="1"/>
  <c r="N870" i="1"/>
  <c r="O870" i="1" s="1"/>
  <c r="N819" i="1"/>
  <c r="O819" i="1" s="1"/>
  <c r="N1338" i="1"/>
  <c r="O1338" i="1" s="1"/>
  <c r="N694" i="1"/>
  <c r="O694" i="1" s="1"/>
  <c r="N1388" i="1"/>
  <c r="O1388" i="1" s="1"/>
  <c r="N833" i="1"/>
  <c r="O833" i="1" s="1"/>
  <c r="N1213" i="1"/>
  <c r="O1213" i="1" s="1"/>
  <c r="N1269" i="1"/>
  <c r="O1269" i="1" s="1"/>
  <c r="N934" i="1"/>
  <c r="O934" i="1" s="1"/>
  <c r="R934" i="1" s="1"/>
  <c r="N1176" i="1"/>
  <c r="O1176" i="1" s="1"/>
  <c r="N536" i="1"/>
  <c r="O536" i="1" s="1"/>
  <c r="N1211" i="1"/>
  <c r="O1211" i="1" s="1"/>
  <c r="N1128" i="1"/>
  <c r="O1128" i="1" s="1"/>
  <c r="N682" i="1"/>
  <c r="O682" i="1" s="1"/>
  <c r="N629" i="1"/>
  <c r="O629" i="1" s="1"/>
  <c r="N1004" i="1"/>
  <c r="O1004" i="1" s="1"/>
  <c r="N726" i="1"/>
  <c r="O726" i="1" s="1"/>
  <c r="N660" i="1"/>
  <c r="O660" i="1" s="1"/>
  <c r="N555" i="1"/>
  <c r="O555" i="1" s="1"/>
  <c r="N1164" i="1"/>
  <c r="O1164" i="1" s="1"/>
  <c r="N731" i="1"/>
  <c r="O731" i="1" s="1"/>
  <c r="N554" i="1"/>
  <c r="O554" i="1" s="1"/>
  <c r="N707" i="1"/>
  <c r="O707" i="1" s="1"/>
  <c r="N753" i="1"/>
  <c r="O753" i="1" s="1"/>
  <c r="N994" i="1"/>
  <c r="O994" i="1" s="1"/>
  <c r="N1397" i="1"/>
  <c r="O1397" i="1" s="1"/>
  <c r="N1268" i="1"/>
  <c r="O1268" i="1" s="1"/>
  <c r="N1061" i="1"/>
  <c r="O1061" i="1" s="1"/>
  <c r="N1235" i="1"/>
  <c r="O1235" i="1" s="1"/>
  <c r="N713" i="1"/>
  <c r="O713" i="1" s="1"/>
  <c r="N649" i="1"/>
  <c r="O649" i="1" s="1"/>
  <c r="N729" i="1"/>
  <c r="O729" i="1" s="1"/>
  <c r="N768" i="1"/>
  <c r="O768" i="1" s="1"/>
  <c r="N666" i="1"/>
  <c r="O666" i="1" s="1"/>
  <c r="N913" i="1"/>
  <c r="O913" i="1" s="1"/>
  <c r="N1162" i="1"/>
  <c r="O1162" i="1" s="1"/>
  <c r="N540" i="1"/>
  <c r="O540" i="1" s="1"/>
  <c r="N584" i="1"/>
  <c r="O584" i="1" s="1"/>
  <c r="N497" i="1"/>
  <c r="O497" i="1" s="1"/>
  <c r="N692" i="1"/>
  <c r="O692" i="1" s="1"/>
  <c r="N1125" i="1"/>
  <c r="O1125" i="1" s="1"/>
  <c r="N1203" i="1"/>
  <c r="O1203" i="1" s="1"/>
  <c r="N515" i="1"/>
  <c r="O515" i="1" s="1"/>
  <c r="N857" i="1"/>
  <c r="O857" i="1" s="1"/>
  <c r="N687" i="1"/>
  <c r="O687" i="1" s="1"/>
  <c r="N1087" i="1"/>
  <c r="O1087" i="1" s="1"/>
  <c r="N636" i="1"/>
  <c r="O636" i="1" s="1"/>
  <c r="N951" i="1"/>
  <c r="O951" i="1" s="1"/>
  <c r="N524" i="1"/>
  <c r="O524" i="1" s="1"/>
  <c r="N680" i="1"/>
  <c r="O680" i="1" s="1"/>
  <c r="N586" i="1"/>
  <c r="O586" i="1" s="1"/>
  <c r="N588" i="1"/>
  <c r="O588" i="1" s="1"/>
  <c r="N657" i="1"/>
  <c r="O657" i="1" s="1"/>
  <c r="N696" i="1"/>
  <c r="O696" i="1" s="1"/>
  <c r="N770" i="1"/>
  <c r="O770" i="1" s="1"/>
  <c r="N903" i="1"/>
  <c r="O903" i="1" s="1"/>
  <c r="N1314" i="1"/>
  <c r="O1314" i="1" s="1"/>
  <c r="N644" i="1"/>
  <c r="O644" i="1" s="1"/>
  <c r="N671" i="1"/>
  <c r="O671" i="1" s="1"/>
  <c r="N906" i="1"/>
  <c r="O906" i="1" s="1"/>
  <c r="N601" i="1"/>
  <c r="O601" i="1" s="1"/>
  <c r="N844" i="1"/>
  <c r="O844" i="1" s="1"/>
  <c r="N630" i="1"/>
  <c r="O630" i="1" s="1"/>
  <c r="N626" i="1"/>
  <c r="O626" i="1" s="1"/>
  <c r="N628" i="1"/>
  <c r="O628" i="1" s="1"/>
  <c r="N534" i="1"/>
  <c r="O534" i="1" s="1"/>
  <c r="N627" i="1"/>
  <c r="O627" i="1" s="1"/>
  <c r="N633" i="1"/>
  <c r="O633" i="1" s="1"/>
  <c r="N1146" i="1"/>
  <c r="O1146" i="1" s="1"/>
  <c r="N1284" i="1"/>
  <c r="O1284" i="1" s="1"/>
  <c r="N1093" i="1"/>
  <c r="O1093" i="1" s="1"/>
  <c r="N1312" i="1"/>
  <c r="O1312" i="1" s="1"/>
  <c r="N1010" i="1"/>
  <c r="O1010" i="1" s="1"/>
  <c r="N1204" i="1"/>
  <c r="O1204" i="1" s="1"/>
  <c r="N1009" i="1"/>
  <c r="O1009" i="1" s="1"/>
  <c r="N1355" i="1"/>
  <c r="O1355" i="1" s="1"/>
  <c r="N1278" i="1"/>
  <c r="O1278" i="1" s="1"/>
  <c r="N1037" i="1"/>
  <c r="O1037" i="1" s="1"/>
  <c r="N936" i="1"/>
  <c r="O936" i="1" s="1"/>
  <c r="N933" i="1"/>
  <c r="O933" i="1" s="1"/>
  <c r="N1023" i="1"/>
  <c r="O1023" i="1" s="1"/>
  <c r="N1022" i="1"/>
  <c r="O1022" i="1" s="1"/>
  <c r="N918" i="1"/>
  <c r="O918" i="1" s="1"/>
  <c r="N1347" i="1"/>
  <c r="O1347" i="1" s="1"/>
  <c r="N664" i="1"/>
  <c r="O664" i="1" s="1"/>
  <c r="N1194" i="1"/>
  <c r="O1194" i="1" s="1"/>
  <c r="N1319" i="1"/>
  <c r="O1319" i="1" s="1"/>
  <c r="N1191" i="1"/>
  <c r="O1191" i="1" s="1"/>
  <c r="N510" i="1"/>
  <c r="O510" i="1" s="1"/>
  <c r="N1100" i="1"/>
  <c r="O1100" i="1" s="1"/>
  <c r="N1117" i="1"/>
  <c r="O1117" i="1" s="1"/>
  <c r="N1136" i="1"/>
  <c r="O1136" i="1" s="1"/>
  <c r="N1253" i="1"/>
  <c r="O1253" i="1" s="1"/>
  <c r="N1227" i="1"/>
  <c r="O1227" i="1" s="1"/>
  <c r="N1046" i="1"/>
  <c r="O1046" i="1" s="1"/>
  <c r="N1051" i="1"/>
  <c r="O1051" i="1" s="1"/>
  <c r="N1049" i="1"/>
  <c r="O1049" i="1" s="1"/>
  <c r="N1121" i="1"/>
  <c r="O1121" i="1" s="1"/>
  <c r="N1408" i="1"/>
  <c r="O1408" i="1" s="1"/>
  <c r="N1409" i="1"/>
  <c r="O1409" i="1" s="1"/>
  <c r="N1424" i="1"/>
  <c r="O1424" i="1" s="1"/>
  <c r="R1424" i="1" s="1"/>
  <c r="N964" i="1"/>
  <c r="O964" i="1" s="1"/>
  <c r="N963" i="1"/>
  <c r="O963" i="1" s="1"/>
  <c r="N733" i="1"/>
  <c r="O733" i="1" s="1"/>
  <c r="N1234" i="1"/>
  <c r="O1234" i="1" s="1"/>
  <c r="N1152" i="1"/>
  <c r="O1152" i="1" s="1"/>
  <c r="N1153" i="1"/>
  <c r="O1153" i="1" s="1"/>
  <c r="N862" i="1"/>
  <c r="O862" i="1" s="1"/>
  <c r="N792" i="1"/>
  <c r="O792" i="1" s="1"/>
  <c r="N1076" i="1"/>
  <c r="O1076" i="1" s="1"/>
  <c r="N1077" i="1"/>
  <c r="O1077" i="1" s="1"/>
  <c r="N839" i="1"/>
  <c r="O839" i="1" s="1"/>
  <c r="N838" i="1"/>
  <c r="O838" i="1" s="1"/>
  <c r="N1308" i="1"/>
  <c r="O1308" i="1" s="1"/>
  <c r="N1379" i="1"/>
  <c r="O1379" i="1" s="1"/>
  <c r="N1378" i="1"/>
  <c r="O1378" i="1" s="1"/>
  <c r="N946" i="1"/>
  <c r="O946" i="1" s="1"/>
  <c r="N848" i="1"/>
  <c r="O848" i="1" s="1"/>
  <c r="N1197" i="1"/>
  <c r="O1197" i="1" s="1"/>
  <c r="N653" i="1"/>
  <c r="O653" i="1" s="1"/>
  <c r="N1247" i="1"/>
  <c r="O1247" i="1" s="1"/>
  <c r="N1393" i="1"/>
  <c r="O1393" i="1" s="1"/>
  <c r="N1102" i="1"/>
  <c r="O1102" i="1" s="1"/>
  <c r="N1254" i="1"/>
  <c r="O1254" i="1" s="1"/>
  <c r="N1404" i="1"/>
  <c r="O1404" i="1" s="1"/>
  <c r="N1103" i="1"/>
  <c r="O1103" i="1" s="1"/>
  <c r="N1340" i="1"/>
  <c r="O1340" i="1" s="1"/>
  <c r="N1059" i="1"/>
  <c r="O1059" i="1" s="1"/>
  <c r="N1057" i="1"/>
  <c r="O1057" i="1" s="1"/>
  <c r="N1300" i="1"/>
  <c r="O1300" i="1" s="1"/>
  <c r="N1056" i="1"/>
  <c r="O1056" i="1" s="1"/>
  <c r="N1225" i="1"/>
  <c r="O1225" i="1" s="1"/>
  <c r="N1259" i="1"/>
  <c r="O1259" i="1" s="1"/>
  <c r="N1370" i="1"/>
  <c r="O1370" i="1" s="1"/>
  <c r="N1260" i="1"/>
  <c r="O1260" i="1" s="1"/>
  <c r="N1262" i="1"/>
  <c r="O1262" i="1" s="1"/>
  <c r="N804" i="1"/>
  <c r="O804" i="1" s="1"/>
  <c r="N845" i="1"/>
  <c r="O845" i="1" s="1"/>
  <c r="N1097" i="1"/>
  <c r="O1097" i="1" s="1"/>
  <c r="N1367" i="1"/>
  <c r="O1367" i="1" s="1"/>
  <c r="N1368" i="1"/>
  <c r="O1368" i="1" s="1"/>
  <c r="N1413" i="1"/>
  <c r="O1413" i="1" s="1"/>
  <c r="N1400" i="1"/>
  <c r="O1400" i="1" s="1"/>
  <c r="N1366" i="1"/>
  <c r="O1366" i="1" s="1"/>
  <c r="N1287" i="1"/>
  <c r="O1287" i="1" s="1"/>
  <c r="N1273" i="1"/>
  <c r="O1273" i="1" s="1"/>
  <c r="N689" i="1"/>
  <c r="O689" i="1" s="1"/>
  <c r="N1328" i="1"/>
  <c r="O1328" i="1" s="1"/>
  <c r="N614" i="1"/>
  <c r="O614" i="1" s="1"/>
  <c r="N612" i="1"/>
  <c r="O612" i="1" s="1"/>
  <c r="N1029" i="1"/>
  <c r="O1029" i="1" s="1"/>
  <c r="N562" i="1"/>
  <c r="O562" i="1" s="1"/>
  <c r="N544" i="1"/>
  <c r="O544" i="1" s="1"/>
  <c r="N958" i="1"/>
  <c r="O958" i="1" s="1"/>
  <c r="N828" i="1"/>
  <c r="O828" i="1" s="1"/>
  <c r="N953" i="1"/>
  <c r="O953" i="1" s="1"/>
  <c r="N984" i="1"/>
  <c r="O984" i="1" s="1"/>
  <c r="N985" i="1"/>
  <c r="O985" i="1" s="1"/>
  <c r="N917" i="1"/>
  <c r="O917" i="1" s="1"/>
  <c r="N916" i="1"/>
  <c r="O916" i="1" s="1"/>
  <c r="N1282" i="1"/>
  <c r="O1282" i="1" s="1"/>
  <c r="N1283" i="1"/>
  <c r="O1283" i="1" s="1"/>
  <c r="N1003" i="1"/>
  <c r="O1003" i="1" s="1"/>
  <c r="N1002" i="1"/>
  <c r="O1002" i="1" s="1"/>
  <c r="N910" i="1"/>
  <c r="O910" i="1" s="1"/>
  <c r="N530" i="1"/>
  <c r="O530" i="1" s="1"/>
  <c r="N885" i="1"/>
  <c r="O885" i="1" s="1"/>
  <c r="N890" i="1"/>
  <c r="O890" i="1" s="1"/>
  <c r="N892" i="1"/>
  <c r="O892" i="1" s="1"/>
  <c r="N887" i="1"/>
  <c r="O887" i="1" s="1"/>
  <c r="N893" i="1"/>
  <c r="O893" i="1" s="1"/>
  <c r="N997" i="1"/>
  <c r="O997" i="1" s="1"/>
  <c r="N971" i="1"/>
  <c r="O971" i="1" s="1"/>
  <c r="N974" i="1"/>
  <c r="O974" i="1" s="1"/>
  <c r="N1187" i="1"/>
  <c r="O1187" i="1" s="1"/>
  <c r="N976" i="1"/>
  <c r="O976" i="1" s="1"/>
  <c r="N1086" i="1"/>
  <c r="O1086" i="1" s="1"/>
  <c r="N812" i="1"/>
  <c r="O812" i="1" s="1"/>
  <c r="N662" i="1"/>
  <c r="O662" i="1" s="1"/>
  <c r="N977" i="1"/>
  <c r="O977" i="1" s="1"/>
  <c r="N813" i="1"/>
  <c r="O813" i="1" s="1"/>
  <c r="N1353" i="1"/>
  <c r="O1353" i="1" s="1"/>
  <c r="N1313" i="1"/>
  <c r="O1313" i="1" s="1"/>
  <c r="N1042" i="1"/>
  <c r="O1042" i="1" s="1"/>
  <c r="N1272" i="1"/>
  <c r="O1272" i="1" s="1"/>
  <c r="N1131" i="1"/>
  <c r="O1131" i="1" s="1"/>
  <c r="N1063" i="1"/>
  <c r="O1063" i="1" s="1"/>
  <c r="N1000" i="1"/>
  <c r="O1000" i="1" s="1"/>
  <c r="N1201" i="1"/>
  <c r="O1201" i="1" s="1"/>
  <c r="N661" i="1"/>
  <c r="O661" i="1" s="1"/>
  <c r="N1141" i="1"/>
  <c r="O1141" i="1" s="1"/>
  <c r="N1183" i="1"/>
  <c r="O1183" i="1" s="1"/>
  <c r="N1156" i="1"/>
  <c r="O1156" i="1" s="1"/>
  <c r="N1249" i="1"/>
  <c r="O1249" i="1" s="1"/>
  <c r="N1402" i="1"/>
  <c r="O1402" i="1" s="1"/>
  <c r="N1372" i="1"/>
  <c r="O1372" i="1" s="1"/>
  <c r="N821" i="1"/>
  <c r="O821" i="1" s="1"/>
  <c r="N1365" i="1"/>
  <c r="O1365" i="1" s="1"/>
  <c r="N1351" i="1"/>
  <c r="O1351" i="1" s="1"/>
  <c r="N784" i="1"/>
  <c r="O784" i="1" s="1"/>
  <c r="N1036" i="1"/>
  <c r="O1036" i="1" s="1"/>
  <c r="N739" i="1"/>
  <c r="O739" i="1" s="1"/>
  <c r="N1186" i="1"/>
  <c r="O1186" i="1" s="1"/>
  <c r="N959" i="1"/>
  <c r="O959" i="1" s="1"/>
  <c r="N961" i="1"/>
  <c r="O961" i="1" s="1"/>
  <c r="N962" i="1"/>
  <c r="O962" i="1" s="1"/>
  <c r="N741" i="1"/>
  <c r="O741" i="1" s="1"/>
  <c r="N1274" i="1"/>
  <c r="O1274" i="1" s="1"/>
  <c r="N1343" i="1"/>
  <c r="O1343" i="1" s="1"/>
  <c r="N1331" i="1"/>
  <c r="O1331" i="1" s="1"/>
  <c r="N1257" i="1"/>
  <c r="O1257" i="1" s="1"/>
  <c r="N1333" i="1"/>
  <c r="O1333" i="1" s="1"/>
  <c r="N841" i="1"/>
  <c r="O841" i="1" s="1"/>
  <c r="N1108" i="1"/>
  <c r="O1108" i="1" s="1"/>
  <c r="N797" i="1"/>
  <c r="O797" i="1" s="1"/>
  <c r="N798" i="1"/>
  <c r="O798" i="1" s="1"/>
  <c r="N1178" i="1"/>
  <c r="O1178" i="1" s="1"/>
  <c r="N1289" i="1"/>
  <c r="O1289" i="1" s="1"/>
  <c r="N1276" i="1"/>
  <c r="O1276" i="1" s="1"/>
  <c r="N1074" i="1"/>
  <c r="O1074" i="1" s="1"/>
  <c r="N1185" i="1"/>
  <c r="O1185" i="1" s="1"/>
  <c r="N981" i="1"/>
  <c r="O981" i="1" s="1"/>
  <c r="N1200" i="1"/>
  <c r="O1200" i="1" s="1"/>
  <c r="N928" i="1"/>
  <c r="O928" i="1" s="1"/>
  <c r="N982" i="1"/>
  <c r="O982" i="1" s="1"/>
  <c r="N1302" i="1"/>
  <c r="O1302" i="1" s="1"/>
  <c r="N1342" i="1"/>
  <c r="O1342" i="1" s="1"/>
  <c r="N1399" i="1"/>
  <c r="O1399" i="1" s="1"/>
  <c r="N517" i="1"/>
  <c r="O517" i="1" s="1"/>
  <c r="N1410" i="1"/>
  <c r="O1410" i="1" s="1"/>
  <c r="N746" i="1"/>
  <c r="O746" i="1" s="1"/>
  <c r="N1385" i="1"/>
  <c r="O1385" i="1" s="1"/>
  <c r="N1390" i="1"/>
  <c r="O1390" i="1" s="1"/>
  <c r="N1210" i="1"/>
  <c r="O1210" i="1" s="1"/>
  <c r="N1291" i="1"/>
  <c r="O1291" i="1" s="1"/>
  <c r="N1341" i="1"/>
  <c r="O1341" i="1" s="1"/>
  <c r="N1067" i="1"/>
  <c r="O1067" i="1" s="1"/>
  <c r="N690" i="1"/>
  <c r="O690" i="1" s="1"/>
  <c r="N1068" i="1"/>
  <c r="O1068" i="1" s="1"/>
  <c r="N1299" i="1"/>
  <c r="O1299" i="1" s="1"/>
  <c r="N1350" i="1"/>
  <c r="O1350" i="1" s="1"/>
  <c r="N1140" i="1"/>
  <c r="O1140" i="1" s="1"/>
  <c r="N878" i="1"/>
  <c r="O878" i="1" s="1"/>
  <c r="N874" i="1"/>
  <c r="O874" i="1" s="1"/>
  <c r="N483" i="1"/>
  <c r="O483" i="1" s="1"/>
  <c r="N537" i="1"/>
  <c r="O537" i="1" s="1"/>
  <c r="N1228" i="1"/>
  <c r="O1228" i="1" s="1"/>
  <c r="N1216" i="1"/>
  <c r="O1216" i="1" s="1"/>
  <c r="N1380" i="1"/>
  <c r="O1380" i="1" s="1"/>
  <c r="N880" i="1"/>
  <c r="O880" i="1" s="1"/>
  <c r="N766" i="1"/>
  <c r="O766" i="1" s="1"/>
  <c r="N765" i="1"/>
  <c r="O765" i="1" s="1"/>
  <c r="N1094" i="1"/>
  <c r="O1094" i="1" s="1"/>
  <c r="N773" i="1"/>
  <c r="O773" i="1" s="1"/>
  <c r="N777" i="1"/>
  <c r="O777" i="1" s="1"/>
  <c r="N716" i="1"/>
  <c r="O716" i="1" s="1"/>
  <c r="N685" i="1"/>
  <c r="O685" i="1" s="1"/>
  <c r="N569" i="1"/>
  <c r="O569" i="1" s="1"/>
  <c r="N774" i="1"/>
  <c r="O774" i="1" s="1"/>
  <c r="N583" i="1"/>
  <c r="O583" i="1" s="1"/>
  <c r="N725" i="1"/>
  <c r="O725" i="1" s="1"/>
  <c r="N925" i="1"/>
  <c r="O925" i="1" s="1"/>
  <c r="N835" i="1"/>
  <c r="O835" i="1" s="1"/>
  <c r="N1028" i="1"/>
  <c r="O1028" i="1" s="1"/>
  <c r="N1238" i="1"/>
  <c r="O1238" i="1" s="1"/>
  <c r="N1027" i="1"/>
  <c r="O1027" i="1" s="1"/>
  <c r="N1167" i="1"/>
  <c r="O1167" i="1" s="1"/>
  <c r="N927" i="1"/>
  <c r="O927" i="1" s="1"/>
  <c r="N594" i="1"/>
  <c r="O594" i="1" s="1"/>
  <c r="N923" i="1"/>
  <c r="O923" i="1" s="1"/>
  <c r="N822" i="1"/>
  <c r="O822" i="1" s="1"/>
  <c r="N672" i="1"/>
  <c r="O672" i="1" s="1"/>
  <c r="N1007" i="1"/>
  <c r="O1007" i="1" s="1"/>
  <c r="N1172" i="1"/>
  <c r="O1172" i="1" s="1"/>
  <c r="N1168" i="1"/>
  <c r="O1168" i="1" s="1"/>
  <c r="N642" i="1"/>
  <c r="O642" i="1" s="1"/>
  <c r="N881" i="1"/>
  <c r="O881" i="1" s="1"/>
  <c r="N1170" i="1"/>
  <c r="O1170" i="1" s="1"/>
  <c r="N1173" i="1"/>
  <c r="O1173" i="1" s="1"/>
  <c r="N849" i="1"/>
  <c r="O849" i="1" s="1"/>
  <c r="N1018" i="1"/>
  <c r="O1018" i="1" s="1"/>
  <c r="N1020" i="1"/>
  <c r="O1020" i="1" s="1"/>
  <c r="N1113" i="1"/>
  <c r="O1113" i="1" s="1"/>
  <c r="N825" i="1"/>
  <c r="O825" i="1" s="1"/>
  <c r="N1073" i="1"/>
  <c r="O1073" i="1" s="1"/>
  <c r="N659" i="1"/>
  <c r="O659" i="1" s="1"/>
  <c r="N560" i="1"/>
  <c r="O560" i="1" s="1"/>
  <c r="N1034" i="1"/>
  <c r="O1034" i="1" s="1"/>
  <c r="N1035" i="1"/>
  <c r="O1035" i="1" s="1"/>
  <c r="N883" i="1"/>
  <c r="O883" i="1" s="1"/>
  <c r="N568" i="1"/>
  <c r="O568" i="1" s="1"/>
  <c r="N669" i="1"/>
  <c r="O669" i="1" s="1"/>
  <c r="N756" i="1"/>
  <c r="O756" i="1" s="1"/>
  <c r="N781" i="1"/>
  <c r="O781" i="1" s="1"/>
  <c r="N1055" i="1"/>
  <c r="O1055" i="1" s="1"/>
  <c r="N759" i="1"/>
  <c r="O759" i="1" s="1"/>
  <c r="N760" i="1"/>
  <c r="O760" i="1" s="1"/>
  <c r="N477" i="1"/>
  <c r="O477" i="1" s="1"/>
  <c r="N482" i="1"/>
  <c r="O482" i="1" s="1"/>
  <c r="N481" i="1"/>
  <c r="O481" i="1" s="1"/>
  <c r="N597" i="1"/>
  <c r="O597" i="1" s="1"/>
  <c r="N608" i="1"/>
  <c r="O608" i="1" s="1"/>
  <c r="N606" i="1"/>
  <c r="O606" i="1" s="1"/>
  <c r="N1157" i="1"/>
  <c r="O1157" i="1" s="1"/>
  <c r="N711" i="1"/>
  <c r="O711" i="1" s="1"/>
  <c r="N506" i="1"/>
  <c r="O506" i="1" s="1"/>
  <c r="N922" i="1"/>
  <c r="O922" i="1" s="1"/>
  <c r="N901" i="1"/>
  <c r="O901" i="1" s="1"/>
  <c r="N511" i="1"/>
  <c r="O511" i="1" s="1"/>
  <c r="N863" i="1"/>
  <c r="O863" i="1" s="1"/>
  <c r="N1270" i="1"/>
  <c r="O1270" i="1" s="1"/>
  <c r="N1348" i="1"/>
  <c r="O1348" i="1" s="1"/>
  <c r="N1040" i="1"/>
  <c r="O1040" i="1" s="1"/>
  <c r="N723" i="1"/>
  <c r="O723" i="1" s="1"/>
  <c r="N574" i="1"/>
  <c r="O574" i="1" s="1"/>
  <c r="N1364" i="1"/>
  <c r="O1364" i="1" s="1"/>
  <c r="N527" i="1"/>
  <c r="O527" i="1" s="1"/>
  <c r="N1334" i="1"/>
  <c r="O1334" i="1" s="1"/>
  <c r="N1387" i="1"/>
  <c r="O1387" i="1" s="1"/>
  <c r="N702" i="1"/>
  <c r="O702" i="1" s="1"/>
  <c r="N1386" i="1"/>
  <c r="O1386" i="1" s="1"/>
  <c r="N638" i="1"/>
  <c r="O638" i="1" s="1"/>
  <c r="N561" i="1"/>
  <c r="O561" i="1" s="1"/>
  <c r="N894" i="1"/>
  <c r="O894" i="1" s="1"/>
  <c r="N1301" i="1"/>
  <c r="O1301" i="1" s="1"/>
  <c r="N935" i="1"/>
  <c r="O935" i="1" s="1"/>
  <c r="N908" i="1"/>
  <c r="O908" i="1" s="1"/>
  <c r="N1130" i="1"/>
  <c r="O1130" i="1" s="1"/>
  <c r="N865" i="1"/>
  <c r="O865" i="1" s="1"/>
  <c r="N938" i="1"/>
  <c r="O938" i="1" s="1"/>
  <c r="N939" i="1"/>
  <c r="O939" i="1" s="1"/>
  <c r="N853" i="1"/>
  <c r="O853" i="1" s="1"/>
  <c r="N1160" i="1"/>
  <c r="O1160" i="1" s="1"/>
  <c r="N1286" i="1"/>
  <c r="O1286" i="1" s="1"/>
  <c r="N1115" i="1"/>
  <c r="O1115" i="1" s="1"/>
  <c r="N727" i="1"/>
  <c r="O727" i="1" s="1"/>
  <c r="N732" i="1"/>
  <c r="O732" i="1" s="1"/>
  <c r="N956" i="1"/>
  <c r="O956" i="1" s="1"/>
  <c r="N730" i="1"/>
  <c r="O730" i="1" s="1"/>
  <c r="N720" i="1"/>
  <c r="O720" i="1" s="1"/>
  <c r="N794" i="1"/>
  <c r="O794" i="1" s="1"/>
  <c r="N795" i="1"/>
  <c r="O795" i="1" s="1"/>
  <c r="N817" i="1"/>
  <c r="O817" i="1" s="1"/>
  <c r="N1088" i="1"/>
  <c r="O1088" i="1" s="1"/>
  <c r="N1320" i="1"/>
  <c r="O1320" i="1" s="1"/>
  <c r="N688" i="1"/>
  <c r="O688" i="1" s="1"/>
  <c r="N1189" i="1"/>
  <c r="O1189" i="1" s="1"/>
  <c r="N559" i="1"/>
  <c r="O559" i="1" s="1"/>
  <c r="N940" i="1"/>
  <c r="O940" i="1" s="1"/>
  <c r="N650" i="1"/>
  <c r="O650" i="1" s="1"/>
  <c r="N610" i="1"/>
  <c r="O610" i="1" s="1"/>
  <c r="N611" i="1"/>
  <c r="O611" i="1" s="1"/>
  <c r="N600" i="1"/>
  <c r="O600" i="1" s="1"/>
  <c r="N978" i="1"/>
  <c r="O978" i="1" s="1"/>
  <c r="N565" i="1"/>
  <c r="O565" i="1" s="1"/>
  <c r="N616" i="1"/>
  <c r="O616" i="1" s="1"/>
  <c r="N577" i="1"/>
  <c r="O577" i="1" s="1"/>
  <c r="N576" i="1"/>
  <c r="O576" i="1" s="1"/>
  <c r="N591" i="1"/>
  <c r="O591" i="1" s="1"/>
  <c r="N714" i="1"/>
  <c r="O714" i="1" s="1"/>
  <c r="N488" i="1"/>
  <c r="O488" i="1" s="1"/>
  <c r="N553" i="1"/>
  <c r="O553" i="1" s="1"/>
  <c r="N566" i="1"/>
  <c r="O566" i="1" s="1"/>
  <c r="N986" i="1"/>
  <c r="O986" i="1" s="1"/>
  <c r="N667" i="1"/>
  <c r="O667" i="1" s="1"/>
  <c r="N572" i="1"/>
  <c r="O572" i="1" s="1"/>
  <c r="N704" i="1"/>
  <c r="O704" i="1" s="1"/>
  <c r="N546" i="1"/>
  <c r="O546" i="1" s="1"/>
  <c r="N547" i="1"/>
  <c r="O547" i="1" s="1"/>
  <c r="N1124" i="1"/>
  <c r="O1124" i="1" s="1"/>
  <c r="N823" i="1"/>
  <c r="O823" i="1" s="1"/>
  <c r="N855" i="1"/>
  <c r="O855" i="1" s="1"/>
  <c r="N590" i="1"/>
  <c r="O590" i="1" s="1"/>
  <c r="N1039" i="1"/>
  <c r="O1039" i="1" s="1"/>
  <c r="N551" i="1"/>
  <c r="O551" i="1" s="1"/>
  <c r="N1161" i="1"/>
  <c r="O1161" i="1" s="1"/>
  <c r="N558" i="1"/>
  <c r="O558" i="1" s="1"/>
  <c r="N494" i="1"/>
  <c r="O494" i="1" s="1"/>
  <c r="N820" i="1"/>
  <c r="O820" i="1" s="1"/>
  <c r="N815" i="1"/>
  <c r="O815" i="1" s="1"/>
  <c r="N816" i="1"/>
  <c r="O816" i="1" s="1"/>
  <c r="N1080" i="1"/>
  <c r="O1080" i="1" s="1"/>
  <c r="N652" i="1"/>
  <c r="O652" i="1" s="1"/>
  <c r="N651" i="1"/>
  <c r="O651" i="1" s="1"/>
  <c r="N791" i="1"/>
  <c r="O791" i="1" s="1"/>
  <c r="R791" i="1" s="1"/>
  <c r="N952" i="1"/>
  <c r="O952" i="1" s="1"/>
  <c r="N605" i="1"/>
  <c r="O605" i="1" s="1"/>
  <c r="N643" i="1"/>
  <c r="O643" i="1" s="1"/>
  <c r="N493" i="1"/>
  <c r="O493" i="1" s="1"/>
  <c r="N632" i="1"/>
  <c r="O632" i="1" s="1"/>
  <c r="N496" i="1"/>
  <c r="O496" i="1" s="1"/>
  <c r="N1092" i="1"/>
  <c r="O1092" i="1" s="1"/>
  <c r="N907" i="1"/>
  <c r="O907" i="1" s="1"/>
  <c r="N1075" i="1"/>
  <c r="O1075" i="1" s="1"/>
  <c r="N645" i="1"/>
  <c r="O645" i="1" s="1"/>
  <c r="N873" i="1"/>
  <c r="O873" i="1" s="1"/>
  <c r="N1015" i="1"/>
  <c r="O1015" i="1" s="1"/>
  <c r="N592" i="1"/>
  <c r="O592" i="1" s="1"/>
  <c r="N703" i="1"/>
  <c r="O703" i="1" s="1"/>
  <c r="N1145" i="1"/>
  <c r="O1145" i="1" s="1"/>
  <c r="N1329" i="1"/>
  <c r="O1329" i="1" s="1"/>
  <c r="N1159" i="1"/>
  <c r="O1159" i="1" s="1"/>
  <c r="N1135" i="1"/>
  <c r="O1135" i="1" s="1"/>
  <c r="N872" i="1"/>
  <c r="O872" i="1" s="1"/>
  <c r="N1391" i="1"/>
  <c r="O1391" i="1" s="1"/>
  <c r="N1395" i="1"/>
  <c r="O1395" i="1" s="1"/>
  <c r="N1112" i="1"/>
  <c r="O1112" i="1" s="1"/>
  <c r="N728" i="1"/>
  <c r="O728" i="1" s="1"/>
  <c r="N869" i="1"/>
  <c r="O869" i="1" s="1"/>
  <c r="N552" i="1"/>
  <c r="O552" i="1" s="1"/>
  <c r="N931" i="1"/>
  <c r="O931" i="1" s="1"/>
  <c r="N668" i="1"/>
  <c r="O668" i="1" s="1"/>
  <c r="N989" i="1"/>
  <c r="O989" i="1" s="1"/>
  <c r="N1252" i="1"/>
  <c r="O1252" i="1" s="1"/>
  <c r="N603" i="1"/>
  <c r="O603" i="1" s="1"/>
  <c r="N1290" i="1"/>
  <c r="O1290" i="1" s="1"/>
  <c r="N1165" i="1"/>
  <c r="O1165" i="1" s="1"/>
  <c r="N868" i="1"/>
  <c r="O868" i="1" s="1"/>
  <c r="N919" i="1"/>
  <c r="O919" i="1" s="1"/>
  <c r="N1038" i="1"/>
  <c r="O1038" i="1" s="1"/>
  <c r="N1096" i="1"/>
  <c r="O1096" i="1" s="1"/>
  <c r="N1166" i="1"/>
  <c r="O1166" i="1" s="1"/>
  <c r="N1123" i="1"/>
  <c r="O1123" i="1" s="1"/>
  <c r="N1101" i="1"/>
  <c r="O1101" i="1" s="1"/>
  <c r="N1248" i="1"/>
  <c r="O1248" i="1" s="1"/>
  <c r="N941" i="1"/>
  <c r="O941" i="1" s="1"/>
  <c r="N1139" i="1"/>
  <c r="O1139" i="1" s="1"/>
  <c r="N947" i="1"/>
  <c r="O947" i="1" s="1"/>
  <c r="N929" i="1"/>
  <c r="O929" i="1" s="1"/>
  <c r="N743" i="1"/>
  <c r="O743" i="1" s="1"/>
  <c r="N769" i="1"/>
  <c r="O769" i="1" s="1"/>
  <c r="N1389" i="1"/>
  <c r="O1389" i="1" s="1"/>
  <c r="N1419" i="1"/>
  <c r="O1419" i="1" s="1"/>
  <c r="R1419" i="1" s="1"/>
  <c r="N1415" i="1"/>
  <c r="O1415" i="1" s="1"/>
  <c r="N1261" i="1"/>
  <c r="O1261" i="1" s="1"/>
  <c r="N1294" i="1"/>
  <c r="O1294" i="1" s="1"/>
  <c r="N1041" i="1"/>
  <c r="O1041" i="1" s="1"/>
  <c r="N1420" i="1"/>
  <c r="O1420" i="1" s="1"/>
  <c r="R1420" i="1" s="1"/>
  <c r="N1240" i="1"/>
  <c r="O1240" i="1" s="1"/>
  <c r="N1217" i="1"/>
  <c r="O1217" i="1" s="1"/>
  <c r="N1180" i="1"/>
  <c r="O1180" i="1" s="1"/>
  <c r="N602" i="1"/>
  <c r="O602" i="1" s="1"/>
  <c r="N942" i="1"/>
  <c r="O942" i="1" s="1"/>
  <c r="N1006" i="1"/>
  <c r="O1006" i="1" s="1"/>
  <c r="N563" i="1"/>
  <c r="O563" i="1" s="1"/>
  <c r="N867" i="1"/>
  <c r="O867" i="1" s="1"/>
  <c r="N693" i="1"/>
  <c r="O693" i="1" s="1"/>
  <c r="N578" i="1"/>
  <c r="O578" i="1" s="1"/>
  <c r="N697" i="1"/>
  <c r="O697" i="1" s="1"/>
  <c r="R697" i="1" s="1"/>
  <c r="N854" i="1"/>
  <c r="O854" i="1" s="1"/>
  <c r="N787" i="1"/>
  <c r="O787" i="1" s="1"/>
  <c r="N1214" i="1"/>
  <c r="O1214" i="1" s="1"/>
  <c r="N1226" i="1"/>
  <c r="O1226" i="1" s="1"/>
  <c r="N1198" i="1"/>
  <c r="O1198" i="1" s="1"/>
  <c r="N763" i="1"/>
  <c r="O763" i="1" s="1"/>
  <c r="N539" i="1"/>
  <c r="O539" i="1" s="1"/>
  <c r="N1271" i="1"/>
  <c r="O1271" i="1" s="1"/>
  <c r="R1271" i="1" s="1"/>
  <c r="N641" i="1"/>
  <c r="O641" i="1" s="1"/>
  <c r="N909" i="1"/>
  <c r="O909" i="1" s="1"/>
  <c r="N501" i="1"/>
  <c r="O501" i="1" s="1"/>
  <c r="N529" i="1"/>
  <c r="O529" i="1" s="1"/>
  <c r="N749" i="1"/>
  <c r="O749" i="1" s="1"/>
  <c r="N617" i="1"/>
  <c r="O617" i="1" s="1"/>
  <c r="N744" i="1"/>
  <c r="O744" i="1" s="1"/>
  <c r="N613" i="1"/>
  <c r="O613" i="1" s="1"/>
  <c r="R613" i="1" s="1"/>
  <c r="N973" i="1"/>
  <c r="O973" i="1" s="1"/>
  <c r="N988" i="1"/>
  <c r="O988" i="1" s="1"/>
  <c r="N615" i="1"/>
  <c r="O615" i="1" s="1"/>
  <c r="N745" i="1"/>
  <c r="O745" i="1" s="1"/>
  <c r="N888" i="1"/>
  <c r="O888" i="1" s="1"/>
  <c r="N809" i="1"/>
  <c r="O809" i="1" s="1"/>
  <c r="N1082" i="1"/>
  <c r="O1082" i="1" s="1"/>
  <c r="N582" i="1"/>
  <c r="O582" i="1" s="1"/>
  <c r="R582" i="1" s="1"/>
  <c r="N800" i="1"/>
  <c r="O800" i="1" s="1"/>
  <c r="N975" i="1"/>
  <c r="O975" i="1" s="1"/>
  <c r="N686" i="1"/>
  <c r="O686" i="1" s="1"/>
  <c r="N1199" i="1"/>
  <c r="O1199" i="1" s="1"/>
  <c r="N1032" i="1"/>
  <c r="O1032" i="1" s="1"/>
  <c r="N1374" i="1"/>
  <c r="O1374" i="1" s="1"/>
  <c r="N995" i="1"/>
  <c r="O995" i="1" s="1"/>
  <c r="N1033" i="1"/>
  <c r="O1033" i="1" s="1"/>
  <c r="N1001" i="1"/>
  <c r="O1001" i="1" s="1"/>
  <c r="N1363" i="1"/>
  <c r="O1363" i="1" s="1"/>
  <c r="N1081" i="1"/>
  <c r="O1081" i="1" s="1"/>
  <c r="N1241" i="1"/>
  <c r="O1241" i="1" s="1"/>
  <c r="N684" i="1"/>
  <c r="O684" i="1" s="1"/>
  <c r="N801" i="1"/>
  <c r="O801" i="1" s="1"/>
  <c r="N1110" i="1"/>
  <c r="O1110" i="1" s="1"/>
  <c r="N1089" i="1"/>
  <c r="O1089" i="1" s="1"/>
  <c r="N949" i="1"/>
  <c r="O949" i="1" s="1"/>
  <c r="N1222" i="1"/>
  <c r="O1222" i="1" s="1"/>
  <c r="N793" i="1"/>
  <c r="O793" i="1" s="1"/>
  <c r="N1053" i="1"/>
  <c r="O1053" i="1" s="1"/>
  <c r="N1052" i="1"/>
  <c r="O1052" i="1" s="1"/>
  <c r="N783" i="1"/>
  <c r="O783" i="1" s="1"/>
  <c r="N742" i="1"/>
  <c r="O742" i="1" s="1"/>
  <c r="N960" i="1"/>
  <c r="O960" i="1" s="1"/>
  <c r="N840" i="1"/>
  <c r="O840" i="1" s="1"/>
  <c r="N1288" i="1"/>
  <c r="O1288" i="1" s="1"/>
  <c r="N1105" i="1"/>
  <c r="O1105" i="1" s="1"/>
  <c r="N1184" i="1"/>
  <c r="O1184" i="1" s="1"/>
  <c r="N1361" i="1"/>
  <c r="O1361" i="1" s="1"/>
  <c r="N966" i="1"/>
  <c r="O966" i="1" s="1"/>
  <c r="N1267" i="1"/>
  <c r="O1267" i="1" s="1"/>
  <c r="N1315" i="1"/>
  <c r="O1315" i="1" s="1"/>
  <c r="N1292" i="1"/>
  <c r="O1292" i="1" s="1"/>
  <c r="N967" i="1"/>
  <c r="O967" i="1" s="1"/>
  <c r="N1069" i="1"/>
  <c r="O1069" i="1" s="1"/>
  <c r="N1382" i="1"/>
  <c r="O1382" i="1" s="1"/>
  <c r="N663" i="1"/>
  <c r="O663" i="1" s="1"/>
  <c r="N683" i="1"/>
  <c r="O683" i="1" s="1"/>
  <c r="N1026" i="1"/>
  <c r="O1026" i="1" s="1"/>
  <c r="N877" i="1"/>
  <c r="O877" i="1" s="1"/>
  <c r="N1149" i="1"/>
  <c r="O1149" i="1" s="1"/>
  <c r="N1148" i="1"/>
  <c r="O1148" i="1" s="1"/>
  <c r="N879" i="1"/>
  <c r="O879" i="1" s="1"/>
  <c r="N677" i="1"/>
  <c r="O677" i="1" s="1"/>
  <c r="N678" i="1"/>
  <c r="O678" i="1" s="1"/>
  <c r="N836" i="1"/>
  <c r="O836" i="1" s="1"/>
  <c r="N1017" i="1"/>
  <c r="O1017" i="1" s="1"/>
  <c r="N847" i="1"/>
  <c r="O847" i="1" s="1"/>
  <c r="N1144" i="1"/>
  <c r="O1144" i="1" s="1"/>
  <c r="N776" i="1"/>
  <c r="O776" i="1" s="1"/>
  <c r="N593" i="1"/>
  <c r="O593" i="1" s="1"/>
  <c r="N718" i="1"/>
  <c r="O718" i="1" s="1"/>
  <c r="N775" i="1"/>
  <c r="O775" i="1" s="1"/>
  <c r="N786" i="1"/>
  <c r="O786" i="1" s="1"/>
  <c r="N526" i="1"/>
  <c r="O526" i="1" s="1"/>
  <c r="N625" i="1"/>
  <c r="O625" i="1" s="1"/>
  <c r="N573" i="1"/>
  <c r="O573" i="1" s="1"/>
  <c r="N596" i="1"/>
  <c r="O596" i="1" s="1"/>
  <c r="N898" i="1"/>
  <c r="O898" i="1" s="1"/>
  <c r="N673" i="1"/>
  <c r="O673" i="1" s="1"/>
  <c r="N1171" i="1"/>
  <c r="O1171" i="1" s="1"/>
  <c r="N851" i="1"/>
  <c r="O851" i="1" s="1"/>
  <c r="N1019" i="1"/>
  <c r="O1019" i="1" s="1"/>
  <c r="N489" i="1"/>
  <c r="O489" i="1" s="1"/>
  <c r="N622" i="1"/>
  <c r="O622" i="1" s="1"/>
  <c r="N621" i="1"/>
  <c r="O621" i="1" s="1"/>
  <c r="N580" i="1"/>
  <c r="O580" i="1" s="1"/>
  <c r="N521" i="1"/>
  <c r="O521" i="1" s="1"/>
  <c r="N648" i="1"/>
  <c r="O648" i="1" s="1"/>
  <c r="N495" i="1"/>
  <c r="O495" i="1" s="1"/>
  <c r="N788" i="1"/>
  <c r="O788" i="1" s="1"/>
  <c r="N532" i="1"/>
  <c r="O532" i="1" s="1"/>
  <c r="N764" i="1"/>
  <c r="O764" i="1" s="1"/>
  <c r="N715" i="1"/>
  <c r="O715" i="1" s="1"/>
  <c r="N762" i="1"/>
  <c r="O762" i="1" s="1"/>
  <c r="N937" i="1"/>
  <c r="O937" i="1" s="1"/>
  <c r="N1175" i="1"/>
  <c r="O1175" i="1" s="1"/>
  <c r="N475" i="1"/>
  <c r="O475" i="1" s="1"/>
  <c r="N28" i="1"/>
  <c r="O28" i="1" s="1"/>
  <c r="N122" i="1"/>
  <c r="O122" i="1" s="1"/>
  <c r="N26" i="1"/>
  <c r="O26" i="1" s="1"/>
  <c r="N13" i="1"/>
  <c r="O13" i="1" s="1"/>
  <c r="N66" i="1"/>
  <c r="O66" i="1" s="1"/>
  <c r="N9" i="1"/>
  <c r="O9" i="1" s="1"/>
  <c r="N6" i="1"/>
  <c r="O6" i="1" s="1"/>
  <c r="N14" i="1"/>
  <c r="O14" i="1" s="1"/>
  <c r="N5" i="1"/>
  <c r="O5" i="1" s="1"/>
  <c r="N1305" i="1"/>
  <c r="O1305" i="1" s="1"/>
  <c r="N646" i="1"/>
  <c r="O646" i="1" s="1"/>
  <c r="N624" i="1"/>
  <c r="O624" i="1" s="1"/>
  <c r="N750" i="1"/>
  <c r="O750" i="1" s="1"/>
  <c r="N921" i="1"/>
  <c r="O921" i="1" s="1"/>
  <c r="N897" i="1"/>
  <c r="O897" i="1" s="1"/>
  <c r="N1251" i="1"/>
  <c r="O1251" i="1" s="1"/>
  <c r="N1099" i="1"/>
  <c r="O1099" i="1" s="1"/>
  <c r="N1346" i="1"/>
  <c r="O1346" i="1" s="1"/>
  <c r="N1337" i="1"/>
  <c r="O1337" i="1" s="1"/>
  <c r="N655" i="1"/>
  <c r="O655" i="1" s="1"/>
  <c r="N700" i="1"/>
  <c r="O700" i="1" s="1"/>
  <c r="N1223" i="1"/>
  <c r="O1223" i="1" s="1"/>
  <c r="N1207" i="1"/>
  <c r="O1207" i="1" s="1"/>
  <c r="N983" i="1"/>
  <c r="O983" i="1" s="1"/>
  <c r="N780" i="1"/>
  <c r="O780" i="1" s="1"/>
  <c r="N679" i="1"/>
  <c r="O679" i="1" s="1"/>
  <c r="N512" i="1"/>
  <c r="O512" i="1" s="1"/>
  <c r="N500" i="1"/>
  <c r="O500" i="1" s="1"/>
  <c r="N1109" i="1"/>
  <c r="O1109" i="1" s="1"/>
  <c r="N514" i="1"/>
  <c r="O514" i="1" s="1"/>
  <c r="N807" i="1"/>
  <c r="O807" i="1" s="1"/>
  <c r="N691" i="1"/>
  <c r="O691" i="1" s="1"/>
  <c r="N557" i="1"/>
  <c r="O557" i="1" s="1"/>
  <c r="N902" i="1"/>
  <c r="O902" i="1" s="1"/>
  <c r="N525" i="1"/>
  <c r="O525" i="1" s="1"/>
  <c r="N912" i="1"/>
  <c r="O912" i="1" s="1"/>
  <c r="N911" i="1"/>
  <c r="O911" i="1" s="1"/>
  <c r="N579" i="1"/>
  <c r="O579" i="1" s="1"/>
  <c r="N695" i="1"/>
  <c r="O695" i="1" s="1"/>
  <c r="N904" i="1"/>
  <c r="O904" i="1" s="1"/>
  <c r="N843" i="1"/>
  <c r="O843" i="1" s="1"/>
  <c r="N1244" i="1"/>
  <c r="O1244" i="1" s="1"/>
  <c r="N757" i="1"/>
  <c r="O757" i="1" s="1"/>
  <c r="N634" i="1"/>
  <c r="O634" i="1" s="1"/>
  <c r="N1147" i="1"/>
  <c r="O1147" i="1" s="1"/>
  <c r="N1181" i="1"/>
  <c r="O1181" i="1" s="1"/>
  <c r="N1011" i="1"/>
  <c r="O1011" i="1" s="1"/>
  <c r="N1065" i="1"/>
  <c r="O1065" i="1" s="1"/>
  <c r="N1005" i="1"/>
  <c r="O1005" i="1" s="1"/>
  <c r="N754" i="1"/>
  <c r="O754" i="1" s="1"/>
  <c r="N932" i="1"/>
  <c r="O932" i="1" s="1"/>
  <c r="N930" i="1"/>
  <c r="O930" i="1" s="1"/>
  <c r="N1066" i="1"/>
  <c r="O1066" i="1" s="1"/>
  <c r="N1095" i="1"/>
  <c r="O1095" i="1" s="1"/>
  <c r="N1192" i="1"/>
  <c r="O1192" i="1" s="1"/>
  <c r="N1118" i="1"/>
  <c r="O1118" i="1" s="1"/>
  <c r="N1137" i="1"/>
  <c r="O1137" i="1" s="1"/>
  <c r="N1047" i="1"/>
  <c r="O1047" i="1" s="1"/>
  <c r="N1050" i="1"/>
  <c r="O1050" i="1" s="1"/>
  <c r="N1122" i="1"/>
  <c r="O1122" i="1" s="1"/>
  <c r="N1265" i="1"/>
  <c r="O1265" i="1" s="1"/>
  <c r="N1354" i="1"/>
  <c r="O1354" i="1" s="1"/>
  <c r="N1414" i="1"/>
  <c r="O1414" i="1" s="1"/>
  <c r="N1422" i="1"/>
  <c r="O1422" i="1" s="1"/>
  <c r="N709" i="1"/>
  <c r="O709" i="1" s="1"/>
  <c r="N803" i="1"/>
  <c r="O803" i="1" s="1"/>
  <c r="N1423" i="1"/>
  <c r="O1423" i="1" s="1"/>
  <c r="N1425" i="1"/>
  <c r="O1425" i="1" s="1"/>
  <c r="N1418" i="1"/>
  <c r="O1418" i="1" s="1"/>
  <c r="N1427" i="1"/>
  <c r="O1427" i="1" s="1"/>
  <c r="N1030" i="1"/>
  <c r="O1030" i="1" s="1"/>
  <c r="N523" i="1"/>
  <c r="O523" i="1" s="1"/>
  <c r="N490" i="1"/>
  <c r="O490" i="1" s="1"/>
  <c r="N522" i="1"/>
  <c r="O522" i="1" s="1"/>
  <c r="N545" i="1"/>
  <c r="O545" i="1" s="1"/>
  <c r="N499" i="1"/>
  <c r="O499" i="1" s="1"/>
  <c r="N1158" i="1"/>
  <c r="O1158" i="1" s="1"/>
  <c r="N954" i="1"/>
  <c r="O954" i="1" s="1"/>
  <c r="N796" i="1"/>
  <c r="O796" i="1" s="1"/>
  <c r="N1098" i="1"/>
  <c r="O1098" i="1" s="1"/>
  <c r="N860" i="1"/>
  <c r="O860" i="1" s="1"/>
  <c r="N789" i="1"/>
  <c r="O789" i="1" s="1"/>
  <c r="N987" i="1"/>
  <c r="O987" i="1" s="1"/>
  <c r="N968" i="1"/>
  <c r="O968" i="1" s="1"/>
  <c r="N886" i="1"/>
  <c r="O886" i="1" s="1"/>
  <c r="N891" i="1"/>
  <c r="O891" i="1" s="1"/>
  <c r="N1151" i="1"/>
  <c r="O1151" i="1" s="1"/>
  <c r="N999" i="1"/>
  <c r="O999" i="1" s="1"/>
  <c r="N998" i="1"/>
  <c r="O998" i="1" s="1"/>
  <c r="N1188" i="1"/>
  <c r="O1188" i="1" s="1"/>
  <c r="N972" i="1"/>
  <c r="O972" i="1" s="1"/>
  <c r="N1373" i="1"/>
  <c r="O1373" i="1" s="1"/>
  <c r="N1025" i="1"/>
  <c r="O1025" i="1" s="1"/>
  <c r="N1232" i="1"/>
  <c r="O1232" i="1" s="1"/>
  <c r="N1275" i="1"/>
  <c r="O1275" i="1" s="1"/>
  <c r="N1256" i="1"/>
  <c r="O1256" i="1" s="1"/>
  <c r="N1179" i="1"/>
  <c r="O1179" i="1" s="1"/>
  <c r="N1407" i="1"/>
  <c r="O1407" i="1" s="1"/>
  <c r="N1377" i="1"/>
  <c r="O1377" i="1" s="1"/>
  <c r="N518" i="1"/>
  <c r="O518" i="1" s="1"/>
  <c r="N896" i="1"/>
  <c r="O896" i="1" s="1"/>
  <c r="N1330" i="1"/>
  <c r="O1330" i="1" s="1"/>
  <c r="N1298" i="1"/>
  <c r="O1298" i="1" s="1"/>
  <c r="N1376" i="1"/>
  <c r="O1376" i="1" s="1"/>
  <c r="N1317" i="1"/>
  <c r="O1317" i="1" s="1"/>
  <c r="N1326" i="1"/>
  <c r="O1326" i="1" s="1"/>
  <c r="N899" i="1"/>
  <c r="O899" i="1" s="1"/>
  <c r="N1381" i="1"/>
  <c r="O1381" i="1" s="1"/>
  <c r="N708" i="1"/>
  <c r="O708" i="1" s="1"/>
  <c r="N675" i="1"/>
  <c r="O675" i="1" s="1"/>
  <c r="N528" i="1"/>
  <c r="O528" i="1" s="1"/>
  <c r="N950" i="1"/>
  <c r="O950" i="1" s="1"/>
  <c r="N926" i="1"/>
  <c r="O926" i="1" s="1"/>
  <c r="N640" i="1"/>
  <c r="O640" i="1" s="1"/>
  <c r="N1218" i="1"/>
  <c r="O1218" i="1" s="1"/>
  <c r="N1079" i="1"/>
  <c r="O1079" i="1" s="1"/>
  <c r="N810" i="1"/>
  <c r="O810" i="1" s="1"/>
  <c r="N924" i="1"/>
  <c r="O924" i="1" s="1"/>
  <c r="N1114" i="1"/>
  <c r="O1114" i="1" s="1"/>
  <c r="N992" i="1"/>
  <c r="O992" i="1" s="1"/>
  <c r="N479" i="1"/>
  <c r="O479" i="1" s="1"/>
  <c r="N478" i="1"/>
  <c r="O478" i="1" s="1"/>
  <c r="N480" i="1"/>
  <c r="O480" i="1" s="1"/>
  <c r="N722" i="1"/>
  <c r="O722" i="1" s="1"/>
  <c r="N531" i="1"/>
  <c r="O531" i="1" s="1"/>
  <c r="N832" i="1"/>
  <c r="O832" i="1" s="1"/>
  <c r="N1134" i="1"/>
  <c r="O1134" i="1" s="1"/>
  <c r="N1280" i="1"/>
  <c r="O1280" i="1" s="1"/>
  <c r="N1335" i="1"/>
  <c r="O1335" i="1" s="1"/>
  <c r="N1132" i="1"/>
  <c r="O1132" i="1" s="1"/>
  <c r="N1243" i="1"/>
  <c r="O1243" i="1" s="1"/>
  <c r="N656" i="1"/>
  <c r="O656" i="1" s="1"/>
  <c r="N830" i="1"/>
  <c r="O830" i="1" s="1"/>
  <c r="N864" i="1"/>
  <c r="O864" i="1" s="1"/>
  <c r="N567" i="1"/>
  <c r="O567" i="1" s="1"/>
  <c r="N699" i="1"/>
  <c r="O699" i="1" s="1"/>
  <c r="N990" i="1"/>
  <c r="O990" i="1" s="1"/>
  <c r="N1236" i="1"/>
  <c r="O1236" i="1" s="1"/>
  <c r="N858" i="1"/>
  <c r="O858" i="1" s="1"/>
  <c r="N589" i="1"/>
  <c r="O589" i="1" s="1"/>
  <c r="N914" i="1"/>
  <c r="O914" i="1" s="1"/>
  <c r="N859" i="1"/>
  <c r="O859" i="1" s="1"/>
  <c r="N712" i="1"/>
  <c r="O712" i="1" s="1"/>
  <c r="N1242" i="1"/>
  <c r="O1242" i="1" s="1"/>
  <c r="N654" i="1"/>
  <c r="O654" i="1" s="1"/>
  <c r="N698" i="1"/>
  <c r="O698" i="1" s="1"/>
  <c r="N535" i="1"/>
  <c r="O535" i="1" s="1"/>
  <c r="N635" i="1"/>
  <c r="O635" i="1" s="1"/>
  <c r="N876" i="1"/>
  <c r="O876" i="1" s="1"/>
  <c r="N945" i="1"/>
  <c r="O945" i="1" s="1"/>
  <c r="N1012" i="1"/>
  <c r="O1012" i="1" s="1"/>
  <c r="N1212" i="1"/>
  <c r="O1212" i="1" s="1"/>
  <c r="N1174" i="1"/>
  <c r="O1174" i="1" s="1"/>
  <c r="N1119" i="1"/>
  <c r="O1119" i="1" s="1"/>
  <c r="N1138" i="1"/>
  <c r="O1138" i="1" s="1"/>
  <c r="N1281" i="1"/>
  <c r="O1281" i="1" s="1"/>
  <c r="N1233" i="1"/>
  <c r="O1233" i="1" s="1"/>
  <c r="N1182" i="1"/>
  <c r="O1182" i="1" s="1"/>
  <c r="N1324" i="1"/>
  <c r="O1324" i="1" s="1"/>
  <c r="N1263" i="1"/>
  <c r="O1263" i="1" s="1"/>
  <c r="N1070" i="1"/>
  <c r="O1070" i="1" s="1"/>
  <c r="N1417" i="1"/>
  <c r="O1417" i="1" s="1"/>
  <c r="R1417" i="1" s="1"/>
  <c r="N1405" i="1"/>
  <c r="O1405" i="1" s="1"/>
  <c r="N1428" i="1"/>
  <c r="O1428" i="1" s="1"/>
  <c r="R1428" i="1" s="1"/>
  <c r="N827" i="1"/>
  <c r="O827" i="1" s="1"/>
  <c r="N920" i="1"/>
  <c r="O920" i="1" s="1"/>
  <c r="N970" i="1"/>
  <c r="O970" i="1" s="1"/>
  <c r="N889" i="1"/>
  <c r="O889" i="1" s="1"/>
  <c r="N1322" i="1"/>
  <c r="O1322" i="1" s="1"/>
  <c r="N1142" i="1"/>
  <c r="O1142" i="1" s="1"/>
  <c r="N771" i="1"/>
  <c r="O771" i="1" s="1"/>
  <c r="N1221" i="1"/>
  <c r="O1221" i="1" s="1"/>
  <c r="N805" i="1"/>
  <c r="O805" i="1" s="1"/>
  <c r="N1255" i="1"/>
  <c r="O1255" i="1" s="1"/>
  <c r="N1258" i="1"/>
  <c r="O1258" i="1" s="1"/>
  <c r="N1369" i="1"/>
  <c r="O1369" i="1" s="1"/>
  <c r="N1357" i="1"/>
  <c r="O1357" i="1" s="1"/>
  <c r="N1359" i="1"/>
  <c r="O1359" i="1" s="1"/>
  <c r="N1360" i="1"/>
  <c r="O1360" i="1" s="1"/>
  <c r="N1362" i="1"/>
  <c r="O1362" i="1" s="1"/>
  <c r="N1392" i="1"/>
  <c r="O1392" i="1" s="1"/>
  <c r="N1358" i="1"/>
  <c r="O1358" i="1" s="1"/>
  <c r="N516" i="1"/>
  <c r="O516" i="1" s="1"/>
  <c r="N1398" i="1"/>
  <c r="O1398" i="1" s="1"/>
  <c r="N1297" i="1"/>
  <c r="O1297" i="1" s="1"/>
  <c r="N1375" i="1"/>
  <c r="O1375" i="1" s="1"/>
  <c r="N1310" i="1"/>
  <c r="O1310" i="1" s="1"/>
  <c r="N1279" i="1"/>
  <c r="O1279" i="1" s="1"/>
  <c r="N1230" i="1"/>
  <c r="O1230" i="1" s="1"/>
  <c r="N1083" i="1"/>
  <c r="O1083" i="1" s="1"/>
  <c r="N755" i="1"/>
  <c r="O755" i="1" s="1"/>
  <c r="N779" i="1"/>
  <c r="O779" i="1" s="1"/>
  <c r="N476" i="1"/>
  <c r="O476" i="1" s="1"/>
  <c r="N1304" i="1"/>
  <c r="O1304" i="1" s="1"/>
  <c r="N1120" i="1"/>
  <c r="O1120" i="1" s="1"/>
  <c r="N1071" i="1"/>
  <c r="O1071" i="1" s="1"/>
  <c r="N618" i="1"/>
  <c r="O618" i="1" s="1"/>
  <c r="N818" i="1"/>
  <c r="O818" i="1" s="1"/>
  <c r="N1054" i="1"/>
  <c r="O1054" i="1" s="1"/>
  <c r="N1163" i="1"/>
  <c r="O1163" i="1" s="1"/>
  <c r="N1224" i="1"/>
  <c r="O1224" i="1" s="1"/>
  <c r="N1129" i="1"/>
  <c r="O1129" i="1" s="1"/>
  <c r="N1206" i="1"/>
  <c r="O1206" i="1" s="1"/>
  <c r="N837" i="1"/>
  <c r="O837" i="1" s="1"/>
  <c r="N1195" i="1"/>
  <c r="O1195" i="1" s="1"/>
  <c r="N609" i="1"/>
  <c r="O609" i="1" s="1"/>
  <c r="N724" i="1"/>
  <c r="O724" i="1" s="1"/>
  <c r="N585" i="1"/>
  <c r="O585" i="1" s="1"/>
  <c r="N814" i="1"/>
  <c r="O814" i="1" s="1"/>
  <c r="N587" i="1"/>
  <c r="O587" i="1" s="1"/>
  <c r="N905" i="1"/>
  <c r="O905" i="1" s="1"/>
  <c r="N944" i="1"/>
  <c r="O944" i="1" s="1"/>
  <c r="N1064" i="1"/>
  <c r="O1064" i="1" s="1"/>
  <c r="N1014" i="1"/>
  <c r="O1014" i="1" s="1"/>
  <c r="N1193" i="1"/>
  <c r="O1193" i="1" s="1"/>
  <c r="N1219" i="1"/>
  <c r="O1219" i="1" s="1"/>
  <c r="N1416" i="1"/>
  <c r="O1416" i="1" s="1"/>
  <c r="N1406" i="1"/>
  <c r="O1406" i="1" s="1"/>
  <c r="R1406" i="1" s="1"/>
  <c r="N674" i="1"/>
  <c r="O674" i="1" s="1"/>
  <c r="N1383" i="1"/>
  <c r="O1383" i="1" s="1"/>
  <c r="N1421" i="1"/>
  <c r="O1421" i="1" s="1"/>
  <c r="N1318" i="1"/>
  <c r="O1318" i="1" s="1"/>
  <c r="N1426" i="1"/>
  <c r="O1426" i="1" s="1"/>
  <c r="N969" i="1"/>
  <c r="O969" i="1" s="1"/>
  <c r="N782" i="1"/>
  <c r="O782" i="1" s="1"/>
  <c r="N740" i="1"/>
  <c r="O740" i="1" s="1"/>
  <c r="N1412" i="1"/>
  <c r="O1412" i="1" s="1"/>
  <c r="N979" i="1"/>
  <c r="O979" i="1" s="1"/>
  <c r="N1150" i="1"/>
  <c r="O1150" i="1" s="1"/>
  <c r="N1107" i="1"/>
  <c r="O1107" i="1" s="1"/>
  <c r="N748" i="1"/>
  <c r="O748" i="1" s="1"/>
  <c r="N772" i="1"/>
  <c r="O772" i="1" s="1"/>
  <c r="N676" i="1"/>
  <c r="O676" i="1" s="1"/>
  <c r="N1169" i="1"/>
  <c r="O1169" i="1" s="1"/>
  <c r="N474" i="1"/>
  <c r="O474" i="1" s="1"/>
  <c r="N710" i="1"/>
  <c r="O710" i="1" s="1"/>
  <c r="N734" i="1"/>
  <c r="O734" i="1" s="1"/>
  <c r="N705" i="1"/>
  <c r="O705" i="1" s="1"/>
  <c r="N761" i="1"/>
  <c r="O761" i="1" s="1"/>
  <c r="N871" i="1"/>
  <c r="O871" i="1" s="1"/>
  <c r="N1339" i="1"/>
  <c r="O1339" i="1" s="1"/>
  <c r="N1336" i="1"/>
  <c r="O1336" i="1" s="1"/>
  <c r="N829" i="1"/>
  <c r="O829" i="1" s="1"/>
  <c r="N701" i="1"/>
  <c r="O701" i="1" s="1"/>
  <c r="N1143" i="1"/>
  <c r="O1143" i="1" s="1"/>
  <c r="N866" i="1"/>
  <c r="O866" i="1" s="1"/>
  <c r="N993" i="1"/>
  <c r="O993" i="1" s="1"/>
  <c r="N1239" i="1"/>
  <c r="O1239" i="1" s="1"/>
  <c r="N875" i="1"/>
  <c r="O875" i="1" s="1"/>
  <c r="N1384" i="1"/>
  <c r="O1384" i="1" s="1"/>
  <c r="R1384" i="1" s="1"/>
  <c r="N1321" i="1"/>
  <c r="O1321" i="1" s="1"/>
  <c r="N856" i="1"/>
  <c r="O856" i="1" s="1"/>
  <c r="N665" i="1"/>
  <c r="O665" i="1" s="1"/>
  <c r="N575" i="1"/>
  <c r="O575" i="1" s="1"/>
  <c r="N571" i="1"/>
  <c r="O571" i="1" s="1"/>
  <c r="N900" i="1"/>
  <c r="O900" i="1" s="1"/>
  <c r="N1126" i="1"/>
  <c r="O1126" i="1" s="1"/>
  <c r="N852" i="1"/>
  <c r="O852" i="1" s="1"/>
  <c r="N808" i="1"/>
  <c r="O808" i="1" s="1"/>
  <c r="N670" i="1"/>
  <c r="O670" i="1" s="1"/>
  <c r="N631" i="1"/>
  <c r="O631" i="1" s="1"/>
  <c r="N1091" i="1"/>
  <c r="O1091" i="1" s="1"/>
  <c r="N1008" i="1"/>
  <c r="O1008" i="1" s="1"/>
  <c r="N1013" i="1"/>
  <c r="O1013" i="1" s="1"/>
  <c r="N1155" i="1"/>
  <c r="O1155" i="1" s="1"/>
  <c r="N1021" i="1"/>
  <c r="O1021" i="1" s="1"/>
  <c r="N1190" i="1"/>
  <c r="O1190" i="1" s="1"/>
  <c r="N1116" i="1"/>
  <c r="O1116" i="1" s="1"/>
  <c r="N1154" i="1"/>
  <c r="O1154" i="1" s="1"/>
  <c r="N1104" i="1"/>
  <c r="O1104" i="1" s="1"/>
  <c r="N1323" i="1"/>
  <c r="O1323" i="1" s="1"/>
  <c r="N1231" i="1"/>
  <c r="O1231" i="1" s="1"/>
  <c r="N1060" i="1"/>
  <c r="O1060" i="1" s="1"/>
  <c r="N1058" i="1"/>
  <c r="O1058" i="1" s="1"/>
  <c r="N1325" i="1"/>
  <c r="O1325" i="1" s="1"/>
  <c r="N1349" i="1"/>
  <c r="O1349" i="1" s="1"/>
  <c r="N802" i="1"/>
  <c r="O802" i="1" s="1"/>
  <c r="N1401" i="1"/>
  <c r="O1401" i="1" s="1"/>
  <c r="N1111" i="1"/>
  <c r="O1111" i="1" s="1"/>
  <c r="N1045" i="1"/>
  <c r="O1045" i="1" s="1"/>
  <c r="N1031" i="1"/>
  <c r="O1031" i="1" s="1"/>
  <c r="N895" i="1"/>
  <c r="O895" i="1" s="1"/>
  <c r="R895" i="1" s="1"/>
  <c r="N915" i="1"/>
  <c r="O915" i="1" s="1"/>
  <c r="N721" i="1"/>
  <c r="O721" i="1" s="1"/>
  <c r="N1024" i="1"/>
  <c r="O1024" i="1" s="1"/>
  <c r="N1220" i="1"/>
  <c r="O1220" i="1" s="1"/>
  <c r="N1285" i="1"/>
  <c r="O1285" i="1" s="1"/>
  <c r="N1266" i="1"/>
  <c r="O1266" i="1" s="1"/>
  <c r="N738" i="1"/>
  <c r="O738" i="1" s="1"/>
  <c r="N1344" i="1"/>
  <c r="O1344" i="1" s="1"/>
  <c r="R1344" i="1" s="1"/>
  <c r="N1332" i="1"/>
  <c r="O1332" i="1" s="1"/>
  <c r="N1090" i="1"/>
  <c r="O1090" i="1" s="1"/>
  <c r="N1106" i="1"/>
  <c r="O1106" i="1" s="1"/>
  <c r="N1202" i="1"/>
  <c r="O1202" i="1" s="1"/>
  <c r="N1048" i="1"/>
  <c r="O1048" i="1" s="1"/>
  <c r="N1277" i="1"/>
  <c r="O1277" i="1" s="1"/>
  <c r="N519" i="1"/>
  <c r="O519" i="1" s="1"/>
  <c r="N1311" i="1"/>
  <c r="O1311" i="1" s="1"/>
  <c r="R1311" i="1" s="1"/>
  <c r="N1303" i="1"/>
  <c r="O1303" i="1" s="1"/>
  <c r="N647" i="1"/>
  <c r="O647" i="1" s="1"/>
  <c r="N957" i="1"/>
  <c r="O957" i="1" s="1"/>
  <c r="N1209" i="1"/>
  <c r="O1209" i="1" s="1"/>
  <c r="N1327" i="1"/>
  <c r="O1327" i="1" s="1"/>
  <c r="N1127" i="1"/>
  <c r="O1127" i="1" s="1"/>
  <c r="N1307" i="1"/>
  <c r="O1307" i="1" s="1"/>
  <c r="N639" i="1"/>
  <c r="O639" i="1" s="1"/>
  <c r="R639" i="1" s="1"/>
  <c r="N846" i="1"/>
  <c r="O846" i="1" s="1"/>
  <c r="N943" i="1"/>
  <c r="O943" i="1" s="1"/>
  <c r="N834" i="1"/>
  <c r="O834" i="1" s="1"/>
  <c r="N790" i="1"/>
  <c r="O790" i="1" s="1"/>
  <c r="N1043" i="1"/>
  <c r="O1043" i="1" s="1"/>
  <c r="N717" i="1"/>
  <c r="O717" i="1" s="1"/>
  <c r="N785" i="1"/>
  <c r="O785" i="1" s="1"/>
  <c r="N778" i="1"/>
  <c r="O778" i="1" s="1"/>
  <c r="R778" i="1" s="1"/>
  <c r="N491" i="1"/>
  <c r="O491" i="1" s="1"/>
  <c r="N637" i="1"/>
  <c r="O637" i="1" s="1"/>
  <c r="N806" i="1"/>
  <c r="O806" i="1" s="1"/>
  <c r="N991" i="1"/>
  <c r="O991" i="1" s="1"/>
  <c r="N882" i="1"/>
  <c r="O882" i="1" s="1"/>
  <c r="N261" i="1"/>
  <c r="O261" i="1" s="1"/>
  <c r="N120" i="1"/>
  <c r="O120" i="1" s="1"/>
  <c r="N257" i="1"/>
  <c r="O257" i="1" s="1"/>
  <c r="R257" i="1" s="1"/>
  <c r="N263" i="1"/>
  <c r="O263" i="1" s="1"/>
  <c r="N264" i="1"/>
  <c r="O264" i="1" s="1"/>
  <c r="R264" i="1" s="1"/>
  <c r="N259" i="1"/>
  <c r="O259" i="1" s="1"/>
  <c r="N262" i="1"/>
  <c r="O262" i="1" s="1"/>
  <c r="N260" i="1"/>
  <c r="O260" i="1" s="1"/>
  <c r="N258" i="1"/>
  <c r="O258" i="1" s="1"/>
  <c r="N256" i="1"/>
  <c r="O256" i="1" s="1"/>
  <c r="N7" i="1"/>
  <c r="O7" i="1" s="1"/>
  <c r="N56" i="1"/>
  <c r="O56" i="1" s="1"/>
  <c r="N125" i="1"/>
  <c r="O125" i="1" s="1"/>
  <c r="N93" i="1"/>
  <c r="O93" i="1" s="1"/>
  <c r="N94" i="1"/>
  <c r="O94" i="1" s="1"/>
  <c r="N92" i="1"/>
  <c r="O92" i="1" s="1"/>
  <c r="N49" i="1"/>
  <c r="O49" i="1" s="1"/>
  <c r="N52" i="1"/>
  <c r="O52" i="1" s="1"/>
  <c r="N47" i="1"/>
  <c r="O47" i="1" s="1"/>
  <c r="N53" i="1"/>
  <c r="O53" i="1" s="1"/>
  <c r="N50" i="1"/>
  <c r="O50" i="1" s="1"/>
  <c r="N48" i="1"/>
  <c r="O48" i="1" s="1"/>
  <c r="N11" i="1"/>
  <c r="O11" i="1" s="1"/>
  <c r="N51" i="1"/>
  <c r="O51" i="1" s="1"/>
  <c r="N32" i="1"/>
  <c r="O32" i="1" s="1"/>
  <c r="N31" i="1"/>
  <c r="O31" i="1" s="1"/>
  <c r="N15" i="1"/>
  <c r="O15" i="1" s="1"/>
  <c r="N30" i="1"/>
  <c r="O30" i="1" s="1"/>
  <c r="N24" i="1"/>
  <c r="O24" i="1" s="1"/>
  <c r="N10" i="1"/>
  <c r="O10" i="1" s="1"/>
  <c r="N25" i="1"/>
  <c r="O25" i="1" s="1"/>
  <c r="N132" i="1"/>
  <c r="O132" i="1" s="1"/>
  <c r="N133" i="1"/>
  <c r="O133" i="1" s="1"/>
  <c r="N131" i="1"/>
  <c r="O131" i="1" s="1"/>
  <c r="N135" i="1"/>
  <c r="O135" i="1" s="1"/>
  <c r="N134" i="1"/>
  <c r="O134" i="1" s="1"/>
  <c r="N130" i="1"/>
  <c r="O130" i="1" s="1"/>
  <c r="N159" i="1"/>
  <c r="O159" i="1" s="1"/>
  <c r="N42" i="1"/>
  <c r="O42" i="1" s="1"/>
  <c r="N128" i="1"/>
  <c r="O128" i="1" s="1"/>
  <c r="N36" i="1"/>
  <c r="O36" i="1" s="1"/>
  <c r="N22" i="1"/>
  <c r="O22" i="1" s="1"/>
  <c r="N278" i="1"/>
  <c r="O278" i="1" s="1"/>
  <c r="N277" i="1"/>
  <c r="O277" i="1" s="1"/>
  <c r="N451" i="1"/>
  <c r="O451" i="1" s="1"/>
  <c r="N469" i="1"/>
  <c r="O469" i="1" s="1"/>
  <c r="N251" i="1"/>
  <c r="O251" i="1" s="1"/>
  <c r="N224" i="1"/>
  <c r="O224" i="1" s="1"/>
  <c r="N250" i="1"/>
  <c r="O250" i="1" s="1"/>
  <c r="N467" i="1"/>
  <c r="O467" i="1" s="1"/>
  <c r="N158" i="1"/>
  <c r="O158" i="1" s="1"/>
  <c r="N252" i="1"/>
  <c r="O252" i="1" s="1"/>
  <c r="N452" i="1"/>
  <c r="O452" i="1" s="1"/>
  <c r="N126" i="1"/>
  <c r="O126" i="1" s="1"/>
  <c r="N468" i="1"/>
  <c r="O468" i="1" s="1"/>
  <c r="N173" i="1"/>
  <c r="O173" i="1" s="1"/>
  <c r="N39" i="1"/>
  <c r="O39" i="1" s="1"/>
  <c r="N174" i="1"/>
  <c r="O174" i="1" s="1"/>
  <c r="N457" i="1"/>
  <c r="O457" i="1" s="1"/>
  <c r="N141" i="1"/>
  <c r="O141" i="1" s="1"/>
  <c r="N228" i="1"/>
  <c r="O228" i="1" s="1"/>
  <c r="N297" i="1"/>
  <c r="O297" i="1" s="1"/>
  <c r="N300" i="1"/>
  <c r="O300" i="1" s="1"/>
  <c r="N299" i="1"/>
  <c r="O299" i="1" s="1"/>
  <c r="N229" i="1"/>
  <c r="O229" i="1" s="1"/>
  <c r="N298" i="1"/>
  <c r="O298" i="1" s="1"/>
  <c r="N65" i="1"/>
  <c r="O65" i="1" s="1"/>
  <c r="N46" i="1"/>
  <c r="O46" i="1" s="1"/>
  <c r="N279" i="1"/>
  <c r="O279" i="1" s="1"/>
  <c r="N168" i="1"/>
  <c r="O168" i="1" s="1"/>
  <c r="N205" i="1"/>
  <c r="O205" i="1" s="1"/>
  <c r="N268" i="1"/>
  <c r="O268" i="1" s="1"/>
  <c r="N84" i="1"/>
  <c r="O84" i="1" s="1"/>
  <c r="N210" i="1"/>
  <c r="O210" i="1" s="1"/>
  <c r="N162" i="1"/>
  <c r="O162" i="1" s="1"/>
  <c r="N290" i="1"/>
  <c r="O290" i="1" s="1"/>
  <c r="N101" i="1"/>
  <c r="O101" i="1" s="1"/>
  <c r="N289" i="1"/>
  <c r="O289" i="1" s="1"/>
  <c r="N282" i="1"/>
  <c r="O282" i="1" s="1"/>
  <c r="N287" i="1"/>
  <c r="O287" i="1" s="1"/>
  <c r="N215" i="1"/>
  <c r="O215" i="1" s="1"/>
  <c r="N213" i="1"/>
  <c r="O213" i="1" s="1"/>
  <c r="N212" i="1"/>
  <c r="O212" i="1" s="1"/>
  <c r="N214" i="1"/>
  <c r="O214" i="1" s="1"/>
  <c r="N286" i="1"/>
  <c r="O286" i="1" s="1"/>
  <c r="N285" i="1"/>
  <c r="O285" i="1" s="1"/>
  <c r="N284" i="1"/>
  <c r="O284" i="1" s="1"/>
  <c r="N211" i="1"/>
  <c r="O211" i="1" s="1"/>
  <c r="N288" i="1"/>
  <c r="O288" i="1" s="1"/>
  <c r="N216" i="1"/>
  <c r="O216" i="1" s="1"/>
  <c r="N283" i="1"/>
  <c r="O283" i="1" s="1"/>
  <c r="N161" i="1"/>
  <c r="O161" i="1" s="1"/>
  <c r="N163" i="1"/>
  <c r="O163" i="1" s="1"/>
  <c r="N106" i="1"/>
  <c r="O106" i="1" s="1"/>
  <c r="N225" i="1"/>
  <c r="O225" i="1" s="1"/>
  <c r="N180" i="1"/>
  <c r="O180" i="1" s="1"/>
  <c r="N178" i="1"/>
  <c r="O178" i="1" s="1"/>
  <c r="N176" i="1"/>
  <c r="O176" i="1" s="1"/>
  <c r="N177" i="1"/>
  <c r="O177" i="1" s="1"/>
  <c r="N179" i="1"/>
  <c r="O179" i="1" s="1"/>
  <c r="N91" i="1"/>
  <c r="O91" i="1" s="1"/>
  <c r="N35" i="1"/>
  <c r="O35" i="1" s="1"/>
  <c r="N275" i="1"/>
  <c r="O275" i="1" s="1"/>
  <c r="N146" i="1"/>
  <c r="O146" i="1" s="1"/>
  <c r="N276" i="1"/>
  <c r="O276" i="1" s="1"/>
  <c r="N204" i="1"/>
  <c r="O204" i="1" s="1"/>
  <c r="N147" i="1"/>
  <c r="O147" i="1" s="1"/>
  <c r="N117" i="1"/>
  <c r="O117" i="1" s="1"/>
  <c r="N67" i="1"/>
  <c r="O67" i="1" s="1"/>
  <c r="N109" i="1"/>
  <c r="O109" i="1" s="1"/>
  <c r="N183" i="1"/>
  <c r="O183" i="1" s="1"/>
  <c r="N444" i="1"/>
  <c r="O444" i="1" s="1"/>
  <c r="N296" i="1"/>
  <c r="O296" i="1" s="1"/>
  <c r="N227" i="1"/>
  <c r="O227" i="1" s="1"/>
  <c r="N254" i="1"/>
  <c r="O254" i="1" s="1"/>
  <c r="N206" i="1"/>
  <c r="O206" i="1" s="1"/>
  <c r="N231" i="1"/>
  <c r="O231" i="1" s="1"/>
  <c r="N113" i="1"/>
  <c r="O113" i="1" s="1"/>
  <c r="N111" i="1"/>
  <c r="O111" i="1" s="1"/>
  <c r="N112" i="1"/>
  <c r="O112" i="1" s="1"/>
  <c r="N108" i="1"/>
  <c r="O108" i="1" s="1"/>
  <c r="N139" i="1"/>
  <c r="O139" i="1" s="1"/>
  <c r="N98" i="1"/>
  <c r="O98" i="1" s="1"/>
  <c r="N236" i="1"/>
  <c r="O236" i="1" s="1"/>
  <c r="N182" i="1"/>
  <c r="O182" i="1" s="1"/>
  <c r="N64" i="1"/>
  <c r="O64" i="1" s="1"/>
  <c r="N83" i="1"/>
  <c r="O83" i="1" s="1"/>
  <c r="N267" i="1"/>
  <c r="O267" i="1" s="1"/>
  <c r="N217" i="1"/>
  <c r="O217" i="1" s="1"/>
  <c r="N82" i="1"/>
  <c r="O82" i="1" s="1"/>
  <c r="N470" i="1"/>
  <c r="O470" i="1" s="1"/>
  <c r="N274" i="1"/>
  <c r="O274" i="1" s="1"/>
  <c r="N185" i="1"/>
  <c r="O185" i="1" s="1"/>
  <c r="N155" i="1"/>
  <c r="O155" i="1" s="1"/>
  <c r="N99" i="1"/>
  <c r="O99" i="1" s="1"/>
  <c r="N195" i="1"/>
  <c r="O195" i="1" s="1"/>
  <c r="N271" i="1"/>
  <c r="O271" i="1" s="1"/>
  <c r="N87" i="1"/>
  <c r="O87" i="1" s="1"/>
  <c r="N86" i="1"/>
  <c r="O86" i="1" s="1"/>
  <c r="N88" i="1"/>
  <c r="O88" i="1" s="1"/>
  <c r="N194" i="1"/>
  <c r="O194" i="1" s="1"/>
  <c r="N272" i="1"/>
  <c r="O272" i="1" s="1"/>
  <c r="N44" i="1"/>
  <c r="O44" i="1" s="1"/>
  <c r="N96" i="1"/>
  <c r="O96" i="1" s="1"/>
  <c r="N248" i="1"/>
  <c r="O248" i="1" s="1"/>
  <c r="N226" i="1"/>
  <c r="O226" i="1" s="1"/>
  <c r="N166" i="1"/>
  <c r="O166" i="1" s="1"/>
  <c r="N144" i="1"/>
  <c r="O144" i="1" s="1"/>
  <c r="N143" i="1"/>
  <c r="O143" i="1" s="1"/>
  <c r="N102" i="1"/>
  <c r="O102" i="1" s="1"/>
  <c r="N58" i="1"/>
  <c r="O58" i="1" s="1"/>
  <c r="N57" i="1"/>
  <c r="O57" i="1" s="1"/>
  <c r="N103" i="1"/>
  <c r="O103" i="1" s="1"/>
  <c r="N249" i="1"/>
  <c r="O249" i="1" s="1"/>
  <c r="N196" i="1"/>
  <c r="O196" i="1" s="1"/>
  <c r="N253" i="1"/>
  <c r="O253" i="1" s="1"/>
  <c r="N172" i="1"/>
  <c r="O172" i="1" s="1"/>
  <c r="N78" i="1"/>
  <c r="O78" i="1" s="1"/>
  <c r="N197" i="1"/>
  <c r="O197" i="1" s="1"/>
  <c r="N198" i="1"/>
  <c r="O198" i="1" s="1"/>
  <c r="N100" i="1"/>
  <c r="O100" i="1" s="1"/>
  <c r="N463" i="1"/>
  <c r="O463" i="1" s="1"/>
  <c r="N464" i="1"/>
  <c r="O464" i="1" s="1"/>
  <c r="N443" i="1"/>
  <c r="O443" i="1" s="1"/>
  <c r="N465" i="1"/>
  <c r="O465" i="1" s="1"/>
  <c r="N466" i="1"/>
  <c r="O466" i="1" s="1"/>
  <c r="N142" i="1"/>
  <c r="O142" i="1" s="1"/>
  <c r="N68" i="1"/>
  <c r="O68" i="1" s="1"/>
  <c r="N121" i="1"/>
  <c r="O121" i="1" s="1"/>
  <c r="N208" i="1"/>
  <c r="O208" i="1" s="1"/>
  <c r="N34" i="1"/>
  <c r="O34" i="1" s="1"/>
  <c r="N136" i="1"/>
  <c r="O136" i="1" s="1"/>
  <c r="N238" i="1"/>
  <c r="O238" i="1" s="1"/>
  <c r="N240" i="1"/>
  <c r="O240" i="1" s="1"/>
  <c r="N239" i="1"/>
  <c r="O239" i="1" s="1"/>
  <c r="N164" i="1"/>
  <c r="O164" i="1" s="1"/>
  <c r="N85" i="1"/>
  <c r="O85" i="1" s="1"/>
  <c r="N63" i="1"/>
  <c r="O63" i="1" s="1"/>
  <c r="N61" i="1"/>
  <c r="O61" i="1" s="1"/>
  <c r="N60" i="1"/>
  <c r="O60" i="1" s="1"/>
  <c r="N62" i="1"/>
  <c r="O62" i="1" s="1"/>
  <c r="N115" i="1"/>
  <c r="O115" i="1" s="1"/>
  <c r="N59" i="1"/>
  <c r="O59" i="1" s="1"/>
  <c r="N114" i="1"/>
  <c r="O114" i="1" s="1"/>
  <c r="N33" i="1"/>
  <c r="O33" i="1" s="1"/>
  <c r="N186" i="1"/>
  <c r="O186" i="1" s="1"/>
  <c r="N200" i="1"/>
  <c r="O200" i="1" s="1"/>
  <c r="N199" i="1"/>
  <c r="O199" i="1" s="1"/>
  <c r="N201" i="1"/>
  <c r="O201" i="1" s="1"/>
  <c r="N202" i="1"/>
  <c r="O202" i="1" s="1"/>
  <c r="N188" i="1"/>
  <c r="O188" i="1" s="1"/>
  <c r="N190" i="1"/>
  <c r="O190" i="1" s="1"/>
  <c r="N192" i="1"/>
  <c r="O192" i="1" s="1"/>
  <c r="N191" i="1"/>
  <c r="O191" i="1" s="1"/>
  <c r="N189" i="1"/>
  <c r="O189" i="1" s="1"/>
  <c r="N187" i="1"/>
  <c r="O187" i="1" s="1"/>
  <c r="N45" i="1"/>
  <c r="O45" i="1" s="1"/>
  <c r="N150" i="1"/>
  <c r="O150" i="1" s="1"/>
  <c r="N184" i="1"/>
  <c r="O184" i="1" s="1"/>
  <c r="N170" i="1"/>
  <c r="O170" i="1" s="1"/>
  <c r="N471" i="1"/>
  <c r="O471" i="1" s="1"/>
  <c r="N243" i="1"/>
  <c r="O243" i="1" s="1"/>
  <c r="N458" i="1"/>
  <c r="O458" i="1" s="1"/>
  <c r="N193" i="1"/>
  <c r="O193" i="1" s="1"/>
  <c r="N247" i="1"/>
  <c r="O247" i="1" s="1"/>
  <c r="N447" i="1"/>
  <c r="O447" i="1" s="1"/>
  <c r="N446" i="1"/>
  <c r="O446" i="1" s="1"/>
  <c r="N246" i="1"/>
  <c r="O246" i="1" s="1"/>
  <c r="N269" i="1"/>
  <c r="O269" i="1" s="1"/>
  <c r="N154" i="1"/>
  <c r="O154" i="1" s="1"/>
  <c r="N151" i="1"/>
  <c r="O151" i="1" s="1"/>
  <c r="N54" i="1"/>
  <c r="O54" i="1" s="1"/>
  <c r="N80" i="1"/>
  <c r="O80" i="1" s="1"/>
  <c r="N152" i="1"/>
  <c r="O152" i="1" s="1"/>
  <c r="N448" i="1"/>
  <c r="O448" i="1" s="1"/>
  <c r="N81" i="1"/>
  <c r="O81" i="1" s="1"/>
  <c r="N79" i="1"/>
  <c r="O79" i="1" s="1"/>
  <c r="N37" i="1"/>
  <c r="O37" i="1" s="1"/>
  <c r="N153" i="1"/>
  <c r="O153" i="1" s="1"/>
  <c r="N77" i="1"/>
  <c r="O77" i="1" s="1"/>
  <c r="N74" i="1"/>
  <c r="O74" i="1" s="1"/>
  <c r="N41" i="1"/>
  <c r="O41" i="1" s="1"/>
  <c r="N73" i="1"/>
  <c r="O73" i="1" s="1"/>
  <c r="N76" i="1"/>
  <c r="O76" i="1" s="1"/>
  <c r="N89" i="1"/>
  <c r="O89" i="1" s="1"/>
  <c r="N281" i="1"/>
  <c r="O281" i="1" s="1"/>
  <c r="N43" i="1"/>
  <c r="O43" i="1" s="1"/>
  <c r="N23" i="1"/>
  <c r="O23" i="1" s="1"/>
  <c r="N95" i="1"/>
  <c r="O95" i="1" s="1"/>
  <c r="N157" i="1"/>
  <c r="O157" i="1" s="1"/>
  <c r="N156" i="1"/>
  <c r="O156" i="1" s="1"/>
  <c r="N40" i="1"/>
  <c r="O40" i="1" s="1"/>
  <c r="N20" i="1"/>
  <c r="O20" i="1" s="1"/>
  <c r="N21" i="1"/>
  <c r="O21" i="1" s="1"/>
  <c r="N116" i="1"/>
  <c r="O116" i="1" s="1"/>
  <c r="N71" i="1"/>
  <c r="O71" i="1" s="1"/>
  <c r="N55" i="1"/>
  <c r="O55" i="1" s="1"/>
  <c r="N12" i="1"/>
  <c r="O12" i="1" s="1"/>
  <c r="N70" i="1"/>
  <c r="O70" i="1" s="1"/>
  <c r="N244" i="1"/>
  <c r="O244" i="1" s="1"/>
  <c r="N148" i="1"/>
  <c r="O148" i="1" s="1"/>
  <c r="N107" i="1"/>
  <c r="O107" i="1" s="1"/>
  <c r="N218" i="1"/>
  <c r="O218" i="1" s="1"/>
  <c r="N220" i="1"/>
  <c r="O220" i="1" s="1"/>
  <c r="N105" i="1"/>
  <c r="O105" i="1" s="1"/>
  <c r="N291" i="1"/>
  <c r="O291" i="1" s="1"/>
  <c r="N104" i="1"/>
  <c r="O104" i="1" s="1"/>
  <c r="N219" i="1"/>
  <c r="O219" i="1" s="1"/>
  <c r="N167" i="1"/>
  <c r="O167" i="1" s="1"/>
  <c r="N280" i="1"/>
  <c r="O280" i="1" s="1"/>
  <c r="N292" i="1"/>
  <c r="O292" i="1" s="1"/>
  <c r="N222" i="1"/>
  <c r="O222" i="1" s="1"/>
  <c r="N294" i="1"/>
  <c r="O294" i="1" s="1"/>
  <c r="N17" i="1"/>
  <c r="O17" i="1" s="1"/>
  <c r="N295" i="1"/>
  <c r="O295" i="1" s="1"/>
  <c r="N221" i="1"/>
  <c r="O221" i="1" s="1"/>
  <c r="N293" i="1"/>
  <c r="O293" i="1" s="1"/>
  <c r="N18" i="1"/>
  <c r="O18" i="1" s="1"/>
  <c r="N181" i="1"/>
  <c r="O181" i="1" s="1"/>
  <c r="N72" i="1"/>
  <c r="O72" i="1" s="1"/>
  <c r="N19" i="1"/>
  <c r="O19" i="1" s="1"/>
  <c r="N97" i="1"/>
  <c r="O97" i="1" s="1"/>
  <c r="N123" i="1"/>
  <c r="O123" i="1" s="1"/>
  <c r="N459" i="1"/>
  <c r="O459" i="1" s="1"/>
  <c r="N16" i="1"/>
  <c r="O16" i="1" s="1"/>
  <c r="N232" i="1"/>
  <c r="O232" i="1" s="1"/>
  <c r="N233" i="1"/>
  <c r="O233" i="1" s="1"/>
  <c r="N234" i="1"/>
  <c r="O234" i="1" s="1"/>
  <c r="N453" i="1"/>
  <c r="O453" i="1" s="1"/>
  <c r="N137" i="1"/>
  <c r="O137" i="1" s="1"/>
  <c r="N138" i="1"/>
  <c r="O138" i="1" s="1"/>
  <c r="N417" i="1"/>
  <c r="O417" i="1" s="1"/>
  <c r="N381" i="1"/>
  <c r="O381" i="1" s="1"/>
  <c r="N335" i="1"/>
  <c r="O335" i="1" s="1"/>
  <c r="N378" i="1"/>
  <c r="O378" i="1" s="1"/>
  <c r="N358" i="1"/>
  <c r="O358" i="1" s="1"/>
  <c r="N414" i="1"/>
  <c r="O414" i="1" s="1"/>
  <c r="N428" i="1"/>
  <c r="O428" i="1" s="1"/>
  <c r="N415" i="1"/>
  <c r="O415" i="1" s="1"/>
  <c r="N396" i="1"/>
  <c r="O396" i="1" s="1"/>
  <c r="N421" i="1"/>
  <c r="O421" i="1" s="1"/>
  <c r="N394" i="1"/>
  <c r="O394" i="1" s="1"/>
  <c r="N343" i="1"/>
  <c r="O343" i="1" s="1"/>
  <c r="N331" i="1"/>
  <c r="O331" i="1" s="1"/>
  <c r="N420" i="1"/>
  <c r="O420" i="1" s="1"/>
  <c r="N339" i="1"/>
  <c r="O339" i="1" s="1"/>
  <c r="N359" i="1"/>
  <c r="O359" i="1" s="1"/>
  <c r="N419" i="1"/>
  <c r="O419" i="1" s="1"/>
  <c r="N377" i="1"/>
  <c r="O377" i="1" s="1"/>
  <c r="N307" i="1"/>
  <c r="O307" i="1" s="1"/>
  <c r="N346" i="1"/>
  <c r="O346" i="1" s="1"/>
  <c r="N366" i="1"/>
  <c r="O366" i="1" s="1"/>
  <c r="N391" i="1"/>
  <c r="O391" i="1" s="1"/>
  <c r="N433" i="1"/>
  <c r="O433" i="1" s="1"/>
  <c r="N438" i="1"/>
  <c r="O438" i="1" s="1"/>
  <c r="N316" i="1"/>
  <c r="O316" i="1" s="1"/>
  <c r="N403" i="1"/>
  <c r="O403" i="1" s="1"/>
  <c r="N320" i="1"/>
  <c r="O320" i="1" s="1"/>
  <c r="N379" i="1"/>
  <c r="O379" i="1" s="1"/>
  <c r="N347" i="1"/>
  <c r="O347" i="1" s="1"/>
  <c r="N342" i="1"/>
  <c r="O342" i="1" s="1"/>
  <c r="N352" i="1"/>
  <c r="O352" i="1" s="1"/>
  <c r="N399" i="1"/>
  <c r="O399" i="1" s="1"/>
  <c r="N440" i="1"/>
  <c r="O440" i="1" s="1"/>
  <c r="N332" i="1"/>
  <c r="O332" i="1" s="1"/>
  <c r="N327" i="1"/>
  <c r="O327" i="1" s="1"/>
  <c r="N364" i="1"/>
  <c r="O364" i="1" s="1"/>
  <c r="N400" i="1"/>
  <c r="O400" i="1" s="1"/>
  <c r="N349" i="1"/>
  <c r="O349" i="1" s="1"/>
  <c r="N374" i="1"/>
  <c r="O374" i="1" s="1"/>
  <c r="N373" i="1"/>
  <c r="O373" i="1" s="1"/>
  <c r="N337" i="1"/>
  <c r="O337" i="1" s="1"/>
  <c r="N393" i="1"/>
  <c r="O393" i="1" s="1"/>
  <c r="N389" i="1"/>
  <c r="O389" i="1" s="1"/>
  <c r="N413" i="1"/>
  <c r="O413" i="1" s="1"/>
  <c r="N344" i="1"/>
  <c r="O344" i="1" s="1"/>
  <c r="N372" i="1"/>
  <c r="O372" i="1" s="1"/>
  <c r="N317" i="1"/>
  <c r="O317" i="1" s="1"/>
  <c r="N442" i="1"/>
  <c r="O442" i="1" s="1"/>
  <c r="N441" i="1"/>
  <c r="O441" i="1" s="1"/>
  <c r="N406" i="1"/>
  <c r="O406" i="1" s="1"/>
  <c r="N388" i="1"/>
  <c r="O388" i="1" s="1"/>
  <c r="N315" i="1"/>
  <c r="O315" i="1" s="1"/>
  <c r="N382" i="1"/>
  <c r="O382" i="1" s="1"/>
  <c r="N422" i="1"/>
  <c r="O422" i="1" s="1"/>
  <c r="N345" i="1"/>
  <c r="O345" i="1" s="1"/>
  <c r="N404" i="1"/>
  <c r="O404" i="1" s="1"/>
  <c r="N330" i="1"/>
  <c r="O330" i="1" s="1"/>
  <c r="N350" i="1"/>
  <c r="O350" i="1" s="1"/>
  <c r="N325" i="1"/>
  <c r="O325" i="1" s="1"/>
  <c r="N355" i="1"/>
  <c r="O355" i="1" s="1"/>
  <c r="N310" i="1"/>
  <c r="O310" i="1" s="1"/>
  <c r="N353" i="1"/>
  <c r="O353" i="1" s="1"/>
  <c r="N369" i="1"/>
  <c r="O369" i="1" s="1"/>
  <c r="N423" i="1"/>
  <c r="O423" i="1" s="1"/>
  <c r="N312" i="1"/>
  <c r="O312" i="1" s="1"/>
  <c r="N303" i="1"/>
  <c r="O303" i="1" s="1"/>
  <c r="N416" i="1"/>
  <c r="O416" i="1" s="1"/>
  <c r="N356" i="1"/>
  <c r="O356" i="1" s="1"/>
  <c r="N309" i="1"/>
  <c r="O309" i="1" s="1"/>
  <c r="N333" i="1"/>
  <c r="O333" i="1" s="1"/>
  <c r="N306" i="1"/>
  <c r="O306" i="1" s="1"/>
  <c r="N329" i="1"/>
  <c r="O329" i="1" s="1"/>
  <c r="N435" i="1"/>
  <c r="O435" i="1" s="1"/>
  <c r="N368" i="1"/>
  <c r="O368" i="1" s="1"/>
  <c r="N319" i="1"/>
  <c r="O319" i="1" s="1"/>
  <c r="N376" i="1"/>
  <c r="O376" i="1" s="1"/>
  <c r="N386" i="1"/>
  <c r="O386" i="1" s="1"/>
  <c r="N429" i="1"/>
  <c r="O429" i="1" s="1"/>
  <c r="N361" i="1"/>
  <c r="O361" i="1" s="1"/>
  <c r="N375" i="1"/>
  <c r="O375" i="1" s="1"/>
  <c r="N322" i="1"/>
  <c r="O322" i="1" s="1"/>
  <c r="N301" i="1"/>
  <c r="O301" i="1" s="1"/>
  <c r="N430" i="1"/>
  <c r="O430" i="1" s="1"/>
  <c r="N427" i="1"/>
  <c r="O427" i="1" s="1"/>
  <c r="N323" i="1"/>
  <c r="O323" i="1" s="1"/>
  <c r="N365" i="1"/>
  <c r="O365" i="1" s="1"/>
  <c r="N462" i="1"/>
  <c r="O462" i="1" s="1"/>
  <c r="N384" i="1"/>
  <c r="O384" i="1" s="1"/>
  <c r="N418" i="1"/>
  <c r="O418" i="1" s="1"/>
  <c r="N308" i="1"/>
  <c r="O308" i="1" s="1"/>
  <c r="N336" i="1"/>
  <c r="O336" i="1" s="1"/>
  <c r="N432" i="1"/>
  <c r="O432" i="1" s="1"/>
  <c r="N398" i="1"/>
  <c r="O398" i="1" s="1"/>
  <c r="N255" i="1"/>
  <c r="O255" i="1" s="1"/>
  <c r="N412" i="1"/>
  <c r="O412" i="1" s="1"/>
  <c r="N324" i="1"/>
  <c r="O324" i="1" s="1"/>
  <c r="N395" i="1"/>
  <c r="O395" i="1" s="1"/>
  <c r="N348" i="1"/>
  <c r="O348" i="1" s="1"/>
  <c r="N314" i="1"/>
  <c r="O314" i="1" s="1"/>
  <c r="N357" i="1"/>
  <c r="O357" i="1" s="1"/>
  <c r="N334" i="1"/>
  <c r="O334" i="1" s="1"/>
  <c r="N411" i="1"/>
  <c r="O411" i="1" s="1"/>
  <c r="N431" i="1"/>
  <c r="O431" i="1" s="1"/>
  <c r="N318" i="1"/>
  <c r="O318" i="1" s="1"/>
  <c r="N341" i="1"/>
  <c r="O341" i="1" s="1"/>
  <c r="N362" i="1"/>
  <c r="O362" i="1" s="1"/>
  <c r="N410" i="1"/>
  <c r="O410" i="1" s="1"/>
  <c r="N385" i="1"/>
  <c r="O385" i="1" s="1"/>
  <c r="N370" i="1"/>
  <c r="O370" i="1" s="1"/>
  <c r="N338" i="1"/>
  <c r="O338" i="1" s="1"/>
  <c r="N367" i="1"/>
  <c r="O367" i="1" s="1"/>
  <c r="N371" i="1"/>
  <c r="O371" i="1" s="1"/>
  <c r="N387" i="1"/>
  <c r="O387" i="1" s="1"/>
  <c r="N425" i="1"/>
  <c r="O425" i="1" s="1"/>
  <c r="N304" i="1"/>
  <c r="O304" i="1" s="1"/>
  <c r="N437" i="1"/>
  <c r="O437" i="1" s="1"/>
  <c r="N360" i="1"/>
  <c r="O360" i="1" s="1"/>
  <c r="N409" i="1"/>
  <c r="O409" i="1" s="1"/>
  <c r="N424" i="1"/>
  <c r="O424" i="1" s="1"/>
  <c r="N305" i="1"/>
  <c r="O305" i="1" s="1"/>
  <c r="N321" i="1"/>
  <c r="O321" i="1" s="1"/>
  <c r="N434" i="1"/>
  <c r="O434" i="1" s="1"/>
  <c r="N311" i="1"/>
  <c r="O311" i="1" s="1"/>
  <c r="N439" i="1"/>
  <c r="O439" i="1" s="1"/>
  <c r="N302" i="1"/>
  <c r="O302" i="1" s="1"/>
  <c r="N392" i="1"/>
  <c r="O392" i="1" s="1"/>
  <c r="N401" i="1"/>
  <c r="O401" i="1" s="1"/>
  <c r="N363" i="1"/>
  <c r="O363" i="1" s="1"/>
  <c r="N405" i="1"/>
  <c r="O405" i="1" s="1"/>
  <c r="N351" i="1"/>
  <c r="O351" i="1" s="1"/>
  <c r="N340" i="1"/>
  <c r="O340" i="1" s="1"/>
  <c r="N313" i="1"/>
  <c r="O313" i="1" s="1"/>
  <c r="N326" i="1"/>
  <c r="O326" i="1" s="1"/>
  <c r="N402" i="1"/>
  <c r="O402" i="1" s="1"/>
  <c r="N408" i="1"/>
  <c r="O408" i="1" s="1"/>
  <c r="N426" i="1"/>
  <c r="O426" i="1" s="1"/>
  <c r="N390" i="1"/>
  <c r="O390" i="1" s="1"/>
  <c r="N328" i="1"/>
  <c r="O328" i="1" s="1"/>
  <c r="N407" i="1"/>
  <c r="O407" i="1" s="1"/>
  <c r="N354" i="1"/>
  <c r="O354" i="1" s="1"/>
  <c r="N436" i="1"/>
  <c r="O436" i="1" s="1"/>
  <c r="N397" i="1"/>
  <c r="O397" i="1" s="1"/>
  <c r="N380" i="1"/>
  <c r="O380" i="1" s="1"/>
  <c r="N383" i="1"/>
  <c r="O383" i="1" s="1"/>
  <c r="N273" i="1"/>
  <c r="O273" i="1" s="1"/>
  <c r="N456" i="1"/>
  <c r="O456" i="1" s="1"/>
  <c r="N472" i="1"/>
  <c r="O472" i="1" s="1"/>
  <c r="N473" i="1"/>
  <c r="O473" i="1" s="1"/>
  <c r="N266" i="1"/>
  <c r="O266" i="1" s="1"/>
  <c r="N209" i="1"/>
  <c r="O209" i="1" s="1"/>
  <c r="N145" i="1"/>
  <c r="O145" i="1" s="1"/>
  <c r="N242" i="1"/>
  <c r="O242" i="1" s="1"/>
  <c r="N241" i="1"/>
  <c r="O241" i="1" s="1"/>
  <c r="N38" i="1"/>
  <c r="O38" i="1" s="1"/>
  <c r="N29" i="1"/>
  <c r="O29" i="1" s="1"/>
  <c r="N598" i="1"/>
  <c r="O598" i="1" s="1"/>
  <c r="N503" i="1"/>
  <c r="O503" i="1" s="1"/>
  <c r="N487" i="1"/>
  <c r="O487" i="1" s="1"/>
  <c r="N492" i="1"/>
  <c r="O492" i="1" s="1"/>
  <c r="N484" i="1"/>
  <c r="O484" i="1" s="1"/>
  <c r="N504" i="1"/>
  <c r="O504" i="1" s="1"/>
  <c r="N538" i="1"/>
  <c r="O538" i="1" s="1"/>
  <c r="N502" i="1"/>
  <c r="O502" i="1" s="1"/>
  <c r="N599" i="1"/>
  <c r="O599" i="1" s="1"/>
  <c r="N549" i="1"/>
  <c r="O549" i="1" s="1"/>
  <c r="N550" i="1"/>
  <c r="O550" i="1" s="1"/>
  <c r="N548" i="1"/>
  <c r="O548" i="1" s="1"/>
  <c r="N485" i="1"/>
  <c r="O485" i="1" s="1"/>
  <c r="N564" i="1"/>
  <c r="O564" i="1" s="1"/>
  <c r="N767" i="1"/>
  <c r="O767" i="1" s="1"/>
  <c r="N508" i="1"/>
  <c r="O508" i="1" s="1"/>
  <c r="N505" i="1"/>
  <c r="O505" i="1" s="1"/>
  <c r="N735" i="1"/>
  <c r="O735" i="1" s="1"/>
  <c r="N556" i="1"/>
  <c r="O556" i="1" s="1"/>
  <c r="N509" i="1"/>
  <c r="O509" i="1" s="1"/>
  <c r="N607" i="1"/>
  <c r="O607" i="1" s="1"/>
  <c r="N541" i="1"/>
  <c r="O541" i="1" s="1"/>
  <c r="N486" i="1"/>
  <c r="O486" i="1" s="1"/>
  <c r="N543" i="1"/>
  <c r="O543" i="1" s="1"/>
  <c r="N752" i="1"/>
  <c r="O752" i="1" s="1"/>
  <c r="R752" i="1" s="1"/>
  <c r="N498" i="1"/>
  <c r="O498" i="1" s="1"/>
  <c r="N542" i="1"/>
  <c r="O542" i="1" s="1"/>
  <c r="N1078" i="1"/>
  <c r="O1078" i="1" s="1"/>
  <c r="R1078" i="1" s="1"/>
  <c r="N507" i="1"/>
  <c r="O507" i="1" s="1"/>
  <c r="R15" i="1" l="1"/>
  <c r="R47" i="1"/>
  <c r="R181" i="1"/>
  <c r="R357" i="1"/>
  <c r="R116" i="1"/>
  <c r="R505" i="1"/>
  <c r="R1021" i="1"/>
  <c r="R1058" i="1"/>
  <c r="R1338" i="1"/>
  <c r="Q598" i="1"/>
  <c r="R598" i="1"/>
  <c r="R1119" i="1"/>
  <c r="R542" i="1"/>
  <c r="Q556" i="1"/>
  <c r="R556" i="1"/>
  <c r="Q550" i="1"/>
  <c r="R550" i="1"/>
  <c r="Q487" i="1"/>
  <c r="R487" i="1"/>
  <c r="R209" i="1"/>
  <c r="Q397" i="1"/>
  <c r="R397" i="1"/>
  <c r="Q402" i="1"/>
  <c r="R402" i="1"/>
  <c r="Q392" i="1"/>
  <c r="R392" i="1"/>
  <c r="Q409" i="1"/>
  <c r="R409" i="1"/>
  <c r="Q338" i="1"/>
  <c r="R338" i="1"/>
  <c r="Q411" i="1"/>
  <c r="R411" i="1"/>
  <c r="Q365" i="1"/>
  <c r="R365" i="1"/>
  <c r="Q429" i="1"/>
  <c r="R429" i="1"/>
  <c r="Q333" i="1"/>
  <c r="R333" i="1"/>
  <c r="Q353" i="1"/>
  <c r="R353" i="1"/>
  <c r="Q422" i="1"/>
  <c r="R422" i="1"/>
  <c r="Q372" i="1"/>
  <c r="R372" i="1"/>
  <c r="Q349" i="1"/>
  <c r="R349" i="1"/>
  <c r="Q342" i="1"/>
  <c r="R342" i="1"/>
  <c r="Q391" i="1"/>
  <c r="R391" i="1"/>
  <c r="Q420" i="1"/>
  <c r="R420" i="1"/>
  <c r="Q414" i="1"/>
  <c r="R414" i="1"/>
  <c r="R453" i="1"/>
  <c r="Q19" i="1"/>
  <c r="R19" i="1"/>
  <c r="R294" i="1"/>
  <c r="Q105" i="1"/>
  <c r="R105" i="1"/>
  <c r="Q55" i="1"/>
  <c r="R55" i="1"/>
  <c r="Q95" i="1"/>
  <c r="R95" i="1"/>
  <c r="Q74" i="1"/>
  <c r="R74" i="1"/>
  <c r="Q80" i="1"/>
  <c r="R80" i="1"/>
  <c r="R247" i="1"/>
  <c r="Q45" i="1"/>
  <c r="R45" i="1"/>
  <c r="R201" i="1"/>
  <c r="Q62" i="1"/>
  <c r="R62" i="1"/>
  <c r="R238" i="1"/>
  <c r="Q465" i="1"/>
  <c r="R465" i="1"/>
  <c r="R172" i="1"/>
  <c r="R143" i="1"/>
  <c r="Q194" i="1"/>
  <c r="R194" i="1"/>
  <c r="R185" i="1"/>
  <c r="R182" i="1"/>
  <c r="R231" i="1"/>
  <c r="R67" i="1"/>
  <c r="Q91" i="1"/>
  <c r="R91" i="1"/>
  <c r="R163" i="1"/>
  <c r="R286" i="1"/>
  <c r="Q101" i="1"/>
  <c r="R101" i="1"/>
  <c r="R279" i="1"/>
  <c r="R228" i="1"/>
  <c r="R452" i="1"/>
  <c r="R451" i="1"/>
  <c r="R130" i="1"/>
  <c r="Q24" i="1"/>
  <c r="R24" i="1"/>
  <c r="R50" i="1"/>
  <c r="R125" i="1"/>
  <c r="R637" i="1"/>
  <c r="R1116" i="1"/>
  <c r="R1129" i="1"/>
  <c r="R1142" i="1"/>
  <c r="R1132" i="1"/>
  <c r="R789" i="1"/>
  <c r="R1047" i="1"/>
  <c r="R122" i="1"/>
  <c r="R489" i="1"/>
  <c r="R625" i="1"/>
  <c r="R847" i="1"/>
  <c r="R877" i="1"/>
  <c r="R1315" i="1"/>
  <c r="R960" i="1"/>
  <c r="R1089" i="1"/>
  <c r="R1033" i="1"/>
  <c r="R1248" i="1"/>
  <c r="Q599" i="1"/>
  <c r="R599" i="1"/>
  <c r="R852" i="1"/>
  <c r="R740" i="1"/>
  <c r="R1375" i="1"/>
  <c r="R1326" i="1"/>
  <c r="R1165" i="1"/>
  <c r="R473" i="1"/>
  <c r="Q354" i="1"/>
  <c r="R354" i="1"/>
  <c r="Q313" i="1"/>
  <c r="R313" i="1"/>
  <c r="Q439" i="1"/>
  <c r="R439" i="1"/>
  <c r="Q437" i="1"/>
  <c r="R437" i="1"/>
  <c r="Q385" i="1"/>
  <c r="R385" i="1"/>
  <c r="Q432" i="1"/>
  <c r="R432" i="1"/>
  <c r="Q427" i="1"/>
  <c r="R427" i="1"/>
  <c r="Q376" i="1"/>
  <c r="R376" i="1"/>
  <c r="Q356" i="1"/>
  <c r="R356" i="1"/>
  <c r="Q355" i="1"/>
  <c r="R355" i="1"/>
  <c r="Q315" i="1"/>
  <c r="R315" i="1"/>
  <c r="Q413" i="1"/>
  <c r="R413" i="1"/>
  <c r="Q364" i="1"/>
  <c r="R364" i="1"/>
  <c r="Q379" i="1"/>
  <c r="R379" i="1"/>
  <c r="Q346" i="1"/>
  <c r="R346" i="1"/>
  <c r="Q343" i="1"/>
  <c r="R343" i="1"/>
  <c r="Q378" i="1"/>
  <c r="R378" i="1"/>
  <c r="Q233" i="1"/>
  <c r="R233" i="1"/>
  <c r="R292" i="1"/>
  <c r="Q218" i="1"/>
  <c r="R218" i="1"/>
  <c r="R189" i="1"/>
  <c r="R464" i="1"/>
  <c r="R166" i="1"/>
  <c r="R254" i="1"/>
  <c r="R177" i="1"/>
  <c r="R283" i="1"/>
  <c r="Q212" i="1"/>
  <c r="R212" i="1"/>
  <c r="Q162" i="1"/>
  <c r="R162" i="1"/>
  <c r="R158" i="1"/>
  <c r="R278" i="1"/>
  <c r="R1336" i="1"/>
  <c r="R640" i="1"/>
  <c r="R1407" i="1"/>
  <c r="R803" i="1"/>
  <c r="R1244" i="1"/>
  <c r="R1346" i="1"/>
  <c r="R1305" i="1"/>
  <c r="R1169" i="1"/>
  <c r="R1304" i="1"/>
  <c r="Q1359" i="1"/>
  <c r="R1359" i="1"/>
  <c r="R698" i="1"/>
  <c r="R522" i="1"/>
  <c r="R754" i="1"/>
  <c r="R679" i="1"/>
  <c r="R1180" i="1"/>
  <c r="Q7" i="1"/>
  <c r="R7" i="1"/>
  <c r="R507" i="1"/>
  <c r="R485" i="1"/>
  <c r="R484" i="1"/>
  <c r="R242" i="1"/>
  <c r="Q383" i="1"/>
  <c r="R383" i="1"/>
  <c r="Q426" i="1"/>
  <c r="R426" i="1"/>
  <c r="Q363" i="1"/>
  <c r="R363" i="1"/>
  <c r="Q305" i="1"/>
  <c r="R305" i="1"/>
  <c r="Q371" i="1"/>
  <c r="R371" i="1"/>
  <c r="Q318" i="1"/>
  <c r="R318" i="1"/>
  <c r="Q324" i="1"/>
  <c r="R324" i="1"/>
  <c r="Q384" i="1"/>
  <c r="R384" i="1"/>
  <c r="Q375" i="1"/>
  <c r="R375" i="1"/>
  <c r="Q329" i="1"/>
  <c r="R329" i="1"/>
  <c r="Q423" i="1"/>
  <c r="R423" i="1"/>
  <c r="Q404" i="1"/>
  <c r="R404" i="1"/>
  <c r="Q442" i="1"/>
  <c r="R442" i="1"/>
  <c r="Q373" i="1"/>
  <c r="R373" i="1"/>
  <c r="Q399" i="1"/>
  <c r="R399" i="1"/>
  <c r="Q438" i="1"/>
  <c r="R438" i="1"/>
  <c r="Q359" i="1"/>
  <c r="R359" i="1"/>
  <c r="Q415" i="1"/>
  <c r="R415" i="1"/>
  <c r="R138" i="1"/>
  <c r="R123" i="1"/>
  <c r="R295" i="1"/>
  <c r="R104" i="1"/>
  <c r="R70" i="1"/>
  <c r="R156" i="1"/>
  <c r="Q73" i="1"/>
  <c r="R73" i="1"/>
  <c r="R153" i="1"/>
  <c r="Q151" i="1"/>
  <c r="R151" i="1"/>
  <c r="R200" i="1"/>
  <c r="Q61" i="1"/>
  <c r="R61" i="1"/>
  <c r="R196" i="1"/>
  <c r="R470" i="1"/>
  <c r="R587" i="1"/>
  <c r="R1236" i="1"/>
  <c r="R1188" i="1"/>
  <c r="R902" i="1"/>
  <c r="R532" i="1"/>
  <c r="R607" i="1"/>
  <c r="R509" i="1"/>
  <c r="R548" i="1"/>
  <c r="R492" i="1"/>
  <c r="Q43" i="1"/>
  <c r="R43" i="1"/>
  <c r="R458" i="1"/>
  <c r="R34" i="1"/>
  <c r="R86" i="1"/>
  <c r="R98" i="1"/>
  <c r="R147" i="1"/>
  <c r="R65" i="1"/>
  <c r="R457" i="1"/>
  <c r="R135" i="1"/>
  <c r="R478" i="1"/>
  <c r="Q255" i="1"/>
  <c r="R255" i="1"/>
  <c r="R943" i="1"/>
  <c r="R647" i="1"/>
  <c r="R1090" i="1"/>
  <c r="R721" i="1"/>
  <c r="R1349" i="1"/>
  <c r="R670" i="1"/>
  <c r="R701" i="1"/>
  <c r="R710" i="1"/>
  <c r="R1383" i="1"/>
  <c r="R837" i="1"/>
  <c r="R1279" i="1"/>
  <c r="R1221" i="1"/>
  <c r="R1281" i="1"/>
  <c r="R635" i="1"/>
  <c r="R656" i="1"/>
  <c r="R1079" i="1"/>
  <c r="R518" i="1"/>
  <c r="R968" i="1"/>
  <c r="R1425" i="1"/>
  <c r="R930" i="1"/>
  <c r="R912" i="1"/>
  <c r="R500" i="1"/>
  <c r="R655" i="1"/>
  <c r="R624" i="1"/>
  <c r="R715" i="1"/>
  <c r="R967" i="1"/>
  <c r="R498" i="1"/>
  <c r="Q735" i="1"/>
  <c r="R735" i="1"/>
  <c r="Q549" i="1"/>
  <c r="R549" i="1"/>
  <c r="Q503" i="1"/>
  <c r="R503" i="1"/>
  <c r="Q266" i="1"/>
  <c r="R266" i="1"/>
  <c r="Q436" i="1"/>
  <c r="R436" i="1"/>
  <c r="Q326" i="1"/>
  <c r="R326" i="1"/>
  <c r="Q302" i="1"/>
  <c r="R302" i="1"/>
  <c r="Q360" i="1"/>
  <c r="R360" i="1"/>
  <c r="Q370" i="1"/>
  <c r="R370" i="1"/>
  <c r="Q334" i="1"/>
  <c r="R334" i="1"/>
  <c r="Q398" i="1"/>
  <c r="R398" i="1"/>
  <c r="Q323" i="1"/>
  <c r="R323" i="1"/>
  <c r="Q386" i="1"/>
  <c r="R386" i="1"/>
  <c r="Q309" i="1"/>
  <c r="R309" i="1"/>
  <c r="Q310" i="1"/>
  <c r="R310" i="1"/>
  <c r="Q382" i="1"/>
  <c r="R382" i="1"/>
  <c r="Q344" i="1"/>
  <c r="R344" i="1"/>
  <c r="Q400" i="1"/>
  <c r="R400" i="1"/>
  <c r="Q347" i="1"/>
  <c r="R347" i="1"/>
  <c r="Q366" i="1"/>
  <c r="R366" i="1"/>
  <c r="Q331" i="1"/>
  <c r="R331" i="1"/>
  <c r="Q358" i="1"/>
  <c r="R358" i="1"/>
  <c r="R234" i="1"/>
  <c r="R72" i="1"/>
  <c r="Q222" i="1"/>
  <c r="R222" i="1"/>
  <c r="R220" i="1"/>
  <c r="R71" i="1"/>
  <c r="Q23" i="1"/>
  <c r="R23" i="1"/>
  <c r="R77" i="1"/>
  <c r="R54" i="1"/>
  <c r="Q193" i="1"/>
  <c r="R193" i="1"/>
  <c r="R187" i="1"/>
  <c r="R199" i="1"/>
  <c r="Q60" i="1"/>
  <c r="R60" i="1"/>
  <c r="R136" i="1"/>
  <c r="R443" i="1"/>
  <c r="R253" i="1"/>
  <c r="R144" i="1"/>
  <c r="R88" i="1"/>
  <c r="R274" i="1"/>
  <c r="R236" i="1"/>
  <c r="R206" i="1"/>
  <c r="R117" i="1"/>
  <c r="R179" i="1"/>
  <c r="R161" i="1"/>
  <c r="R214" i="1"/>
  <c r="Q290" i="1"/>
  <c r="R290" i="1"/>
  <c r="R46" i="1"/>
  <c r="Q141" i="1"/>
  <c r="R141" i="1"/>
  <c r="R252" i="1"/>
  <c r="R277" i="1"/>
  <c r="R134" i="1"/>
  <c r="R30" i="1"/>
  <c r="Q53" i="1"/>
  <c r="R53" i="1"/>
  <c r="Q56" i="1"/>
  <c r="R56" i="1"/>
  <c r="R263" i="1"/>
  <c r="R491" i="1"/>
  <c r="R846" i="1"/>
  <c r="R1303" i="1"/>
  <c r="R1332" i="1"/>
  <c r="R915" i="1"/>
  <c r="R1325" i="1"/>
  <c r="R1190" i="1"/>
  <c r="R808" i="1"/>
  <c r="R1321" i="1"/>
  <c r="R829" i="1"/>
  <c r="R474" i="1"/>
  <c r="R1412" i="1"/>
  <c r="R674" i="1"/>
  <c r="R905" i="1"/>
  <c r="R1206" i="1"/>
  <c r="R1120" i="1"/>
  <c r="R1310" i="1"/>
  <c r="Q1360" i="1"/>
  <c r="R1360" i="1"/>
  <c r="R771" i="1"/>
  <c r="R1405" i="1"/>
  <c r="R1138" i="1"/>
  <c r="R535" i="1"/>
  <c r="R858" i="1"/>
  <c r="R1243" i="1"/>
  <c r="R480" i="1"/>
  <c r="R1218" i="1"/>
  <c r="R899" i="1"/>
  <c r="R1377" i="1"/>
  <c r="R972" i="1"/>
  <c r="R987" i="1"/>
  <c r="R907" i="1"/>
  <c r="R547" i="1"/>
  <c r="R488" i="1"/>
  <c r="R600" i="1"/>
  <c r="R1320" i="1"/>
  <c r="R1386" i="1"/>
  <c r="R1040" i="1"/>
  <c r="R711" i="1"/>
  <c r="R760" i="1"/>
  <c r="R1035" i="1"/>
  <c r="R1018" i="1"/>
  <c r="R1007" i="1"/>
  <c r="R1238" i="1"/>
  <c r="R685" i="1"/>
  <c r="R1380" i="1"/>
  <c r="R1350" i="1"/>
  <c r="R1390" i="1"/>
  <c r="R982" i="1"/>
  <c r="R1178" i="1"/>
  <c r="R1343" i="1"/>
  <c r="R1036" i="1"/>
  <c r="R1156" i="1"/>
  <c r="R1272" i="1"/>
  <c r="R1086" i="1"/>
  <c r="R892" i="1"/>
  <c r="R1282" i="1"/>
  <c r="R544" i="1"/>
  <c r="R1287" i="1"/>
  <c r="R804" i="1"/>
  <c r="R1057" i="1"/>
  <c r="R1247" i="1"/>
  <c r="R838" i="1"/>
  <c r="R1234" i="1"/>
  <c r="R1049" i="1"/>
  <c r="R510" i="1"/>
  <c r="R1023" i="1"/>
  <c r="R1010" i="1"/>
  <c r="R628" i="1"/>
  <c r="R1314" i="1"/>
  <c r="R524" i="1"/>
  <c r="R1125" i="1"/>
  <c r="R768" i="1"/>
  <c r="R994" i="1"/>
  <c r="R726" i="1"/>
  <c r="R1329" i="1"/>
  <c r="R558" i="1"/>
  <c r="R865" i="1"/>
  <c r="R502" i="1"/>
  <c r="Q29" i="1"/>
  <c r="R29" i="1"/>
  <c r="R472" i="1"/>
  <c r="Q407" i="1"/>
  <c r="R407" i="1"/>
  <c r="Q340" i="1"/>
  <c r="R340" i="1"/>
  <c r="Q311" i="1"/>
  <c r="R311" i="1"/>
  <c r="Q304" i="1"/>
  <c r="R304" i="1"/>
  <c r="Q410" i="1"/>
  <c r="R410" i="1"/>
  <c r="Q314" i="1"/>
  <c r="R314" i="1"/>
  <c r="Q336" i="1"/>
  <c r="R336" i="1"/>
  <c r="Q430" i="1"/>
  <c r="R430" i="1"/>
  <c r="Q319" i="1"/>
  <c r="R319" i="1"/>
  <c r="Q416" i="1"/>
  <c r="R416" i="1"/>
  <c r="Q325" i="1"/>
  <c r="R325" i="1"/>
  <c r="Q388" i="1"/>
  <c r="R388" i="1"/>
  <c r="Q389" i="1"/>
  <c r="R389" i="1"/>
  <c r="Q327" i="1"/>
  <c r="R327" i="1"/>
  <c r="R320" i="1"/>
  <c r="Q307" i="1"/>
  <c r="R307" i="1"/>
  <c r="Q394" i="1"/>
  <c r="R394" i="1"/>
  <c r="Q335" i="1"/>
  <c r="R335" i="1"/>
  <c r="Q232" i="1"/>
  <c r="R232" i="1"/>
  <c r="R18" i="1"/>
  <c r="R280" i="1"/>
  <c r="R107" i="1"/>
  <c r="R21" i="1"/>
  <c r="R281" i="1"/>
  <c r="R37" i="1"/>
  <c r="R154" i="1"/>
  <c r="R243" i="1"/>
  <c r="R191" i="1"/>
  <c r="R186" i="1"/>
  <c r="R63" i="1"/>
  <c r="R208" i="1"/>
  <c r="R463" i="1"/>
  <c r="R249" i="1"/>
  <c r="R226" i="1"/>
  <c r="R87" i="1"/>
  <c r="Q82" i="1"/>
  <c r="R82" i="1"/>
  <c r="Q139" i="1"/>
  <c r="R139" i="1"/>
  <c r="R227" i="1"/>
  <c r="R204" i="1"/>
  <c r="Q176" i="1"/>
  <c r="R176" i="1"/>
  <c r="Q216" i="1"/>
  <c r="R216" i="1"/>
  <c r="Q213" i="1"/>
  <c r="R213" i="1"/>
  <c r="R210" i="1"/>
  <c r="R298" i="1"/>
  <c r="R174" i="1"/>
  <c r="R467" i="1"/>
  <c r="Q22" i="1"/>
  <c r="R22" i="1"/>
  <c r="R131" i="1"/>
  <c r="R31" i="1"/>
  <c r="R52" i="1"/>
  <c r="R256" i="1"/>
  <c r="R120" i="1"/>
  <c r="R785" i="1"/>
  <c r="R1307" i="1"/>
  <c r="R519" i="1"/>
  <c r="R738" i="1"/>
  <c r="R1031" i="1"/>
  <c r="R1060" i="1"/>
  <c r="R1155" i="1"/>
  <c r="R1126" i="1"/>
  <c r="R875" i="1"/>
  <c r="R1339" i="1"/>
  <c r="R676" i="1"/>
  <c r="R782" i="1"/>
  <c r="R1416" i="1"/>
  <c r="R814" i="1"/>
  <c r="R1224" i="1"/>
  <c r="R476" i="1"/>
  <c r="R1297" i="1"/>
  <c r="R1357" i="1"/>
  <c r="R1322" i="1"/>
  <c r="R1070" i="1"/>
  <c r="R1174" i="1"/>
  <c r="R654" i="1"/>
  <c r="R990" i="1"/>
  <c r="R1335" i="1"/>
  <c r="R479" i="1"/>
  <c r="R926" i="1"/>
  <c r="R1317" i="1"/>
  <c r="R1179" i="1"/>
  <c r="R998" i="1"/>
  <c r="R860" i="1"/>
  <c r="R767" i="1"/>
  <c r="R456" i="1"/>
  <c r="Q351" i="1"/>
  <c r="R351" i="1"/>
  <c r="Q434" i="1"/>
  <c r="R434" i="1"/>
  <c r="Q425" i="1"/>
  <c r="R425" i="1"/>
  <c r="Q368" i="1"/>
  <c r="R368" i="1"/>
  <c r="Q332" i="1"/>
  <c r="R332" i="1"/>
  <c r="R16" i="1"/>
  <c r="R293" i="1"/>
  <c r="Q148" i="1"/>
  <c r="R148" i="1"/>
  <c r="Q89" i="1"/>
  <c r="R89" i="1"/>
  <c r="R269" i="1"/>
  <c r="R192" i="1"/>
  <c r="R121" i="1"/>
  <c r="R248" i="1"/>
  <c r="R217" i="1"/>
  <c r="R296" i="1"/>
  <c r="Q276" i="1"/>
  <c r="R276" i="1"/>
  <c r="R288" i="1"/>
  <c r="R84" i="1"/>
  <c r="R229" i="1"/>
  <c r="R39" i="1"/>
  <c r="R250" i="1"/>
  <c r="R36" i="1"/>
  <c r="R133" i="1"/>
  <c r="R32" i="1"/>
  <c r="R49" i="1"/>
  <c r="R258" i="1"/>
  <c r="Q261" i="1"/>
  <c r="R261" i="1"/>
  <c r="R717" i="1"/>
  <c r="R1127" i="1"/>
  <c r="R1277" i="1"/>
  <c r="R1266" i="1"/>
  <c r="R1045" i="1"/>
  <c r="R1231" i="1"/>
  <c r="R1013" i="1"/>
  <c r="R900" i="1"/>
  <c r="R1239" i="1"/>
  <c r="R871" i="1"/>
  <c r="R772" i="1"/>
  <c r="R969" i="1"/>
  <c r="R1219" i="1"/>
  <c r="R585" i="1"/>
  <c r="R1163" i="1"/>
  <c r="R779" i="1"/>
  <c r="R1398" i="1"/>
  <c r="R1369" i="1"/>
  <c r="R889" i="1"/>
  <c r="R1263" i="1"/>
  <c r="R1212" i="1"/>
  <c r="R1242" i="1"/>
  <c r="R699" i="1"/>
  <c r="R1280" i="1"/>
  <c r="R992" i="1"/>
  <c r="R950" i="1"/>
  <c r="R1376" i="1"/>
  <c r="R1256" i="1"/>
  <c r="R999" i="1"/>
  <c r="R1098" i="1"/>
  <c r="R523" i="1"/>
  <c r="R1422" i="1"/>
  <c r="R1118" i="1"/>
  <c r="R1065" i="1"/>
  <c r="R904" i="1"/>
  <c r="R691" i="1"/>
  <c r="R983" i="1"/>
  <c r="R869" i="1"/>
  <c r="R732" i="1"/>
  <c r="R543" i="1"/>
  <c r="Q508" i="1"/>
  <c r="R508" i="1"/>
  <c r="R486" i="1"/>
  <c r="R538" i="1"/>
  <c r="Q38" i="1"/>
  <c r="R38" i="1"/>
  <c r="Q328" i="1"/>
  <c r="R328" i="1"/>
  <c r="R362" i="1"/>
  <c r="Q348" i="1"/>
  <c r="R348" i="1"/>
  <c r="Q308" i="1"/>
  <c r="R308" i="1"/>
  <c r="Q301" i="1"/>
  <c r="R301" i="1"/>
  <c r="Q303" i="1"/>
  <c r="R303" i="1"/>
  <c r="Q350" i="1"/>
  <c r="R350" i="1"/>
  <c r="Q406" i="1"/>
  <c r="R406" i="1"/>
  <c r="Q393" i="1"/>
  <c r="R393" i="1"/>
  <c r="Q403" i="1"/>
  <c r="R403" i="1"/>
  <c r="Q377" i="1"/>
  <c r="R377" i="1"/>
  <c r="Q421" i="1"/>
  <c r="R421" i="1"/>
  <c r="Q381" i="1"/>
  <c r="R381" i="1"/>
  <c r="R167" i="1"/>
  <c r="Q20" i="1"/>
  <c r="R20" i="1"/>
  <c r="R79" i="1"/>
  <c r="R471" i="1"/>
  <c r="R33" i="1"/>
  <c r="R85" i="1"/>
  <c r="Q100" i="1"/>
  <c r="R100" i="1"/>
  <c r="R103" i="1"/>
  <c r="R271" i="1"/>
  <c r="R108" i="1"/>
  <c r="Q178" i="1"/>
  <c r="R178" i="1"/>
  <c r="Q215" i="1"/>
  <c r="R215" i="1"/>
  <c r="R541" i="1"/>
  <c r="R564" i="1"/>
  <c r="R504" i="1"/>
  <c r="R241" i="1"/>
  <c r="Q273" i="1"/>
  <c r="R273" i="1"/>
  <c r="Q390" i="1"/>
  <c r="R390" i="1"/>
  <c r="Q405" i="1"/>
  <c r="R405" i="1"/>
  <c r="Q321" i="1"/>
  <c r="R321" i="1"/>
  <c r="Q387" i="1"/>
  <c r="R387" i="1"/>
  <c r="Q341" i="1"/>
  <c r="R341" i="1"/>
  <c r="Q395" i="1"/>
  <c r="R395" i="1"/>
  <c r="Q418" i="1"/>
  <c r="R418" i="1"/>
  <c r="Q322" i="1"/>
  <c r="R322" i="1"/>
  <c r="Q435" i="1"/>
  <c r="R435" i="1"/>
  <c r="Q312" i="1"/>
  <c r="R312" i="1"/>
  <c r="Q330" i="1"/>
  <c r="R330" i="1"/>
  <c r="Q441" i="1"/>
  <c r="R441" i="1"/>
  <c r="Q337" i="1"/>
  <c r="R337" i="1"/>
  <c r="Q440" i="1"/>
  <c r="R440" i="1"/>
  <c r="Q316" i="1"/>
  <c r="R316" i="1"/>
  <c r="Q419" i="1"/>
  <c r="R419" i="1"/>
  <c r="Q396" i="1"/>
  <c r="R396" i="1"/>
  <c r="Q417" i="1"/>
  <c r="R417" i="1"/>
  <c r="R459" i="1"/>
  <c r="R221" i="1"/>
  <c r="R219" i="1"/>
  <c r="R244" i="1"/>
  <c r="Q40" i="1"/>
  <c r="R40" i="1"/>
  <c r="R76" i="1"/>
  <c r="R81" i="1"/>
  <c r="R246" i="1"/>
  <c r="R170" i="1"/>
  <c r="R190" i="1"/>
  <c r="Q114" i="1"/>
  <c r="R114" i="1"/>
  <c r="R164" i="1"/>
  <c r="Q68" i="1"/>
  <c r="R68" i="1"/>
  <c r="R198" i="1"/>
  <c r="R57" i="1"/>
  <c r="R96" i="1"/>
  <c r="R195" i="1"/>
  <c r="R267" i="1"/>
  <c r="R112" i="1"/>
  <c r="R444" i="1"/>
  <c r="Q146" i="1"/>
  <c r="R146" i="1"/>
  <c r="R180" i="1"/>
  <c r="R211" i="1"/>
  <c r="Q287" i="1"/>
  <c r="R287" i="1"/>
  <c r="R268" i="1"/>
  <c r="R299" i="1"/>
  <c r="R173" i="1"/>
  <c r="R224" i="1"/>
  <c r="Q128" i="1"/>
  <c r="R128" i="1"/>
  <c r="R132" i="1"/>
  <c r="Q51" i="1"/>
  <c r="R51" i="1"/>
  <c r="R92" i="1"/>
  <c r="R260" i="1"/>
  <c r="R882" i="1"/>
  <c r="R1043" i="1"/>
  <c r="R1327" i="1"/>
  <c r="R1048" i="1"/>
  <c r="R1285" i="1"/>
  <c r="R1111" i="1"/>
  <c r="R1323" i="1"/>
  <c r="R1008" i="1"/>
  <c r="R571" i="1"/>
  <c r="R993" i="1"/>
  <c r="R761" i="1"/>
  <c r="R748" i="1"/>
  <c r="R1426" i="1"/>
  <c r="R1193" i="1"/>
  <c r="R724" i="1"/>
  <c r="R1054" i="1"/>
  <c r="R755" i="1"/>
  <c r="R516" i="1"/>
  <c r="R1258" i="1"/>
  <c r="R970" i="1"/>
  <c r="R1324" i="1"/>
  <c r="R1012" i="1"/>
  <c r="R712" i="1"/>
  <c r="R567" i="1"/>
  <c r="R1134" i="1"/>
  <c r="R1114" i="1"/>
  <c r="R528" i="1"/>
  <c r="R1298" i="1"/>
  <c r="R1275" i="1"/>
  <c r="R1151" i="1"/>
  <c r="R796" i="1"/>
  <c r="R1030" i="1"/>
  <c r="R1414" i="1"/>
  <c r="R1192" i="1"/>
  <c r="R1011" i="1"/>
  <c r="R695" i="1"/>
  <c r="R448" i="1"/>
  <c r="Q446" i="1"/>
  <c r="R446" i="1"/>
  <c r="Q184" i="1"/>
  <c r="R184" i="1"/>
  <c r="R188" i="1"/>
  <c r="R59" i="1"/>
  <c r="R239" i="1"/>
  <c r="R142" i="1"/>
  <c r="R197" i="1"/>
  <c r="Q58" i="1"/>
  <c r="R58" i="1"/>
  <c r="R44" i="1"/>
  <c r="Q99" i="1"/>
  <c r="R99" i="1"/>
  <c r="R83" i="1"/>
  <c r="R111" i="1"/>
  <c r="R183" i="1"/>
  <c r="R275" i="1"/>
  <c r="R225" i="1"/>
  <c r="R284" i="1"/>
  <c r="R282" i="1"/>
  <c r="R205" i="1"/>
  <c r="R300" i="1"/>
  <c r="R468" i="1"/>
  <c r="R251" i="1"/>
  <c r="Q42" i="1"/>
  <c r="R42" i="1"/>
  <c r="R25" i="1"/>
  <c r="R11" i="1"/>
  <c r="R94" i="1"/>
  <c r="R262" i="1"/>
  <c r="R991" i="1"/>
  <c r="R790" i="1"/>
  <c r="R1209" i="1"/>
  <c r="R1202" i="1"/>
  <c r="R1220" i="1"/>
  <c r="R1401" i="1"/>
  <c r="R1104" i="1"/>
  <c r="R1091" i="1"/>
  <c r="R575" i="1"/>
  <c r="R866" i="1"/>
  <c r="R705" i="1"/>
  <c r="R1107" i="1"/>
  <c r="R1318" i="1"/>
  <c r="R1014" i="1"/>
  <c r="R609" i="1"/>
  <c r="R818" i="1"/>
  <c r="R1083" i="1"/>
  <c r="Q1358" i="1"/>
  <c r="R1358" i="1"/>
  <c r="R1255" i="1"/>
  <c r="R920" i="1"/>
  <c r="R1182" i="1"/>
  <c r="R945" i="1"/>
  <c r="R859" i="1"/>
  <c r="R864" i="1"/>
  <c r="R832" i="1"/>
  <c r="R924" i="1"/>
  <c r="R675" i="1"/>
  <c r="R1330" i="1"/>
  <c r="R1232" i="1"/>
  <c r="R891" i="1"/>
  <c r="R954" i="1"/>
  <c r="R1427" i="1"/>
  <c r="R1354" i="1"/>
  <c r="R1095" i="1"/>
  <c r="R1181" i="1"/>
  <c r="R579" i="1"/>
  <c r="R514" i="1"/>
  <c r="R1223" i="1"/>
  <c r="R921" i="1"/>
  <c r="R9" i="1"/>
  <c r="R937" i="1"/>
  <c r="R521" i="1"/>
  <c r="R673" i="1"/>
  <c r="R718" i="1"/>
  <c r="R677" i="1"/>
  <c r="R1382" i="1"/>
  <c r="R1184" i="1"/>
  <c r="R1053" i="1"/>
  <c r="R1241" i="1"/>
  <c r="R1199" i="1"/>
  <c r="R745" i="1"/>
  <c r="R145" i="1"/>
  <c r="R380" i="1"/>
  <c r="R408" i="1"/>
  <c r="R401" i="1"/>
  <c r="R424" i="1"/>
  <c r="R367" i="1"/>
  <c r="Q431" i="1"/>
  <c r="R431" i="1"/>
  <c r="Q412" i="1"/>
  <c r="R412" i="1"/>
  <c r="R462" i="1"/>
  <c r="R361" i="1"/>
  <c r="Q306" i="1"/>
  <c r="R306" i="1"/>
  <c r="Q369" i="1"/>
  <c r="R369" i="1"/>
  <c r="R345" i="1"/>
  <c r="Q317" i="1"/>
  <c r="R317" i="1"/>
  <c r="Q374" i="1"/>
  <c r="R374" i="1"/>
  <c r="Q352" i="1"/>
  <c r="R352" i="1"/>
  <c r="Q433" i="1"/>
  <c r="R433" i="1"/>
  <c r="R339" i="1"/>
  <c r="Q428" i="1"/>
  <c r="R428" i="1"/>
  <c r="R137" i="1"/>
  <c r="R97" i="1"/>
  <c r="R17" i="1"/>
  <c r="R291" i="1"/>
  <c r="R12" i="1"/>
  <c r="R157" i="1"/>
  <c r="R41" i="1"/>
  <c r="R152" i="1"/>
  <c r="R447" i="1"/>
  <c r="R150" i="1"/>
  <c r="R202" i="1"/>
  <c r="R115" i="1"/>
  <c r="R240" i="1"/>
  <c r="R466" i="1"/>
  <c r="R78" i="1"/>
  <c r="R102" i="1"/>
  <c r="R272" i="1"/>
  <c r="R155" i="1"/>
  <c r="R64" i="1"/>
  <c r="R113" i="1"/>
  <c r="R109" i="1"/>
  <c r="R35" i="1"/>
  <c r="R106" i="1"/>
  <c r="R285" i="1"/>
  <c r="Q289" i="1"/>
  <c r="R289" i="1"/>
  <c r="R168" i="1"/>
  <c r="R297" i="1"/>
  <c r="R126" i="1"/>
  <c r="R469" i="1"/>
  <c r="R159" i="1"/>
  <c r="Q10" i="1"/>
  <c r="R10" i="1"/>
  <c r="R48" i="1"/>
  <c r="R93" i="1"/>
  <c r="Q259" i="1"/>
  <c r="R259" i="1"/>
  <c r="R806" i="1"/>
  <c r="R834" i="1"/>
  <c r="R957" i="1"/>
  <c r="R1106" i="1"/>
  <c r="R1024" i="1"/>
  <c r="R802" i="1"/>
  <c r="R1154" i="1"/>
  <c r="R631" i="1"/>
  <c r="R665" i="1"/>
  <c r="R1143" i="1"/>
  <c r="R734" i="1"/>
  <c r="R1150" i="1"/>
  <c r="R1421" i="1"/>
  <c r="R1064" i="1"/>
  <c r="R1195" i="1"/>
  <c r="R618" i="1"/>
  <c r="R1230" i="1"/>
  <c r="R1392" i="1"/>
  <c r="R805" i="1"/>
  <c r="R827" i="1"/>
  <c r="R1233" i="1"/>
  <c r="R876" i="1"/>
  <c r="R914" i="1"/>
  <c r="R830" i="1"/>
  <c r="R531" i="1"/>
  <c r="R810" i="1"/>
  <c r="R708" i="1"/>
  <c r="R896" i="1"/>
  <c r="R1025" i="1"/>
  <c r="R886" i="1"/>
  <c r="R1158" i="1"/>
  <c r="R1418" i="1"/>
  <c r="R1265" i="1"/>
  <c r="R1066" i="1"/>
  <c r="R1147" i="1"/>
  <c r="R911" i="1"/>
  <c r="R1109" i="1"/>
  <c r="R700" i="1"/>
  <c r="R750" i="1"/>
  <c r="R66" i="1"/>
  <c r="R856" i="1"/>
  <c r="R979" i="1"/>
  <c r="R944" i="1"/>
  <c r="R1071" i="1"/>
  <c r="R1362" i="1"/>
  <c r="R589" i="1"/>
  <c r="R722" i="1"/>
  <c r="R1381" i="1"/>
  <c r="R1373" i="1"/>
  <c r="R499" i="1"/>
  <c r="R1122" i="1"/>
  <c r="R634" i="1"/>
  <c r="R13" i="1"/>
  <c r="R621" i="1"/>
  <c r="R596" i="1"/>
  <c r="R776" i="1"/>
  <c r="R1148" i="1"/>
  <c r="R1288" i="1"/>
  <c r="R1222" i="1"/>
  <c r="R1363" i="1"/>
  <c r="R975" i="1"/>
  <c r="R988" i="1"/>
  <c r="R909" i="1"/>
  <c r="R787" i="1"/>
  <c r="R942" i="1"/>
  <c r="R1261" i="1"/>
  <c r="R1139" i="1"/>
  <c r="R919" i="1"/>
  <c r="R931" i="1"/>
  <c r="R1135" i="1"/>
  <c r="R645" i="1"/>
  <c r="R605" i="1"/>
  <c r="R820" i="1"/>
  <c r="R823" i="1"/>
  <c r="R566" i="1"/>
  <c r="R565" i="1"/>
  <c r="R1189" i="1"/>
  <c r="R730" i="1"/>
  <c r="R939" i="1"/>
  <c r="R561" i="1"/>
  <c r="R574" i="1"/>
  <c r="R922" i="1"/>
  <c r="R482" i="1"/>
  <c r="R568" i="1"/>
  <c r="R1113" i="1"/>
  <c r="R1168" i="1"/>
  <c r="R1167" i="1"/>
  <c r="R774" i="1"/>
  <c r="R766" i="1"/>
  <c r="R878" i="1"/>
  <c r="R545" i="1"/>
  <c r="R1423" i="1"/>
  <c r="R1050" i="1"/>
  <c r="R932" i="1"/>
  <c r="R757" i="1"/>
  <c r="R525" i="1"/>
  <c r="R512" i="1"/>
  <c r="R1337" i="1"/>
  <c r="R646" i="1"/>
  <c r="R26" i="1"/>
  <c r="R764" i="1"/>
  <c r="R622" i="1"/>
  <c r="R573" i="1"/>
  <c r="R1144" i="1"/>
  <c r="R1149" i="1"/>
  <c r="R1292" i="1"/>
  <c r="R840" i="1"/>
  <c r="R949" i="1"/>
  <c r="R1001" i="1"/>
  <c r="R800" i="1"/>
  <c r="R973" i="1"/>
  <c r="R641" i="1"/>
  <c r="R854" i="1"/>
  <c r="R602" i="1"/>
  <c r="R1415" i="1"/>
  <c r="R941" i="1"/>
  <c r="R868" i="1"/>
  <c r="R552" i="1"/>
  <c r="R1159" i="1"/>
  <c r="R1075" i="1"/>
  <c r="R952" i="1"/>
  <c r="R494" i="1"/>
  <c r="R1124" i="1"/>
  <c r="R553" i="1"/>
  <c r="R978" i="1"/>
  <c r="R688" i="1"/>
  <c r="R956" i="1"/>
  <c r="R938" i="1"/>
  <c r="R638" i="1"/>
  <c r="R723" i="1"/>
  <c r="R506" i="1"/>
  <c r="R477" i="1"/>
  <c r="R883" i="1"/>
  <c r="R1020" i="1"/>
  <c r="R1172" i="1"/>
  <c r="R1027" i="1"/>
  <c r="R569" i="1"/>
  <c r="R880" i="1"/>
  <c r="R1140" i="1"/>
  <c r="R1210" i="1"/>
  <c r="R1302" i="1"/>
  <c r="R1289" i="1"/>
  <c r="R1331" i="1"/>
  <c r="R739" i="1"/>
  <c r="R1249" i="1"/>
  <c r="R1131" i="1"/>
  <c r="R812" i="1"/>
  <c r="R887" i="1"/>
  <c r="R1283" i="1"/>
  <c r="R958" i="1"/>
  <c r="R1273" i="1"/>
  <c r="R845" i="1"/>
  <c r="R1300" i="1"/>
  <c r="R1393" i="1"/>
  <c r="R1308" i="1"/>
  <c r="R1152" i="1"/>
  <c r="R1121" i="1"/>
  <c r="R1100" i="1"/>
  <c r="R1022" i="1"/>
  <c r="R1204" i="1"/>
  <c r="R534" i="1"/>
  <c r="R644" i="1"/>
  <c r="R680" i="1"/>
  <c r="R1203" i="1"/>
  <c r="R666" i="1"/>
  <c r="R1397" i="1"/>
  <c r="R660" i="1"/>
  <c r="R1176" i="1"/>
  <c r="R819" i="1"/>
  <c r="R737" i="1"/>
  <c r="R27" i="1"/>
  <c r="R861" i="1"/>
  <c r="R1196" i="1"/>
  <c r="R1295" i="1"/>
  <c r="R1085" i="1"/>
  <c r="R1371" i="1"/>
  <c r="R965" i="1"/>
  <c r="R237" i="1"/>
  <c r="R110" i="1"/>
  <c r="R265" i="1"/>
  <c r="R870" i="1"/>
  <c r="R736" i="1"/>
  <c r="R4" i="1"/>
  <c r="R604" i="1"/>
  <c r="R824" i="1"/>
  <c r="R1084" i="1"/>
  <c r="R1396" i="1"/>
  <c r="R520" i="1"/>
  <c r="R90" i="1"/>
  <c r="R124" i="1"/>
  <c r="R270" i="1"/>
  <c r="R490" i="1"/>
  <c r="R709" i="1"/>
  <c r="R1137" i="1"/>
  <c r="R1005" i="1"/>
  <c r="R843" i="1"/>
  <c r="R557" i="1"/>
  <c r="R780" i="1"/>
  <c r="R1099" i="1"/>
  <c r="R5" i="1"/>
  <c r="R28" i="1"/>
  <c r="R788" i="1"/>
  <c r="R1019" i="1"/>
  <c r="R526" i="1"/>
  <c r="R1017" i="1"/>
  <c r="R1026" i="1"/>
  <c r="R1267" i="1"/>
  <c r="R742" i="1"/>
  <c r="R1110" i="1"/>
  <c r="R995" i="1"/>
  <c r="R1082" i="1"/>
  <c r="R744" i="1"/>
  <c r="R539" i="1"/>
  <c r="R578" i="1"/>
  <c r="R1217" i="1"/>
  <c r="R1389" i="1"/>
  <c r="R1101" i="1"/>
  <c r="R1290" i="1"/>
  <c r="R728" i="1"/>
  <c r="R1145" i="1"/>
  <c r="R1092" i="1"/>
  <c r="R651" i="1"/>
  <c r="R1161" i="1"/>
  <c r="R546" i="1"/>
  <c r="R714" i="1"/>
  <c r="R611" i="1"/>
  <c r="R1088" i="1"/>
  <c r="R727" i="1"/>
  <c r="R1130" i="1"/>
  <c r="R702" i="1"/>
  <c r="R1348" i="1"/>
  <c r="R1157" i="1"/>
  <c r="R759" i="1"/>
  <c r="R1034" i="1"/>
  <c r="R849" i="1"/>
  <c r="R672" i="1"/>
  <c r="R1028" i="1"/>
  <c r="R716" i="1"/>
  <c r="R1216" i="1"/>
  <c r="R1299" i="1"/>
  <c r="R1385" i="1"/>
  <c r="R928" i="1"/>
  <c r="R798" i="1"/>
  <c r="R1274" i="1"/>
  <c r="R784" i="1"/>
  <c r="R1183" i="1"/>
  <c r="R1042" i="1"/>
  <c r="R976" i="1"/>
  <c r="R890" i="1"/>
  <c r="R916" i="1"/>
  <c r="R562" i="1"/>
  <c r="R1366" i="1"/>
  <c r="R1262" i="1"/>
  <c r="R1059" i="1"/>
  <c r="R653" i="1"/>
  <c r="R839" i="1"/>
  <c r="R733" i="1"/>
  <c r="R1051" i="1"/>
  <c r="R1191" i="1"/>
  <c r="R933" i="1"/>
  <c r="R1312" i="1"/>
  <c r="R626" i="1"/>
  <c r="R903" i="1"/>
  <c r="R951" i="1"/>
  <c r="R692" i="1"/>
  <c r="R729" i="1"/>
  <c r="R753" i="1"/>
  <c r="R1004" i="1"/>
  <c r="R1269" i="1"/>
  <c r="R1133" i="1"/>
  <c r="R799" i="1"/>
  <c r="R119" i="1"/>
  <c r="R658" i="1"/>
  <c r="R826" i="1"/>
  <c r="R1245" i="1"/>
  <c r="R1062" i="1"/>
  <c r="R1306" i="1"/>
  <c r="R1356" i="1"/>
  <c r="R230" i="1"/>
  <c r="Q160" i="1"/>
  <c r="R160" i="1"/>
  <c r="R165" i="1"/>
  <c r="R207" i="1"/>
  <c r="R1251" i="1"/>
  <c r="R14" i="1"/>
  <c r="R475" i="1"/>
  <c r="R495" i="1"/>
  <c r="R851" i="1"/>
  <c r="R786" i="1"/>
  <c r="R836" i="1"/>
  <c r="R683" i="1"/>
  <c r="R966" i="1"/>
  <c r="R783" i="1"/>
  <c r="R801" i="1"/>
  <c r="R1374" i="1"/>
  <c r="R809" i="1"/>
  <c r="R617" i="1"/>
  <c r="R763" i="1"/>
  <c r="R693" i="1"/>
  <c r="R1240" i="1"/>
  <c r="R769" i="1"/>
  <c r="R1123" i="1"/>
  <c r="R603" i="1"/>
  <c r="R1112" i="1"/>
  <c r="R703" i="1"/>
  <c r="R496" i="1"/>
  <c r="R652" i="1"/>
  <c r="R551" i="1"/>
  <c r="R704" i="1"/>
  <c r="R591" i="1"/>
  <c r="R610" i="1"/>
  <c r="R817" i="1"/>
  <c r="R1115" i="1"/>
  <c r="R908" i="1"/>
  <c r="R1387" i="1"/>
  <c r="R1270" i="1"/>
  <c r="R606" i="1"/>
  <c r="R1055" i="1"/>
  <c r="R560" i="1"/>
  <c r="R1173" i="1"/>
  <c r="R822" i="1"/>
  <c r="R835" i="1"/>
  <c r="R777" i="1"/>
  <c r="R1228" i="1"/>
  <c r="R1068" i="1"/>
  <c r="R746" i="1"/>
  <c r="R1200" i="1"/>
  <c r="R797" i="1"/>
  <c r="R741" i="1"/>
  <c r="R1351" i="1"/>
  <c r="R1141" i="1"/>
  <c r="R1313" i="1"/>
  <c r="R1187" i="1"/>
  <c r="R885" i="1"/>
  <c r="R917" i="1"/>
  <c r="R1029" i="1"/>
  <c r="R1400" i="1"/>
  <c r="R1260" i="1"/>
  <c r="R1340" i="1"/>
  <c r="R1197" i="1"/>
  <c r="R1077" i="1"/>
  <c r="R963" i="1"/>
  <c r="R1046" i="1"/>
  <c r="R1319" i="1"/>
  <c r="R936" i="1"/>
  <c r="R1093" i="1"/>
  <c r="R630" i="1"/>
  <c r="R770" i="1"/>
  <c r="R636" i="1"/>
  <c r="R497" i="1"/>
  <c r="R649" i="1"/>
  <c r="R707" i="1"/>
  <c r="R629" i="1"/>
  <c r="R1213" i="1"/>
  <c r="R1345" i="1"/>
  <c r="R1044" i="1"/>
  <c r="R758" i="1"/>
  <c r="R884" i="1"/>
  <c r="R681" i="1"/>
  <c r="R1208" i="1"/>
  <c r="R1229" i="1"/>
  <c r="R1237" i="1"/>
  <c r="R1264" i="1"/>
  <c r="R445" i="1"/>
  <c r="R460" i="1"/>
  <c r="R149" i="1"/>
  <c r="R235" i="1"/>
  <c r="R807" i="1"/>
  <c r="R1207" i="1"/>
  <c r="R897" i="1"/>
  <c r="R6" i="1"/>
  <c r="R1175" i="1"/>
  <c r="R648" i="1"/>
  <c r="R1171" i="1"/>
  <c r="R775" i="1"/>
  <c r="R678" i="1"/>
  <c r="R663" i="1"/>
  <c r="R1361" i="1"/>
  <c r="R1052" i="1"/>
  <c r="R684" i="1"/>
  <c r="R1032" i="1"/>
  <c r="R888" i="1"/>
  <c r="R749" i="1"/>
  <c r="R1198" i="1"/>
  <c r="R867" i="1"/>
  <c r="R743" i="1"/>
  <c r="R1166" i="1"/>
  <c r="R1252" i="1"/>
  <c r="R1395" i="1"/>
  <c r="R592" i="1"/>
  <c r="R632" i="1"/>
  <c r="R1080" i="1"/>
  <c r="R1039" i="1"/>
  <c r="R572" i="1"/>
  <c r="R576" i="1"/>
  <c r="R650" i="1"/>
  <c r="R795" i="1"/>
  <c r="R1286" i="1"/>
  <c r="R935" i="1"/>
  <c r="R1334" i="1"/>
  <c r="R863" i="1"/>
  <c r="R608" i="1"/>
  <c r="R781" i="1"/>
  <c r="R659" i="1"/>
  <c r="R1170" i="1"/>
  <c r="R923" i="1"/>
  <c r="R925" i="1"/>
  <c r="R773" i="1"/>
  <c r="R537" i="1"/>
  <c r="R690" i="1"/>
  <c r="R1410" i="1"/>
  <c r="R981" i="1"/>
  <c r="R1108" i="1"/>
  <c r="R962" i="1"/>
  <c r="R1365" i="1"/>
  <c r="R661" i="1"/>
  <c r="R1353" i="1"/>
  <c r="R974" i="1"/>
  <c r="R530" i="1"/>
  <c r="R985" i="1"/>
  <c r="R612" i="1"/>
  <c r="R1413" i="1"/>
  <c r="R1370" i="1"/>
  <c r="R1103" i="1"/>
  <c r="R848" i="1"/>
  <c r="R1076" i="1"/>
  <c r="R964" i="1"/>
  <c r="R1227" i="1"/>
  <c r="R1194" i="1"/>
  <c r="R1037" i="1"/>
  <c r="R1284" i="1"/>
  <c r="R844" i="1"/>
  <c r="R696" i="1"/>
  <c r="R1087" i="1"/>
  <c r="R584" i="1"/>
  <c r="R713" i="1"/>
  <c r="R554" i="1"/>
  <c r="R682" i="1"/>
  <c r="R833" i="1"/>
  <c r="R1250" i="1"/>
  <c r="R1177" i="1"/>
  <c r="R623" i="1"/>
  <c r="R706" i="1"/>
  <c r="R850" i="1"/>
  <c r="R595" i="1"/>
  <c r="R620" i="1"/>
  <c r="R948" i="1"/>
  <c r="R1352" i="1"/>
  <c r="R69" i="1"/>
  <c r="R127" i="1"/>
  <c r="R245" i="1"/>
  <c r="R169" i="1"/>
  <c r="R529" i="1"/>
  <c r="R1226" i="1"/>
  <c r="R563" i="1"/>
  <c r="R1041" i="1"/>
  <c r="R929" i="1"/>
  <c r="R1096" i="1"/>
  <c r="R989" i="1"/>
  <c r="R1391" i="1"/>
  <c r="R1015" i="1"/>
  <c r="R493" i="1"/>
  <c r="R816" i="1"/>
  <c r="R590" i="1"/>
  <c r="R667" i="1"/>
  <c r="R577" i="1"/>
  <c r="R940" i="1"/>
  <c r="R794" i="1"/>
  <c r="R1160" i="1"/>
  <c r="R1301" i="1"/>
  <c r="R527" i="1"/>
  <c r="R511" i="1"/>
  <c r="R597" i="1"/>
  <c r="R756" i="1"/>
  <c r="R1073" i="1"/>
  <c r="R881" i="1"/>
  <c r="R594" i="1"/>
  <c r="R725" i="1"/>
  <c r="R1094" i="1"/>
  <c r="R483" i="1"/>
  <c r="R1067" i="1"/>
  <c r="R517" i="1"/>
  <c r="R1185" i="1"/>
  <c r="R841" i="1"/>
  <c r="R961" i="1"/>
  <c r="R821" i="1"/>
  <c r="R1201" i="1"/>
  <c r="R813" i="1"/>
  <c r="R971" i="1"/>
  <c r="R910" i="1"/>
  <c r="R984" i="1"/>
  <c r="R614" i="1"/>
  <c r="R1368" i="1"/>
  <c r="R1259" i="1"/>
  <c r="R1404" i="1"/>
  <c r="R946" i="1"/>
  <c r="R792" i="1"/>
  <c r="R1253" i="1"/>
  <c r="R664" i="1"/>
  <c r="R1278" i="1"/>
  <c r="R1146" i="1"/>
  <c r="R601" i="1"/>
  <c r="R657" i="1"/>
  <c r="R687" i="1"/>
  <c r="R540" i="1"/>
  <c r="R1235" i="1"/>
  <c r="R731" i="1"/>
  <c r="R1128" i="1"/>
  <c r="R1388" i="1"/>
  <c r="R751" i="1"/>
  <c r="R8" i="1"/>
  <c r="R581" i="1"/>
  <c r="R513" i="1"/>
  <c r="R1296" i="1"/>
  <c r="R719" i="1"/>
  <c r="R1215" i="1"/>
  <c r="R747" i="1"/>
  <c r="R1016" i="1"/>
  <c r="Q175" i="1"/>
  <c r="R175" i="1"/>
  <c r="R454" i="1"/>
  <c r="R450" i="1"/>
  <c r="R203" i="1"/>
  <c r="R762" i="1"/>
  <c r="R580" i="1"/>
  <c r="R898" i="1"/>
  <c r="R593" i="1"/>
  <c r="R879" i="1"/>
  <c r="R1069" i="1"/>
  <c r="R1105" i="1"/>
  <c r="R793" i="1"/>
  <c r="R1081" i="1"/>
  <c r="R686" i="1"/>
  <c r="R615" i="1"/>
  <c r="R501" i="1"/>
  <c r="R1214" i="1"/>
  <c r="R1006" i="1"/>
  <c r="R1294" i="1"/>
  <c r="R947" i="1"/>
  <c r="R1038" i="1"/>
  <c r="R668" i="1"/>
  <c r="R872" i="1"/>
  <c r="R873" i="1"/>
  <c r="R643" i="1"/>
  <c r="R815" i="1"/>
  <c r="R855" i="1"/>
  <c r="R986" i="1"/>
  <c r="R616" i="1"/>
  <c r="R559" i="1"/>
  <c r="R720" i="1"/>
  <c r="R853" i="1"/>
  <c r="R894" i="1"/>
  <c r="R1364" i="1"/>
  <c r="R901" i="1"/>
  <c r="R481" i="1"/>
  <c r="R669" i="1"/>
  <c r="R825" i="1"/>
  <c r="R642" i="1"/>
  <c r="R927" i="1"/>
  <c r="R583" i="1"/>
  <c r="R765" i="1"/>
  <c r="R874" i="1"/>
  <c r="R1341" i="1"/>
  <c r="R1399" i="1"/>
  <c r="R1074" i="1"/>
  <c r="R1333" i="1"/>
  <c r="R959" i="1"/>
  <c r="R1372" i="1"/>
  <c r="R1000" i="1"/>
  <c r="R977" i="1"/>
  <c r="R997" i="1"/>
  <c r="R1002" i="1"/>
  <c r="R953" i="1"/>
  <c r="R1328" i="1"/>
  <c r="R1367" i="1"/>
  <c r="R1225" i="1"/>
  <c r="R1254" i="1"/>
  <c r="R1378" i="1"/>
  <c r="R862" i="1"/>
  <c r="R1409" i="1"/>
  <c r="R1136" i="1"/>
  <c r="R1347" i="1"/>
  <c r="R1355" i="1"/>
  <c r="R633" i="1"/>
  <c r="R906" i="1"/>
  <c r="R588" i="1"/>
  <c r="R857" i="1"/>
  <c r="R1162" i="1"/>
  <c r="R1061" i="1"/>
  <c r="R1164" i="1"/>
  <c r="R1211" i="1"/>
  <c r="R694" i="1"/>
  <c r="R619" i="1"/>
  <c r="U2" i="1" a="1"/>
  <c r="U2" i="1" s="1"/>
  <c r="U3" i="1" s="1" a="1"/>
  <c r="U3" i="1" s="1"/>
  <c r="P2" i="1"/>
  <c r="Q2" i="1"/>
  <c r="R1205" i="1"/>
  <c r="R955" i="1"/>
  <c r="R842" i="1"/>
  <c r="R811" i="1"/>
  <c r="R1309" i="1"/>
  <c r="R831" i="1"/>
  <c r="R980" i="1"/>
  <c r="R171" i="1"/>
  <c r="R449" i="1"/>
  <c r="R118" i="1"/>
  <c r="R223" i="1"/>
  <c r="R1291" i="1"/>
  <c r="R1342" i="1"/>
  <c r="R1276" i="1"/>
  <c r="R1257" i="1"/>
  <c r="R1186" i="1"/>
  <c r="R1402" i="1"/>
  <c r="R1063" i="1"/>
  <c r="R662" i="1"/>
  <c r="R893" i="1"/>
  <c r="R1003" i="1"/>
  <c r="R828" i="1"/>
  <c r="R689" i="1"/>
  <c r="R1097" i="1"/>
  <c r="R1056" i="1"/>
  <c r="R1102" i="1"/>
  <c r="R1379" i="1"/>
  <c r="R1153" i="1"/>
  <c r="R1408" i="1"/>
  <c r="R1117" i="1"/>
  <c r="R918" i="1"/>
  <c r="R1009" i="1"/>
  <c r="R627" i="1"/>
  <c r="Q671" i="1"/>
  <c r="R671" i="1"/>
  <c r="R586" i="1"/>
  <c r="R515" i="1"/>
  <c r="R913" i="1"/>
  <c r="R1268" i="1"/>
  <c r="R555" i="1"/>
  <c r="R536" i="1"/>
  <c r="R1072" i="1"/>
  <c r="R3" i="1"/>
  <c r="R570" i="1"/>
  <c r="R533" i="1"/>
  <c r="R1293" i="1"/>
  <c r="R1246" i="1"/>
  <c r="R1394" i="1"/>
  <c r="R996" i="1"/>
  <c r="R1316" i="1"/>
  <c r="R140" i="1"/>
  <c r="R129" i="1"/>
  <c r="R75" i="1"/>
  <c r="Q481" i="1"/>
  <c r="Q163" i="1"/>
  <c r="Q228" i="1"/>
  <c r="Q77" i="1"/>
  <c r="Q54" i="1"/>
  <c r="Q144" i="1"/>
  <c r="Q88" i="1"/>
  <c r="Q179" i="1"/>
  <c r="Q161" i="1"/>
  <c r="Q30" i="1"/>
  <c r="Q474" i="1"/>
  <c r="Q47" i="1"/>
  <c r="Q478" i="1"/>
  <c r="Q31" i="1"/>
  <c r="Q52" i="1"/>
  <c r="Q519" i="1"/>
  <c r="Q476" i="1"/>
  <c r="Q543" i="1"/>
  <c r="Q167" i="1"/>
  <c r="Q36" i="1"/>
  <c r="Q133" i="1"/>
  <c r="Q475" i="1"/>
  <c r="Q164" i="1"/>
  <c r="Q180" i="1"/>
  <c r="Q69" i="1"/>
  <c r="Q498" i="1"/>
  <c r="Q138" i="1"/>
  <c r="Q104" i="1"/>
  <c r="Q59" i="1"/>
  <c r="Q484" i="1"/>
  <c r="Q48" i="1"/>
  <c r="Q185" i="1"/>
  <c r="Q50" i="1"/>
  <c r="Q1383" i="1"/>
  <c r="Q482" i="1"/>
  <c r="Q1408" i="1"/>
  <c r="Q132" i="1"/>
  <c r="Q92" i="1"/>
  <c r="Q1410" i="1"/>
  <c r="Q505" i="1"/>
  <c r="Q357" i="1"/>
  <c r="Q116" i="1"/>
  <c r="Q86" i="1"/>
  <c r="Q192" i="1"/>
  <c r="Q504" i="1"/>
  <c r="Q516" i="1"/>
  <c r="Q300" i="1"/>
  <c r="Q594" i="1"/>
  <c r="Q1185" i="1"/>
  <c r="Q664" i="1"/>
  <c r="Q542" i="1"/>
  <c r="Q294" i="1"/>
  <c r="Q247" i="1"/>
  <c r="Q201" i="1"/>
  <c r="Q143" i="1"/>
  <c r="Q182" i="1"/>
  <c r="Q67" i="1"/>
  <c r="Q286" i="1"/>
  <c r="Q452" i="1"/>
  <c r="Q264" i="1"/>
  <c r="Q637" i="1"/>
  <c r="Q943" i="1"/>
  <c r="Q1090" i="1"/>
  <c r="Q1349" i="1"/>
  <c r="Q701" i="1"/>
  <c r="Q979" i="1"/>
  <c r="Q944" i="1"/>
  <c r="Q837" i="1"/>
  <c r="Q1279" i="1"/>
  <c r="Q1362" i="1"/>
  <c r="Q1221" i="1"/>
  <c r="Q1281" i="1"/>
  <c r="Q635" i="1"/>
  <c r="Q589" i="1"/>
  <c r="Q722" i="1"/>
  <c r="Q1079" i="1"/>
  <c r="Q1122" i="1"/>
  <c r="Q655" i="1"/>
  <c r="Q13" i="1"/>
  <c r="Q596" i="1"/>
  <c r="Q1148" i="1"/>
  <c r="Q1168" i="1"/>
  <c r="Q774" i="1"/>
  <c r="Q1402" i="1"/>
  <c r="Q1063" i="1"/>
  <c r="Q662" i="1"/>
  <c r="Q1056" i="1"/>
  <c r="Q153" i="1"/>
  <c r="Q278" i="1"/>
  <c r="Q140" i="1"/>
  <c r="Q252" i="1"/>
  <c r="Q254" i="1"/>
  <c r="Q778" i="1"/>
  <c r="Q1047" i="1"/>
  <c r="Q960" i="1"/>
  <c r="Q1419" i="1"/>
  <c r="Q685" i="1"/>
  <c r="Q1350" i="1"/>
  <c r="Q804" i="1"/>
  <c r="Q150" i="1"/>
  <c r="Q93" i="1"/>
  <c r="Q518" i="1"/>
  <c r="Q72" i="1"/>
  <c r="Q71" i="1"/>
  <c r="Q214" i="1"/>
  <c r="Q491" i="1"/>
  <c r="Q480" i="1"/>
  <c r="Q26" i="1"/>
  <c r="Q1415" i="1"/>
  <c r="Q1027" i="1"/>
  <c r="Q110" i="1"/>
  <c r="Q158" i="1"/>
  <c r="Q1311" i="1"/>
  <c r="Q587" i="1"/>
  <c r="Q1407" i="1"/>
  <c r="Q902" i="1"/>
  <c r="Q122" i="1"/>
  <c r="Q544" i="1"/>
  <c r="Q838" i="1"/>
  <c r="Q1314" i="1"/>
  <c r="Q524" i="1"/>
  <c r="Q4" i="1"/>
  <c r="Q124" i="1"/>
  <c r="Q502" i="1"/>
  <c r="Q18" i="1"/>
  <c r="Q37" i="1"/>
  <c r="Q154" i="1"/>
  <c r="Q186" i="1"/>
  <c r="Q298" i="1"/>
  <c r="Q174" i="1"/>
  <c r="Q557" i="1"/>
  <c r="Q5" i="1"/>
  <c r="Q165" i="1"/>
  <c r="Q362" i="1"/>
  <c r="Q16" i="1"/>
  <c r="Q33" i="1"/>
  <c r="Q108" i="1"/>
  <c r="Q84" i="1"/>
  <c r="Q39" i="1"/>
  <c r="Q32" i="1"/>
  <c r="Q49" i="1"/>
  <c r="Q717" i="1"/>
  <c r="Q630" i="1"/>
  <c r="Q219" i="1"/>
  <c r="Q76" i="1"/>
  <c r="Q112" i="1"/>
  <c r="Q6" i="1"/>
  <c r="Q98" i="1"/>
  <c r="Q541" i="1"/>
  <c r="Q44" i="1"/>
  <c r="Q83" i="1"/>
  <c r="Q111" i="1"/>
  <c r="Q284" i="1"/>
  <c r="Q251" i="1"/>
  <c r="Q11" i="1"/>
  <c r="Q94" i="1"/>
  <c r="Q575" i="1"/>
  <c r="Q517" i="1"/>
  <c r="Q8" i="1"/>
  <c r="Q137" i="1"/>
  <c r="Q126" i="1"/>
  <c r="Q886" i="1"/>
  <c r="Q171" i="1"/>
  <c r="Q118" i="1"/>
  <c r="Q125" i="1"/>
  <c r="Q1381" i="1"/>
  <c r="Q499" i="1"/>
  <c r="Q975" i="1"/>
  <c r="Q515" i="1"/>
  <c r="Q3" i="1"/>
  <c r="P209" i="1"/>
  <c r="Q209" i="1"/>
  <c r="Q647" i="1"/>
  <c r="Q1116" i="1"/>
  <c r="Q856" i="1"/>
  <c r="Q234" i="1"/>
  <c r="Q220" i="1"/>
  <c r="P187" i="1"/>
  <c r="Q187" i="1"/>
  <c r="P199" i="1"/>
  <c r="Q199" i="1"/>
  <c r="P136" i="1"/>
  <c r="Q136" i="1"/>
  <c r="Q443" i="1"/>
  <c r="Q253" i="1"/>
  <c r="Q274" i="1"/>
  <c r="Q236" i="1"/>
  <c r="Q206" i="1"/>
  <c r="P117" i="1"/>
  <c r="Q117" i="1"/>
  <c r="P46" i="1"/>
  <c r="Q46" i="1"/>
  <c r="Q277" i="1"/>
  <c r="Q134" i="1"/>
  <c r="Q263" i="1"/>
  <c r="Q846" i="1"/>
  <c r="Q1303" i="1"/>
  <c r="Q1332" i="1"/>
  <c r="Q915" i="1"/>
  <c r="Q1325" i="1"/>
  <c r="Q1190" i="1"/>
  <c r="Q808" i="1"/>
  <c r="Q1321" i="1"/>
  <c r="Q829" i="1"/>
  <c r="Q1412" i="1"/>
  <c r="Q674" i="1"/>
  <c r="Q905" i="1"/>
  <c r="Q1206" i="1"/>
  <c r="Q1120" i="1"/>
  <c r="Q1310" i="1"/>
  <c r="Q771" i="1"/>
  <c r="Q1405" i="1"/>
  <c r="Q1138" i="1"/>
  <c r="Q535" i="1"/>
  <c r="Q858" i="1"/>
  <c r="Q1243" i="1"/>
  <c r="Q1218" i="1"/>
  <c r="Q899" i="1"/>
  <c r="Q1377" i="1"/>
  <c r="Q972" i="1"/>
  <c r="Q987" i="1"/>
  <c r="Q545" i="1"/>
  <c r="Q1423" i="1"/>
  <c r="Q1050" i="1"/>
  <c r="Q932" i="1"/>
  <c r="Q757" i="1"/>
  <c r="Q525" i="1"/>
  <c r="Q512" i="1"/>
  <c r="Q1337" i="1"/>
  <c r="Q646" i="1"/>
  <c r="Q764" i="1"/>
  <c r="Q622" i="1"/>
  <c r="Q573" i="1"/>
  <c r="Q1144" i="1"/>
  <c r="Q1149" i="1"/>
  <c r="Q1292" i="1"/>
  <c r="Q840" i="1"/>
  <c r="Q949" i="1"/>
  <c r="Q1001" i="1"/>
  <c r="Q800" i="1"/>
  <c r="Q973" i="1"/>
  <c r="Q641" i="1"/>
  <c r="Q854" i="1"/>
  <c r="Q602" i="1"/>
  <c r="Q941" i="1"/>
  <c r="Q868" i="1"/>
  <c r="Q552" i="1"/>
  <c r="P464" i="1"/>
  <c r="Q464" i="1"/>
  <c r="Q639" i="1"/>
  <c r="Q1058" i="1"/>
  <c r="Q852" i="1"/>
  <c r="Q1336" i="1"/>
  <c r="Q740" i="1"/>
  <c r="Q1142" i="1"/>
  <c r="Q1132" i="1"/>
  <c r="Q754" i="1"/>
  <c r="Q679" i="1"/>
  <c r="Q1346" i="1"/>
  <c r="Q1305" i="1"/>
  <c r="Q532" i="1"/>
  <c r="Q489" i="1"/>
  <c r="Q625" i="1"/>
  <c r="Q847" i="1"/>
  <c r="Q877" i="1"/>
  <c r="Q1315" i="1"/>
  <c r="Q1089" i="1"/>
  <c r="Q1033" i="1"/>
  <c r="Q582" i="1"/>
  <c r="Q613" i="1"/>
  <c r="Q1271" i="1"/>
  <c r="Q697" i="1"/>
  <c r="Q1180" i="1"/>
  <c r="Q1248" i="1"/>
  <c r="Q1165" i="1"/>
  <c r="Q869" i="1"/>
  <c r="Q1329" i="1"/>
  <c r="Q907" i="1"/>
  <c r="Q791" i="1"/>
  <c r="Q558" i="1"/>
  <c r="Q547" i="1"/>
  <c r="Q488" i="1"/>
  <c r="Q600" i="1"/>
  <c r="Q1320" i="1"/>
  <c r="Q732" i="1"/>
  <c r="Q865" i="1"/>
  <c r="Q1386" i="1"/>
  <c r="Q1040" i="1"/>
  <c r="Q711" i="1"/>
  <c r="Q760" i="1"/>
  <c r="Q1035" i="1"/>
  <c r="Q1018" i="1"/>
  <c r="Q1007" i="1"/>
  <c r="Q1238" i="1"/>
  <c r="Q1380" i="1"/>
  <c r="Q1390" i="1"/>
  <c r="Q982" i="1"/>
  <c r="Q1178" i="1"/>
  <c r="Q1343" i="1"/>
  <c r="Q1036" i="1"/>
  <c r="Q1156" i="1"/>
  <c r="Q1272" i="1"/>
  <c r="Q1086" i="1"/>
  <c r="Q892" i="1"/>
  <c r="Q1282" i="1"/>
  <c r="Q1287" i="1"/>
  <c r="Q172" i="1"/>
  <c r="P279" i="1"/>
  <c r="Q279" i="1"/>
  <c r="Q968" i="1"/>
  <c r="P473" i="1"/>
  <c r="Q473" i="1"/>
  <c r="Q196" i="1"/>
  <c r="P147" i="1"/>
  <c r="Q147" i="1"/>
  <c r="P135" i="1"/>
  <c r="Q135" i="1"/>
  <c r="P15" i="1"/>
  <c r="Q15" i="1"/>
  <c r="P257" i="1"/>
  <c r="Q257" i="1"/>
  <c r="Q1119" i="1"/>
  <c r="Q698" i="1"/>
  <c r="Q1236" i="1"/>
  <c r="Q640" i="1"/>
  <c r="Q1326" i="1"/>
  <c r="Q1188" i="1"/>
  <c r="P472" i="1"/>
  <c r="Q472" i="1"/>
  <c r="Q320" i="1"/>
  <c r="Q280" i="1"/>
  <c r="Q107" i="1"/>
  <c r="Q21" i="1"/>
  <c r="P281" i="1"/>
  <c r="Q281" i="1"/>
  <c r="Q243" i="1"/>
  <c r="Q191" i="1"/>
  <c r="Q63" i="1"/>
  <c r="P208" i="1"/>
  <c r="Q208" i="1"/>
  <c r="P463" i="1"/>
  <c r="Q463" i="1"/>
  <c r="Q249" i="1"/>
  <c r="Q226" i="1"/>
  <c r="Q87" i="1"/>
  <c r="Q227" i="1"/>
  <c r="Q204" i="1"/>
  <c r="Q210" i="1"/>
  <c r="P467" i="1"/>
  <c r="Q467" i="1"/>
  <c r="Q131" i="1"/>
  <c r="P256" i="1"/>
  <c r="Q256" i="1"/>
  <c r="Q120" i="1"/>
  <c r="Q785" i="1"/>
  <c r="Q1307" i="1"/>
  <c r="Q738" i="1"/>
  <c r="Q1031" i="1"/>
  <c r="Q1060" i="1"/>
  <c r="Q1155" i="1"/>
  <c r="Q1126" i="1"/>
  <c r="Q875" i="1"/>
  <c r="Q1339" i="1"/>
  <c r="Q676" i="1"/>
  <c r="Q782" i="1"/>
  <c r="Q1416" i="1"/>
  <c r="Q814" i="1"/>
  <c r="Q1224" i="1"/>
  <c r="Q1297" i="1"/>
  <c r="Q1357" i="1"/>
  <c r="Q1322" i="1"/>
  <c r="Q1070" i="1"/>
  <c r="Q1174" i="1"/>
  <c r="Q654" i="1"/>
  <c r="Q990" i="1"/>
  <c r="Q1335" i="1"/>
  <c r="Q479" i="1"/>
  <c r="Q926" i="1"/>
  <c r="Q1317" i="1"/>
  <c r="Q1179" i="1"/>
  <c r="Q998" i="1"/>
  <c r="Q860" i="1"/>
  <c r="Q451" i="1"/>
  <c r="Q710" i="1"/>
  <c r="Q1428" i="1"/>
  <c r="P1428" i="1"/>
  <c r="Q656" i="1"/>
  <c r="Q752" i="1"/>
  <c r="P177" i="1"/>
  <c r="Q177" i="1"/>
  <c r="P283" i="1"/>
  <c r="Q283" i="1"/>
  <c r="P65" i="1"/>
  <c r="Q65" i="1"/>
  <c r="P457" i="1"/>
  <c r="Q457" i="1"/>
  <c r="Q1417" i="1"/>
  <c r="Q789" i="1"/>
  <c r="Q522" i="1"/>
  <c r="Q803" i="1"/>
  <c r="Q1244" i="1"/>
  <c r="P486" i="1"/>
  <c r="Q486" i="1"/>
  <c r="Q767" i="1"/>
  <c r="Q538" i="1"/>
  <c r="Q456" i="1"/>
  <c r="Q293" i="1"/>
  <c r="Q79" i="1"/>
  <c r="Q269" i="1"/>
  <c r="P471" i="1"/>
  <c r="Q471" i="1"/>
  <c r="Q85" i="1"/>
  <c r="Q121" i="1"/>
  <c r="Q103" i="1"/>
  <c r="P248" i="1"/>
  <c r="Q248" i="1"/>
  <c r="P271" i="1"/>
  <c r="Q271" i="1"/>
  <c r="Q217" i="1"/>
  <c r="Q296" i="1"/>
  <c r="Q288" i="1"/>
  <c r="Q229" i="1"/>
  <c r="Q250" i="1"/>
  <c r="Q258" i="1"/>
  <c r="Q1127" i="1"/>
  <c r="Q1277" i="1"/>
  <c r="Q1266" i="1"/>
  <c r="P1045" i="1"/>
  <c r="Q1045" i="1"/>
  <c r="Q1231" i="1"/>
  <c r="Q1013" i="1"/>
  <c r="Q900" i="1"/>
  <c r="Q1239" i="1"/>
  <c r="Q871" i="1"/>
  <c r="Q772" i="1"/>
  <c r="Q969" i="1"/>
  <c r="Q1219" i="1"/>
  <c r="Q585" i="1"/>
  <c r="Q1163" i="1"/>
  <c r="Q779" i="1"/>
  <c r="Q1398" i="1"/>
  <c r="Q1369" i="1"/>
  <c r="Q889" i="1"/>
  <c r="Q1263" i="1"/>
  <c r="Q1212" i="1"/>
  <c r="Q1242" i="1"/>
  <c r="Q699" i="1"/>
  <c r="Q1280" i="1"/>
  <c r="Q992" i="1"/>
  <c r="Q950" i="1"/>
  <c r="Q1376" i="1"/>
  <c r="Q1256" i="1"/>
  <c r="Q999" i="1"/>
  <c r="Q1098" i="1"/>
  <c r="P523" i="1"/>
  <c r="Q523" i="1"/>
  <c r="Q1422" i="1"/>
  <c r="Q1118" i="1"/>
  <c r="Q1065" i="1"/>
  <c r="Q904" i="1"/>
  <c r="Q691" i="1"/>
  <c r="Q983" i="1"/>
  <c r="Q1251" i="1"/>
  <c r="Q14" i="1"/>
  <c r="Q453" i="1"/>
  <c r="Q231" i="1"/>
  <c r="Q721" i="1"/>
  <c r="Q1071" i="1"/>
  <c r="Q895" i="1"/>
  <c r="Q1021" i="1"/>
  <c r="Q1384" i="1"/>
  <c r="Q1169" i="1"/>
  <c r="Q1406" i="1"/>
  <c r="Q1129" i="1"/>
  <c r="Q1304" i="1"/>
  <c r="Q1375" i="1"/>
  <c r="Q564" i="1"/>
  <c r="P241" i="1"/>
  <c r="Q241" i="1"/>
  <c r="P459" i="1"/>
  <c r="Q459" i="1"/>
  <c r="Q221" i="1"/>
  <c r="Q244" i="1"/>
  <c r="Q81" i="1"/>
  <c r="Q246" i="1"/>
  <c r="Q170" i="1"/>
  <c r="Q190" i="1"/>
  <c r="Q198" i="1"/>
  <c r="Q57" i="1"/>
  <c r="Q96" i="1"/>
  <c r="Q195" i="1"/>
  <c r="Q267" i="1"/>
  <c r="Q444" i="1"/>
  <c r="Q211" i="1"/>
  <c r="P268" i="1"/>
  <c r="Q268" i="1"/>
  <c r="Q299" i="1"/>
  <c r="Q173" i="1"/>
  <c r="Q224" i="1"/>
  <c r="Q260" i="1"/>
  <c r="Q882" i="1"/>
  <c r="Q1043" i="1"/>
  <c r="Q1327" i="1"/>
  <c r="Q1048" i="1"/>
  <c r="Q1285" i="1"/>
  <c r="Q1111" i="1"/>
  <c r="Q1323" i="1"/>
  <c r="Q1008" i="1"/>
  <c r="Q571" i="1"/>
  <c r="Q993" i="1"/>
  <c r="Q761" i="1"/>
  <c r="Q748" i="1"/>
  <c r="Q1426" i="1"/>
  <c r="Q1193" i="1"/>
  <c r="Q724" i="1"/>
  <c r="Q1054" i="1"/>
  <c r="Q755" i="1"/>
  <c r="Q1258" i="1"/>
  <c r="Q970" i="1"/>
  <c r="Q1324" i="1"/>
  <c r="Q1012" i="1"/>
  <c r="Q712" i="1"/>
  <c r="P567" i="1"/>
  <c r="Q567" i="1"/>
  <c r="Q1134" i="1"/>
  <c r="Q1114" i="1"/>
  <c r="Q528" i="1"/>
  <c r="Q1298" i="1"/>
  <c r="Q1275" i="1"/>
  <c r="Q1151" i="1"/>
  <c r="Q796" i="1"/>
  <c r="Q1030" i="1"/>
  <c r="Q1414" i="1"/>
  <c r="Q1192" i="1"/>
  <c r="Q1011" i="1"/>
  <c r="Q695" i="1"/>
  <c r="Q807" i="1"/>
  <c r="P238" i="1"/>
  <c r="Q238" i="1"/>
  <c r="P130" i="1"/>
  <c r="Q130" i="1"/>
  <c r="P292" i="1"/>
  <c r="Q292" i="1"/>
  <c r="P189" i="1"/>
  <c r="Q189" i="1"/>
  <c r="Q166" i="1"/>
  <c r="Q1344" i="1"/>
  <c r="P507" i="1"/>
  <c r="Q507" i="1"/>
  <c r="P607" i="1"/>
  <c r="Q607" i="1"/>
  <c r="P485" i="1"/>
  <c r="Q485" i="1"/>
  <c r="Q70" i="1"/>
  <c r="P156" i="1"/>
  <c r="Q156" i="1"/>
  <c r="P239" i="1"/>
  <c r="Q239" i="1"/>
  <c r="P142" i="1"/>
  <c r="Q142" i="1"/>
  <c r="Q197" i="1"/>
  <c r="Q183" i="1"/>
  <c r="P275" i="1"/>
  <c r="Q275" i="1"/>
  <c r="Q225" i="1"/>
  <c r="P468" i="1"/>
  <c r="Q468" i="1"/>
  <c r="Q262" i="1"/>
  <c r="Q790" i="1"/>
  <c r="Q1209" i="1"/>
  <c r="Q1202" i="1"/>
  <c r="Q1220" i="1"/>
  <c r="Q1401" i="1"/>
  <c r="Q1104" i="1"/>
  <c r="Q1091" i="1"/>
  <c r="P866" i="1"/>
  <c r="Q866" i="1"/>
  <c r="Q705" i="1"/>
  <c r="Q1107" i="1"/>
  <c r="Q1318" i="1"/>
  <c r="Q1014" i="1"/>
  <c r="Q609" i="1"/>
  <c r="Q818" i="1"/>
  <c r="Q1083" i="1"/>
  <c r="Q1255" i="1"/>
  <c r="Q920" i="1"/>
  <c r="Q1182" i="1"/>
  <c r="Q945" i="1"/>
  <c r="Q859" i="1"/>
  <c r="Q864" i="1"/>
  <c r="Q832" i="1"/>
  <c r="Q924" i="1"/>
  <c r="Q675" i="1"/>
  <c r="Q1330" i="1"/>
  <c r="Q1232" i="1"/>
  <c r="Q891" i="1"/>
  <c r="Q954" i="1"/>
  <c r="Q1427" i="1"/>
  <c r="Q1354" i="1"/>
  <c r="Q1095" i="1"/>
  <c r="Q1181" i="1"/>
  <c r="Q579" i="1"/>
  <c r="Q514" i="1"/>
  <c r="Q1223" i="1"/>
  <c r="Q921" i="1"/>
  <c r="P9" i="1"/>
  <c r="Q9" i="1"/>
  <c r="Q937" i="1"/>
  <c r="Q521" i="1"/>
  <c r="Q673" i="1"/>
  <c r="Q718" i="1"/>
  <c r="Q677" i="1"/>
  <c r="Q1382" i="1"/>
  <c r="Q1184" i="1"/>
  <c r="Q1053" i="1"/>
  <c r="Q1241" i="1"/>
  <c r="Q1199" i="1"/>
  <c r="Q745" i="1"/>
  <c r="Q529" i="1"/>
  <c r="Q1226" i="1"/>
  <c r="Q563" i="1"/>
  <c r="Q1041" i="1"/>
  <c r="Q929" i="1"/>
  <c r="Q1096" i="1"/>
  <c r="Q989" i="1"/>
  <c r="Q1391" i="1"/>
  <c r="Q1015" i="1"/>
  <c r="P493" i="1"/>
  <c r="Q493" i="1"/>
  <c r="Q816" i="1"/>
  <c r="Q590" i="1"/>
  <c r="Q667" i="1"/>
  <c r="Q577" i="1"/>
  <c r="Q940" i="1"/>
  <c r="Q794" i="1"/>
  <c r="Q1160" i="1"/>
  <c r="Q1301" i="1"/>
  <c r="Q527" i="1"/>
  <c r="P511" i="1"/>
  <c r="Q511" i="1"/>
  <c r="Q597" i="1"/>
  <c r="Q756" i="1"/>
  <c r="Q1073" i="1"/>
  <c r="Q881" i="1"/>
  <c r="Q725" i="1"/>
  <c r="Q1094" i="1"/>
  <c r="Q483" i="1"/>
  <c r="Q1067" i="1"/>
  <c r="Q1373" i="1"/>
  <c r="P181" i="1"/>
  <c r="Q181" i="1"/>
  <c r="P458" i="1"/>
  <c r="Q458" i="1"/>
  <c r="P200" i="1"/>
  <c r="Q200" i="1"/>
  <c r="P34" i="1"/>
  <c r="Q34" i="1"/>
  <c r="P470" i="1"/>
  <c r="Q470" i="1"/>
  <c r="P242" i="1"/>
  <c r="Q242" i="1"/>
  <c r="P123" i="1"/>
  <c r="Q123" i="1"/>
  <c r="P295" i="1"/>
  <c r="Q295" i="1"/>
  <c r="Q448" i="1"/>
  <c r="P188" i="1"/>
  <c r="Q188" i="1"/>
  <c r="P282" i="1"/>
  <c r="Q282" i="1"/>
  <c r="P205" i="1"/>
  <c r="Q205" i="1"/>
  <c r="Q25" i="1"/>
  <c r="Q991" i="1"/>
  <c r="P1078" i="1"/>
  <c r="Q1078" i="1"/>
  <c r="P509" i="1"/>
  <c r="Q509" i="1"/>
  <c r="P548" i="1"/>
  <c r="Q548" i="1"/>
  <c r="P492" i="1"/>
  <c r="Q492" i="1"/>
  <c r="P145" i="1"/>
  <c r="Q145" i="1"/>
  <c r="P380" i="1"/>
  <c r="Q380" i="1"/>
  <c r="P408" i="1"/>
  <c r="Q408" i="1"/>
  <c r="P401" i="1"/>
  <c r="Q401" i="1"/>
  <c r="P424" i="1"/>
  <c r="Q424" i="1"/>
  <c r="P367" i="1"/>
  <c r="Q367" i="1"/>
  <c r="P462" i="1"/>
  <c r="Q462" i="1"/>
  <c r="P361" i="1"/>
  <c r="Q361" i="1"/>
  <c r="P345" i="1"/>
  <c r="Q345" i="1"/>
  <c r="P339" i="1"/>
  <c r="Q339" i="1"/>
  <c r="P97" i="1"/>
  <c r="Q97" i="1"/>
  <c r="P17" i="1"/>
  <c r="Q17" i="1"/>
  <c r="P291" i="1"/>
  <c r="Q291" i="1"/>
  <c r="P12" i="1"/>
  <c r="Q12" i="1"/>
  <c r="P157" i="1"/>
  <c r="Q157" i="1"/>
  <c r="P41" i="1"/>
  <c r="Q41" i="1"/>
  <c r="P152" i="1"/>
  <c r="Q152" i="1"/>
  <c r="P447" i="1"/>
  <c r="Q447" i="1"/>
  <c r="P202" i="1"/>
  <c r="Q202" i="1"/>
  <c r="P115" i="1"/>
  <c r="Q115" i="1"/>
  <c r="P240" i="1"/>
  <c r="Q240" i="1"/>
  <c r="P466" i="1"/>
  <c r="Q466" i="1"/>
  <c r="P78" i="1"/>
  <c r="Q78" i="1"/>
  <c r="P102" i="1"/>
  <c r="Q102" i="1"/>
  <c r="P272" i="1"/>
  <c r="Q272" i="1"/>
  <c r="P155" i="1"/>
  <c r="Q155" i="1"/>
  <c r="P64" i="1"/>
  <c r="Q64" i="1"/>
  <c r="P113" i="1"/>
  <c r="Q113" i="1"/>
  <c r="P109" i="1"/>
  <c r="Q109" i="1"/>
  <c r="P35" i="1"/>
  <c r="Q35" i="1"/>
  <c r="P106" i="1"/>
  <c r="Q106" i="1"/>
  <c r="P285" i="1"/>
  <c r="Q285" i="1"/>
  <c r="P168" i="1"/>
  <c r="Q168" i="1"/>
  <c r="P297" i="1"/>
  <c r="Q297" i="1"/>
  <c r="P469" i="1"/>
  <c r="Q469" i="1"/>
  <c r="P159" i="1"/>
  <c r="Q159" i="1"/>
  <c r="Q806" i="1"/>
  <c r="Q834" i="1"/>
  <c r="Q957" i="1"/>
  <c r="Q1106" i="1"/>
  <c r="Q1024" i="1"/>
  <c r="Q802" i="1"/>
  <c r="Q1154" i="1"/>
  <c r="Q631" i="1"/>
  <c r="Q665" i="1"/>
  <c r="P1143" i="1"/>
  <c r="Q1143" i="1"/>
  <c r="Q734" i="1"/>
  <c r="Q1150" i="1"/>
  <c r="Q1421" i="1"/>
  <c r="Q1064" i="1"/>
  <c r="Q1195" i="1"/>
  <c r="P618" i="1"/>
  <c r="Q618" i="1"/>
  <c r="Q1230" i="1"/>
  <c r="Q1392" i="1"/>
  <c r="Q805" i="1"/>
  <c r="P827" i="1"/>
  <c r="Q827" i="1"/>
  <c r="Q1233" i="1"/>
  <c r="Q876" i="1"/>
  <c r="Q914" i="1"/>
  <c r="Q830" i="1"/>
  <c r="P531" i="1"/>
  <c r="Q531" i="1"/>
  <c r="Q810" i="1"/>
  <c r="Q708" i="1"/>
  <c r="Q896" i="1"/>
  <c r="Q1025" i="1"/>
  <c r="Q1158" i="1"/>
  <c r="Q1418" i="1"/>
  <c r="Q1265" i="1"/>
  <c r="Q1066" i="1"/>
  <c r="Q1147" i="1"/>
  <c r="Q911" i="1"/>
  <c r="Q1109" i="1"/>
  <c r="Q700" i="1"/>
  <c r="Q750" i="1"/>
  <c r="Q66" i="1"/>
  <c r="Q762" i="1"/>
  <c r="Q580" i="1"/>
  <c r="Q898" i="1"/>
  <c r="Q593" i="1"/>
  <c r="Q879" i="1"/>
  <c r="Q1069" i="1"/>
  <c r="Q1105" i="1"/>
  <c r="Q793" i="1"/>
  <c r="Q1081" i="1"/>
  <c r="P686" i="1"/>
  <c r="Q686" i="1"/>
  <c r="Q615" i="1"/>
  <c r="Q501" i="1"/>
  <c r="Q1214" i="1"/>
  <c r="Q1006" i="1"/>
  <c r="Q1294" i="1"/>
  <c r="Q947" i="1"/>
  <c r="Q1038" i="1"/>
  <c r="Q668" i="1"/>
  <c r="Q872" i="1"/>
  <c r="Q873" i="1"/>
  <c r="Q643" i="1"/>
  <c r="Q815" i="1"/>
  <c r="Q855" i="1"/>
  <c r="Q670" i="1"/>
  <c r="Q1425" i="1"/>
  <c r="Q930" i="1"/>
  <c r="Q634" i="1"/>
  <c r="Q912" i="1"/>
  <c r="Q500" i="1"/>
  <c r="Q624" i="1"/>
  <c r="Q715" i="1"/>
  <c r="Q621" i="1"/>
  <c r="Q776" i="1"/>
  <c r="Q967" i="1"/>
  <c r="Q1288" i="1"/>
  <c r="Q1222" i="1"/>
  <c r="Q1363" i="1"/>
  <c r="Q988" i="1"/>
  <c r="Q909" i="1"/>
  <c r="Q787" i="1"/>
  <c r="Q942" i="1"/>
  <c r="Q1261" i="1"/>
  <c r="Q1139" i="1"/>
  <c r="Q919" i="1"/>
  <c r="Q931" i="1"/>
  <c r="Q1135" i="1"/>
  <c r="Q645" i="1"/>
  <c r="Q605" i="1"/>
  <c r="Q820" i="1"/>
  <c r="Q823" i="1"/>
  <c r="Q566" i="1"/>
  <c r="Q565" i="1"/>
  <c r="Q1189" i="1"/>
  <c r="Q730" i="1"/>
  <c r="Q939" i="1"/>
  <c r="Q561" i="1"/>
  <c r="Q574" i="1"/>
  <c r="Q922" i="1"/>
  <c r="Q568" i="1"/>
  <c r="Q1113" i="1"/>
  <c r="Q1167" i="1"/>
  <c r="Q766" i="1"/>
  <c r="Q878" i="1"/>
  <c r="Q1291" i="1"/>
  <c r="Q1342" i="1"/>
  <c r="Q1276" i="1"/>
  <c r="Q1257" i="1"/>
  <c r="Q1186" i="1"/>
  <c r="Q893" i="1"/>
  <c r="Q1003" i="1"/>
  <c r="Q828" i="1"/>
  <c r="Q689" i="1"/>
  <c r="Q1159" i="1"/>
  <c r="Q1075" i="1"/>
  <c r="Q952" i="1"/>
  <c r="Q494" i="1"/>
  <c r="Q1124" i="1"/>
  <c r="Q553" i="1"/>
  <c r="Q978" i="1"/>
  <c r="Q688" i="1"/>
  <c r="Q956" i="1"/>
  <c r="Q938" i="1"/>
  <c r="Q638" i="1"/>
  <c r="Q723" i="1"/>
  <c r="Q506" i="1"/>
  <c r="Q477" i="1"/>
  <c r="Q883" i="1"/>
  <c r="Q1020" i="1"/>
  <c r="Q1172" i="1"/>
  <c r="Q569" i="1"/>
  <c r="Q880" i="1"/>
  <c r="Q1140" i="1"/>
  <c r="Q1210" i="1"/>
  <c r="Q1302" i="1"/>
  <c r="Q1289" i="1"/>
  <c r="Q1331" i="1"/>
  <c r="Q739" i="1"/>
  <c r="Q1249" i="1"/>
  <c r="Q1131" i="1"/>
  <c r="Q812" i="1"/>
  <c r="Q887" i="1"/>
  <c r="Q1283" i="1"/>
  <c r="Q958" i="1"/>
  <c r="Q1273" i="1"/>
  <c r="Q845" i="1"/>
  <c r="Q1300" i="1"/>
  <c r="Q1393" i="1"/>
  <c r="Q1308" i="1"/>
  <c r="Q1152" i="1"/>
  <c r="Q1121" i="1"/>
  <c r="Q1100" i="1"/>
  <c r="Q1022" i="1"/>
  <c r="Q1204" i="1"/>
  <c r="Q534" i="1"/>
  <c r="Q644" i="1"/>
  <c r="Q680" i="1"/>
  <c r="Q1203" i="1"/>
  <c r="Q666" i="1"/>
  <c r="Q1397" i="1"/>
  <c r="Q660" i="1"/>
  <c r="Q1176" i="1"/>
  <c r="Q819" i="1"/>
  <c r="Q737" i="1"/>
  <c r="P27" i="1"/>
  <c r="Q27" i="1"/>
  <c r="Q861" i="1"/>
  <c r="Q1196" i="1"/>
  <c r="Q1295" i="1"/>
  <c r="Q1085" i="1"/>
  <c r="Q1371" i="1"/>
  <c r="Q1411" i="1"/>
  <c r="Q965" i="1"/>
  <c r="Q237" i="1"/>
  <c r="Q265" i="1"/>
  <c r="Q1057" i="1"/>
  <c r="Q1247" i="1"/>
  <c r="Q1234" i="1"/>
  <c r="Q1049" i="1"/>
  <c r="Q510" i="1"/>
  <c r="Q1023" i="1"/>
  <c r="Q1010" i="1"/>
  <c r="Q628" i="1"/>
  <c r="Q1125" i="1"/>
  <c r="Q768" i="1"/>
  <c r="Q994" i="1"/>
  <c r="Q726" i="1"/>
  <c r="Q934" i="1"/>
  <c r="Q870" i="1"/>
  <c r="Q736" i="1"/>
  <c r="Q604" i="1"/>
  <c r="Q824" i="1"/>
  <c r="Q1403" i="1"/>
  <c r="Q1084" i="1"/>
  <c r="Q1396" i="1"/>
  <c r="Q520" i="1"/>
  <c r="Q90" i="1"/>
  <c r="P455" i="1"/>
  <c r="Q455" i="1"/>
  <c r="P270" i="1"/>
  <c r="Q270" i="1"/>
  <c r="Q490" i="1"/>
  <c r="Q709" i="1"/>
  <c r="Q1137" i="1"/>
  <c r="Q1005" i="1"/>
  <c r="Q843" i="1"/>
  <c r="Q780" i="1"/>
  <c r="Q1099" i="1"/>
  <c r="P28" i="1"/>
  <c r="Q28" i="1"/>
  <c r="Q788" i="1"/>
  <c r="Q1019" i="1"/>
  <c r="Q526" i="1"/>
  <c r="Q1017" i="1"/>
  <c r="Q1026" i="1"/>
  <c r="Q1267" i="1"/>
  <c r="Q742" i="1"/>
  <c r="Q1110" i="1"/>
  <c r="Q995" i="1"/>
  <c r="Q1082" i="1"/>
  <c r="Q744" i="1"/>
  <c r="Q539" i="1"/>
  <c r="Q578" i="1"/>
  <c r="Q1217" i="1"/>
  <c r="Q1389" i="1"/>
  <c r="Q1101" i="1"/>
  <c r="Q1290" i="1"/>
  <c r="Q728" i="1"/>
  <c r="Q1145" i="1"/>
  <c r="Q1092" i="1"/>
  <c r="Q651" i="1"/>
  <c r="Q1161" i="1"/>
  <c r="Q546" i="1"/>
  <c r="Q714" i="1"/>
  <c r="Q611" i="1"/>
  <c r="Q1088" i="1"/>
  <c r="Q727" i="1"/>
  <c r="Q1130" i="1"/>
  <c r="Q702" i="1"/>
  <c r="Q1348" i="1"/>
  <c r="Q1157" i="1"/>
  <c r="Q759" i="1"/>
  <c r="Q1034" i="1"/>
  <c r="Q849" i="1"/>
  <c r="Q672" i="1"/>
  <c r="Q1028" i="1"/>
  <c r="Q716" i="1"/>
  <c r="Q1216" i="1"/>
  <c r="Q1299" i="1"/>
  <c r="Q1385" i="1"/>
  <c r="Q928" i="1"/>
  <c r="Q798" i="1"/>
  <c r="Q1274" i="1"/>
  <c r="Q784" i="1"/>
  <c r="Q1183" i="1"/>
  <c r="Q1042" i="1"/>
  <c r="Q976" i="1"/>
  <c r="Q890" i="1"/>
  <c r="Q916" i="1"/>
  <c r="Q562" i="1"/>
  <c r="Q1366" i="1"/>
  <c r="Q1262" i="1"/>
  <c r="Q1059" i="1"/>
  <c r="Q653" i="1"/>
  <c r="Q839" i="1"/>
  <c r="Q733" i="1"/>
  <c r="Q1051" i="1"/>
  <c r="Q1191" i="1"/>
  <c r="Q933" i="1"/>
  <c r="Q1312" i="1"/>
  <c r="Q626" i="1"/>
  <c r="Q903" i="1"/>
  <c r="Q951" i="1"/>
  <c r="Q692" i="1"/>
  <c r="Q729" i="1"/>
  <c r="Q753" i="1"/>
  <c r="Q1004" i="1"/>
  <c r="Q1269" i="1"/>
  <c r="Q1133" i="1"/>
  <c r="Q799" i="1"/>
  <c r="P119" i="1"/>
  <c r="Q119" i="1"/>
  <c r="Q658" i="1"/>
  <c r="Q826" i="1"/>
  <c r="Q1245" i="1"/>
  <c r="Q1062" i="1"/>
  <c r="Q1306" i="1"/>
  <c r="Q1356" i="1"/>
  <c r="P230" i="1"/>
  <c r="Q230" i="1"/>
  <c r="Q207" i="1"/>
  <c r="Q495" i="1"/>
  <c r="Q851" i="1"/>
  <c r="Q786" i="1"/>
  <c r="Q836" i="1"/>
  <c r="Q683" i="1"/>
  <c r="Q966" i="1"/>
  <c r="Q783" i="1"/>
  <c r="Q801" i="1"/>
  <c r="Q1374" i="1"/>
  <c r="Q809" i="1"/>
  <c r="Q617" i="1"/>
  <c r="Q763" i="1"/>
  <c r="Q693" i="1"/>
  <c r="Q1240" i="1"/>
  <c r="Q769" i="1"/>
  <c r="Q1123" i="1"/>
  <c r="Q603" i="1"/>
  <c r="Q1112" i="1"/>
  <c r="P703" i="1"/>
  <c r="Q703" i="1"/>
  <c r="Q496" i="1"/>
  <c r="Q652" i="1"/>
  <c r="Q551" i="1"/>
  <c r="Q704" i="1"/>
  <c r="Q591" i="1"/>
  <c r="Q610" i="1"/>
  <c r="Q817" i="1"/>
  <c r="Q1115" i="1"/>
  <c r="Q908" i="1"/>
  <c r="Q1387" i="1"/>
  <c r="Q1270" i="1"/>
  <c r="Q606" i="1"/>
  <c r="Q1055" i="1"/>
  <c r="Q560" i="1"/>
  <c r="Q1173" i="1"/>
  <c r="Q822" i="1"/>
  <c r="Q835" i="1"/>
  <c r="Q777" i="1"/>
  <c r="Q1228" i="1"/>
  <c r="Q1068" i="1"/>
  <c r="Q746" i="1"/>
  <c r="Q1200" i="1"/>
  <c r="Q797" i="1"/>
  <c r="Q741" i="1"/>
  <c r="Q1351" i="1"/>
  <c r="Q1141" i="1"/>
  <c r="Q1313" i="1"/>
  <c r="Q1187" i="1"/>
  <c r="Q885" i="1"/>
  <c r="Q917" i="1"/>
  <c r="Q1029" i="1"/>
  <c r="Q1400" i="1"/>
  <c r="Q1260" i="1"/>
  <c r="Q1340" i="1"/>
  <c r="Q1197" i="1"/>
  <c r="Q1077" i="1"/>
  <c r="Q963" i="1"/>
  <c r="Q1046" i="1"/>
  <c r="Q1319" i="1"/>
  <c r="Q936" i="1"/>
  <c r="Q1093" i="1"/>
  <c r="Q770" i="1"/>
  <c r="Q636" i="1"/>
  <c r="Q497" i="1"/>
  <c r="Q649" i="1"/>
  <c r="Q707" i="1"/>
  <c r="Q629" i="1"/>
  <c r="Q1213" i="1"/>
  <c r="Q1345" i="1"/>
  <c r="Q1044" i="1"/>
  <c r="Q758" i="1"/>
  <c r="Q884" i="1"/>
  <c r="Q681" i="1"/>
  <c r="Q1208" i="1"/>
  <c r="Q1229" i="1"/>
  <c r="Q1237" i="1"/>
  <c r="Q1264" i="1"/>
  <c r="P445" i="1"/>
  <c r="Q445" i="1"/>
  <c r="P460" i="1"/>
  <c r="Q460" i="1"/>
  <c r="Q149" i="1"/>
  <c r="Q235" i="1"/>
  <c r="Q1207" i="1"/>
  <c r="Q897" i="1"/>
  <c r="Q1175" i="1"/>
  <c r="Q648" i="1"/>
  <c r="Q1171" i="1"/>
  <c r="Q775" i="1"/>
  <c r="Q678" i="1"/>
  <c r="Q663" i="1"/>
  <c r="Q1361" i="1"/>
  <c r="Q1052" i="1"/>
  <c r="Q684" i="1"/>
  <c r="Q1032" i="1"/>
  <c r="Q888" i="1"/>
  <c r="Q749" i="1"/>
  <c r="Q1198" i="1"/>
  <c r="Q867" i="1"/>
  <c r="Q1420" i="1"/>
  <c r="Q743" i="1"/>
  <c r="Q1166" i="1"/>
  <c r="Q1252" i="1"/>
  <c r="Q1395" i="1"/>
  <c r="Q592" i="1"/>
  <c r="Q632" i="1"/>
  <c r="Q1080" i="1"/>
  <c r="Q1039" i="1"/>
  <c r="Q572" i="1"/>
  <c r="Q576" i="1"/>
  <c r="Q650" i="1"/>
  <c r="Q795" i="1"/>
  <c r="Q1286" i="1"/>
  <c r="Q935" i="1"/>
  <c r="Q1334" i="1"/>
  <c r="Q863" i="1"/>
  <c r="Q608" i="1"/>
  <c r="Q781" i="1"/>
  <c r="Q659" i="1"/>
  <c r="Q1170" i="1"/>
  <c r="Q923" i="1"/>
  <c r="Q925" i="1"/>
  <c r="Q773" i="1"/>
  <c r="Q537" i="1"/>
  <c r="Q690" i="1"/>
  <c r="Q981" i="1"/>
  <c r="Q1108" i="1"/>
  <c r="Q962" i="1"/>
  <c r="Q1365" i="1"/>
  <c r="Q661" i="1"/>
  <c r="Q1353" i="1"/>
  <c r="Q974" i="1"/>
  <c r="Q530" i="1"/>
  <c r="Q985" i="1"/>
  <c r="Q612" i="1"/>
  <c r="Q1413" i="1"/>
  <c r="Q1370" i="1"/>
  <c r="Q1103" i="1"/>
  <c r="Q848" i="1"/>
  <c r="Q1076" i="1"/>
  <c r="Q964" i="1"/>
  <c r="Q1227" i="1"/>
  <c r="Q1194" i="1"/>
  <c r="Q1037" i="1"/>
  <c r="Q1284" i="1"/>
  <c r="Q844" i="1"/>
  <c r="Q696" i="1"/>
  <c r="Q1087" i="1"/>
  <c r="Q584" i="1"/>
  <c r="Q713" i="1"/>
  <c r="P554" i="1"/>
  <c r="Q554" i="1"/>
  <c r="Q682" i="1"/>
  <c r="Q833" i="1"/>
  <c r="Q1250" i="1"/>
  <c r="Q1177" i="1"/>
  <c r="Q623" i="1"/>
  <c r="Q706" i="1"/>
  <c r="Q850" i="1"/>
  <c r="Q595" i="1"/>
  <c r="Q620" i="1"/>
  <c r="Q948" i="1"/>
  <c r="Q1352" i="1"/>
  <c r="Q127" i="1"/>
  <c r="Q245" i="1"/>
  <c r="Q169" i="1"/>
  <c r="Q841" i="1"/>
  <c r="Q961" i="1"/>
  <c r="Q821" i="1"/>
  <c r="Q1201" i="1"/>
  <c r="Q813" i="1"/>
  <c r="Q971" i="1"/>
  <c r="Q910" i="1"/>
  <c r="Q984" i="1"/>
  <c r="Q614" i="1"/>
  <c r="Q1368" i="1"/>
  <c r="Q1259" i="1"/>
  <c r="Q1404" i="1"/>
  <c r="Q946" i="1"/>
  <c r="Q792" i="1"/>
  <c r="Q1424" i="1"/>
  <c r="Q1253" i="1"/>
  <c r="Q1278" i="1"/>
  <c r="Q1146" i="1"/>
  <c r="Q601" i="1"/>
  <c r="Q657" i="1"/>
  <c r="Q687" i="1"/>
  <c r="Q540" i="1"/>
  <c r="Q1235" i="1"/>
  <c r="Q731" i="1"/>
  <c r="Q1128" i="1"/>
  <c r="Q1388" i="1"/>
  <c r="Q751" i="1"/>
  <c r="Q581" i="1"/>
  <c r="Q513" i="1"/>
  <c r="Q1296" i="1"/>
  <c r="Q719" i="1"/>
  <c r="Q1215" i="1"/>
  <c r="Q747" i="1"/>
  <c r="Q1016" i="1"/>
  <c r="P454" i="1"/>
  <c r="Q454" i="1"/>
  <c r="Q450" i="1"/>
  <c r="Q203" i="1"/>
  <c r="Q986" i="1"/>
  <c r="Q616" i="1"/>
  <c r="Q559" i="1"/>
  <c r="Q720" i="1"/>
  <c r="Q853" i="1"/>
  <c r="Q894" i="1"/>
  <c r="Q1364" i="1"/>
  <c r="Q901" i="1"/>
  <c r="Q669" i="1"/>
  <c r="Q825" i="1"/>
  <c r="Q642" i="1"/>
  <c r="Q927" i="1"/>
  <c r="Q583" i="1"/>
  <c r="Q765" i="1"/>
  <c r="Q874" i="1"/>
  <c r="Q1341" i="1"/>
  <c r="Q1399" i="1"/>
  <c r="Q1074" i="1"/>
  <c r="Q1333" i="1"/>
  <c r="Q959" i="1"/>
  <c r="Q1372" i="1"/>
  <c r="Q1000" i="1"/>
  <c r="Q977" i="1"/>
  <c r="Q997" i="1"/>
  <c r="Q1002" i="1"/>
  <c r="Q953" i="1"/>
  <c r="Q1328" i="1"/>
  <c r="Q1367" i="1"/>
  <c r="Q1225" i="1"/>
  <c r="Q1254" i="1"/>
  <c r="Q1378" i="1"/>
  <c r="Q862" i="1"/>
  <c r="Q1409" i="1"/>
  <c r="Q1136" i="1"/>
  <c r="Q1347" i="1"/>
  <c r="Q1355" i="1"/>
  <c r="Q633" i="1"/>
  <c r="Q906" i="1"/>
  <c r="Q588" i="1"/>
  <c r="Q857" i="1"/>
  <c r="Q1162" i="1"/>
  <c r="Q1061" i="1"/>
  <c r="Q1164" i="1"/>
  <c r="Q1211" i="1"/>
  <c r="Q694" i="1"/>
  <c r="Q619" i="1"/>
  <c r="Q1205" i="1"/>
  <c r="Q955" i="1"/>
  <c r="Q842" i="1"/>
  <c r="Q811" i="1"/>
  <c r="Q1309" i="1"/>
  <c r="Q831" i="1"/>
  <c r="Q980" i="1"/>
  <c r="P449" i="1"/>
  <c r="Q449" i="1"/>
  <c r="P223" i="1"/>
  <c r="Q223" i="1"/>
  <c r="Q1097" i="1"/>
  <c r="Q1102" i="1"/>
  <c r="Q1379" i="1"/>
  <c r="Q1153" i="1"/>
  <c r="Q1117" i="1"/>
  <c r="Q918" i="1"/>
  <c r="Q1009" i="1"/>
  <c r="Q627" i="1"/>
  <c r="Q586" i="1"/>
  <c r="Q913" i="1"/>
  <c r="Q1268" i="1"/>
  <c r="P555" i="1"/>
  <c r="Q555" i="1"/>
  <c r="P536" i="1"/>
  <c r="Q536" i="1"/>
  <c r="Q1338" i="1"/>
  <c r="Q1072" i="1"/>
  <c r="Q570" i="1"/>
  <c r="Q533" i="1"/>
  <c r="Q1293" i="1"/>
  <c r="Q1246" i="1"/>
  <c r="Q1394" i="1"/>
  <c r="Q996" i="1"/>
  <c r="Q1316" i="1"/>
  <c r="P461" i="1"/>
  <c r="Q461" i="1"/>
  <c r="Q129" i="1"/>
  <c r="P75" i="1"/>
  <c r="Q75" i="1"/>
  <c r="P352" i="1"/>
  <c r="P428" i="1"/>
  <c r="P150" i="1"/>
  <c r="P289" i="1"/>
  <c r="P556" i="1"/>
  <c r="P550" i="1"/>
  <c r="P487" i="1"/>
  <c r="P397" i="1"/>
  <c r="P402" i="1"/>
  <c r="P392" i="1"/>
  <c r="P409" i="1"/>
  <c r="P338" i="1"/>
  <c r="P411" i="1"/>
  <c r="P255" i="1"/>
  <c r="P365" i="1"/>
  <c r="P429" i="1"/>
  <c r="P333" i="1"/>
  <c r="P353" i="1"/>
  <c r="P422" i="1"/>
  <c r="P372" i="1"/>
  <c r="P349" i="1"/>
  <c r="P342" i="1"/>
  <c r="P420" i="1"/>
  <c r="P19" i="1"/>
  <c r="P105" i="1"/>
  <c r="P95" i="1"/>
  <c r="P74" i="1"/>
  <c r="P598" i="1"/>
  <c r="P354" i="1"/>
  <c r="P376" i="1"/>
  <c r="P315" i="1"/>
  <c r="P379" i="1"/>
  <c r="P343" i="1"/>
  <c r="P61" i="1"/>
  <c r="P778" i="1"/>
  <c r="P639" i="1"/>
  <c r="P505" i="1"/>
  <c r="P432" i="1"/>
  <c r="P356" i="1"/>
  <c r="P218" i="1"/>
  <c r="P166" i="1"/>
  <c r="P86" i="1"/>
  <c r="P47" i="1"/>
  <c r="P543" i="1"/>
  <c r="P502" i="1"/>
  <c r="P29" i="1"/>
  <c r="P407" i="1"/>
  <c r="P340" i="1"/>
  <c r="P311" i="1"/>
  <c r="P304" i="1"/>
  <c r="P410" i="1"/>
  <c r="P314" i="1"/>
  <c r="P336" i="1"/>
  <c r="P430" i="1"/>
  <c r="P319" i="1"/>
  <c r="P416" i="1"/>
  <c r="P325" i="1"/>
  <c r="P306" i="1"/>
  <c r="P374" i="1"/>
  <c r="P433" i="1"/>
  <c r="P752" i="1"/>
  <c r="P599" i="1"/>
  <c r="P313" i="1"/>
  <c r="P385" i="1"/>
  <c r="P43" i="1"/>
  <c r="P151" i="1"/>
  <c r="P254" i="1"/>
  <c r="P162" i="1"/>
  <c r="P538" i="1"/>
  <c r="P456" i="1"/>
  <c r="P351" i="1"/>
  <c r="P425" i="1"/>
  <c r="P348" i="1"/>
  <c r="P301" i="1"/>
  <c r="P303" i="1"/>
  <c r="P406" i="1"/>
  <c r="P332" i="1"/>
  <c r="P377" i="1"/>
  <c r="P421" i="1"/>
  <c r="P381" i="1"/>
  <c r="P16" i="1"/>
  <c r="P369" i="1"/>
  <c r="P137" i="1"/>
  <c r="P439" i="1"/>
  <c r="P437" i="1"/>
  <c r="P357" i="1"/>
  <c r="P427" i="1"/>
  <c r="P355" i="1"/>
  <c r="P413" i="1"/>
  <c r="P364" i="1"/>
  <c r="P346" i="1"/>
  <c r="P378" i="1"/>
  <c r="P233" i="1"/>
  <c r="P116" i="1"/>
  <c r="P153" i="1"/>
  <c r="P196" i="1"/>
  <c r="P98" i="1"/>
  <c r="P212" i="1"/>
  <c r="P158" i="1"/>
  <c r="P278" i="1"/>
  <c r="P7" i="1"/>
  <c r="P508" i="1"/>
  <c r="P767" i="1"/>
  <c r="P38" i="1"/>
  <c r="P328" i="1"/>
  <c r="P434" i="1"/>
  <c r="P362" i="1"/>
  <c r="P308" i="1"/>
  <c r="P368" i="1"/>
  <c r="P350" i="1"/>
  <c r="P393" i="1"/>
  <c r="P403" i="1"/>
  <c r="P293" i="1"/>
  <c r="P484" i="1"/>
  <c r="P383" i="1"/>
  <c r="P426" i="1"/>
  <c r="P363" i="1"/>
  <c r="P305" i="1"/>
  <c r="P371" i="1"/>
  <c r="P318" i="1"/>
  <c r="P324" i="1"/>
  <c r="P384" i="1"/>
  <c r="P375" i="1"/>
  <c r="P329" i="1"/>
  <c r="P423" i="1"/>
  <c r="P404" i="1"/>
  <c r="P442" i="1"/>
  <c r="P373" i="1"/>
  <c r="P399" i="1"/>
  <c r="P438" i="1"/>
  <c r="P359" i="1"/>
  <c r="P415" i="1"/>
  <c r="P138" i="1"/>
  <c r="P104" i="1"/>
  <c r="P70" i="1"/>
  <c r="P73" i="1"/>
  <c r="P448" i="1"/>
  <c r="P446" i="1"/>
  <c r="P184" i="1"/>
  <c r="P59" i="1"/>
  <c r="P197" i="1"/>
  <c r="P58" i="1"/>
  <c r="P44" i="1"/>
  <c r="P99" i="1"/>
  <c r="P83" i="1"/>
  <c r="P126" i="1"/>
  <c r="P431" i="1"/>
  <c r="P412" i="1"/>
  <c r="P317" i="1"/>
  <c r="P542" i="1"/>
  <c r="P391" i="1"/>
  <c r="P414" i="1"/>
  <c r="P453" i="1"/>
  <c r="P294" i="1"/>
  <c r="P55" i="1"/>
  <c r="P80" i="1"/>
  <c r="P228" i="1"/>
  <c r="P24" i="1"/>
  <c r="P637" i="1"/>
  <c r="P1090" i="1"/>
  <c r="P721" i="1"/>
  <c r="P1116" i="1"/>
  <c r="P670" i="1"/>
  <c r="P701" i="1"/>
  <c r="P979" i="1"/>
  <c r="P498" i="1"/>
  <c r="P735" i="1"/>
  <c r="P549" i="1"/>
  <c r="P503" i="1"/>
  <c r="P266" i="1"/>
  <c r="P436" i="1"/>
  <c r="P326" i="1"/>
  <c r="P302" i="1"/>
  <c r="P360" i="1"/>
  <c r="P370" i="1"/>
  <c r="P334" i="1"/>
  <c r="P398" i="1"/>
  <c r="P323" i="1"/>
  <c r="P386" i="1"/>
  <c r="P309" i="1"/>
  <c r="P310" i="1"/>
  <c r="P382" i="1"/>
  <c r="P344" i="1"/>
  <c r="P400" i="1"/>
  <c r="P347" i="1"/>
  <c r="P366" i="1"/>
  <c r="P331" i="1"/>
  <c r="P358" i="1"/>
  <c r="P234" i="1"/>
  <c r="P72" i="1"/>
  <c r="P222" i="1"/>
  <c r="P220" i="1"/>
  <c r="P71" i="1"/>
  <c r="P23" i="1"/>
  <c r="P77" i="1"/>
  <c r="P54" i="1"/>
  <c r="P193" i="1"/>
  <c r="P60" i="1"/>
  <c r="P443" i="1"/>
  <c r="P253" i="1"/>
  <c r="P144" i="1"/>
  <c r="P88" i="1"/>
  <c r="P274" i="1"/>
  <c r="P236" i="1"/>
  <c r="P206" i="1"/>
  <c r="P179" i="1"/>
  <c r="P161" i="1"/>
  <c r="P214" i="1"/>
  <c r="P290" i="1"/>
  <c r="P141" i="1"/>
  <c r="P252" i="1"/>
  <c r="P277" i="1"/>
  <c r="P134" i="1"/>
  <c r="P30" i="1"/>
  <c r="P53" i="1"/>
  <c r="P56" i="1"/>
  <c r="P263" i="1"/>
  <c r="P491" i="1"/>
  <c r="P846" i="1"/>
  <c r="P1303" i="1"/>
  <c r="P1332" i="1"/>
  <c r="P915" i="1"/>
  <c r="P1325" i="1"/>
  <c r="P1190" i="1"/>
  <c r="P808" i="1"/>
  <c r="P1321" i="1"/>
  <c r="P829" i="1"/>
  <c r="P474" i="1"/>
  <c r="P1412" i="1"/>
  <c r="P674" i="1"/>
  <c r="P905" i="1"/>
  <c r="P1206" i="1"/>
  <c r="P1120" i="1"/>
  <c r="P1310" i="1"/>
  <c r="P1360" i="1"/>
  <c r="P771" i="1"/>
  <c r="P1405" i="1"/>
  <c r="P1138" i="1"/>
  <c r="P535" i="1"/>
  <c r="P858" i="1"/>
  <c r="P1243" i="1"/>
  <c r="P480" i="1"/>
  <c r="P1218" i="1"/>
  <c r="P899" i="1"/>
  <c r="P1377" i="1"/>
  <c r="P972" i="1"/>
  <c r="P987" i="1"/>
  <c r="P545" i="1"/>
  <c r="P1423" i="1"/>
  <c r="P1050" i="1"/>
  <c r="P1311" i="1"/>
  <c r="P1344" i="1"/>
  <c r="P895" i="1"/>
  <c r="P1058" i="1"/>
  <c r="P1021" i="1"/>
  <c r="P852" i="1"/>
  <c r="P1384" i="1"/>
  <c r="P1336" i="1"/>
  <c r="P1169" i="1"/>
  <c r="P740" i="1"/>
  <c r="P1406" i="1"/>
  <c r="P587" i="1"/>
  <c r="P1129" i="1"/>
  <c r="P1304" i="1"/>
  <c r="P1375" i="1"/>
  <c r="P1359" i="1"/>
  <c r="P1142" i="1"/>
  <c r="P1417" i="1"/>
  <c r="P1119" i="1"/>
  <c r="P698" i="1"/>
  <c r="P1236" i="1"/>
  <c r="P1132" i="1"/>
  <c r="P478" i="1"/>
  <c r="P640" i="1"/>
  <c r="P1326" i="1"/>
  <c r="P1407" i="1"/>
  <c r="P1188" i="1"/>
  <c r="P789" i="1"/>
  <c r="P522" i="1"/>
  <c r="P803" i="1"/>
  <c r="P1047" i="1"/>
  <c r="P754" i="1"/>
  <c r="P1244" i="1"/>
  <c r="P902" i="1"/>
  <c r="P679" i="1"/>
  <c r="P1346" i="1"/>
  <c r="P1305" i="1"/>
  <c r="P122" i="1"/>
  <c r="P532" i="1"/>
  <c r="P489" i="1"/>
  <c r="P625" i="1"/>
  <c r="P847" i="1"/>
  <c r="P877" i="1"/>
  <c r="P1315" i="1"/>
  <c r="P960" i="1"/>
  <c r="P1089" i="1"/>
  <c r="P388" i="1"/>
  <c r="P389" i="1"/>
  <c r="P327" i="1"/>
  <c r="P320" i="1"/>
  <c r="P307" i="1"/>
  <c r="P394" i="1"/>
  <c r="P335" i="1"/>
  <c r="P232" i="1"/>
  <c r="P18" i="1"/>
  <c r="P280" i="1"/>
  <c r="P107" i="1"/>
  <c r="P21" i="1"/>
  <c r="P37" i="1"/>
  <c r="P154" i="1"/>
  <c r="P243" i="1"/>
  <c r="P191" i="1"/>
  <c r="P186" i="1"/>
  <c r="P63" i="1"/>
  <c r="P249" i="1"/>
  <c r="P226" i="1"/>
  <c r="P87" i="1"/>
  <c r="P82" i="1"/>
  <c r="P139" i="1"/>
  <c r="P227" i="1"/>
  <c r="P204" i="1"/>
  <c r="P176" i="1"/>
  <c r="P216" i="1"/>
  <c r="P213" i="1"/>
  <c r="P210" i="1"/>
  <c r="P298" i="1"/>
  <c r="P174" i="1"/>
  <c r="P22" i="1"/>
  <c r="P131" i="1"/>
  <c r="P31" i="1"/>
  <c r="P52" i="1"/>
  <c r="P120" i="1"/>
  <c r="P785" i="1"/>
  <c r="P1307" i="1"/>
  <c r="P519" i="1"/>
  <c r="P738" i="1"/>
  <c r="P1031" i="1"/>
  <c r="P1060" i="1"/>
  <c r="P1155" i="1"/>
  <c r="P1126" i="1"/>
  <c r="P875" i="1"/>
  <c r="P1339" i="1"/>
  <c r="P676" i="1"/>
  <c r="P782" i="1"/>
  <c r="P1416" i="1"/>
  <c r="P814" i="1"/>
  <c r="P1224" i="1"/>
  <c r="P476" i="1"/>
  <c r="P1297" i="1"/>
  <c r="P1357" i="1"/>
  <c r="P1322" i="1"/>
  <c r="P1070" i="1"/>
  <c r="P1174" i="1"/>
  <c r="P654" i="1"/>
  <c r="P990" i="1"/>
  <c r="P1335" i="1"/>
  <c r="P479" i="1"/>
  <c r="P926" i="1"/>
  <c r="P1317" i="1"/>
  <c r="P1179" i="1"/>
  <c r="P998" i="1"/>
  <c r="P860" i="1"/>
  <c r="P490" i="1"/>
  <c r="P709" i="1"/>
  <c r="P1137" i="1"/>
  <c r="P1005" i="1"/>
  <c r="P843" i="1"/>
  <c r="P557" i="1"/>
  <c r="P780" i="1"/>
  <c r="P1099" i="1"/>
  <c r="P5" i="1"/>
  <c r="P788" i="1"/>
  <c r="P1019" i="1"/>
  <c r="P526" i="1"/>
  <c r="P1017" i="1"/>
  <c r="P1026" i="1"/>
  <c r="P1267" i="1"/>
  <c r="P742" i="1"/>
  <c r="P1110" i="1"/>
  <c r="P995" i="1"/>
  <c r="P1082" i="1"/>
  <c r="P20" i="1"/>
  <c r="P89" i="1"/>
  <c r="P79" i="1"/>
  <c r="P269" i="1"/>
  <c r="P192" i="1"/>
  <c r="P33" i="1"/>
  <c r="P85" i="1"/>
  <c r="P121" i="1"/>
  <c r="P100" i="1"/>
  <c r="P103" i="1"/>
  <c r="P217" i="1"/>
  <c r="P108" i="1"/>
  <c r="P276" i="1"/>
  <c r="P288" i="1"/>
  <c r="P84" i="1"/>
  <c r="P39" i="1"/>
  <c r="P250" i="1"/>
  <c r="P32" i="1"/>
  <c r="P717" i="1"/>
  <c r="P1127" i="1"/>
  <c r="P1266" i="1"/>
  <c r="P1231" i="1"/>
  <c r="P1013" i="1"/>
  <c r="P900" i="1"/>
  <c r="P1239" i="1"/>
  <c r="P871" i="1"/>
  <c r="P772" i="1"/>
  <c r="P969" i="1"/>
  <c r="P1219" i="1"/>
  <c r="P585" i="1"/>
  <c r="P1163" i="1"/>
  <c r="P779" i="1"/>
  <c r="P1398" i="1"/>
  <c r="P1369" i="1"/>
  <c r="P889" i="1"/>
  <c r="P1263" i="1"/>
  <c r="P1212" i="1"/>
  <c r="P1242" i="1"/>
  <c r="P699" i="1"/>
  <c r="P1280" i="1"/>
  <c r="P992" i="1"/>
  <c r="P950" i="1"/>
  <c r="P1376" i="1"/>
  <c r="P1256" i="1"/>
  <c r="P999" i="1"/>
  <c r="P1098" i="1"/>
  <c r="P1422" i="1"/>
  <c r="P1118" i="1"/>
  <c r="P1065" i="1"/>
  <c r="P904" i="1"/>
  <c r="P691" i="1"/>
  <c r="P983" i="1"/>
  <c r="P1251" i="1"/>
  <c r="P14" i="1"/>
  <c r="P475" i="1"/>
  <c r="P495" i="1"/>
  <c r="P851" i="1"/>
  <c r="P786" i="1"/>
  <c r="P836" i="1"/>
  <c r="P683" i="1"/>
  <c r="P966" i="1"/>
  <c r="P783" i="1"/>
  <c r="P801" i="1"/>
  <c r="P167" i="1"/>
  <c r="P148" i="1"/>
  <c r="P296" i="1"/>
  <c r="P178" i="1"/>
  <c r="P215" i="1"/>
  <c r="P229" i="1"/>
  <c r="P36" i="1"/>
  <c r="P133" i="1"/>
  <c r="P49" i="1"/>
  <c r="P258" i="1"/>
  <c r="P261" i="1"/>
  <c r="P1277" i="1"/>
  <c r="P541" i="1"/>
  <c r="P564" i="1"/>
  <c r="P504" i="1"/>
  <c r="P273" i="1"/>
  <c r="P390" i="1"/>
  <c r="P405" i="1"/>
  <c r="P321" i="1"/>
  <c r="P387" i="1"/>
  <c r="P341" i="1"/>
  <c r="P395" i="1"/>
  <c r="P418" i="1"/>
  <c r="P322" i="1"/>
  <c r="P435" i="1"/>
  <c r="P312" i="1"/>
  <c r="P330" i="1"/>
  <c r="P441" i="1"/>
  <c r="P337" i="1"/>
  <c r="P440" i="1"/>
  <c r="P316" i="1"/>
  <c r="P419" i="1"/>
  <c r="P396" i="1"/>
  <c r="P417" i="1"/>
  <c r="P221" i="1"/>
  <c r="P219" i="1"/>
  <c r="P244" i="1"/>
  <c r="P40" i="1"/>
  <c r="P76" i="1"/>
  <c r="P81" i="1"/>
  <c r="P246" i="1"/>
  <c r="P170" i="1"/>
  <c r="P190" i="1"/>
  <c r="P114" i="1"/>
  <c r="P164" i="1"/>
  <c r="P68" i="1"/>
  <c r="P198" i="1"/>
  <c r="P57" i="1"/>
  <c r="P96" i="1"/>
  <c r="P195" i="1"/>
  <c r="P267" i="1"/>
  <c r="P112" i="1"/>
  <c r="P444" i="1"/>
  <c r="P146" i="1"/>
  <c r="P180" i="1"/>
  <c r="P211" i="1"/>
  <c r="P287" i="1"/>
  <c r="P299" i="1"/>
  <c r="P173" i="1"/>
  <c r="P224" i="1"/>
  <c r="P128" i="1"/>
  <c r="P132" i="1"/>
  <c r="P51" i="1"/>
  <c r="P92" i="1"/>
  <c r="P260" i="1"/>
  <c r="P882" i="1"/>
  <c r="P1043" i="1"/>
  <c r="P1327" i="1"/>
  <c r="P1048" i="1"/>
  <c r="P1285" i="1"/>
  <c r="P1111" i="1"/>
  <c r="P1323" i="1"/>
  <c r="P1008" i="1"/>
  <c r="P571" i="1"/>
  <c r="P993" i="1"/>
  <c r="P761" i="1"/>
  <c r="P748" i="1"/>
  <c r="P1426" i="1"/>
  <c r="P1193" i="1"/>
  <c r="P724" i="1"/>
  <c r="P1054" i="1"/>
  <c r="P755" i="1"/>
  <c r="P516" i="1"/>
  <c r="P1258" i="1"/>
  <c r="P970" i="1"/>
  <c r="P1324" i="1"/>
  <c r="P1012" i="1"/>
  <c r="P712" i="1"/>
  <c r="P1134" i="1"/>
  <c r="P1114" i="1"/>
  <c r="P528" i="1"/>
  <c r="P1298" i="1"/>
  <c r="P1275" i="1"/>
  <c r="P1151" i="1"/>
  <c r="P796" i="1"/>
  <c r="P1030" i="1"/>
  <c r="P1414" i="1"/>
  <c r="P1192" i="1"/>
  <c r="P1011" i="1"/>
  <c r="P695" i="1"/>
  <c r="P111" i="1"/>
  <c r="P183" i="1"/>
  <c r="P225" i="1"/>
  <c r="P284" i="1"/>
  <c r="P300" i="1"/>
  <c r="P251" i="1"/>
  <c r="P42" i="1"/>
  <c r="P25" i="1"/>
  <c r="P11" i="1"/>
  <c r="P94" i="1"/>
  <c r="P262" i="1"/>
  <c r="P991" i="1"/>
  <c r="P790" i="1"/>
  <c r="P1209" i="1"/>
  <c r="P1202" i="1"/>
  <c r="P1220" i="1"/>
  <c r="P1401" i="1"/>
  <c r="P1104" i="1"/>
  <c r="P1091" i="1"/>
  <c r="P575" i="1"/>
  <c r="P705" i="1"/>
  <c r="P1107" i="1"/>
  <c r="P1318" i="1"/>
  <c r="P1014" i="1"/>
  <c r="P609" i="1"/>
  <c r="P818" i="1"/>
  <c r="P1083" i="1"/>
  <c r="P1358" i="1"/>
  <c r="P1255" i="1"/>
  <c r="P920" i="1"/>
  <c r="P1182" i="1"/>
  <c r="P945" i="1"/>
  <c r="P859" i="1"/>
  <c r="P864" i="1"/>
  <c r="P832" i="1"/>
  <c r="P924" i="1"/>
  <c r="P675" i="1"/>
  <c r="P1330" i="1"/>
  <c r="P1232" i="1"/>
  <c r="P891" i="1"/>
  <c r="P954" i="1"/>
  <c r="P1427" i="1"/>
  <c r="P1354" i="1"/>
  <c r="P1095" i="1"/>
  <c r="P1181" i="1"/>
  <c r="P579" i="1"/>
  <c r="P514" i="1"/>
  <c r="P1223" i="1"/>
  <c r="P921" i="1"/>
  <c r="P937" i="1"/>
  <c r="P521" i="1"/>
  <c r="P673" i="1"/>
  <c r="P718" i="1"/>
  <c r="P677" i="1"/>
  <c r="P1382" i="1"/>
  <c r="P1184" i="1"/>
  <c r="P1053" i="1"/>
  <c r="P1241" i="1"/>
  <c r="P1199" i="1"/>
  <c r="P745" i="1"/>
  <c r="P529" i="1"/>
  <c r="P10" i="1"/>
  <c r="P48" i="1"/>
  <c r="P93" i="1"/>
  <c r="P259" i="1"/>
  <c r="P806" i="1"/>
  <c r="P834" i="1"/>
  <c r="P957" i="1"/>
  <c r="P1106" i="1"/>
  <c r="P1024" i="1"/>
  <c r="P802" i="1"/>
  <c r="P1154" i="1"/>
  <c r="P631" i="1"/>
  <c r="P665" i="1"/>
  <c r="P734" i="1"/>
  <c r="P1150" i="1"/>
  <c r="P1421" i="1"/>
  <c r="P1064" i="1"/>
  <c r="P1195" i="1"/>
  <c r="P1230" i="1"/>
  <c r="P1392" i="1"/>
  <c r="P805" i="1"/>
  <c r="P1233" i="1"/>
  <c r="P876" i="1"/>
  <c r="P914" i="1"/>
  <c r="P830" i="1"/>
  <c r="P810" i="1"/>
  <c r="P708" i="1"/>
  <c r="P896" i="1"/>
  <c r="P1025" i="1"/>
  <c r="P886" i="1"/>
  <c r="P1158" i="1"/>
  <c r="P1418" i="1"/>
  <c r="P1265" i="1"/>
  <c r="P1066" i="1"/>
  <c r="P1147" i="1"/>
  <c r="P911" i="1"/>
  <c r="P1109" i="1"/>
  <c r="P247" i="1"/>
  <c r="P45" i="1"/>
  <c r="P201" i="1"/>
  <c r="P62" i="1"/>
  <c r="P465" i="1"/>
  <c r="P172" i="1"/>
  <c r="P143" i="1"/>
  <c r="P194" i="1"/>
  <c r="P185" i="1"/>
  <c r="P182" i="1"/>
  <c r="P231" i="1"/>
  <c r="P67" i="1"/>
  <c r="P91" i="1"/>
  <c r="P163" i="1"/>
  <c r="P286" i="1"/>
  <c r="P101" i="1"/>
  <c r="P452" i="1"/>
  <c r="P451" i="1"/>
  <c r="P50" i="1"/>
  <c r="P125" i="1"/>
  <c r="P264" i="1"/>
  <c r="P943" i="1"/>
  <c r="P647" i="1"/>
  <c r="P1349" i="1"/>
  <c r="P856" i="1"/>
  <c r="P710" i="1"/>
  <c r="P1383" i="1"/>
  <c r="P944" i="1"/>
  <c r="P837" i="1"/>
  <c r="P1071" i="1"/>
  <c r="P1279" i="1"/>
  <c r="P1362" i="1"/>
  <c r="P1221" i="1"/>
  <c r="P1281" i="1"/>
  <c r="P635" i="1"/>
  <c r="P589" i="1"/>
  <c r="P656" i="1"/>
  <c r="P722" i="1"/>
  <c r="P1079" i="1"/>
  <c r="P1381" i="1"/>
  <c r="P518" i="1"/>
  <c r="P1373" i="1"/>
  <c r="P968" i="1"/>
  <c r="P499" i="1"/>
  <c r="P1425" i="1"/>
  <c r="P1122" i="1"/>
  <c r="P930" i="1"/>
  <c r="P634" i="1"/>
  <c r="P912" i="1"/>
  <c r="P500" i="1"/>
  <c r="P655" i="1"/>
  <c r="P624" i="1"/>
  <c r="P13" i="1"/>
  <c r="P715" i="1"/>
  <c r="P621" i="1"/>
  <c r="P596" i="1"/>
  <c r="P776" i="1"/>
  <c r="P1148" i="1"/>
  <c r="P967" i="1"/>
  <c r="P1288" i="1"/>
  <c r="P1222" i="1"/>
  <c r="P1363" i="1"/>
  <c r="P975" i="1"/>
  <c r="P988" i="1"/>
  <c r="P909" i="1"/>
  <c r="P787" i="1"/>
  <c r="P942" i="1"/>
  <c r="P1261" i="1"/>
  <c r="P1139" i="1"/>
  <c r="P919" i="1"/>
  <c r="P931" i="1"/>
  <c r="P1135" i="1"/>
  <c r="P645" i="1"/>
  <c r="P932" i="1"/>
  <c r="P757" i="1"/>
  <c r="P525" i="1"/>
  <c r="P512" i="1"/>
  <c r="P1337" i="1"/>
  <c r="P646" i="1"/>
  <c r="P26" i="1"/>
  <c r="P764" i="1"/>
  <c r="P622" i="1"/>
  <c r="P573" i="1"/>
  <c r="P1144" i="1"/>
  <c r="P1149" i="1"/>
  <c r="P1292" i="1"/>
  <c r="P840" i="1"/>
  <c r="P949" i="1"/>
  <c r="P1001" i="1"/>
  <c r="P800" i="1"/>
  <c r="P973" i="1"/>
  <c r="P641" i="1"/>
  <c r="P854" i="1"/>
  <c r="P602" i="1"/>
  <c r="P1415" i="1"/>
  <c r="P941" i="1"/>
  <c r="P868" i="1"/>
  <c r="P552" i="1"/>
  <c r="P1159" i="1"/>
  <c r="P1075" i="1"/>
  <c r="P952" i="1"/>
  <c r="P494" i="1"/>
  <c r="P1124" i="1"/>
  <c r="P553" i="1"/>
  <c r="P978" i="1"/>
  <c r="P688" i="1"/>
  <c r="P956" i="1"/>
  <c r="P938" i="1"/>
  <c r="P638" i="1"/>
  <c r="P723" i="1"/>
  <c r="P506" i="1"/>
  <c r="P477" i="1"/>
  <c r="P883" i="1"/>
  <c r="P1020" i="1"/>
  <c r="P1172" i="1"/>
  <c r="P1027" i="1"/>
  <c r="P569" i="1"/>
  <c r="P880" i="1"/>
  <c r="P1140" i="1"/>
  <c r="P1210" i="1"/>
  <c r="P1302" i="1"/>
  <c r="P1289" i="1"/>
  <c r="P1331" i="1"/>
  <c r="P739" i="1"/>
  <c r="P1249" i="1"/>
  <c r="P1131" i="1"/>
  <c r="P812" i="1"/>
  <c r="P887" i="1"/>
  <c r="P1283" i="1"/>
  <c r="P958" i="1"/>
  <c r="P1273" i="1"/>
  <c r="P845" i="1"/>
  <c r="P1300" i="1"/>
  <c r="P1393" i="1"/>
  <c r="P1308" i="1"/>
  <c r="P1152" i="1"/>
  <c r="P1121" i="1"/>
  <c r="P1100" i="1"/>
  <c r="P1022" i="1"/>
  <c r="P1204" i="1"/>
  <c r="P534" i="1"/>
  <c r="P644" i="1"/>
  <c r="P680" i="1"/>
  <c r="P1203" i="1"/>
  <c r="P666" i="1"/>
  <c r="P1397" i="1"/>
  <c r="P660" i="1"/>
  <c r="P1176" i="1"/>
  <c r="P819" i="1"/>
  <c r="P737" i="1"/>
  <c r="P861" i="1"/>
  <c r="P1196" i="1"/>
  <c r="P1295" i="1"/>
  <c r="P1085" i="1"/>
  <c r="P1371" i="1"/>
  <c r="P1411" i="1"/>
  <c r="P965" i="1"/>
  <c r="P237" i="1"/>
  <c r="P110" i="1"/>
  <c r="P265" i="1"/>
  <c r="P1033" i="1"/>
  <c r="P582" i="1"/>
  <c r="P613" i="1"/>
  <c r="P1271" i="1"/>
  <c r="P697" i="1"/>
  <c r="P1180" i="1"/>
  <c r="P1419" i="1"/>
  <c r="P1248" i="1"/>
  <c r="P1165" i="1"/>
  <c r="P869" i="1"/>
  <c r="P1329" i="1"/>
  <c r="P907" i="1"/>
  <c r="P791" i="1"/>
  <c r="P558" i="1"/>
  <c r="P547" i="1"/>
  <c r="P488" i="1"/>
  <c r="P600" i="1"/>
  <c r="P1320" i="1"/>
  <c r="P732" i="1"/>
  <c r="P865" i="1"/>
  <c r="P1386" i="1"/>
  <c r="P1040" i="1"/>
  <c r="P711" i="1"/>
  <c r="P760" i="1"/>
  <c r="P1035" i="1"/>
  <c r="P1018" i="1"/>
  <c r="P1007" i="1"/>
  <c r="P1238" i="1"/>
  <c r="P685" i="1"/>
  <c r="P1380" i="1"/>
  <c r="P1350" i="1"/>
  <c r="P1390" i="1"/>
  <c r="P982" i="1"/>
  <c r="P1178" i="1"/>
  <c r="P1343" i="1"/>
  <c r="P1036" i="1"/>
  <c r="P1156" i="1"/>
  <c r="P1272" i="1"/>
  <c r="P1086" i="1"/>
  <c r="P892" i="1"/>
  <c r="P1282" i="1"/>
  <c r="P544" i="1"/>
  <c r="P1287" i="1"/>
  <c r="P804" i="1"/>
  <c r="P1057" i="1"/>
  <c r="P1247" i="1"/>
  <c r="P838" i="1"/>
  <c r="P1234" i="1"/>
  <c r="P1049" i="1"/>
  <c r="P510" i="1"/>
  <c r="P1023" i="1"/>
  <c r="P1010" i="1"/>
  <c r="P628" i="1"/>
  <c r="P1314" i="1"/>
  <c r="P524" i="1"/>
  <c r="P1125" i="1"/>
  <c r="P768" i="1"/>
  <c r="P994" i="1"/>
  <c r="P726" i="1"/>
  <c r="P934" i="1"/>
  <c r="P870" i="1"/>
  <c r="P736" i="1"/>
  <c r="P4" i="1"/>
  <c r="P604" i="1"/>
  <c r="P824" i="1"/>
  <c r="P1403" i="1"/>
  <c r="P1084" i="1"/>
  <c r="P1396" i="1"/>
  <c r="P520" i="1"/>
  <c r="P90" i="1"/>
  <c r="P124" i="1"/>
  <c r="P744" i="1"/>
  <c r="P539" i="1"/>
  <c r="P578" i="1"/>
  <c r="P1217" i="1"/>
  <c r="P1389" i="1"/>
  <c r="P1101" i="1"/>
  <c r="P1290" i="1"/>
  <c r="P728" i="1"/>
  <c r="P1145" i="1"/>
  <c r="P1092" i="1"/>
  <c r="P651" i="1"/>
  <c r="P1161" i="1"/>
  <c r="P546" i="1"/>
  <c r="P714" i="1"/>
  <c r="P611" i="1"/>
  <c r="P1088" i="1"/>
  <c r="P727" i="1"/>
  <c r="P1130" i="1"/>
  <c r="P702" i="1"/>
  <c r="P1348" i="1"/>
  <c r="P1157" i="1"/>
  <c r="P759" i="1"/>
  <c r="P1034" i="1"/>
  <c r="P849" i="1"/>
  <c r="P672" i="1"/>
  <c r="P1028" i="1"/>
  <c r="P716" i="1"/>
  <c r="P1216" i="1"/>
  <c r="P1299" i="1"/>
  <c r="P1385" i="1"/>
  <c r="P928" i="1"/>
  <c r="P798" i="1"/>
  <c r="P1274" i="1"/>
  <c r="P784" i="1"/>
  <c r="P1183" i="1"/>
  <c r="P1042" i="1"/>
  <c r="P976" i="1"/>
  <c r="P890" i="1"/>
  <c r="P916" i="1"/>
  <c r="P562" i="1"/>
  <c r="P1366" i="1"/>
  <c r="P1262" i="1"/>
  <c r="P1059" i="1"/>
  <c r="P653" i="1"/>
  <c r="P839" i="1"/>
  <c r="P733" i="1"/>
  <c r="P1051" i="1"/>
  <c r="P1191" i="1"/>
  <c r="P933" i="1"/>
  <c r="P1312" i="1"/>
  <c r="P626" i="1"/>
  <c r="P903" i="1"/>
  <c r="P951" i="1"/>
  <c r="P692" i="1"/>
  <c r="P729" i="1"/>
  <c r="P753" i="1"/>
  <c r="P1004" i="1"/>
  <c r="P1269" i="1"/>
  <c r="P1133" i="1"/>
  <c r="P799" i="1"/>
  <c r="P658" i="1"/>
  <c r="P826" i="1"/>
  <c r="P1245" i="1"/>
  <c r="P1062" i="1"/>
  <c r="P1306" i="1"/>
  <c r="P1356" i="1"/>
  <c r="P160" i="1"/>
  <c r="P165" i="1"/>
  <c r="P207" i="1"/>
  <c r="P1374" i="1"/>
  <c r="P809" i="1"/>
  <c r="P617" i="1"/>
  <c r="P763" i="1"/>
  <c r="P693" i="1"/>
  <c r="P1240" i="1"/>
  <c r="P769" i="1"/>
  <c r="P1123" i="1"/>
  <c r="P603" i="1"/>
  <c r="P1112" i="1"/>
  <c r="P496" i="1"/>
  <c r="P652" i="1"/>
  <c r="P551" i="1"/>
  <c r="P704" i="1"/>
  <c r="P591" i="1"/>
  <c r="P610" i="1"/>
  <c r="P817" i="1"/>
  <c r="P1115" i="1"/>
  <c r="P908" i="1"/>
  <c r="P1387" i="1"/>
  <c r="P1270" i="1"/>
  <c r="P606" i="1"/>
  <c r="P1055" i="1"/>
  <c r="P560" i="1"/>
  <c r="P1173" i="1"/>
  <c r="P822" i="1"/>
  <c r="P835" i="1"/>
  <c r="P777" i="1"/>
  <c r="P1228" i="1"/>
  <c r="P1068" i="1"/>
  <c r="P746" i="1"/>
  <c r="P1200" i="1"/>
  <c r="P797" i="1"/>
  <c r="P741" i="1"/>
  <c r="P1351" i="1"/>
  <c r="P1141" i="1"/>
  <c r="P1313" i="1"/>
  <c r="P1187" i="1"/>
  <c r="P885" i="1"/>
  <c r="P917" i="1"/>
  <c r="P1029" i="1"/>
  <c r="P1400" i="1"/>
  <c r="P1260" i="1"/>
  <c r="P1340" i="1"/>
  <c r="P1197" i="1"/>
  <c r="P1077" i="1"/>
  <c r="P963" i="1"/>
  <c r="P1046" i="1"/>
  <c r="P1319" i="1"/>
  <c r="P936" i="1"/>
  <c r="P1093" i="1"/>
  <c r="P630" i="1"/>
  <c r="P770" i="1"/>
  <c r="P636" i="1"/>
  <c r="P497" i="1"/>
  <c r="P649" i="1"/>
  <c r="P707" i="1"/>
  <c r="P629" i="1"/>
  <c r="P1213" i="1"/>
  <c r="P1345" i="1"/>
  <c r="P1044" i="1"/>
  <c r="P758" i="1"/>
  <c r="P884" i="1"/>
  <c r="P681" i="1"/>
  <c r="P1208" i="1"/>
  <c r="P1229" i="1"/>
  <c r="P1237" i="1"/>
  <c r="P1264" i="1"/>
  <c r="P149" i="1"/>
  <c r="P235" i="1"/>
  <c r="P807" i="1"/>
  <c r="P1207" i="1"/>
  <c r="P897" i="1"/>
  <c r="P6" i="1"/>
  <c r="P1175" i="1"/>
  <c r="P648" i="1"/>
  <c r="P1171" i="1"/>
  <c r="P775" i="1"/>
  <c r="P678" i="1"/>
  <c r="P663" i="1"/>
  <c r="P1361" i="1"/>
  <c r="P1052" i="1"/>
  <c r="P684" i="1"/>
  <c r="P1032" i="1"/>
  <c r="P888" i="1"/>
  <c r="P749" i="1"/>
  <c r="P1198" i="1"/>
  <c r="P867" i="1"/>
  <c r="P1420" i="1"/>
  <c r="P743" i="1"/>
  <c r="P1166" i="1"/>
  <c r="P1252" i="1"/>
  <c r="P1395" i="1"/>
  <c r="P592" i="1"/>
  <c r="P632" i="1"/>
  <c r="P1080" i="1"/>
  <c r="P1039" i="1"/>
  <c r="P572" i="1"/>
  <c r="P576" i="1"/>
  <c r="P650" i="1"/>
  <c r="P795" i="1"/>
  <c r="P1286" i="1"/>
  <c r="P935" i="1"/>
  <c r="P1334" i="1"/>
  <c r="P863" i="1"/>
  <c r="P608" i="1"/>
  <c r="P781" i="1"/>
  <c r="P659" i="1"/>
  <c r="P1170" i="1"/>
  <c r="P923" i="1"/>
  <c r="P925" i="1"/>
  <c r="P773" i="1"/>
  <c r="P537" i="1"/>
  <c r="P690" i="1"/>
  <c r="P1410" i="1"/>
  <c r="P981" i="1"/>
  <c r="P1108" i="1"/>
  <c r="P962" i="1"/>
  <c r="P1365" i="1"/>
  <c r="P661" i="1"/>
  <c r="P1353" i="1"/>
  <c r="P974" i="1"/>
  <c r="P530" i="1"/>
  <c r="P985" i="1"/>
  <c r="P612" i="1"/>
  <c r="P1413" i="1"/>
  <c r="P1370" i="1"/>
  <c r="P1103" i="1"/>
  <c r="P848" i="1"/>
  <c r="P1076" i="1"/>
  <c r="P964" i="1"/>
  <c r="P1227" i="1"/>
  <c r="P1194" i="1"/>
  <c r="P1037" i="1"/>
  <c r="P1284" i="1"/>
  <c r="P844" i="1"/>
  <c r="P696" i="1"/>
  <c r="P1087" i="1"/>
  <c r="P584" i="1"/>
  <c r="P713" i="1"/>
  <c r="P682" i="1"/>
  <c r="P833" i="1"/>
  <c r="P1250" i="1"/>
  <c r="P1177" i="1"/>
  <c r="P623" i="1"/>
  <c r="P706" i="1"/>
  <c r="P850" i="1"/>
  <c r="P595" i="1"/>
  <c r="P620" i="1"/>
  <c r="P948" i="1"/>
  <c r="P1352" i="1"/>
  <c r="P69" i="1"/>
  <c r="P127" i="1"/>
  <c r="P245" i="1"/>
  <c r="P169" i="1"/>
  <c r="P1226" i="1"/>
  <c r="P563" i="1"/>
  <c r="P1041" i="1"/>
  <c r="P929" i="1"/>
  <c r="P1096" i="1"/>
  <c r="P989" i="1"/>
  <c r="P1391" i="1"/>
  <c r="P1015" i="1"/>
  <c r="P816" i="1"/>
  <c r="P590" i="1"/>
  <c r="P667" i="1"/>
  <c r="P577" i="1"/>
  <c r="P940" i="1"/>
  <c r="P794" i="1"/>
  <c r="P1160" i="1"/>
  <c r="P1301" i="1"/>
  <c r="P527" i="1"/>
  <c r="P597" i="1"/>
  <c r="P756" i="1"/>
  <c r="P1073" i="1"/>
  <c r="P881" i="1"/>
  <c r="P594" i="1"/>
  <c r="P725" i="1"/>
  <c r="P1094" i="1"/>
  <c r="P483" i="1"/>
  <c r="P1067" i="1"/>
  <c r="P517" i="1"/>
  <c r="P1185" i="1"/>
  <c r="P841" i="1"/>
  <c r="P961" i="1"/>
  <c r="P821" i="1"/>
  <c r="P1201" i="1"/>
  <c r="P813" i="1"/>
  <c r="P971" i="1"/>
  <c r="P910" i="1"/>
  <c r="P984" i="1"/>
  <c r="P614" i="1"/>
  <c r="P1368" i="1"/>
  <c r="P1259" i="1"/>
  <c r="P1404" i="1"/>
  <c r="P946" i="1"/>
  <c r="P792" i="1"/>
  <c r="P1424" i="1"/>
  <c r="P1253" i="1"/>
  <c r="P664" i="1"/>
  <c r="P1278" i="1"/>
  <c r="P1146" i="1"/>
  <c r="P601" i="1"/>
  <c r="P657" i="1"/>
  <c r="P687" i="1"/>
  <c r="P540" i="1"/>
  <c r="P1235" i="1"/>
  <c r="P731" i="1"/>
  <c r="P1128" i="1"/>
  <c r="P1388" i="1"/>
  <c r="P751" i="1"/>
  <c r="P8" i="1"/>
  <c r="P581" i="1"/>
  <c r="P513" i="1"/>
  <c r="P1296" i="1"/>
  <c r="P719" i="1"/>
  <c r="P1215" i="1"/>
  <c r="P747" i="1"/>
  <c r="P1016" i="1"/>
  <c r="P175" i="1"/>
  <c r="P450" i="1"/>
  <c r="P203" i="1"/>
  <c r="P700" i="1"/>
  <c r="P750" i="1"/>
  <c r="P66" i="1"/>
  <c r="P762" i="1"/>
  <c r="P580" i="1"/>
  <c r="P898" i="1"/>
  <c r="P593" i="1"/>
  <c r="P879" i="1"/>
  <c r="P1069" i="1"/>
  <c r="P1105" i="1"/>
  <c r="P793" i="1"/>
  <c r="P1081" i="1"/>
  <c r="P615" i="1"/>
  <c r="P501" i="1"/>
  <c r="P1214" i="1"/>
  <c r="P1006" i="1"/>
  <c r="P1294" i="1"/>
  <c r="P947" i="1"/>
  <c r="P1038" i="1"/>
  <c r="P668" i="1"/>
  <c r="P872" i="1"/>
  <c r="P873" i="1"/>
  <c r="P643" i="1"/>
  <c r="P815" i="1"/>
  <c r="P855" i="1"/>
  <c r="P986" i="1"/>
  <c r="P616" i="1"/>
  <c r="P559" i="1"/>
  <c r="P720" i="1"/>
  <c r="P853" i="1"/>
  <c r="P894" i="1"/>
  <c r="P1364" i="1"/>
  <c r="P901" i="1"/>
  <c r="P481" i="1"/>
  <c r="P669" i="1"/>
  <c r="P825" i="1"/>
  <c r="P642" i="1"/>
  <c r="P927" i="1"/>
  <c r="P583" i="1"/>
  <c r="P765" i="1"/>
  <c r="P874" i="1"/>
  <c r="P1341" i="1"/>
  <c r="P1399" i="1"/>
  <c r="P1074" i="1"/>
  <c r="P1333" i="1"/>
  <c r="P959" i="1"/>
  <c r="P1372" i="1"/>
  <c r="P1000" i="1"/>
  <c r="P977" i="1"/>
  <c r="P997" i="1"/>
  <c r="P1002" i="1"/>
  <c r="P953" i="1"/>
  <c r="P1328" i="1"/>
  <c r="P1367" i="1"/>
  <c r="P1225" i="1"/>
  <c r="P1254" i="1"/>
  <c r="P1378" i="1"/>
  <c r="P862" i="1"/>
  <c r="P1409" i="1"/>
  <c r="P1136" i="1"/>
  <c r="P1347" i="1"/>
  <c r="P1355" i="1"/>
  <c r="P633" i="1"/>
  <c r="P906" i="1"/>
  <c r="P588" i="1"/>
  <c r="P857" i="1"/>
  <c r="P1162" i="1"/>
  <c r="P1061" i="1"/>
  <c r="P1164" i="1"/>
  <c r="P1211" i="1"/>
  <c r="P694" i="1"/>
  <c r="P619" i="1"/>
  <c r="P1205" i="1"/>
  <c r="P955" i="1"/>
  <c r="P842" i="1"/>
  <c r="P811" i="1"/>
  <c r="P1309" i="1"/>
  <c r="P831" i="1"/>
  <c r="P980" i="1"/>
  <c r="P171" i="1"/>
  <c r="P118" i="1"/>
  <c r="P605" i="1"/>
  <c r="P820" i="1"/>
  <c r="P823" i="1"/>
  <c r="P566" i="1"/>
  <c r="P565" i="1"/>
  <c r="P1189" i="1"/>
  <c r="P730" i="1"/>
  <c r="P939" i="1"/>
  <c r="P561" i="1"/>
  <c r="P574" i="1"/>
  <c r="P922" i="1"/>
  <c r="P482" i="1"/>
  <c r="P568" i="1"/>
  <c r="P1113" i="1"/>
  <c r="P1168" i="1"/>
  <c r="P1167" i="1"/>
  <c r="P774" i="1"/>
  <c r="P766" i="1"/>
  <c r="P878" i="1"/>
  <c r="P1291" i="1"/>
  <c r="P1342" i="1"/>
  <c r="P1276" i="1"/>
  <c r="P1257" i="1"/>
  <c r="P1186" i="1"/>
  <c r="P1402" i="1"/>
  <c r="P1063" i="1"/>
  <c r="P662" i="1"/>
  <c r="P893" i="1"/>
  <c r="P1003" i="1"/>
  <c r="P828" i="1"/>
  <c r="P689" i="1"/>
  <c r="P1097" i="1"/>
  <c r="P1056" i="1"/>
  <c r="P1102" i="1"/>
  <c r="P1379" i="1"/>
  <c r="P1153" i="1"/>
  <c r="P1408" i="1"/>
  <c r="P1117" i="1"/>
  <c r="P918" i="1"/>
  <c r="P1009" i="1"/>
  <c r="P627" i="1"/>
  <c r="P671" i="1"/>
  <c r="P586" i="1"/>
  <c r="P515" i="1"/>
  <c r="P913" i="1"/>
  <c r="P1268" i="1"/>
  <c r="P1338" i="1"/>
  <c r="P1072" i="1"/>
  <c r="P3" i="1"/>
  <c r="P570" i="1"/>
  <c r="P533" i="1"/>
  <c r="P1293" i="1"/>
  <c r="P1246" i="1"/>
  <c r="P1394" i="1"/>
  <c r="P996" i="1"/>
  <c r="P1316" i="1"/>
  <c r="P140" i="1"/>
  <c r="P129" i="1"/>
</calcChain>
</file>

<file path=xl/sharedStrings.xml><?xml version="1.0" encoding="utf-8"?>
<sst xmlns="http://schemas.openxmlformats.org/spreadsheetml/2006/main" count="12035" uniqueCount="783">
  <si>
    <t>date</t>
  </si>
  <si>
    <t>transaction_type</t>
  </si>
  <si>
    <t>customer_name</t>
  </si>
  <si>
    <t>customer_code</t>
  </si>
  <si>
    <t>channel_description</t>
  </si>
  <si>
    <t>customer_type</t>
  </si>
  <si>
    <t>Category</t>
  </si>
  <si>
    <t>brand</t>
  </si>
  <si>
    <t>upc (Unit per Case)</t>
  </si>
  <si>
    <t>quantity</t>
  </si>
  <si>
    <t>amount</t>
  </si>
  <si>
    <t>reason for transaction</t>
  </si>
  <si>
    <t>City</t>
  </si>
  <si>
    <t>DAMAGED RETURN</t>
  </si>
  <si>
    <t>Vaibhav Laxmi Medicine(GST)</t>
  </si>
  <si>
    <t>KRAHD_73297</t>
  </si>
  <si>
    <t>Large B Pharmacy</t>
  </si>
  <si>
    <t>HFS (Large B Pharmacy)- D Type- Sectorized</t>
  </si>
  <si>
    <t>Grooming</t>
  </si>
  <si>
    <t>Gillette Mach3</t>
  </si>
  <si>
    <t>DAMAGED</t>
  </si>
  <si>
    <t>Surat</t>
  </si>
  <si>
    <t>Bharavnath Anaj Bhandar</t>
  </si>
  <si>
    <t>KRAHD_39565</t>
  </si>
  <si>
    <t>Large B Traditional</t>
  </si>
  <si>
    <t>HFS Sectorized (Large B Traditional)</t>
  </si>
  <si>
    <t>Personal Care (GIL)</t>
  </si>
  <si>
    <t>Gillette</t>
  </si>
  <si>
    <t>Expired Pack</t>
  </si>
  <si>
    <t>Medicare Pharmacy(GST)</t>
  </si>
  <si>
    <t>KRAHD_84714</t>
  </si>
  <si>
    <t>Fem Care</t>
  </si>
  <si>
    <t>Whisper Ultra</t>
  </si>
  <si>
    <t>Whisper Maxi</t>
  </si>
  <si>
    <t>simandhar pharmacy</t>
  </si>
  <si>
    <t>KRAHD_85454</t>
  </si>
  <si>
    <t>Medium Pharmacy</t>
  </si>
  <si>
    <t>New (Medium Pharmacy)- D Type</t>
  </si>
  <si>
    <t>Gandhi &amp; Sons</t>
  </si>
  <si>
    <t>KRAHD_38463</t>
  </si>
  <si>
    <t>Health Care</t>
  </si>
  <si>
    <t>BabyRub</t>
  </si>
  <si>
    <t>Inhaler</t>
  </si>
  <si>
    <t>Navjeevan Chemist(GST)</t>
  </si>
  <si>
    <t>KRAHD_38677</t>
  </si>
  <si>
    <t>Large A Pharmacy</t>
  </si>
  <si>
    <t>HFS (Large A Pharmacy)- D type- Sectorized</t>
  </si>
  <si>
    <t>Vaporub</t>
  </si>
  <si>
    <t>Ashriwad Medical(GST)</t>
  </si>
  <si>
    <t>KRAHD_38939</t>
  </si>
  <si>
    <t>Vaporub Xtra Strong</t>
  </si>
  <si>
    <t>Personal Care (OS)</t>
  </si>
  <si>
    <t>Old Spice</t>
  </si>
  <si>
    <t>Mewad Pharmacy</t>
  </si>
  <si>
    <t>KRAHD_77560</t>
  </si>
  <si>
    <t>Baby Care</t>
  </si>
  <si>
    <t>Pampers</t>
  </si>
  <si>
    <t>Sales Invoice</t>
  </si>
  <si>
    <t>Bipinkumar Manshukhlal Shah</t>
  </si>
  <si>
    <t>KRHUB_78366</t>
  </si>
  <si>
    <t>SubD A</t>
  </si>
  <si>
    <t>SubD (SubD A)</t>
  </si>
  <si>
    <t>Fabric &amp; Home Care</t>
  </si>
  <si>
    <t>Ariel</t>
  </si>
  <si>
    <t>Pune</t>
  </si>
  <si>
    <t>Vinod Pharma</t>
  </si>
  <si>
    <t>KRHUB_93329</t>
  </si>
  <si>
    <t>Akshar Agency</t>
  </si>
  <si>
    <t>KRHUB_85606</t>
  </si>
  <si>
    <t>V M Enterprise</t>
  </si>
  <si>
    <t>KRHUB_91962</t>
  </si>
  <si>
    <t>Tide</t>
  </si>
  <si>
    <t>Jay Ambe Enterprise</t>
  </si>
  <si>
    <t>KRHUB_92863</t>
  </si>
  <si>
    <t>Hair Care</t>
  </si>
  <si>
    <t>H&amp;S</t>
  </si>
  <si>
    <t>Pantene</t>
  </si>
  <si>
    <t>Skin Care</t>
  </si>
  <si>
    <t>Olay</t>
  </si>
  <si>
    <t>Jiyansh Sales</t>
  </si>
  <si>
    <t>KRHUB_94585</t>
  </si>
  <si>
    <t>SubD B</t>
  </si>
  <si>
    <t>SubD (SubD B)</t>
  </si>
  <si>
    <t>Saleable RETURN</t>
  </si>
  <si>
    <t>Punit Sales Agency</t>
  </si>
  <si>
    <t>KRHUB_78572</t>
  </si>
  <si>
    <t>Wrong Order</t>
  </si>
  <si>
    <t>DEV ENTERPRISE</t>
  </si>
  <si>
    <t>KRHUB_90736</t>
  </si>
  <si>
    <t>Mach-3 Turbo</t>
  </si>
  <si>
    <t>A TO Z TRADERS</t>
  </si>
  <si>
    <t>KRHUB_93275</t>
  </si>
  <si>
    <t>Short Supplied</t>
  </si>
  <si>
    <t>VCD</t>
  </si>
  <si>
    <t>Female Hair Removal</t>
  </si>
  <si>
    <t>Satin Care</t>
  </si>
  <si>
    <t>Vinayak Marketing</t>
  </si>
  <si>
    <t>KRHUB_91961</t>
  </si>
  <si>
    <t>Venus</t>
  </si>
  <si>
    <t>Mashru General Store</t>
  </si>
  <si>
    <t>KRHUB_92137</t>
  </si>
  <si>
    <t>7 O Clock</t>
  </si>
  <si>
    <t>Fusion</t>
  </si>
  <si>
    <t>Gillette Presto Intl</t>
  </si>
  <si>
    <t>Guard</t>
  </si>
  <si>
    <t>Indore</t>
  </si>
  <si>
    <t>Jalaram Enterprise</t>
  </si>
  <si>
    <t>KRHUB_86219</t>
  </si>
  <si>
    <t>Vector3</t>
  </si>
  <si>
    <t>Wilkinson Sword</t>
  </si>
  <si>
    <t>Oral care</t>
  </si>
  <si>
    <t>ORAL B</t>
  </si>
  <si>
    <t>Star Exports(GST)</t>
  </si>
  <si>
    <t>KRHUB_68657</t>
  </si>
  <si>
    <t>Semi WS Traditional</t>
  </si>
  <si>
    <t>WS Platinum (Semi WS Traditional)</t>
  </si>
  <si>
    <t>Gillette Series</t>
  </si>
  <si>
    <t>Whisper Choice</t>
  </si>
  <si>
    <t>JCK Enterprise</t>
  </si>
  <si>
    <t>KRHUB_96991</t>
  </si>
  <si>
    <t>New WS Platinum (Semi WS Traditional)</t>
  </si>
  <si>
    <t>Action 500</t>
  </si>
  <si>
    <t>Aircare</t>
  </si>
  <si>
    <t>AmbiPur</t>
  </si>
  <si>
    <t>Ariel Liquid</t>
  </si>
  <si>
    <t>Scheme Free Product</t>
  </si>
  <si>
    <t>GPSAR Healthcare Ltd</t>
  </si>
  <si>
    <t>KRHUB_78371</t>
  </si>
  <si>
    <t>HFS (Large A Pharmacy)- D type</t>
  </si>
  <si>
    <t>Verai General Stores</t>
  </si>
  <si>
    <t>KRHUB_90915</t>
  </si>
  <si>
    <t>Gillette Vector Plus</t>
  </si>
  <si>
    <t>Fusion PC</t>
  </si>
  <si>
    <t>Liners</t>
  </si>
  <si>
    <t>Vicks</t>
  </si>
  <si>
    <t>Pampers Baby Wipes</t>
  </si>
  <si>
    <t>Vadodara</t>
  </si>
  <si>
    <t>SHREE MOMAI TRADERS</t>
  </si>
  <si>
    <t>KRHUB_89269</t>
  </si>
  <si>
    <t>7 O Clock PII</t>
  </si>
  <si>
    <t>Kyra Enterprises</t>
  </si>
  <si>
    <t>KRHUB_95398</t>
  </si>
  <si>
    <t>Thakkar Nandkumar Sitaram</t>
  </si>
  <si>
    <t>KRHUB_85835</t>
  </si>
  <si>
    <t>Tirupati Sales Corporation</t>
  </si>
  <si>
    <t>KRHUB_82079</t>
  </si>
  <si>
    <t>Jay Agency</t>
  </si>
  <si>
    <t>KRHUB_88631</t>
  </si>
  <si>
    <t>Charbhuja trading Co.</t>
  </si>
  <si>
    <t>KRAHD_38591</t>
  </si>
  <si>
    <t>Raj Medical &amp; General Store</t>
  </si>
  <si>
    <t>KRAHD_102733</t>
  </si>
  <si>
    <t>New Sectorized (Large A Pharmacy)</t>
  </si>
  <si>
    <t>Shop had No Cash</t>
  </si>
  <si>
    <t>Amiraj Pro Center(GST)</t>
  </si>
  <si>
    <t>KRAHD_39534</t>
  </si>
  <si>
    <t>Shree Sureshwar Grain Centre(GST)</t>
  </si>
  <si>
    <t>KRAHD_38651</t>
  </si>
  <si>
    <t>Shreeji Chemist(GST)</t>
  </si>
  <si>
    <t>KRAHD_40112</t>
  </si>
  <si>
    <t>Bhagvan Kirana &amp; Prov.(GST)</t>
  </si>
  <si>
    <t>KRAHD_38550</t>
  </si>
  <si>
    <t>Nandkishor Medical Stores</t>
  </si>
  <si>
    <t>KRAHD_53216</t>
  </si>
  <si>
    <t>Bholenath Supermarket(GST)</t>
  </si>
  <si>
    <t>KRAHD_75432</t>
  </si>
  <si>
    <t>Aravali Medical Stores</t>
  </si>
  <si>
    <t>KRAHD_75922</t>
  </si>
  <si>
    <t>A-1 Medical</t>
  </si>
  <si>
    <t>KRAHD_86105</t>
  </si>
  <si>
    <t>Rajesh Traders(GST)</t>
  </si>
  <si>
    <t>KRAHD_39538</t>
  </si>
  <si>
    <t>Semi WS Beauty</t>
  </si>
  <si>
    <t>WS Platinum (Semi WS Beauty)</t>
  </si>
  <si>
    <t>Godown Short</t>
  </si>
  <si>
    <t>NewSafe Medical</t>
  </si>
  <si>
    <t>KRAHD_55612</t>
  </si>
  <si>
    <t>Raj Chemist(GST)</t>
  </si>
  <si>
    <t>KRAHD_38421</t>
  </si>
  <si>
    <t>Po Expired So Customer Rejected</t>
  </si>
  <si>
    <t>Shree Shanti Chemist</t>
  </si>
  <si>
    <t>KRAHD_38988</t>
  </si>
  <si>
    <t>Murlidhar Prov. Store</t>
  </si>
  <si>
    <t>KRAHD_38523</t>
  </si>
  <si>
    <t>Large A Traditional</t>
  </si>
  <si>
    <t>HFS Sectorized (Large A Traditional)</t>
  </si>
  <si>
    <t>Ganpathi super market</t>
  </si>
  <si>
    <t>KRAHD_38630</t>
  </si>
  <si>
    <t>Shreyas Medicince</t>
  </si>
  <si>
    <t>KRAHD_70465</t>
  </si>
  <si>
    <t>New Umiya Medical</t>
  </si>
  <si>
    <t>KRAHD_41616</t>
  </si>
  <si>
    <t>Shop Closed</t>
  </si>
  <si>
    <t>Manan Medical Stores(GST)</t>
  </si>
  <si>
    <t>KRAHD_40413</t>
  </si>
  <si>
    <t>Hello Medecine(GST)</t>
  </si>
  <si>
    <t>KRAHD_38512</t>
  </si>
  <si>
    <t>Shalimar Oil Depo</t>
  </si>
  <si>
    <t>KRAHD_40253</t>
  </si>
  <si>
    <t>Aroma Medical</t>
  </si>
  <si>
    <t>KRAHD_38439</t>
  </si>
  <si>
    <t>Akshar Medicine(GST)</t>
  </si>
  <si>
    <t>KRAHD_42201</t>
  </si>
  <si>
    <t>Arpit Medical(GST)</t>
  </si>
  <si>
    <t>KRAHD_39093</t>
  </si>
  <si>
    <t>Roshan Sales</t>
  </si>
  <si>
    <t>KRAHD_77550</t>
  </si>
  <si>
    <t>Ahmedabad</t>
  </si>
  <si>
    <t>Sangam Pharmacy</t>
  </si>
  <si>
    <t>KRAHD_82527</t>
  </si>
  <si>
    <t>Rational Handloom Co.Pvt.Ltd(GST)</t>
  </si>
  <si>
    <t>KRAHD_38717</t>
  </si>
  <si>
    <t>Hyper</t>
  </si>
  <si>
    <t>New HFS (Hyper)</t>
  </si>
  <si>
    <t>Mahavir Medical Stores</t>
  </si>
  <si>
    <t>KRAHD_47308</t>
  </si>
  <si>
    <t>J.P.Tea Depo</t>
  </si>
  <si>
    <t>KRAHD_38423</t>
  </si>
  <si>
    <t>Salomi Boutique</t>
  </si>
  <si>
    <t>KRAHD_40072</t>
  </si>
  <si>
    <t>Laxmi Medical Store(GST)</t>
  </si>
  <si>
    <t>KRAHD_40281</t>
  </si>
  <si>
    <t>Satnam Parlour</t>
  </si>
  <si>
    <t>KRAHD_88685</t>
  </si>
  <si>
    <t>Small B Traditional</t>
  </si>
  <si>
    <t>Other (Small B Traditional)</t>
  </si>
  <si>
    <t>bhanbrayan kirana store</t>
  </si>
  <si>
    <t>KRAHD_M01439</t>
  </si>
  <si>
    <t>Small C Traditional</t>
  </si>
  <si>
    <t>Maximus Jun22 (Small C Traditional)</t>
  </si>
  <si>
    <t>Shree Aai Mata super market</t>
  </si>
  <si>
    <t>KRAHD_M04982</t>
  </si>
  <si>
    <t>Maximus Jun22 (Small B Traditional)</t>
  </si>
  <si>
    <t>Wel Come Medical-(Cash Only)</t>
  </si>
  <si>
    <t>KRAHD_77640</t>
  </si>
  <si>
    <t>Hare Krishna grain cener</t>
  </si>
  <si>
    <t>KRAHD_M01969</t>
  </si>
  <si>
    <t>chamunda kirana</t>
  </si>
  <si>
    <t>KRAHD_M01343</t>
  </si>
  <si>
    <t>Patava Medical(GST)</t>
  </si>
  <si>
    <t>KRAHD_40484</t>
  </si>
  <si>
    <t>Small A Pharmacy</t>
  </si>
  <si>
    <t>Other (Small A Pharmacy)</t>
  </si>
  <si>
    <t>Rajkamal General Store</t>
  </si>
  <si>
    <t>KRAHD_90635</t>
  </si>
  <si>
    <t>WS Silver (Semi WS Traditional)</t>
  </si>
  <si>
    <t>Shreeji anaj bhandar</t>
  </si>
  <si>
    <t>KRAHD_39638</t>
  </si>
  <si>
    <t>Medium Traditional</t>
  </si>
  <si>
    <t>Other (Medium Traditional)</t>
  </si>
  <si>
    <t>Shreenathji Pharmacy</t>
  </si>
  <si>
    <t>KRAHD_93063</t>
  </si>
  <si>
    <t>Vijay Stores</t>
  </si>
  <si>
    <t>KRAHD_38526</t>
  </si>
  <si>
    <t>Doveshwer General Store</t>
  </si>
  <si>
    <t>KRAHD_79100</t>
  </si>
  <si>
    <t>Small A Traditional</t>
  </si>
  <si>
    <t>Other (Small A Traditional)</t>
  </si>
  <si>
    <t>Jay jalaram kirana store</t>
  </si>
  <si>
    <t>KRAHD_M01596</t>
  </si>
  <si>
    <t>Siddhnath Medical &amp; Pro store</t>
  </si>
  <si>
    <t>KRAHD_40967</t>
  </si>
  <si>
    <t>chamunda kirana store</t>
  </si>
  <si>
    <t>KRAHD_97701</t>
  </si>
  <si>
    <t>New Traditional</t>
  </si>
  <si>
    <t>Maximus 2.0 Replacement (New Traditional)</t>
  </si>
  <si>
    <t>Shree Vardhaman Medical(GST)</t>
  </si>
  <si>
    <t>KRAHD_38584</t>
  </si>
  <si>
    <t>HFS (Large A Pharmacy)- L type- Sectorized</t>
  </si>
  <si>
    <t>Beena Medical Stores Private Limited</t>
  </si>
  <si>
    <t>KRAHD_94675</t>
  </si>
  <si>
    <t>New Mahalaxmi Medical store</t>
  </si>
  <si>
    <t>KRAHD_93109</t>
  </si>
  <si>
    <t>Shubham Medical Store</t>
  </si>
  <si>
    <t>KRAHD_84004</t>
  </si>
  <si>
    <t>Rameshwar Kirana Store</t>
  </si>
  <si>
    <t>KRAHD_68680</t>
  </si>
  <si>
    <t>Hari Om General &amp; Provision Store(GST)</t>
  </si>
  <si>
    <t>KRAHD_38571</t>
  </si>
  <si>
    <t>Mahalaxmi Novelty</t>
  </si>
  <si>
    <t>KRAHD_83768</t>
  </si>
  <si>
    <t>khodiyar kirana store</t>
  </si>
  <si>
    <t>KRAHD_M01356</t>
  </si>
  <si>
    <t>Maximus Jun22 (New Traditional)</t>
  </si>
  <si>
    <t>Giriraj Medical Stores(GST)</t>
  </si>
  <si>
    <t>KRAHD_38572</t>
  </si>
  <si>
    <t>New Rajasthan Medicalts(GST)</t>
  </si>
  <si>
    <t>KRAHD_38549</t>
  </si>
  <si>
    <t>Viraj Kirana</t>
  </si>
  <si>
    <t>KRAHD_25726</t>
  </si>
  <si>
    <t>Kashtabhanjan Medical</t>
  </si>
  <si>
    <t>KRAHD_88734</t>
  </si>
  <si>
    <t>Shivam medical</t>
  </si>
  <si>
    <t>KRAHD_25973</t>
  </si>
  <si>
    <t>New Pharmacy</t>
  </si>
  <si>
    <t>Other (New Pharmacy)</t>
  </si>
  <si>
    <t>Jalaram Medical(GST)</t>
  </si>
  <si>
    <t>KRAHD_48058</t>
  </si>
  <si>
    <t>Dharmi Super Market</t>
  </si>
  <si>
    <t>KRAHD_83015</t>
  </si>
  <si>
    <t>Apex Medical Store</t>
  </si>
  <si>
    <t>KRAHD_91898</t>
  </si>
  <si>
    <t>Arkaan Medicines</t>
  </si>
  <si>
    <t>KRAHD_83181</t>
  </si>
  <si>
    <t>Shivam Medical Stores</t>
  </si>
  <si>
    <t>KRAHD_25840</t>
  </si>
  <si>
    <t>Parishram Medical(GST)</t>
  </si>
  <si>
    <t>KRAHD_38481</t>
  </si>
  <si>
    <t>Safi store</t>
  </si>
  <si>
    <t>KRAHD_40235</t>
  </si>
  <si>
    <t>New (Large B Traditional)</t>
  </si>
  <si>
    <t>Madina Medical</t>
  </si>
  <si>
    <t>KRAHD_86142</t>
  </si>
  <si>
    <t>New (Large B Pharmacy)</t>
  </si>
  <si>
    <t>Madhur Super Market(GST)</t>
  </si>
  <si>
    <t>KRAHD_38632</t>
  </si>
  <si>
    <t>Anshi Lifestyle pharmacy &amp; Supermarket</t>
  </si>
  <si>
    <t>KRAHD_92058</t>
  </si>
  <si>
    <t>Kundan Parlour</t>
  </si>
  <si>
    <t>KRAHD_80386</t>
  </si>
  <si>
    <t>Other (New Traditional)</t>
  </si>
  <si>
    <t>King Store</t>
  </si>
  <si>
    <t>KRAHD_38582</t>
  </si>
  <si>
    <t>Karanchi Store</t>
  </si>
  <si>
    <t>KRAHD_41623</t>
  </si>
  <si>
    <t>Sunny medical store</t>
  </si>
  <si>
    <t>KRAHD_38979</t>
  </si>
  <si>
    <t>Bharat Novelty</t>
  </si>
  <si>
    <t>KRAHD_25650</t>
  </si>
  <si>
    <t>Speciality</t>
  </si>
  <si>
    <t>Speciality Others (Speciality)</t>
  </si>
  <si>
    <t>bhavani medical &amp; general store</t>
  </si>
  <si>
    <t>KRAHD_M01602</t>
  </si>
  <si>
    <t>Mahavir Medical Stores(GST)</t>
  </si>
  <si>
    <t>KRAHD_38642</t>
  </si>
  <si>
    <t>Raj Tarders</t>
  </si>
  <si>
    <t>KRAHD_86017</t>
  </si>
  <si>
    <t>bandana medical store</t>
  </si>
  <si>
    <t>KRAHD_92481</t>
  </si>
  <si>
    <t>Life Care Pharmacy</t>
  </si>
  <si>
    <t>KRAHD_82998</t>
  </si>
  <si>
    <t>Natraj Chemist</t>
  </si>
  <si>
    <t>KRAHD_91284</t>
  </si>
  <si>
    <t>Manisha Medical(GST)</t>
  </si>
  <si>
    <t>KRAHD_39042</t>
  </si>
  <si>
    <t>Tana Ri Ri Medi. &amp; Provi. Store(GST)</t>
  </si>
  <si>
    <t>KRAHD_42093</t>
  </si>
  <si>
    <t>kamod medical</t>
  </si>
  <si>
    <t>KRAHD_25727</t>
  </si>
  <si>
    <t>new alif medical stores</t>
  </si>
  <si>
    <t>KRAHD_71621</t>
  </si>
  <si>
    <t>Mahesh Medicla &amp; Prov.(GST)</t>
  </si>
  <si>
    <t>KRAHD_38578</t>
  </si>
  <si>
    <t>Sitaram</t>
  </si>
  <si>
    <t>KRAHD_P2373</t>
  </si>
  <si>
    <t>Maximus Phase1 (New Traditional)</t>
  </si>
  <si>
    <t>Anjali Kirana</t>
  </si>
  <si>
    <t>KRAHD_48180</t>
  </si>
  <si>
    <t>shree chamunda kirana store</t>
  </si>
  <si>
    <t>KRAHD_97658</t>
  </si>
  <si>
    <t>lucky tea stall</t>
  </si>
  <si>
    <t>KRAHD_101287</t>
  </si>
  <si>
    <t>Ganesh Medicine(GST)</t>
  </si>
  <si>
    <t>KRAHD_47112</t>
  </si>
  <si>
    <t>Highness Med</t>
  </si>
  <si>
    <t>KRAHD_38606</t>
  </si>
  <si>
    <t>Ravi Chemist(GST)</t>
  </si>
  <si>
    <t>KRAHD_40934</t>
  </si>
  <si>
    <t>Ilaj Medical</t>
  </si>
  <si>
    <t>KRAHD_39854</t>
  </si>
  <si>
    <t>Natraj Medical Stores</t>
  </si>
  <si>
    <t>KRAHD_93547</t>
  </si>
  <si>
    <t>sagar parlour</t>
  </si>
  <si>
    <t>KRAHD_M02566</t>
  </si>
  <si>
    <t>Upendra Pharmacy(GST)</t>
  </si>
  <si>
    <t>KRAHD_41011</t>
  </si>
  <si>
    <t>Star Health Medical(GST)</t>
  </si>
  <si>
    <t>KRAHD_38719</t>
  </si>
  <si>
    <t>Rajdeep Pro Store</t>
  </si>
  <si>
    <t>KRAHD_38513</t>
  </si>
  <si>
    <t>Health Plus</t>
  </si>
  <si>
    <t>KRAHD_85030</t>
  </si>
  <si>
    <t>HFS Sectorized (Large B Pharmacy)</t>
  </si>
  <si>
    <t>Maruti Medical &amp; Provision Store</t>
  </si>
  <si>
    <t>KRAHD_92202</t>
  </si>
  <si>
    <t>Bisora Medical Store</t>
  </si>
  <si>
    <t>KRAHD_70707</t>
  </si>
  <si>
    <t>Arhiant Medical Stores</t>
  </si>
  <si>
    <t>KRAHD_39436</t>
  </si>
  <si>
    <t>Trikamlal Mohanlal &amp; Co.</t>
  </si>
  <si>
    <t>KRAHD_80440</t>
  </si>
  <si>
    <t>Anand Prov. Store</t>
  </si>
  <si>
    <t>KRAHD_38913</t>
  </si>
  <si>
    <t>Just Born(GST)</t>
  </si>
  <si>
    <t>KRAHD_44577</t>
  </si>
  <si>
    <t>Anand Kirana</t>
  </si>
  <si>
    <t>KRAHD_40038</t>
  </si>
  <si>
    <t>Shanker Kirana Store</t>
  </si>
  <si>
    <t>KRAHD_39128</t>
  </si>
  <si>
    <t>Mahavir Genral Stores</t>
  </si>
  <si>
    <t>KRAHD_46672</t>
  </si>
  <si>
    <t>Radhe Trading(GST)</t>
  </si>
  <si>
    <t>KRAHD_25664</t>
  </si>
  <si>
    <t>Rajesh Provision Stores(GST)</t>
  </si>
  <si>
    <t>KRAHD_38535</t>
  </si>
  <si>
    <t>RAINBOW SUPER MARKET</t>
  </si>
  <si>
    <t>KRAHD_92020</t>
  </si>
  <si>
    <t>Super</t>
  </si>
  <si>
    <t>HFS (Super)</t>
  </si>
  <si>
    <t>Jay Shankar Pro store</t>
  </si>
  <si>
    <t>KRAHD_40271</t>
  </si>
  <si>
    <t>KOUSHAR KIRANA STORE</t>
  </si>
  <si>
    <t>KRAHD_M01203</t>
  </si>
  <si>
    <t>laxmi provision store</t>
  </si>
  <si>
    <t>KRAHD_M05655</t>
  </si>
  <si>
    <t>parvati provision store</t>
  </si>
  <si>
    <t>KRAHD_M00209</t>
  </si>
  <si>
    <t>babusingh rajpurohit kirana store</t>
  </si>
  <si>
    <t>KRAHD_X1235</t>
  </si>
  <si>
    <t>jai Shree kirana store</t>
  </si>
  <si>
    <t>KRAHD_101330</t>
  </si>
  <si>
    <t>RAJ KIRANA STORE</t>
  </si>
  <si>
    <t>KRAHD_M01213</t>
  </si>
  <si>
    <t>jay shri hingavaj kirana store</t>
  </si>
  <si>
    <t>KRAHD_X1239</t>
  </si>
  <si>
    <t>Other (Small C Traditional)</t>
  </si>
  <si>
    <t>C.patel &amp; Sons</t>
  </si>
  <si>
    <t>KRAHD_39096</t>
  </si>
  <si>
    <t>WS Non-Feeder Traditional</t>
  </si>
  <si>
    <t>WS Silver (WS Non-Feeder Traditional)</t>
  </si>
  <si>
    <t>Arvind Chemical Produc(GST)</t>
  </si>
  <si>
    <t>KRAHD_40837</t>
  </si>
  <si>
    <t>Alif medical store</t>
  </si>
  <si>
    <t>KRAHD_39805</t>
  </si>
  <si>
    <t>Vidya Medical &amp; Sergical Store(GST)-(Cash Only)</t>
  </si>
  <si>
    <t>KRAHD_62200</t>
  </si>
  <si>
    <t>shiv shakti kirana store</t>
  </si>
  <si>
    <t>KRAHD_M01766</t>
  </si>
  <si>
    <t>Salable</t>
  </si>
  <si>
    <t>Muskan Kirana store</t>
  </si>
  <si>
    <t>KRAHD_M00874</t>
  </si>
  <si>
    <t>hoshiyar kirana stor</t>
  </si>
  <si>
    <t>KRAHD_M01310</t>
  </si>
  <si>
    <t>moon corner store</t>
  </si>
  <si>
    <t>KRAHD_M04954</t>
  </si>
  <si>
    <t>Khodiyar Parlour</t>
  </si>
  <si>
    <t>KRAHD_M01918</t>
  </si>
  <si>
    <t>Shakti cutlery store</t>
  </si>
  <si>
    <t>KRAHD_M02489</t>
  </si>
  <si>
    <t>New Beauty</t>
  </si>
  <si>
    <t>Maximus Jun22 (New Beauty)</t>
  </si>
  <si>
    <t>shree ram rajeshwar provision store</t>
  </si>
  <si>
    <t>KRAHD_M01649</t>
  </si>
  <si>
    <t>Shakti Kirana Store</t>
  </si>
  <si>
    <t>KRAHD_M01920</t>
  </si>
  <si>
    <t>RAMDEV TEA STALL</t>
  </si>
  <si>
    <t>KRAHD_M01280</t>
  </si>
  <si>
    <t>Shree aashapura novelty and gift center</t>
  </si>
  <si>
    <t>KRAHD_M04949</t>
  </si>
  <si>
    <t>Raj Madir pan parlour</t>
  </si>
  <si>
    <t>KRAHD_M02157</t>
  </si>
  <si>
    <t>Jalaram dairy parlour</t>
  </si>
  <si>
    <t>KRAHD_M01996</t>
  </si>
  <si>
    <t>Guru Pan Parlor</t>
  </si>
  <si>
    <t>KRAHD_M02316</t>
  </si>
  <si>
    <t>shre khimaj mataji kirana store</t>
  </si>
  <si>
    <t>KRAHD_M01549</t>
  </si>
  <si>
    <t>JAGDAMBA KIRANA STORE</t>
  </si>
  <si>
    <t>KRAHD_M01217</t>
  </si>
  <si>
    <t>Khvaja dairy and store</t>
  </si>
  <si>
    <t>KRAHD_M01371</t>
  </si>
  <si>
    <t>Shivam parlor</t>
  </si>
  <si>
    <t>KRAHD_M02220</t>
  </si>
  <si>
    <t>momin pan parlor</t>
  </si>
  <si>
    <t>KRAHD_M02349</t>
  </si>
  <si>
    <t>Afiyat medical&amp; Hurble Sales</t>
  </si>
  <si>
    <t>KRAHD_M02675</t>
  </si>
  <si>
    <t>Maximus Jun22 (New Pharmacy)</t>
  </si>
  <si>
    <t>Jay bhole Mart kirana &amp; Provision stores</t>
  </si>
  <si>
    <t>KRAHD_M05263</t>
  </si>
  <si>
    <t>Maa ashapura katlary and general store</t>
  </si>
  <si>
    <t>KRAHD_M02726</t>
  </si>
  <si>
    <t>novelty pan parlor</t>
  </si>
  <si>
    <t>KRAHD_M02451</t>
  </si>
  <si>
    <t>Smit pan parlour</t>
  </si>
  <si>
    <t>KRAHD_M02069</t>
  </si>
  <si>
    <t>Taybah Medical</t>
  </si>
  <si>
    <t>KRAHD_M01174</t>
  </si>
  <si>
    <t>bhagya Laxmi provision store</t>
  </si>
  <si>
    <t>KRAHD_M01071</t>
  </si>
  <si>
    <t>Sagar pan parlour</t>
  </si>
  <si>
    <t>KRAHD_M01057</t>
  </si>
  <si>
    <t>Mukesh Provision Store</t>
  </si>
  <si>
    <t>KRAHD_M02315</t>
  </si>
  <si>
    <t>jay jagdamba provision store</t>
  </si>
  <si>
    <t>KRAHD_M01832</t>
  </si>
  <si>
    <t>Jalak pan dham</t>
  </si>
  <si>
    <t>KRAHD_M05264</t>
  </si>
  <si>
    <t>K G N parlour and general store</t>
  </si>
  <si>
    <t>KRAHD_M01532</t>
  </si>
  <si>
    <t>Royal Parlour</t>
  </si>
  <si>
    <t>KRAHD_M01189</t>
  </si>
  <si>
    <t>Vraj Medicine(GST)</t>
  </si>
  <si>
    <t>KRAHD_40706</t>
  </si>
  <si>
    <t>gurukrupa general store</t>
  </si>
  <si>
    <t>KRAHD_M01069</t>
  </si>
  <si>
    <t>firoj stor</t>
  </si>
  <si>
    <t>KRAHD_M01313</t>
  </si>
  <si>
    <t>Kuresha parlor</t>
  </si>
  <si>
    <t>KRAHD_M02450</t>
  </si>
  <si>
    <t>Rozi Provision store</t>
  </si>
  <si>
    <t>KRAHD_M02231</t>
  </si>
  <si>
    <t>Jay meldi kirana store</t>
  </si>
  <si>
    <t>KRAHD_M05266</t>
  </si>
  <si>
    <t>Mansi general store</t>
  </si>
  <si>
    <t>KRAHD_M01330</t>
  </si>
  <si>
    <t>manoj kirana store</t>
  </si>
  <si>
    <t>KRAHD_M02546</t>
  </si>
  <si>
    <t>Husen kiran</t>
  </si>
  <si>
    <t>KRAHD_M00867</t>
  </si>
  <si>
    <t>Rai Kirana store</t>
  </si>
  <si>
    <t>KRAHD_M02512</t>
  </si>
  <si>
    <t>NIZAM KIRANA STORE</t>
  </si>
  <si>
    <t>KRAHD_M01218</t>
  </si>
  <si>
    <t>shabnam dairy</t>
  </si>
  <si>
    <t>KRAHD_M02268</t>
  </si>
  <si>
    <t>Jay ambe kirana stores</t>
  </si>
  <si>
    <t>KRAHD_M01716</t>
  </si>
  <si>
    <t>Mangalmurty general store</t>
  </si>
  <si>
    <t>KRAHD_M01999</t>
  </si>
  <si>
    <t>bherunath kirana store</t>
  </si>
  <si>
    <t>KRAHD_M01626</t>
  </si>
  <si>
    <t>Zeel Cold drinks and Provision Store</t>
  </si>
  <si>
    <t>KRAHD_M01922</t>
  </si>
  <si>
    <t>Zam zam Traders</t>
  </si>
  <si>
    <t>KRAHD_M01182</t>
  </si>
  <si>
    <t>Saiyad Kirana Store</t>
  </si>
  <si>
    <t>KRAHD_M00873</t>
  </si>
  <si>
    <t>new sizan kirana store</t>
  </si>
  <si>
    <t>KRAHD_M02248</t>
  </si>
  <si>
    <t>Bajrang Parlour</t>
  </si>
  <si>
    <t>KRAHD_M01865</t>
  </si>
  <si>
    <t>N N PARLOUR</t>
  </si>
  <si>
    <t>KRAHD_M01220</t>
  </si>
  <si>
    <t>shree ashapuri general stores</t>
  </si>
  <si>
    <t>KRAHD_M01831</t>
  </si>
  <si>
    <t>Jay ashapura Kirana store</t>
  </si>
  <si>
    <t>KRAHD_M01763</t>
  </si>
  <si>
    <t>Sahara parlor</t>
  </si>
  <si>
    <t>KRAHD_M02258</t>
  </si>
  <si>
    <t>gokuls kirana store</t>
  </si>
  <si>
    <t>KRAHD_M02587</t>
  </si>
  <si>
    <t>Jay shree ram provision store</t>
  </si>
  <si>
    <t>KRAHD_M01650</t>
  </si>
  <si>
    <t>faruq store</t>
  </si>
  <si>
    <t>KRAHD_M02454</t>
  </si>
  <si>
    <t>khodhiyar mata</t>
  </si>
  <si>
    <t>KRAHD_M01283</t>
  </si>
  <si>
    <t>Alif Pan Parlour</t>
  </si>
  <si>
    <t>KRAHD_M01534</t>
  </si>
  <si>
    <t>Kalindi Store</t>
  </si>
  <si>
    <t>KRAHD_M02317</t>
  </si>
  <si>
    <t>mahavir kirana store</t>
  </si>
  <si>
    <t>KRAHD_M00973</t>
  </si>
  <si>
    <t>Shree Chamunda Kirana store</t>
  </si>
  <si>
    <t>KRAHD_M01264</t>
  </si>
  <si>
    <t>arsh medical &amp; janaral stor</t>
  </si>
  <si>
    <t>KRAHD_M01486</t>
  </si>
  <si>
    <t>Aavesh Kirana store</t>
  </si>
  <si>
    <t>KRAHD_M01466</t>
  </si>
  <si>
    <t>Sherba medical Stores</t>
  </si>
  <si>
    <t>KRAHD_M01373</t>
  </si>
  <si>
    <t>khodiyar general store</t>
  </si>
  <si>
    <t>KRAHD_M01326</t>
  </si>
  <si>
    <t>alif kirana store</t>
  </si>
  <si>
    <t>KRAHD_M02445</t>
  </si>
  <si>
    <t>Haj Traders</t>
  </si>
  <si>
    <t>KRAHD_M01538</t>
  </si>
  <si>
    <t>Adnan kirana and bakery parlour</t>
  </si>
  <si>
    <t>KRAHD_M01542</t>
  </si>
  <si>
    <t>Garib navaz parlour</t>
  </si>
  <si>
    <t>KRAHD_M01539</t>
  </si>
  <si>
    <t>Supreme Sales ( CASH ONLY )</t>
  </si>
  <si>
    <t>KRAHD_M01181</t>
  </si>
  <si>
    <t>madina kariyana</t>
  </si>
  <si>
    <t>KRAHD_M01468</t>
  </si>
  <si>
    <t>bimillah kirana store</t>
  </si>
  <si>
    <t>KRAHD_M02250</t>
  </si>
  <si>
    <t>Mavtar Kirana Store</t>
  </si>
  <si>
    <t>KRAHD_M01926</t>
  </si>
  <si>
    <t>New charbhuja</t>
  </si>
  <si>
    <t>KRAHD_M01834</t>
  </si>
  <si>
    <t>Shree Ramdav Kirana Store</t>
  </si>
  <si>
    <t>KRAHD_M01761</t>
  </si>
  <si>
    <t>komal kirana store</t>
  </si>
  <si>
    <t>KRAHD_M01651</t>
  </si>
  <si>
    <t>Matoshree medicose</t>
  </si>
  <si>
    <t>KRAHD_M02203</t>
  </si>
  <si>
    <t>Classic kirana store</t>
  </si>
  <si>
    <t>KRAHD_M01478</t>
  </si>
  <si>
    <t>aafrin parlor</t>
  </si>
  <si>
    <t>KRAHD_M02256</t>
  </si>
  <si>
    <t>Shreeji Dairy Parlour</t>
  </si>
  <si>
    <t>KRAHD_M01998</t>
  </si>
  <si>
    <t>Shree Padmavati pan parlour</t>
  </si>
  <si>
    <t>KRAHD_M02492</t>
  </si>
  <si>
    <t>dev kirana store(M00924)</t>
  </si>
  <si>
    <t>KRAHD_M00924</t>
  </si>
  <si>
    <t>M S Enterprise</t>
  </si>
  <si>
    <t>KRAHD_M01479</t>
  </si>
  <si>
    <t>Naushad store</t>
  </si>
  <si>
    <t>KRAHD_M01907</t>
  </si>
  <si>
    <t>shiv shakti pan parlor</t>
  </si>
  <si>
    <t>KRAHD_M02338</t>
  </si>
  <si>
    <t>Alif kirana</t>
  </si>
  <si>
    <t>KRAHD_M01541</t>
  </si>
  <si>
    <t>Husain pan parlor</t>
  </si>
  <si>
    <t>KRAHD_M02340</t>
  </si>
  <si>
    <t>Shri Rohini Medical Store</t>
  </si>
  <si>
    <t>KRAHD_M02543</t>
  </si>
  <si>
    <t>rehmad kirana</t>
  </si>
  <si>
    <t>KRAHD_M02249</t>
  </si>
  <si>
    <t>senter point parlour</t>
  </si>
  <si>
    <t>KRAHD_M02474</t>
  </si>
  <si>
    <t>dhanlaxmi anaj bhandar</t>
  </si>
  <si>
    <t>KRAHD_M01517</t>
  </si>
  <si>
    <t>ramdev provision store</t>
  </si>
  <si>
    <t>KRAHD_M00862</t>
  </si>
  <si>
    <t>Jay Mataji Kirana Store</t>
  </si>
  <si>
    <t>KRAHD_M01927</t>
  </si>
  <si>
    <t>Bahuchar Kirana Store</t>
  </si>
  <si>
    <t>KRAHD_M02113</t>
  </si>
  <si>
    <t>Khodiyar Kirana store</t>
  </si>
  <si>
    <t>KRAHD_M01052</t>
  </si>
  <si>
    <t>Hareem medical and provision store</t>
  </si>
  <si>
    <t>KRAHD_M01304</t>
  </si>
  <si>
    <t>Savera Pan Parlour</t>
  </si>
  <si>
    <t>KRAHD_M01056</t>
  </si>
  <si>
    <t>shri chamunda kirana store</t>
  </si>
  <si>
    <t>KRAHD_M05643</t>
  </si>
  <si>
    <t>bilal bekarye</t>
  </si>
  <si>
    <t>KRAHD_M01398</t>
  </si>
  <si>
    <t>jaimomai nasta store</t>
  </si>
  <si>
    <t>KRAHD_M02147</t>
  </si>
  <si>
    <t>Krishna kirana store</t>
  </si>
  <si>
    <t>KRAHD_M00910</t>
  </si>
  <si>
    <t>saumya fashion</t>
  </si>
  <si>
    <t>KRAHD_M02453</t>
  </si>
  <si>
    <t>new  madina kirana stor</t>
  </si>
  <si>
    <t>KRAHD_M01312</t>
  </si>
  <si>
    <t>Maheshwari Pan parlor</t>
  </si>
  <si>
    <t>KRAHD_M02202</t>
  </si>
  <si>
    <t>J K parlour</t>
  </si>
  <si>
    <t>KRAHD_M02125</t>
  </si>
  <si>
    <t>Maa Khodak Kirana Store</t>
  </si>
  <si>
    <t>KRAHD_M01929</t>
  </si>
  <si>
    <t>Malik pan parlor</t>
  </si>
  <si>
    <t>KRAHD_M02336</t>
  </si>
  <si>
    <t>New Faiz medical store</t>
  </si>
  <si>
    <t>KRAHD_M01172</t>
  </si>
  <si>
    <t>Shree Ganesh stores</t>
  </si>
  <si>
    <t>KRAHD_M04955</t>
  </si>
  <si>
    <t>Aayan parlor</t>
  </si>
  <si>
    <t>KRAHD_M01296</t>
  </si>
  <si>
    <t>TAWAKKAL TEA STALL</t>
  </si>
  <si>
    <t>KRAHD_M01219</t>
  </si>
  <si>
    <t>Khvaja general store</t>
  </si>
  <si>
    <t>KRAHD_M01533</t>
  </si>
  <si>
    <t>Satyanam tea stall</t>
  </si>
  <si>
    <t>KRAHD_M02118</t>
  </si>
  <si>
    <t>Shree dev house keeping</t>
  </si>
  <si>
    <t>KRAHD_M02070</t>
  </si>
  <si>
    <t>Adhiya ice cream parlar</t>
  </si>
  <si>
    <t>KRAHD_M01370</t>
  </si>
  <si>
    <t>Chamunda Parlour</t>
  </si>
  <si>
    <t>KRAHD_M02514</t>
  </si>
  <si>
    <t>sundha medical</t>
  </si>
  <si>
    <t>KRAHD_M00922</t>
  </si>
  <si>
    <t>ambica medical and general stor</t>
  </si>
  <si>
    <t>KRAHD_M02460</t>
  </si>
  <si>
    <t>urva medical store</t>
  </si>
  <si>
    <t>KRAHD_M02036</t>
  </si>
  <si>
    <t>Aaradhya kirana store</t>
  </si>
  <si>
    <t>KRAHD_M00912</t>
  </si>
  <si>
    <t>PARIKH GANREL STORE</t>
  </si>
  <si>
    <t>KRAHD_M01211</t>
  </si>
  <si>
    <t>saan stor</t>
  </si>
  <si>
    <t>KRAHD_M01396</t>
  </si>
  <si>
    <t>Krishna kirana Store</t>
  </si>
  <si>
    <t>KRAHD_M01764</t>
  </si>
  <si>
    <t>sai Krupa kirana store</t>
  </si>
  <si>
    <t>KRAHD_M02208</t>
  </si>
  <si>
    <t>K &amp; S pharmacy ( CASH ONLY )</t>
  </si>
  <si>
    <t>KRAHD_M04502</t>
  </si>
  <si>
    <t>Jai Borwadi Pan parlor</t>
  </si>
  <si>
    <t>KRAHD_M02240</t>
  </si>
  <si>
    <t>asha pan parlar</t>
  </si>
  <si>
    <t>KRAHD_M01299</t>
  </si>
  <si>
    <t>FAST CARE MEDICAL STORE</t>
  </si>
  <si>
    <t>KRAHD_M01209</t>
  </si>
  <si>
    <t>sabina kirana stor</t>
  </si>
  <si>
    <t>KRAHD_M01274</t>
  </si>
  <si>
    <t>sarfraj general store</t>
  </si>
  <si>
    <t>KRAHD_M02267</t>
  </si>
  <si>
    <t>shree harsiddh medical and general store</t>
  </si>
  <si>
    <t>KRAHD_M00972</t>
  </si>
  <si>
    <t>Nizm Store</t>
  </si>
  <si>
    <t>KRAHD_M00870</t>
  </si>
  <si>
    <t>firoz store</t>
  </si>
  <si>
    <t>KRAHD_M02457</t>
  </si>
  <si>
    <t>sajan bakery store</t>
  </si>
  <si>
    <t>KRAHD_M02337</t>
  </si>
  <si>
    <t>khawaza kirana</t>
  </si>
  <si>
    <t>KRAHD_M02446</t>
  </si>
  <si>
    <t>Taj parlor</t>
  </si>
  <si>
    <t>KRAHD_M02443</t>
  </si>
  <si>
    <t>Rathiji Medical store</t>
  </si>
  <si>
    <t>KRAHD_M01870</t>
  </si>
  <si>
    <t>mumtaz parlour</t>
  </si>
  <si>
    <t>KRAHD_M01404</t>
  </si>
  <si>
    <t>natvar kirana store</t>
  </si>
  <si>
    <t>KRAHD_M02469</t>
  </si>
  <si>
    <t>Ganesh Kirana</t>
  </si>
  <si>
    <t>KRAHD_P2337</t>
  </si>
  <si>
    <t>Maximus Phase1 (Small C Traditional)</t>
  </si>
  <si>
    <t>Moon Light Traders(GST)</t>
  </si>
  <si>
    <t>KRAHD_38485</t>
  </si>
  <si>
    <t>10 PLUS</t>
  </si>
  <si>
    <t>KRAHD_85332</t>
  </si>
  <si>
    <t>Heena Store</t>
  </si>
  <si>
    <t>KRAHD_91069</t>
  </si>
  <si>
    <t>M M Cosmatic</t>
  </si>
  <si>
    <t>KRAHD_M01191</t>
  </si>
  <si>
    <t>Vijay Medical &amp; Provision Store(GST)</t>
  </si>
  <si>
    <t>KRAHD_69324</t>
  </si>
  <si>
    <t>Al Sifat General Store</t>
  </si>
  <si>
    <t>KRAHD_X1950</t>
  </si>
  <si>
    <t>balaji medical and general Store</t>
  </si>
  <si>
    <t>KRAHD_102521</t>
  </si>
  <si>
    <t>BEST pharmacy</t>
  </si>
  <si>
    <t>KRAHD_97258</t>
  </si>
  <si>
    <t>sanjivni medical</t>
  </si>
  <si>
    <t>KRAHD_85869</t>
  </si>
  <si>
    <t>Other (Medium Pharmacy)</t>
  </si>
  <si>
    <t>Remedy Medicines</t>
  </si>
  <si>
    <t>KRAHD_64484</t>
  </si>
  <si>
    <t>Shree Laxmi Super Market</t>
  </si>
  <si>
    <t>KRAHD_38724</t>
  </si>
  <si>
    <t>Namh Meditech Private Limited</t>
  </si>
  <si>
    <t>KRAHD_102747</t>
  </si>
  <si>
    <t>Osia Hyper Retail Ltd(GST)</t>
  </si>
  <si>
    <t>KRAHD_70486</t>
  </si>
  <si>
    <t>Paras Traders(GST)</t>
  </si>
  <si>
    <t>KRAHD_38472</t>
  </si>
  <si>
    <t>Ashok Medical &amp; Gen. St.</t>
  </si>
  <si>
    <t>KRAHD_38444</t>
  </si>
  <si>
    <t>Janak Medical Store</t>
  </si>
  <si>
    <t>KRAHD_70694</t>
  </si>
  <si>
    <t>Galaxi Medical &amp; Provision Store</t>
  </si>
  <si>
    <t>KRAHD_68380</t>
  </si>
  <si>
    <t>Gujrat Medicines</t>
  </si>
  <si>
    <t>KRAHD_92326</t>
  </si>
  <si>
    <t>Retail (price Per Unit)</t>
  </si>
  <si>
    <t>Revenue</t>
  </si>
  <si>
    <t>Grand Total</t>
  </si>
  <si>
    <t>Categories &amp; Brands</t>
  </si>
  <si>
    <t>Total Revenue</t>
  </si>
  <si>
    <t>Revenue for B&amp;C</t>
  </si>
  <si>
    <t>Revenue for each customer</t>
  </si>
  <si>
    <t>Most frequent sold customer_type</t>
  </si>
  <si>
    <t>Top 2 Customers</t>
  </si>
  <si>
    <t>Revenue Per City</t>
  </si>
  <si>
    <t xml:space="preserve">Number of Transactions Per City </t>
  </si>
  <si>
    <t>Most Frequent Transaction Reason</t>
  </si>
  <si>
    <t>Average Revenue per Transaction</t>
  </si>
  <si>
    <t xml:space="preserve">Sum of Number of Transactions Per City </t>
  </si>
  <si>
    <t>Sum of Revenue Per City</t>
  </si>
  <si>
    <t xml:space="preserve">Customer </t>
  </si>
  <si>
    <t>Channel Description</t>
  </si>
  <si>
    <t>Average Quantity</t>
  </si>
  <si>
    <t>Reason For Transactions</t>
  </si>
  <si>
    <t>Transaction And Revenue Analysis Dashboard</t>
  </si>
  <si>
    <t>Average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</si>
</sst>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4009]dd/mm/yy"/>
  </numFmts>
  <fonts count="12">
    <font>
      <sz val="11"/>
      <color theme="1"/>
      <name val="Aptos Narrow"/>
      <scheme val="minor"/>
    </font>
    <font>
      <b/>
      <sz val="10"/>
      <color theme="1"/>
      <name val="Calibri"/>
    </font>
    <font>
      <sz val="8"/>
      <color theme="1"/>
      <name val="Calibri"/>
    </font>
    <font>
      <sz val="8"/>
      <color theme="1"/>
      <name val="Aptos Narrow"/>
    </font>
    <font>
      <sz val="9"/>
      <color theme="1"/>
      <name val="Aptos Narrow"/>
      <scheme val="minor"/>
    </font>
    <font>
      <b/>
      <sz val="10"/>
      <color theme="1"/>
      <name val="Calibri"/>
      <family val="2"/>
    </font>
    <font>
      <sz val="8"/>
      <color theme="1"/>
      <name val="Calibri"/>
      <family val="2"/>
    </font>
    <font>
      <sz val="8"/>
      <color theme="1"/>
      <name val="Aptos Narrow"/>
      <scheme val="minor"/>
    </font>
    <font>
      <sz val="11"/>
      <color theme="1"/>
      <name val="Calibri"/>
      <family val="2"/>
    </font>
    <font>
      <sz val="8"/>
      <color theme="1"/>
      <name val="Aptos Narrow"/>
      <scheme val="major"/>
    </font>
    <font>
      <b/>
      <sz val="8"/>
      <color theme="1"/>
      <name val="Aptos Narrow"/>
      <scheme val="minor"/>
    </font>
    <font>
      <b/>
      <sz val="22"/>
      <color theme="1"/>
      <name val="Aptos Narrow"/>
      <scheme val="minor"/>
    </font>
  </fonts>
  <fills count="3">
    <fill>
      <patternFill patternType="none"/>
    </fill>
    <fill>
      <patternFill patternType="gray125"/>
    </fill>
    <fill>
      <patternFill patternType="solid">
        <fgColor theme="4" tint="0.39997558519241921"/>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applyFont="1" applyAlignment="1"/>
    <xf numFmtId="164" fontId="1" fillId="0" borderId="1" xfId="0" applyNumberFormat="1" applyFont="1" applyBorder="1"/>
    <xf numFmtId="0" fontId="1" fillId="0" borderId="1" xfId="0" applyFont="1" applyBorder="1"/>
    <xf numFmtId="0" fontId="1" fillId="0" borderId="1" xfId="0" applyFont="1" applyBorder="1" applyAlignment="1"/>
    <xf numFmtId="164" fontId="2" fillId="0" borderId="1" xfId="0" applyNumberFormat="1" applyFont="1" applyBorder="1"/>
    <xf numFmtId="0" fontId="2" fillId="0" borderId="1" xfId="0" applyFont="1" applyBorder="1"/>
    <xf numFmtId="164" fontId="3" fillId="0" borderId="1" xfId="0" applyNumberFormat="1" applyFont="1" applyBorder="1"/>
    <xf numFmtId="0" fontId="3" fillId="0" borderId="1" xfId="0" applyFont="1" applyBorder="1"/>
    <xf numFmtId="0" fontId="4" fillId="0" borderId="0" xfId="0" applyFont="1" applyAlignment="1"/>
    <xf numFmtId="0" fontId="1" fillId="0" borderId="3" xfId="0" applyFont="1" applyBorder="1"/>
    <xf numFmtId="0" fontId="5" fillId="0" borderId="2" xfId="0" applyFont="1" applyFill="1" applyBorder="1" applyAlignment="1"/>
    <xf numFmtId="0" fontId="2" fillId="0" borderId="3" xfId="0" applyFont="1" applyBorder="1"/>
    <xf numFmtId="0" fontId="3" fillId="0" borderId="3" xfId="0" applyFont="1" applyBorder="1"/>
    <xf numFmtId="0" fontId="6" fillId="0" borderId="2" xfId="0" applyFont="1" applyBorder="1" applyAlignment="1"/>
    <xf numFmtId="0" fontId="0" fillId="0" borderId="0" xfId="0" pivotButton="1" applyFont="1" applyAlignment="1"/>
    <xf numFmtId="0" fontId="0" fillId="0" borderId="0" xfId="0" applyFont="1" applyAlignment="1">
      <alignment horizontal="left"/>
    </xf>
    <xf numFmtId="0" fontId="0" fillId="0" borderId="0" xfId="0" applyFont="1" applyAlignment="1">
      <alignment horizontal="left" indent="1"/>
    </xf>
    <xf numFmtId="0" fontId="0" fillId="0" borderId="0" xfId="0" applyNumberFormat="1" applyFont="1" applyAlignment="1"/>
    <xf numFmtId="0" fontId="7" fillId="0" borderId="2" xfId="0" applyFont="1" applyBorder="1" applyAlignment="1"/>
    <xf numFmtId="0" fontId="8" fillId="0" borderId="0" xfId="0" applyFont="1" applyAlignment="1"/>
    <xf numFmtId="0" fontId="0" fillId="0" borderId="0" xfId="0" applyFont="1" applyBorder="1" applyAlignment="1"/>
    <xf numFmtId="0" fontId="3" fillId="0" borderId="1" xfId="0" applyFont="1" applyBorder="1" applyAlignment="1">
      <alignment wrapText="1"/>
    </xf>
    <xf numFmtId="0" fontId="5" fillId="0" borderId="4" xfId="0" applyFont="1" applyFill="1" applyBorder="1" applyAlignment="1"/>
    <xf numFmtId="0" fontId="0" fillId="0" borderId="5" xfId="0" applyFont="1" applyBorder="1" applyAlignment="1"/>
    <xf numFmtId="0" fontId="9" fillId="0" borderId="6" xfId="0" applyFont="1" applyBorder="1" applyAlignment="1"/>
    <xf numFmtId="0" fontId="5" fillId="0" borderId="7" xfId="0" applyFont="1" applyFill="1" applyBorder="1" applyAlignment="1"/>
    <xf numFmtId="0" fontId="7" fillId="0" borderId="7" xfId="0" applyFont="1" applyBorder="1" applyAlignment="1"/>
    <xf numFmtId="0" fontId="10" fillId="0" borderId="2" xfId="0" applyFont="1" applyBorder="1" applyAlignment="1">
      <alignment horizontal="center" vertical="center" wrapText="1"/>
    </xf>
    <xf numFmtId="0" fontId="7" fillId="0" borderId="2" xfId="0" applyFont="1" applyBorder="1" applyAlignment="1">
      <alignment horizontal="center"/>
    </xf>
    <xf numFmtId="0" fontId="7" fillId="0" borderId="7" xfId="0" applyFont="1" applyBorder="1" applyAlignment="1">
      <alignment horizontal="center"/>
    </xf>
    <xf numFmtId="2" fontId="7" fillId="0" borderId="6" xfId="0" applyNumberFormat="1" applyFont="1" applyBorder="1" applyAlignment="1"/>
    <xf numFmtId="0" fontId="10" fillId="0" borderId="0" xfId="0" applyFont="1" applyAlignment="1"/>
    <xf numFmtId="0" fontId="0" fillId="2" borderId="0" xfId="0" applyFont="1" applyFill="1" applyBorder="1" applyAlignment="1"/>
    <xf numFmtId="0" fontId="11" fillId="2"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theme" Target="theme/theme1.xml"/><Relationship Id="rId5" Type="http://schemas.openxmlformats.org/officeDocument/2006/relationships/pivotCacheDefinition" Target="pivotCache/pivotCacheDefinition2.xml"/><Relationship Id="rId10" Type="http://customschemas.google.com/relationships/workbookmetadata" Target="metadata"/><Relationship Id="rId4" Type="http://schemas.openxmlformats.org/officeDocument/2006/relationships/pivotCacheDefinition" Target="pivotCache/pivotCacheDefinition1.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[Transaction and revenue Analysis.xlsx]Analysis!PivotTable2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sng" strike="noStrike" baseline="0">
                <a:solidFill>
                  <a:schemeClr val="tx1"/>
                </a:solidFill>
              </a:rPr>
              <a:t>Top Revenue-Contributing Customers</a:t>
            </a:r>
            <a:endParaRPr lang="en-US" b="1" u="sng">
              <a:solidFill>
                <a:schemeClr val="tx1"/>
              </a:solidFill>
            </a:endParaRPr>
          </a:p>
        </c:rich>
      </c:tx>
      <c:layout>
        <c:manualLayout>
          <c:xMode val="edge"/>
          <c:yMode val="edge"/>
          <c:x val="0.27150495347770803"/>
          <c:y val="6.8741988646767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manualLayout>
          <c:layoutTarget val="inner"/>
          <c:xMode val="edge"/>
          <c:yMode val="edge"/>
          <c:x val="0.18300210593976501"/>
          <c:y val="0.18946205839314334"/>
          <c:w val="0.65891557305336834"/>
          <c:h val="0.45264690871974345"/>
        </c:manualLayout>
      </c:layout>
      <c:barChart>
        <c:barDir val="col"/>
        <c:grouping val="clustered"/>
        <c:varyColors val="0"/>
        <c:ser>
          <c:idx val="0"/>
          <c:order val="0"/>
          <c:tx>
            <c:strRef>
              <c:f>Analysis!$E$3</c:f>
              <c:strCache>
                <c:ptCount val="1"/>
                <c:pt idx="0">
                  <c:v>Total</c:v>
                </c:pt>
              </c:strCache>
            </c:strRef>
          </c:tx>
          <c:spPr>
            <a:solidFill>
              <a:schemeClr val="accent1"/>
            </a:solidFill>
            <a:ln>
              <a:noFill/>
            </a:ln>
            <a:effectLst/>
          </c:spPr>
          <c:invertIfNegative val="0"/>
          <c:cat>
            <c:strRef>
              <c:f>Analysis!$D$4:$D$9</c:f>
              <c:strCache>
                <c:ptCount val="5"/>
                <c:pt idx="0">
                  <c:v>DEV ENTERPRISE</c:v>
                </c:pt>
                <c:pt idx="1">
                  <c:v>JCK Enterprise</c:v>
                </c:pt>
                <c:pt idx="2">
                  <c:v>Jiyansh Sales</c:v>
                </c:pt>
                <c:pt idx="3">
                  <c:v>Kyra Enterprises</c:v>
                </c:pt>
                <c:pt idx="4">
                  <c:v>Vinayak Marketing</c:v>
                </c:pt>
              </c:strCache>
            </c:strRef>
          </c:cat>
          <c:val>
            <c:numRef>
              <c:f>Analysis!$E$4:$E$9</c:f>
              <c:numCache>
                <c:formatCode>General</c:formatCode>
                <c:ptCount val="5"/>
                <c:pt idx="0">
                  <c:v>242340.35</c:v>
                </c:pt>
                <c:pt idx="1">
                  <c:v>1833620.8</c:v>
                </c:pt>
                <c:pt idx="2">
                  <c:v>94273.62</c:v>
                </c:pt>
                <c:pt idx="3">
                  <c:v>9325580.0199999977</c:v>
                </c:pt>
                <c:pt idx="4">
                  <c:v>284311.08</c:v>
                </c:pt>
              </c:numCache>
            </c:numRef>
          </c:val>
          <c:extLst>
            <c:ext xmlns:c16="http://schemas.microsoft.com/office/drawing/2014/chart" uri="{C3380CC4-5D6E-409C-BE32-E72D297353CC}">
              <c16:uniqueId val="{00000000-E8AF-4787-8D29-EC84B65B5765}"/>
            </c:ext>
          </c:extLst>
        </c:ser>
        <c:dLbls>
          <c:showLegendKey val="0"/>
          <c:showVal val="0"/>
          <c:showCatName val="0"/>
          <c:showSerName val="0"/>
          <c:showPercent val="0"/>
          <c:showBubbleSize val="0"/>
        </c:dLbls>
        <c:gapWidth val="219"/>
        <c:axId val="495819440"/>
        <c:axId val="495818608"/>
      </c:barChart>
      <c:catAx>
        <c:axId val="49581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818608"/>
        <c:crosses val="autoZero"/>
        <c:auto val="1"/>
        <c:lblAlgn val="ctr"/>
        <c:lblOffset val="100"/>
        <c:noMultiLvlLbl val="0"/>
      </c:catAx>
      <c:valAx>
        <c:axId val="4958186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8194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sng" strike="noStrike" baseline="0">
                <a:solidFill>
                  <a:schemeClr val="tx1"/>
                </a:solidFill>
              </a:rPr>
              <a:t>City-wise Revenue and Quantity Trends</a:t>
            </a:r>
            <a:endParaRPr lang="en-US" b="1" u="sng">
              <a:solidFill>
                <a:schemeClr val="tx1"/>
              </a:solidFill>
            </a:endParaRPr>
          </a:p>
        </c:rich>
      </c:tx>
      <c:layout>
        <c:manualLayout>
          <c:xMode val="edge"/>
          <c:yMode val="edge"/>
          <c:x val="0.17800405488236123"/>
          <c:y val="5.35872338502107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s>
    <c:plotArea>
      <c:layout/>
      <c:barChart>
        <c:barDir val="col"/>
        <c:grouping val="clustered"/>
        <c:varyColors val="0"/>
        <c:ser>
          <c:idx val="0"/>
          <c:order val="0"/>
          <c:tx>
            <c:v>Sum of Number of Transactions Per City </c:v>
          </c:tx>
          <c:spPr>
            <a:solidFill>
              <a:schemeClr val="accent1"/>
            </a:solidFill>
            <a:ln>
              <a:noFill/>
            </a:ln>
            <a:effectLst/>
          </c:spPr>
          <c:invertIfNegative val="0"/>
          <c:cat>
            <c:strLit>
              <c:ptCount val="3"/>
              <c:pt idx="0">
                <c:v>Ahmedabad</c:v>
              </c:pt>
              <c:pt idx="1">
                <c:v>Indore</c:v>
              </c:pt>
              <c:pt idx="2">
                <c:v>Vadodara</c:v>
              </c:pt>
            </c:strLit>
          </c:cat>
          <c:val>
            <c:numLit>
              <c:formatCode>General</c:formatCode>
              <c:ptCount val="3"/>
              <c:pt idx="0">
                <c:v>130</c:v>
              </c:pt>
              <c:pt idx="1">
                <c:v>130</c:v>
              </c:pt>
              <c:pt idx="2">
                <c:v>130</c:v>
              </c:pt>
            </c:numLit>
          </c:val>
          <c:extLst>
            <c:ext xmlns:c16="http://schemas.microsoft.com/office/drawing/2014/chart" uri="{C3380CC4-5D6E-409C-BE32-E72D297353CC}">
              <c16:uniqueId val="{00000000-574F-4F26-975C-B74EECBC5620}"/>
            </c:ext>
          </c:extLst>
        </c:ser>
        <c:ser>
          <c:idx val="1"/>
          <c:order val="1"/>
          <c:tx>
            <c:v>Average Quantity</c:v>
          </c:tx>
          <c:spPr>
            <a:solidFill>
              <a:schemeClr val="accent2"/>
            </a:solidFill>
            <a:ln>
              <a:noFill/>
            </a:ln>
            <a:effectLst/>
          </c:spPr>
          <c:invertIfNegative val="0"/>
          <c:cat>
            <c:strLit>
              <c:ptCount val="3"/>
              <c:pt idx="0">
                <c:v>Ahmedabad</c:v>
              </c:pt>
              <c:pt idx="1">
                <c:v>Indore</c:v>
              </c:pt>
              <c:pt idx="2">
                <c:v>Vadodara</c:v>
              </c:pt>
            </c:strLit>
          </c:cat>
          <c:val>
            <c:numLit>
              <c:formatCode>General</c:formatCode>
              <c:ptCount val="3"/>
              <c:pt idx="0">
                <c:v>-4</c:v>
              </c:pt>
              <c:pt idx="1">
                <c:v>144</c:v>
              </c:pt>
              <c:pt idx="2">
                <c:v>12</c:v>
              </c:pt>
            </c:numLit>
          </c:val>
          <c:extLst>
            <c:ext xmlns:c16="http://schemas.microsoft.com/office/drawing/2014/chart" uri="{C3380CC4-5D6E-409C-BE32-E72D297353CC}">
              <c16:uniqueId val="{00000001-574F-4F26-975C-B74EECBC5620}"/>
            </c:ext>
          </c:extLst>
        </c:ser>
        <c:dLbls>
          <c:showLegendKey val="0"/>
          <c:showVal val="0"/>
          <c:showCatName val="0"/>
          <c:showSerName val="0"/>
          <c:showPercent val="0"/>
          <c:showBubbleSize val="0"/>
        </c:dLbls>
        <c:gapWidth val="219"/>
        <c:overlap val="-27"/>
        <c:axId val="405599536"/>
        <c:axId val="405597456"/>
      </c:barChart>
      <c:catAx>
        <c:axId val="405599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597456"/>
        <c:crosses val="autoZero"/>
        <c:auto val="1"/>
        <c:lblAlgn val="ctr"/>
        <c:lblOffset val="100"/>
        <c:noMultiLvlLbl val="0"/>
      </c:catAx>
      <c:valAx>
        <c:axId val="405597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5995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[Transaction and revenue Analysis.xlsx]Analysis!PivotTable5</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400" b="1" i="0" u="sng" strike="noStrike" baseline="0">
                <a:solidFill>
                  <a:schemeClr val="tx1"/>
                </a:solidFill>
              </a:rPr>
              <a:t>Revenue Impact of Key Transaction Drivers</a:t>
            </a:r>
            <a:endParaRPr lang="en-US" b="1" u="sng">
              <a:solidFill>
                <a:schemeClr val="tx1"/>
              </a:solidFill>
            </a:endParaRPr>
          </a:p>
        </c:rich>
      </c:tx>
      <c:layout>
        <c:manualLayout>
          <c:xMode val="edge"/>
          <c:yMode val="edge"/>
          <c:x val="0.12780555555555556"/>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marker>
          <c:symbol val="none"/>
        </c:marke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s>
    <c:plotArea>
      <c:layout>
        <c:manualLayout>
          <c:layoutTarget val="inner"/>
          <c:xMode val="edge"/>
          <c:yMode val="edge"/>
          <c:x val="0.14346369203849518"/>
          <c:y val="0.28647929425488483"/>
          <c:w val="0.41422353455818023"/>
          <c:h val="0.69037255759696703"/>
        </c:manualLayout>
      </c:layout>
      <c:doughnutChart>
        <c:varyColors val="1"/>
        <c:ser>
          <c:idx val="0"/>
          <c:order val="0"/>
          <c:tx>
            <c:strRef>
              <c:f>Analysis!$L$3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55A-4FE6-9416-A1DC51F8A30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55A-4FE6-9416-A1DC51F8A30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55A-4FE6-9416-A1DC51F8A30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55A-4FE6-9416-A1DC51F8A30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55A-4FE6-9416-A1DC51F8A30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55A-4FE6-9416-A1DC51F8A30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55A-4FE6-9416-A1DC51F8A30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55A-4FE6-9416-A1DC51F8A30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655A-4FE6-9416-A1DC51F8A301}"/>
              </c:ext>
            </c:extLst>
          </c:dPt>
          <c:cat>
            <c:strRef>
              <c:f>Analysis!$K$4:$K$13</c:f>
              <c:strCache>
                <c:ptCount val="9"/>
                <c:pt idx="0">
                  <c:v>DAMAGED</c:v>
                </c:pt>
                <c:pt idx="1">
                  <c:v>Expired Pack</c:v>
                </c:pt>
                <c:pt idx="2">
                  <c:v>Godown Short</c:v>
                </c:pt>
                <c:pt idx="3">
                  <c:v>Po Expired So Customer Rejected</c:v>
                </c:pt>
                <c:pt idx="4">
                  <c:v>Salable</c:v>
                </c:pt>
                <c:pt idx="5">
                  <c:v>Shop Closed</c:v>
                </c:pt>
                <c:pt idx="6">
                  <c:v>Shop had No Cash</c:v>
                </c:pt>
                <c:pt idx="7">
                  <c:v>Short Supplied</c:v>
                </c:pt>
                <c:pt idx="8">
                  <c:v>Wrong Order</c:v>
                </c:pt>
              </c:strCache>
            </c:strRef>
          </c:cat>
          <c:val>
            <c:numRef>
              <c:f>Analysis!$L$4:$L$13</c:f>
              <c:numCache>
                <c:formatCode>General</c:formatCode>
                <c:ptCount val="9"/>
                <c:pt idx="0">
                  <c:v>118407830.94000003</c:v>
                </c:pt>
                <c:pt idx="1">
                  <c:v>10487102.66</c:v>
                </c:pt>
                <c:pt idx="2">
                  <c:v>-1008850.8700000008</c:v>
                </c:pt>
                <c:pt idx="3">
                  <c:v>-321821.03000000026</c:v>
                </c:pt>
                <c:pt idx="4">
                  <c:v>2047646.3200000017</c:v>
                </c:pt>
                <c:pt idx="5">
                  <c:v>-182317.99000000034</c:v>
                </c:pt>
                <c:pt idx="6">
                  <c:v>-945335.88000000117</c:v>
                </c:pt>
                <c:pt idx="7">
                  <c:v>13359355.439999998</c:v>
                </c:pt>
                <c:pt idx="8">
                  <c:v>59026715.040000021</c:v>
                </c:pt>
              </c:numCache>
            </c:numRef>
          </c:val>
          <c:extLst>
            <c:ext xmlns:c16="http://schemas.microsoft.com/office/drawing/2014/chart" uri="{C3380CC4-5D6E-409C-BE32-E72D297353CC}">
              <c16:uniqueId val="{00000012-655A-4FE6-9416-A1DC51F8A30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71437</xdr:colOff>
      <xdr:row>4</xdr:row>
      <xdr:rowOff>15876</xdr:rowOff>
    </xdr:from>
    <xdr:to>
      <xdr:col>14</xdr:col>
      <xdr:colOff>7938</xdr:colOff>
      <xdr:row>19</xdr:row>
      <xdr:rowOff>127001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650875</xdr:colOff>
      <xdr:row>19</xdr:row>
      <xdr:rowOff>142875</xdr:rowOff>
    </xdr:from>
    <xdr:to>
      <xdr:col>14</xdr:col>
      <xdr:colOff>23813</xdr:colOff>
      <xdr:row>37</xdr:row>
      <xdr:rowOff>119062</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19</xdr:row>
      <xdr:rowOff>150812</xdr:rowOff>
    </xdr:from>
    <xdr:to>
      <xdr:col>5</xdr:col>
      <xdr:colOff>619125</xdr:colOff>
      <xdr:row>37</xdr:row>
      <xdr:rowOff>126999</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55564</xdr:colOff>
      <xdr:row>4</xdr:row>
      <xdr:rowOff>31750</xdr:rowOff>
    </xdr:from>
    <xdr:to>
      <xdr:col>3</xdr:col>
      <xdr:colOff>31750</xdr:colOff>
      <xdr:row>11</xdr:row>
      <xdr:rowOff>47625</xdr:rowOff>
    </xdr:to>
    <mc:AlternateContent xmlns:mc="http://schemas.openxmlformats.org/markup-compatibility/2006" xmlns:a14="http://schemas.microsoft.com/office/drawing/2010/main">
      <mc:Choice Requires="a14">
        <xdr:graphicFrame macro="">
          <xdr:nvGraphicFramePr>
            <xdr:cNvPr id="5" name="Number of Transactions Per City "/>
            <xdr:cNvGraphicFramePr/>
          </xdr:nvGraphicFramePr>
          <xdr:xfrm>
            <a:off x="0" y="0"/>
            <a:ext cx="0" cy="0"/>
          </xdr:xfrm>
          <a:graphic>
            <a:graphicData uri="http://schemas.microsoft.com/office/drawing/2010/slicer">
              <sle:slicer xmlns:sle="http://schemas.microsoft.com/office/drawing/2010/slicer" name="Number of Transactions Per City "/>
            </a:graphicData>
          </a:graphic>
        </xdr:graphicFrame>
      </mc:Choice>
      <mc:Fallback xmlns="">
        <xdr:sp macro="" textlink="">
          <xdr:nvSpPr>
            <xdr:cNvPr id="0" name=""/>
            <xdr:cNvSpPr>
              <a:spLocks noTextEdit="1"/>
            </xdr:cNvSpPr>
          </xdr:nvSpPr>
          <xdr:spPr>
            <a:xfrm>
              <a:off x="55564" y="912813"/>
              <a:ext cx="1952624"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46037</xdr:colOff>
      <xdr:row>11</xdr:row>
      <xdr:rowOff>52387</xdr:rowOff>
    </xdr:from>
    <xdr:to>
      <xdr:col>3</xdr:col>
      <xdr:colOff>47624</xdr:colOff>
      <xdr:row>19</xdr:row>
      <xdr:rowOff>119062</xdr:rowOff>
    </xdr:to>
    <mc:AlternateContent xmlns:mc="http://schemas.openxmlformats.org/markup-compatibility/2006" xmlns:a14="http://schemas.microsoft.com/office/drawing/2010/main">
      <mc:Choice Requires="a14">
        <xdr:graphicFrame macro="">
          <xdr:nvGraphicFramePr>
            <xdr:cNvPr id="6"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46037" y="2155825"/>
              <a:ext cx="1978025" cy="1463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SHRAVYA RAMADUGU" refreshedDate="45649.723248726848" createdVersion="6" refreshedVersion="6" minRefreshableVersion="3" recordCount="1501">
  <cacheSource type="worksheet">
    <worksheetSource ref="A1:O1502" sheet="Main"/>
  </cacheSource>
  <cacheFields count="15">
    <cacheField name="date" numFmtId="164">
      <sharedItems containsSemiMixedTypes="0" containsNonDate="0" containsDate="1" containsString="0" minDate="2024-12-02T00:00:00" maxDate="2024-12-21T00:00:00"/>
    </cacheField>
    <cacheField name="transaction_type" numFmtId="0">
      <sharedItems count="4">
        <s v="DAMAGED RETURN"/>
        <s v="Sales Invoice"/>
        <s v="Saleable RETURN"/>
        <s v="Scheme Free Product"/>
      </sharedItems>
    </cacheField>
    <cacheField name="customer_name" numFmtId="0">
      <sharedItems count="309">
        <s v="Vaibhav Laxmi Medicine(GST)"/>
        <s v="Bharavnath Anaj Bhandar"/>
        <s v="Medicare Pharmacy(GST)"/>
        <s v="simandhar pharmacy"/>
        <s v="Gandhi &amp; Sons"/>
        <s v="Navjeevan Chemist(GST)"/>
        <s v="Ashriwad Medical(GST)"/>
        <s v="Mewad Pharmacy"/>
        <s v="Bipinkumar Manshukhlal Shah"/>
        <s v="Vinod Pharma"/>
        <s v="Akshar Agency"/>
        <s v="V M Enterprise"/>
        <s v="Jay Ambe Enterprise"/>
        <s v="Jiyansh Sales"/>
        <s v="Punit Sales Agency"/>
        <s v="DEV ENTERPRISE"/>
        <s v="A TO Z TRADERS"/>
        <s v="Vinayak Marketing"/>
        <s v="Mashru General Store"/>
        <s v="Jalaram Enterprise"/>
        <s v="Star Exports(GST)"/>
        <s v="JCK Enterprise"/>
        <s v="GPSAR Healthcare Ltd"/>
        <s v="Verai General Stores"/>
        <s v="SHREE MOMAI TRADERS"/>
        <s v="Kyra Enterprises"/>
        <s v="Thakkar Nandkumar Sitaram"/>
        <s v="Tirupati Sales Corporation"/>
        <s v="Jay Agency"/>
        <s v="Charbhuja trading Co."/>
        <s v="Raj Medical &amp; General Store"/>
        <s v="Amiraj Pro Center(GST)"/>
        <s v="Shree Sureshwar Grain Centre(GST)"/>
        <s v="Shreeji Chemist(GST)"/>
        <s v="Bhagvan Kirana &amp; Prov.(GST)"/>
        <s v="Nandkishor Medical Stores"/>
        <s v="Bholenath Supermarket(GST)"/>
        <s v="Aravali Medical Stores"/>
        <s v="A-1 Medical"/>
        <s v="Rajesh Traders(GST)"/>
        <s v="NewSafe Medical"/>
        <s v="Raj Chemist(GST)"/>
        <s v="Shree Shanti Chemist"/>
        <s v="Murlidhar Prov. Store"/>
        <s v="Ganpathi super market"/>
        <s v="Shreyas Medicince"/>
        <s v="New Umiya Medical"/>
        <s v="Manan Medical Stores(GST)"/>
        <s v="Hello Medecine(GST)"/>
        <s v="Shalimar Oil Depo"/>
        <s v="Aroma Medical"/>
        <s v="Akshar Medicine(GST)"/>
        <s v="Arpit Medical(GST)"/>
        <s v="Roshan Sales"/>
        <s v="Sangam Pharmacy"/>
        <s v="Rational Handloom Co.Pvt.Ltd(GST)"/>
        <s v="Mahavir Medical Stores"/>
        <s v="J.P.Tea Depo"/>
        <s v="Salomi Boutique"/>
        <s v="Laxmi Medical Store(GST)"/>
        <s v="Satnam Parlour"/>
        <s v="bhanbrayan kirana store"/>
        <s v="Shree Aai Mata super market"/>
        <s v="Wel Come Medical-(Cash Only)"/>
        <s v="Hare Krishna grain cener"/>
        <s v="chamunda kirana"/>
        <s v="Patava Medical(GST)"/>
        <s v="Rajkamal General Store"/>
        <s v="Shreeji anaj bhandar"/>
        <s v="Shreenathji Pharmacy"/>
        <s v="Vijay Stores"/>
        <s v="Doveshwer General Store"/>
        <s v="Jay jalaram kirana store"/>
        <s v="Siddhnath Medical &amp; Pro store"/>
        <s v="chamunda kirana store"/>
        <s v="Shree Vardhaman Medical(GST)"/>
        <s v="Beena Medical Stores Private Limited"/>
        <s v="New Mahalaxmi Medical store"/>
        <s v="Shubham Medical Store"/>
        <s v="Rameshwar Kirana Store"/>
        <s v="Hari Om General &amp; Provision Store(GST)"/>
        <s v="Mahalaxmi Novelty"/>
        <s v="khodiyar kirana store"/>
        <s v="Giriraj Medical Stores(GST)"/>
        <s v="New Rajasthan Medicalts(GST)"/>
        <s v="Viraj Kirana"/>
        <s v="Kashtabhanjan Medical"/>
        <s v="Shivam medical"/>
        <s v="Jalaram Medical(GST)"/>
        <s v="Dharmi Super Market"/>
        <s v="Apex Medical Store"/>
        <s v="Arkaan Medicines"/>
        <s v="Shivam Medical Stores"/>
        <s v="Parishram Medical(GST)"/>
        <s v="Safi store"/>
        <s v="Madina Medical"/>
        <s v="Madhur Super Market(GST)"/>
        <s v="Anshi Lifestyle pharmacy &amp; Supermarket"/>
        <s v="Kundan Parlour"/>
        <s v="King Store"/>
        <s v="Karanchi Store"/>
        <s v="Sunny medical store"/>
        <s v="Bharat Novelty"/>
        <s v="bhavani medical &amp; general store"/>
        <s v="Mahavir Medical Stores(GST)"/>
        <s v="Raj Tarders"/>
        <s v="bandana medical store"/>
        <s v="Life Care Pharmacy"/>
        <s v="Natraj Chemist"/>
        <s v="Manisha Medical(GST)"/>
        <s v="Tana Ri Ri Medi. &amp; Provi. Store(GST)"/>
        <s v="kamod medical"/>
        <s v="new alif medical stores"/>
        <s v="Mahesh Medicla &amp; Prov.(GST)"/>
        <s v="Sitaram"/>
        <s v="Anjali Kirana"/>
        <s v="shree chamunda kirana store"/>
        <s v="lucky tea stall"/>
        <s v="Ganesh Medicine(GST)"/>
        <s v="Highness Med"/>
        <s v="Ravi Chemist(GST)"/>
        <s v="Ilaj Medical"/>
        <s v="Natraj Medical Stores"/>
        <s v="sagar parlour"/>
        <s v="Upendra Pharmacy(GST)"/>
        <s v="Star Health Medical(GST)"/>
        <s v="Rajdeep Pro Store"/>
        <s v="Health Plus"/>
        <s v="Maruti Medical &amp; Provision Store"/>
        <s v="Bisora Medical Store"/>
        <s v="Arhiant Medical Stores"/>
        <s v="Trikamlal Mohanlal &amp; Co."/>
        <s v="Anand Prov. Store"/>
        <s v="Just Born(GST)"/>
        <s v="Anand Kirana"/>
        <s v="Shanker Kirana Store"/>
        <s v="Mahavir Genral Stores"/>
        <s v="Radhe Trading(GST)"/>
        <s v="Rajesh Provision Stores(GST)"/>
        <s v="RAINBOW SUPER MARKET"/>
        <s v="Jay Shankar Pro store"/>
        <s v="KOUSHAR KIRANA STORE"/>
        <s v="laxmi provision store"/>
        <s v="parvati provision store"/>
        <s v="babusingh rajpurohit kirana store"/>
        <s v="jai Shree kirana store"/>
        <s v="RAJ KIRANA STORE"/>
        <s v="jay shri hingavaj kirana store"/>
        <s v="C.patel &amp; Sons"/>
        <s v="Arvind Chemical Produc(GST)"/>
        <s v="Alif medical store"/>
        <s v="Vidya Medical &amp; Sergical Store(GST)-(Cash Only)"/>
        <s v="shiv shakti kirana store"/>
        <s v="Muskan Kirana store"/>
        <s v="hoshiyar kirana stor"/>
        <s v="moon corner store"/>
        <s v="Khodiyar Parlour"/>
        <s v="Shakti cutlery store"/>
        <s v="shree ram rajeshwar provision store"/>
        <s v="Shakti Kirana Store"/>
        <s v="RAMDEV TEA STALL"/>
        <s v="Shree aashapura novelty and gift center"/>
        <s v="Raj Madir pan parlour"/>
        <s v="Jalaram dairy parlour"/>
        <s v="Guru Pan Parlor"/>
        <s v="shre khimaj mataji kirana store"/>
        <s v="JAGDAMBA KIRANA STORE"/>
        <s v="Khvaja dairy and store"/>
        <s v="Shivam parlor"/>
        <s v="momin pan parlor"/>
        <s v="Afiyat medical&amp; Hurble Sales"/>
        <s v="Jay bhole Mart kirana &amp; Provision stores"/>
        <s v="Maa ashapura katlary and general store"/>
        <s v="novelty pan parlor"/>
        <s v="Smit pan parlour"/>
        <s v="Taybah Medical"/>
        <s v="bhagya Laxmi provision store"/>
        <s v="Sagar pan parlour"/>
        <s v="Mukesh Provision Store"/>
        <s v="jay jagdamba provision store"/>
        <s v="Jalak pan dham"/>
        <s v="K G N parlour and general store"/>
        <s v="Royal Parlour"/>
        <s v="Vraj Medicine(GST)"/>
        <s v="gurukrupa general store"/>
        <s v="firoj stor"/>
        <s v="Kuresha parlor"/>
        <s v="Rozi Provision store"/>
        <s v="Jay meldi kirana store"/>
        <s v="Mansi general store"/>
        <s v="manoj kirana store"/>
        <s v="Husen kiran"/>
        <s v="Rai Kirana store"/>
        <s v="NIZAM KIRANA STORE"/>
        <s v="shabnam dairy"/>
        <s v="Jay ambe kirana stores"/>
        <s v="Mangalmurty general store"/>
        <s v="bherunath kirana store"/>
        <s v="Zeel Cold drinks and Provision Store"/>
        <s v="Zam zam Traders"/>
        <s v="Saiyad Kirana Store"/>
        <s v="new sizan kirana store"/>
        <s v="Bajrang Parlour"/>
        <s v="N N PARLOUR"/>
        <s v="shree ashapuri general stores"/>
        <s v="Jay ashapura Kirana store"/>
        <s v="Sahara parlor"/>
        <s v="gokuls kirana store"/>
        <s v="Jay shree ram provision store"/>
        <s v="faruq store"/>
        <s v="khodhiyar mata"/>
        <s v="Alif Pan Parlour"/>
        <s v="Kalindi Store"/>
        <s v="mahavir kirana store"/>
        <s v="arsh medical &amp; janaral stor"/>
        <s v="Aavesh Kirana store"/>
        <s v="Sherba medical Stores"/>
        <s v="khodiyar general store"/>
        <s v="alif kirana store"/>
        <s v="Haj Traders"/>
        <s v="Adnan kirana and bakery parlour"/>
        <s v="Garib navaz parlour"/>
        <s v="Supreme Sales ( CASH ONLY )"/>
        <s v="madina kariyana"/>
        <s v="bimillah kirana store"/>
        <s v="Mavtar Kirana Store"/>
        <s v="New charbhuja"/>
        <s v="Shree Ramdav Kirana Store"/>
        <s v="komal kirana store"/>
        <s v="Matoshree medicose"/>
        <s v="Classic kirana store"/>
        <s v="aafrin parlor"/>
        <s v="Shreeji Dairy Parlour"/>
        <s v="Shree Padmavati pan parlour"/>
        <s v="dev kirana store(M00924)"/>
        <s v="M S Enterprise"/>
        <s v="Naushad store"/>
        <s v="shiv shakti pan parlor"/>
        <s v="Alif kirana"/>
        <s v="Husain pan parlor"/>
        <s v="Shri Rohini Medical Store"/>
        <s v="rehmad kirana"/>
        <s v="senter point parlour"/>
        <s v="dhanlaxmi anaj bhandar"/>
        <s v="ramdev provision store"/>
        <s v="Jay Mataji Kirana Store"/>
        <s v="Bahuchar Kirana Store"/>
        <s v="Hareem medical and provision store"/>
        <s v="Savera Pan Parlour"/>
        <s v="shri chamunda kirana store"/>
        <s v="bilal bekarye"/>
        <s v="jaimomai nasta store"/>
        <s v="Krishna kirana store"/>
        <s v="saumya fashion"/>
        <s v="new  madina kirana stor"/>
        <s v="Maheshwari Pan parlor"/>
        <s v="J K parlour"/>
        <s v="Maa Khodak Kirana Store"/>
        <s v="Malik pan parlor"/>
        <s v="New Faiz medical store"/>
        <s v="Shree Ganesh stores"/>
        <s v="Aayan parlor"/>
        <s v="TAWAKKAL TEA STALL"/>
        <s v="Khvaja general store"/>
        <s v="Satyanam tea stall"/>
        <s v="Shree dev house keeping"/>
        <s v="Adhiya ice cream parlar"/>
        <s v="Chamunda Parlour"/>
        <s v="sundha medical"/>
        <s v="ambica medical and general stor"/>
        <s v="urva medical store"/>
        <s v="Aaradhya kirana store"/>
        <s v="PARIKH GANREL STORE"/>
        <s v="saan stor"/>
        <s v="sai Krupa kirana store"/>
        <s v="K &amp; S pharmacy ( CASH ONLY )"/>
        <s v="Jai Borwadi Pan parlor"/>
        <s v="asha pan parlar"/>
        <s v="FAST CARE MEDICAL STORE"/>
        <s v="sabina kirana stor"/>
        <s v="sarfraj general store"/>
        <s v="shree harsiddh medical and general store"/>
        <s v="Nizm Store"/>
        <s v="firoz store"/>
        <s v="sajan bakery store"/>
        <s v="khawaza kirana"/>
        <s v="Taj parlor"/>
        <s v="Rathiji Medical store"/>
        <s v="mumtaz parlour"/>
        <s v="natvar kirana store"/>
        <s v="Ganesh Kirana"/>
        <s v="Moon Light Traders(GST)"/>
        <s v="10 PLUS"/>
        <s v="Heena Store"/>
        <s v="M M Cosmatic"/>
        <s v="Vijay Medical &amp; Provision Store(GST)"/>
        <s v="Al Sifat General Store"/>
        <s v="balaji medical and general Store"/>
        <s v="BEST pharmacy"/>
        <s v="sanjivni medical"/>
        <s v="Remedy Medicines"/>
        <s v="Shree Laxmi Super Market"/>
        <s v="Namh Meditech Private Limited"/>
        <s v="Osia Hyper Retail Ltd(GST)"/>
        <s v="Paras Traders(GST)"/>
        <s v="Ashok Medical &amp; Gen. St."/>
        <s v="Janak Medical Store"/>
        <s v="Galaxi Medical &amp; Provision Store"/>
        <s v="Gujrat Medicines"/>
      </sharedItems>
    </cacheField>
    <cacheField name="customer_code" numFmtId="0">
      <sharedItems/>
    </cacheField>
    <cacheField name="channel_description" numFmtId="0">
      <sharedItems count="21">
        <s v="Large B Pharmacy"/>
        <s v="Large B Traditional"/>
        <s v="Medium Pharmacy"/>
        <s v="Large A Pharmacy"/>
        <s v="SubD A"/>
        <s v="SubD B"/>
        <s v="Semi WS Traditional"/>
        <s v="Semi WS Beauty"/>
        <s v="Large A Traditional"/>
        <s v="Hyper"/>
        <s v="Small B Traditional"/>
        <s v="Small C Traditional"/>
        <s v="Small A Pharmacy"/>
        <s v="Medium Traditional"/>
        <s v="Small A Traditional"/>
        <s v="New Traditional"/>
        <s v="New Pharmacy"/>
        <s v="Speciality"/>
        <s v="Super"/>
        <s v="WS Non-Feeder Traditional"/>
        <s v="New Beauty"/>
      </sharedItems>
    </cacheField>
    <cacheField name="customer_type" numFmtId="0">
      <sharedItems count="37">
        <s v="HFS (Large B Pharmacy)- D Type- Sectorized"/>
        <s v="HFS Sectorized (Large B Traditional)"/>
        <s v="New (Medium Pharmacy)- D Type"/>
        <s v="HFS (Large A Pharmacy)- D type- Sectorized"/>
        <s v="SubD (SubD A)"/>
        <s v="SubD (SubD B)"/>
        <s v="WS Platinum (Semi WS Traditional)"/>
        <s v="New WS Platinum (Semi WS Traditional)"/>
        <s v="HFS (Large A Pharmacy)- D type"/>
        <s v="New Sectorized (Large A Pharmacy)"/>
        <s v="WS Platinum (Semi WS Beauty)"/>
        <s v="HFS Sectorized (Large A Traditional)"/>
        <s v="New HFS (Hyper)"/>
        <s v="Other (Small B Traditional)"/>
        <s v="Maximus Jun22 (Small C Traditional)"/>
        <s v="Maximus Jun22 (Small B Traditional)"/>
        <s v="Other (Small A Pharmacy)"/>
        <s v="WS Silver (Semi WS Traditional)"/>
        <s v="Other (Medium Traditional)"/>
        <s v="Other (Small A Traditional)"/>
        <s v="Maximus 2.0 Replacement (New Traditional)"/>
        <s v="HFS (Large A Pharmacy)- L type- Sectorized"/>
        <s v="Maximus Jun22 (New Traditional)"/>
        <s v="Other (New Pharmacy)"/>
        <s v="New (Large B Traditional)"/>
        <s v="New (Large B Pharmacy)"/>
        <s v="Other (New Traditional)"/>
        <s v="Speciality Others (Speciality)"/>
        <s v="Maximus Phase1 (New Traditional)"/>
        <s v="HFS Sectorized (Large B Pharmacy)"/>
        <s v="HFS (Super)"/>
        <s v="Other (Small C Traditional)"/>
        <s v="WS Silver (WS Non-Feeder Traditional)"/>
        <s v="Maximus Jun22 (New Beauty)"/>
        <s v="Maximus Jun22 (New Pharmacy)"/>
        <s v="Maximus Phase1 (Small C Traditional)"/>
        <s v="Other (Medium Pharmacy)"/>
      </sharedItems>
    </cacheField>
    <cacheField name="Category" numFmtId="0">
      <sharedItems count="12">
        <s v="Grooming"/>
        <s v="Personal Care (GIL)"/>
        <s v="Fem Care"/>
        <s v="Health Care"/>
        <s v="Personal Care (OS)"/>
        <s v="Baby Care"/>
        <s v="Fabric &amp; Home Care"/>
        <s v="Hair Care"/>
        <s v="Skin Care"/>
        <s v="Female Hair Removal"/>
        <s v="Oral care"/>
        <s v="Aircare"/>
      </sharedItems>
    </cacheField>
    <cacheField name="brand" numFmtId="0">
      <sharedItems count="37">
        <s v="Gillette Mach3"/>
        <s v="Gillette"/>
        <s v="Whisper Ultra"/>
        <s v="Whisper Maxi"/>
        <s v="BabyRub"/>
        <s v="Inhaler"/>
        <s v="Vaporub"/>
        <s v="Vaporub Xtra Strong"/>
        <s v="Old Spice"/>
        <s v="Pampers"/>
        <s v="Ariel"/>
        <s v="Tide"/>
        <s v="H&amp;S"/>
        <s v="Pantene"/>
        <s v="Olay"/>
        <s v="Mach-3 Turbo"/>
        <s v="VCD"/>
        <s v="Satin Care"/>
        <s v="Venus"/>
        <s v="7 O Clock"/>
        <s v="Fusion"/>
        <s v="Gillette Presto Intl"/>
        <s v="Guard"/>
        <s v="Vector3"/>
        <s v="Wilkinson Sword"/>
        <s v="ORAL B"/>
        <s v="Gillette Series"/>
        <s v="Whisper Choice"/>
        <s v="Action 500"/>
        <s v="AmbiPur"/>
        <s v="Ariel Liquid"/>
        <s v="Gillette Vector Plus"/>
        <s v="Fusion PC"/>
        <s v="Liners"/>
        <s v="Vicks"/>
        <s v="Pampers Baby Wipes"/>
        <s v="7 O Clock PII"/>
      </sharedItems>
    </cacheField>
    <cacheField name="upc (Unit per Case)" numFmtId="0">
      <sharedItems containsSemiMixedTypes="0" containsString="0" containsNumber="1" containsInteger="1" minValue="1" maxValue="1200" count="55">
        <n v="36"/>
        <n v="12"/>
        <n v="48"/>
        <n v="54"/>
        <n v="45"/>
        <n v="75"/>
        <n v="18"/>
        <n v="60"/>
        <n v="24"/>
        <n v="1080"/>
        <n v="216"/>
        <n v="120"/>
        <n v="720"/>
        <n v="72"/>
        <n v="320"/>
        <n v="540"/>
        <n v="4"/>
        <n v="5"/>
        <n v="3"/>
        <n v="40"/>
        <n v="30"/>
        <n v="56"/>
        <n v="192"/>
        <n v="144"/>
        <n v="200"/>
        <n v="240"/>
        <n v="480"/>
        <n v="108"/>
        <n v="800"/>
        <n v="160"/>
        <n v="1200"/>
        <n v="96"/>
        <n v="20"/>
        <n v="1"/>
        <n v="112"/>
        <n v="15"/>
        <n v="960"/>
        <n v="16"/>
        <n v="25"/>
        <n v="32"/>
        <n v="140"/>
        <n v="6"/>
        <n v="324"/>
        <n v="288"/>
        <n v="168"/>
        <n v="2"/>
        <n v="8"/>
        <n v="576"/>
        <n v="100"/>
        <n v="80"/>
        <n v="600"/>
        <n v="10"/>
        <n v="50"/>
        <n v="34"/>
        <n v="90"/>
      </sharedItems>
    </cacheField>
    <cacheField name="quantity" numFmtId="0">
      <sharedItems containsSemiMixedTypes="0" containsString="0" containsNumber="1" containsInteger="1" minValue="-36" maxValue="16307"/>
    </cacheField>
    <cacheField name="amount" numFmtId="0">
      <sharedItems containsSemiMixedTypes="0" containsString="0" containsNumber="1" minValue="-39719.4" maxValue="2231769.6"/>
    </cacheField>
    <cacheField name="reason for transaction" numFmtId="0">
      <sharedItems containsBlank="1"/>
    </cacheField>
    <cacheField name="City" numFmtId="0">
      <sharedItems count="5">
        <s v="Surat"/>
        <s v="Pune"/>
        <s v="Indore"/>
        <s v="Vadodara"/>
        <s v="Ahmedabad"/>
      </sharedItems>
    </cacheField>
    <cacheField name="Retail (price Per Unit)" numFmtId="0">
      <sharedItems containsSemiMixedTypes="0" containsString="0" containsNumber="1" minValue="0" maxValue="3481.14"/>
    </cacheField>
    <cacheField name="Revenue" numFmtId="0">
      <sharedItems containsSemiMixedTypes="0" containsString="0" containsNumber="1" minValue="-39719.4" maxValue="2231769.6"/>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SHRAVYA RAMADUGU" refreshedDate="45650.426149305553" createdVersion="6" refreshedVersion="6" minRefreshableVersion="3" recordCount="1427">
  <cacheSource type="worksheet">
    <worksheetSource ref="A1:P1428" sheet="Main"/>
  </cacheSource>
  <cacheFields count="16">
    <cacheField name="date" numFmtId="164">
      <sharedItems containsSemiMixedTypes="0" containsNonDate="0" containsDate="1" containsString="0" minDate="2024-12-02T00:00:00" maxDate="2024-12-21T00:00:00"/>
    </cacheField>
    <cacheField name="transaction_type" numFmtId="0">
      <sharedItems/>
    </cacheField>
    <cacheField name="customer_name" numFmtId="0">
      <sharedItems count="309">
        <s v="Bipinkumar Manshukhlal Shah"/>
        <s v="A TO Z TRADERS"/>
        <s v="Punit Sales Agency"/>
        <s v="GPSAR Healthcare Ltd"/>
        <s v="Rajesh Traders(GST)"/>
        <s v="Roshan Sales"/>
        <s v="Hello Medecine(GST)"/>
        <s v="Shree Aai Mata super market"/>
        <s v="Rational Handloom Co.Pvt.Ltd(GST)"/>
        <s v="Anshi Lifestyle pharmacy &amp; Supermarket"/>
        <s v="RAINBOW SUPER MARKET"/>
        <s v="C.patel &amp; Sons"/>
        <s v="Rajesh Provision Stores(GST)"/>
        <s v="Laxmi Medical Store(GST)"/>
        <s v="Arpit Medical(GST)"/>
        <s v="Verai General Stores"/>
        <s v="DEV ENTERPRISE"/>
        <s v="10 PLUS"/>
        <s v="Akshar Medicine(GST)"/>
        <s v="Aroma Medical"/>
        <s v="Raj Medical &amp; General Store"/>
        <s v="Raj Chemist(GST)"/>
        <s v="Mahesh Medicla &amp; Prov.(GST)"/>
        <s v="Parishram Medical(GST)"/>
        <s v="Salomi Boutique"/>
        <s v="Trikamlal Mohanlal &amp; Co."/>
        <s v="Moon Light Traders(GST)"/>
        <s v="Bholenath Supermarket(GST)"/>
        <s v="Shreenathji Pharmacy"/>
        <s v="Mahavir Medical Stores"/>
        <s v="Mahavir Genral Stores"/>
        <s v="Natraj Medical Stores"/>
        <s v="Amiraj Pro Center(GST)"/>
        <s v="Ganpathi super market"/>
        <s v="Manan Medical Stores(GST)"/>
        <s v="Murlidhar Prov. Store"/>
        <s v="New Umiya Medical"/>
        <s v="Shalimar Oil Depo"/>
        <s v="Shree Shanti Chemist"/>
        <s v="Shreyas Medicince"/>
        <s v="Maruti Medical &amp; Provision Store"/>
        <s v="Anand Prov. Store"/>
        <s v="NewSafe Medical"/>
        <s v="Raj Tarders"/>
        <s v="Ganesh Medicine(GST)"/>
        <s v="Highness Med"/>
        <s v="Natraj Chemist"/>
        <s v="Sunny medical store"/>
        <s v="Rajkamal General Store"/>
        <s v="kamod medical"/>
        <s v="Ashriwad Medical(GST)"/>
        <s v="Jay Shankar Pro store"/>
        <s v="Shanker Kirana Store"/>
        <s v="Just Born(GST)"/>
        <s v="Vaibhav Laxmi Medicine(GST)"/>
        <s v="Kundan Parlour"/>
        <s v="Mewad Pharmacy"/>
        <s v="Bharat Novelty"/>
        <s v="New Rajasthan Medicalts(GST)"/>
        <s v="Vijay Stores"/>
        <s v="Sangam Pharmacy"/>
        <s v="Anand Kirana"/>
        <s v="Shivam Medical Stores"/>
        <s v="Shreeji Chemist(GST)"/>
        <s v="Radhe Trading(GST)"/>
        <s v="Arvind Chemical Produc(GST)"/>
        <s v="bhavani medical &amp; general store"/>
        <s v="bandana medical store"/>
        <s v="chamunda kirana store"/>
        <s v="Mahavir Medical Stores(GST)"/>
        <s v="laxmi provision store"/>
        <s v="Patava Medical(GST)"/>
        <s v="Medicare Pharmacy(GST)"/>
        <s v="King Store"/>
        <s v="Ilaj Medical"/>
        <s v="Ravi Chemist(GST)"/>
        <s v="Jiyansh Sales"/>
        <s v="J.P.Tea Depo"/>
        <s v="Aravali Medical Stores"/>
        <s v="Nandkishor Medical Stores"/>
        <s v="Sitaram"/>
        <s v="Vidya Medical &amp; Sergical Store(GST)-(Cash Only)"/>
        <s v="Karanchi Store"/>
        <s v="Shivam medical"/>
        <s v="Safi store"/>
        <s v="Madhur Super Market(GST)"/>
        <s v="Doveshwer General Store"/>
        <s v="Arhiant Medical Stores"/>
        <s v="Bisora Medical Store"/>
        <s v="Star Health Medical(GST)"/>
        <s v="Rajdeep Pro Store"/>
        <s v="Gandhi &amp; Sons"/>
        <s v="A-1 Medical"/>
        <s v="Jay jalaram kirana store"/>
        <s v="Kashtabhanjan Medical"/>
        <s v="lucky tea stall"/>
        <s v="babusingh rajpurohit kirana store"/>
        <s v="Shreeji anaj bhandar"/>
        <s v="Navjeevan Chemist(GST)"/>
        <s v="Wel Come Medical-(Cash Only)"/>
        <s v="simandhar pharmacy"/>
        <s v="Apex Medical Store"/>
        <s v="Arkaan Medicines"/>
        <s v="Dharmi Super Market"/>
        <s v="Giriraj Medical Stores(GST)"/>
        <s v="Jalaram Medical(GST)"/>
        <s v="jay shri hingavaj kirana store"/>
        <s v="sagar parlour"/>
        <s v="Satnam Parlour"/>
        <s v="Upendra Pharmacy(GST)"/>
        <s v="Anjali Kirana"/>
        <s v="bhanbrayan kirana store"/>
        <s v="new alif medical stores"/>
        <s v="Hari Om General &amp; Provision Store(GST)"/>
        <s v="Rameshwar Kirana Store"/>
        <s v="Shree Sureshwar Grain Centre(GST)"/>
        <s v="Shubham Medical Store"/>
        <s v="Viraj Kirana"/>
        <s v="KOUSHAR KIRANA STORE"/>
        <s v="parvati provision store"/>
        <s v="RAJ KIRANA STORE"/>
        <s v="Bharavnath Anaj Bhandar"/>
        <s v="Alif medical store"/>
        <s v="chamunda kirana"/>
        <s v="shree chamunda kirana store"/>
        <s v="Bhagvan Kirana &amp; Prov.(GST)"/>
        <s v="Charbhuja trading Co."/>
        <s v="Madina Medical"/>
        <s v="Beena Medical Stores Private Limited"/>
        <s v="khodiyar kirana store"/>
        <s v="Mahalaxmi Novelty"/>
        <s v="New Mahalaxmi Medical store"/>
        <s v="Shree Vardhaman Medical(GST)"/>
        <s v="Siddhnath Medical &amp; Pro store"/>
        <s v="jai Shree kirana store"/>
        <s v="Hare Krishna grain cener"/>
        <s v="aafrin parlor"/>
        <s v="Aaradhya kirana store"/>
        <s v="Aavesh Kirana store"/>
        <s v="Aayan parlor"/>
        <s v="Adhiya ice cream parlar"/>
        <s v="Adnan kirana and bakery parlour"/>
        <s v="Afiyat medical&amp; Hurble Sales"/>
        <s v="Alif kirana"/>
        <s v="alif kirana store"/>
        <s v="Alif Pan Parlour"/>
        <s v="ambica medical and general stor"/>
        <s v="arsh medical &amp; janaral stor"/>
        <s v="asha pan parlar"/>
        <s v="Bahuchar Kirana Store"/>
        <s v="Bajrang Parlour"/>
        <s v="bhagya Laxmi provision store"/>
        <s v="bherunath kirana store"/>
        <s v="bilal bekarye"/>
        <s v="bimillah kirana store"/>
        <s v="Chamunda Parlour"/>
        <s v="Classic kirana store"/>
        <s v="dev kirana store(M00924)"/>
        <s v="dhanlaxmi anaj bhandar"/>
        <s v="faruq store"/>
        <s v="FAST CARE MEDICAL STORE"/>
        <s v="firoj stor"/>
        <s v="firoz store"/>
        <s v="Garib navaz parlour"/>
        <s v="gokuls kirana store"/>
        <s v="Guru Pan Parlor"/>
        <s v="gurukrupa general store"/>
        <s v="Haj Traders"/>
        <s v="Hareem medical and provision store"/>
        <s v="hoshiyar kirana stor"/>
        <s v="Husain pan parlor"/>
        <s v="Husen kiran"/>
        <s v="J K parlour"/>
        <s v="JAGDAMBA KIRANA STORE"/>
        <s v="Jai Borwadi Pan parlor"/>
        <s v="jaimomai nasta store"/>
        <s v="Jalak pan dham"/>
        <s v="Jalaram dairy parlour"/>
        <s v="Jay ambe kirana stores"/>
        <s v="Jay ashapura Kirana store"/>
        <s v="Jay bhole Mart kirana &amp; Provision stores"/>
        <s v="jay jagdamba provision store"/>
        <s v="Jay Mataji Kirana Store"/>
        <s v="Jay meldi kirana store"/>
        <s v="Jay shree ram provision store"/>
        <s v="K &amp; S pharmacy ( CASH ONLY )"/>
        <s v="K G N parlour and general store"/>
        <s v="Kalindi Store"/>
        <s v="khawaza kirana"/>
        <s v="khodhiyar mata"/>
        <s v="khodiyar general store"/>
        <s v="Khodiyar Parlour"/>
        <s v="Khvaja dairy and store"/>
        <s v="Khvaja general store"/>
        <s v="komal kirana store"/>
        <s v="Krishna kirana store"/>
        <s v="Kuresha parlor"/>
        <s v="M S Enterprise"/>
        <s v="Maa ashapura katlary and general store"/>
        <s v="Maa Khodak Kirana Store"/>
        <s v="madina kariyana"/>
        <s v="mahavir kirana store"/>
        <s v="Maheshwari Pan parlor"/>
        <s v="Malik pan parlor"/>
        <s v="Mangalmurty general store"/>
        <s v="manoj kirana store"/>
        <s v="Mansi general store"/>
        <s v="Matoshree medicose"/>
        <s v="Mavtar Kirana Store"/>
        <s v="momin pan parlor"/>
        <s v="moon corner store"/>
        <s v="Mukesh Provision Store"/>
        <s v="mumtaz parlour"/>
        <s v="Muskan Kirana store"/>
        <s v="N N PARLOUR"/>
        <s v="natvar kirana store"/>
        <s v="Naushad store"/>
        <s v="new  madina kirana stor"/>
        <s v="New charbhuja"/>
        <s v="New Faiz medical store"/>
        <s v="new sizan kirana store"/>
        <s v="NIZAM KIRANA STORE"/>
        <s v="Nizm Store"/>
        <s v="novelty pan parlor"/>
        <s v="PARIKH GANREL STORE"/>
        <s v="Rai Kirana store"/>
        <s v="Raj Madir pan parlour"/>
        <s v="ramdev provision store"/>
        <s v="RAMDEV TEA STALL"/>
        <s v="Rathiji Medical store"/>
        <s v="rehmad kirana"/>
        <s v="Royal Parlour"/>
        <s v="Rozi Provision store"/>
        <s v="saan stor"/>
        <s v="sabina kirana stor"/>
        <s v="Sagar pan parlour"/>
        <s v="Sahara parlor"/>
        <s v="sai Krupa kirana store"/>
        <s v="Saiyad Kirana Store"/>
        <s v="sajan bakery store"/>
        <s v="sarfraj general store"/>
        <s v="Satyanam tea stall"/>
        <s v="saumya fashion"/>
        <s v="Savera Pan Parlour"/>
        <s v="senter point parlour"/>
        <s v="shabnam dairy"/>
        <s v="Shakti cutlery store"/>
        <s v="Shakti Kirana Store"/>
        <s v="Sherba medical Stores"/>
        <s v="shiv shakti kirana store"/>
        <s v="shiv shakti pan parlor"/>
        <s v="Shivam parlor"/>
        <s v="shre khimaj mataji kirana store"/>
        <s v="Shree aashapura novelty and gift center"/>
        <s v="shree ashapuri general stores"/>
        <s v="Shree dev house keeping"/>
        <s v="Shree Ganesh stores"/>
        <s v="shree harsiddh medical and general store"/>
        <s v="Shree Padmavati pan parlour"/>
        <s v="shree ram rajeshwar provision store"/>
        <s v="Shree Ramdav Kirana Store"/>
        <s v="Shreeji Dairy Parlour"/>
        <s v="shri chamunda kirana store"/>
        <s v="Shri Rohini Medical Store"/>
        <s v="Smit pan parlour"/>
        <s v="sundha medical"/>
        <s v="Supreme Sales ( CASH ONLY )"/>
        <s v="Taj parlor"/>
        <s v="TAWAKKAL TEA STALL"/>
        <s v="Taybah Medical"/>
        <s v="urva medical store"/>
        <s v="Vraj Medicine(GST)"/>
        <s v="Zam zam Traders"/>
        <s v="Zeel Cold drinks and Provision Store"/>
        <s v="Health Plus"/>
        <s v="Life Care Pharmacy"/>
        <s v="Manisha Medical(GST)"/>
        <s v="Tana Ri Ri Medi. &amp; Provi. Store(GST)"/>
        <s v="Ganesh Kirana"/>
        <s v="Jalaram Enterprise"/>
        <s v="Jay Ambe Enterprise"/>
        <s v="SHREE MOMAI TRADERS"/>
        <s v="V M Enterprise"/>
        <s v="Vinod Pharma"/>
        <s v="balaji medical and general Store"/>
        <s v="Galaxi Medical &amp; Provision Store"/>
        <s v="Vijay Medical &amp; Provision Store(GST)"/>
        <s v="Akshar Agency"/>
        <s v="Al Sifat General Store"/>
        <s v="Namh Meditech Private Limited"/>
        <s v="BEST pharmacy"/>
        <s v="M M Cosmatic"/>
        <s v="Gujrat Medicines"/>
        <s v="Paras Traders(GST)"/>
        <s v="Mashru General Store"/>
        <s v="Vinayak Marketing"/>
        <s v="Osia Hyper Retail Ltd(GST)"/>
        <s v="Remedy Medicines"/>
        <s v="Shree Laxmi Super Market"/>
        <s v="Ashok Medical &amp; Gen. St."/>
        <s v="Heena Store"/>
        <s v="sanjivni medical"/>
        <s v="Janak Medical Store"/>
        <s v="Star Exports(GST)"/>
        <s v="Jay Agency"/>
        <s v="Thakkar Nandkumar Sitaram"/>
        <s v="Tirupati Sales Corporation"/>
        <s v="Kyra Enterprises"/>
        <s v="JCK Enterprise"/>
      </sharedItems>
    </cacheField>
    <cacheField name="customer_code" numFmtId="0">
      <sharedItems/>
    </cacheField>
    <cacheField name="channel_description" numFmtId="0">
      <sharedItems/>
    </cacheField>
    <cacheField name="customer_type" numFmtId="0">
      <sharedItems/>
    </cacheField>
    <cacheField name="Category" numFmtId="0">
      <sharedItems count="12">
        <s v="Health Care"/>
        <s v="Fem Care"/>
        <s v="Grooming"/>
        <s v="Skin Care"/>
        <s v="Personal Care (GIL)"/>
        <s v="Female Hair Removal"/>
        <s v="Baby Care"/>
        <s v="Fabric &amp; Home Care"/>
        <s v="Oral care"/>
        <s v="Hair Care"/>
        <s v="Aircare"/>
        <s v="Personal Care (OS)"/>
      </sharedItems>
    </cacheField>
    <cacheField name="brand" numFmtId="0">
      <sharedItems/>
    </cacheField>
    <cacheField name="upc (Unit per Case)" numFmtId="0">
      <sharedItems containsSemiMixedTypes="0" containsString="0" containsNumber="1" containsInteger="1" minValue="1" maxValue="1200"/>
    </cacheField>
    <cacheField name="quantity" numFmtId="0">
      <sharedItems containsSemiMixedTypes="0" containsString="0" containsNumber="1" containsInteger="1" minValue="-36" maxValue="16307"/>
    </cacheField>
    <cacheField name="amount" numFmtId="0">
      <sharedItems containsSemiMixedTypes="0" containsString="0" containsNumber="1" minValue="-39719.4" maxValue="2231769.6"/>
    </cacheField>
    <cacheField name="reason for transaction" numFmtId="0">
      <sharedItems containsBlank="1"/>
    </cacheField>
    <cacheField name="City" numFmtId="0">
      <sharedItems count="5">
        <s v="Pune"/>
        <s v="Vadodara"/>
        <s v="Surat"/>
        <s v="Ahmedabad"/>
        <s v="Indore"/>
      </sharedItems>
    </cacheField>
    <cacheField name="Retail (price Per Unit)" numFmtId="0">
      <sharedItems containsSemiMixedTypes="0" containsString="0" containsNumber="1" minValue="0" maxValue="3481.14"/>
    </cacheField>
    <cacheField name="Revenue" numFmtId="0">
      <sharedItems containsSemiMixedTypes="0" containsString="0" containsNumber="1" minValue="-39719.4" maxValue="2231769.6" count="855">
        <n v="-39719.4"/>
        <n v="-11170.08"/>
        <n v="-8839.44"/>
        <n v="-7426.89"/>
        <n v="-6964.32"/>
        <n v="-5921.1"/>
        <n v="-4680"/>
        <n v="-4553.5200000000004"/>
        <n v="-4283.92"/>
        <n v="-4103.6000000000004"/>
        <n v="-3977.76"/>
        <n v="-3750"/>
        <n v="-3730.4"/>
        <n v="-3705.34"/>
        <n v="-3111.12"/>
        <n v="-3061.2"/>
        <n v="-3004.6500000000005"/>
        <n v="-2838.78"/>
        <n v="-2555.56"/>
        <n v="-2275.85"/>
        <n v="-2236.52"/>
        <n v="-2211.12"/>
        <n v="-2141.96"/>
        <n v="-1988.88"/>
        <n v="-1918.83"/>
        <n v="-1911.32"/>
        <n v="-1852.67"/>
        <n v="-1728.1"/>
        <n v="-1727.28"/>
        <n v="-1723.27"/>
        <n v="-1710.28"/>
        <n v="-1662.5"/>
        <n v="-1499.16"/>
        <n v="-1400"/>
        <n v="-1277.78"/>
        <n v="-1249.1600000000001"/>
        <n v="-1184.04"/>
        <n v="-1105.56"/>
        <n v="-1088.06"/>
        <n v="-1086.0899999999999"/>
        <n v="-1026.78"/>
        <n v="-1025.9000000000001"/>
        <n v="-997.5"/>
        <n v="-994.44"/>
        <n v="-986.84999999999991"/>
        <n v="-921.24"/>
        <n v="-900.8"/>
        <n v="-900"/>
        <n v="-891.08"/>
        <n v="-889.28"/>
        <n v="-867.84999999999991"/>
        <n v="-841.12"/>
        <n v="-833.40000000000009"/>
        <n v="-820.7"/>
        <n v="-811.08"/>
        <n v="-780"/>
        <n v="-749.17"/>
        <n v="-736.62"/>
        <n v="-695.65"/>
        <n v="-681.66"/>
        <n v="-666.66"/>
        <n v="-665"/>
        <n v="-648.66"/>
        <n v="-630.55999999999995"/>
        <n v="-618"/>
        <n v="-617.48"/>
        <n v="-614.04"/>
        <n v="-592.6"/>
        <n v="-582.5"/>
        <n v="-562.5"/>
        <n v="-558.04"/>
        <n v="-552.78"/>
        <n v="-544.03"/>
        <n v="-540.79999999999995"/>
        <n v="-540.48"/>
        <n v="-540.29"/>
        <n v="-515.75"/>
        <n v="-515"/>
        <n v="-513.51"/>
        <n v="-511.72"/>
        <n v="-510.19999999999993"/>
        <n v="-505.5"/>
        <n v="-500.04"/>
        <n v="-495.44"/>
        <n v="-489.6"/>
        <n v="-485.63"/>
        <n v="-466.71"/>
        <n v="-460.62"/>
        <n v="-455.17"/>
        <n v="-444.64"/>
        <n v="-442.89"/>
        <n v="-437.5"/>
        <n v="-434.18999999999994"/>
        <n v="-417.24"/>
        <n v="-406.48"/>
        <n v="-405.6"/>
        <n v="-404.08"/>
        <n v="-400"/>
        <n v="-394.74"/>
        <n v="-394.68"/>
        <n v="-385.96"/>
        <n v="-379.46"/>
        <n v="-374.17"/>
        <n v="-372.72"/>
        <n v="-360.32"/>
        <n v="-350.88"/>
        <n v="-350"/>
        <n v="-347.14"/>
        <n v="-342.34"/>
        <n v="-340.91"/>
        <n v="-337.5"/>
        <n v="-334.82"/>
        <n v="-333.36"/>
        <n v="-333.34"/>
        <n v="-333.32"/>
        <n v="-332.5"/>
        <n v="-330.23"/>
        <n v="-320.36"/>
        <n v="-320"/>
        <n v="-314.44"/>
        <n v="-313.76"/>
        <n v="-309"/>
        <n v="-308.74"/>
        <n v="-307.02"/>
        <n v="-306.12"/>
        <n v="-305.98"/>
        <n v="-289.47000000000003"/>
        <n v="-288.86"/>
        <n v="-283.81"/>
        <n v="-280.70999999999998"/>
        <n v="-280"/>
        <n v="-272.94"/>
        <n v="-270.83"/>
        <n v="-270.36"/>
        <n v="-270.24"/>
        <n v="-266.64"/>
        <n v="-264.81"/>
        <n v="-250.44"/>
        <n v="-249.16"/>
        <n v="-245.62"/>
        <n v="-243.27"/>
        <n v="-240.33"/>
        <n v="-228.06"/>
        <n v="-225"/>
        <n v="-222.32"/>
        <n v="-220.71"/>
        <n v="-210.52"/>
        <n v="-208.62"/>
        <n v="-208.18"/>
        <n v="-206"/>
        <n v="-204.33"/>
        <n v="-204.08"/>
        <n v="-200.89"/>
        <n v="-200"/>
        <n v="-198.2"/>
        <n v="-197.9"/>
        <n v="-191.96"/>
        <n v="-189.18"/>
        <n v="-186.36"/>
        <n v="-184.22"/>
        <n v="-180.16"/>
        <n v="-179.4"/>
        <n v="-175.22"/>
        <n v="-172.18"/>
        <n v="-166.7"/>
        <n v="-166.68"/>
        <n v="-166.67"/>
        <n v="-165"/>
        <n v="-162.28"/>
        <n v="-162.18"/>
        <n v="-160"/>
        <n v="-157.66"/>
        <n v="-157.65"/>
        <n v="-147"/>
        <n v="-144.72999999999999"/>
        <n v="-142.86000000000001"/>
        <n v="-137.5"/>
        <n v="-135.12"/>
        <n v="-133.04"/>
        <n v="-132.5"/>
        <n v="-127.68"/>
        <n v="-122.81"/>
        <n v="-122.5"/>
        <n v="-113.49"/>
        <n v="-112.5"/>
        <n v="-112"/>
        <n v="-111.61"/>
        <n v="-111.12"/>
        <n v="-106"/>
        <n v="-103"/>
        <n v="-102.04"/>
        <n v="-99.1"/>
        <n v="-98.95"/>
        <n v="-98"/>
        <n v="-93.38"/>
        <n v="-90.08"/>
        <n v="-88.46"/>
        <n v="-82.5"/>
        <n v="-81.09"/>
        <n v="-80"/>
        <n v="-76.37"/>
        <n v="-75.89"/>
        <n v="-74.27"/>
        <n v="-73.5"/>
        <n v="-70"/>
        <n v="-68.36"/>
        <n v="-67.599999999999994"/>
        <n v="-59.46"/>
        <n v="-55.91"/>
        <n v="-49"/>
        <n v="-46.69"/>
        <n v="-40"/>
        <n v="-37.83"/>
        <n v="-25.620000000000005"/>
        <n v="-24.5"/>
        <n v="0"/>
        <n v="67.599999999999994"/>
        <n v="78.06"/>
        <n v="144.72999999999999"/>
        <n v="156.12"/>
        <n v="158.33000000000001"/>
        <n v="163.63999999999999"/>
        <n v="207.5"/>
        <n v="208.18"/>
        <n v="234.18"/>
        <n v="240"/>
        <n v="245.54"/>
        <n v="255.66"/>
        <n v="262.5"/>
        <n v="283.33999999999997"/>
        <n v="289.45999999999998"/>
        <n v="290.83"/>
        <n v="300"/>
        <n v="312.24"/>
        <n v="328.95"/>
        <n v="336.96"/>
        <n v="337.5"/>
        <n v="343.64"/>
        <n v="350.04"/>
        <n v="375"/>
        <n v="408.16"/>
        <n v="409.07999999999993"/>
        <n v="415"/>
        <n v="428.52"/>
        <n v="437.5"/>
        <n v="444.64"/>
        <n v="458.22"/>
        <n v="480"/>
        <n v="481.82"/>
        <n v="499.92000000000007"/>
        <n v="504.96"/>
        <n v="511.32"/>
        <n v="515.46"/>
        <n v="525"/>
        <n v="533.94000000000005"/>
        <n v="540.72"/>
        <n v="546.41999999999996"/>
        <n v="547.86"/>
        <n v="566.67999999999995"/>
        <n v="569.29999999999995"/>
        <n v="578.91999999999996"/>
        <n v="581.66"/>
        <n v="600"/>
        <n v="624.48"/>
        <n v="625.04"/>
        <n v="630.64"/>
        <n v="650.04"/>
        <n v="655.7"/>
        <n v="657.26"/>
        <n v="657.9"/>
        <n v="666.96"/>
        <n v="675"/>
        <n v="687.28"/>
        <n v="692.65"/>
        <n v="696.48"/>
        <n v="700"/>
        <n v="700.02"/>
        <n v="700.08"/>
        <n v="704.02"/>
        <n v="713.4"/>
        <n v="745.44"/>
        <n v="750"/>
        <n v="763.7"/>
        <n v="789.36"/>
        <n v="790.08"/>
        <n v="800.04"/>
        <n v="803.52"/>
        <n v="818.15999999999985"/>
        <n v="833.36"/>
        <n v="840.07"/>
        <n v="850.02"/>
        <n v="850.08"/>
        <n v="857.04"/>
        <n v="890.04"/>
        <n v="891.08"/>
        <n v="900"/>
        <n v="907.92"/>
        <n v="916.44"/>
        <n v="936.72"/>
        <n v="950.04"/>
        <n v="960"/>
        <n v="961.32"/>
        <n v="973.08"/>
        <n v="979.08"/>
        <n v="979.2"/>
        <n v="986.84999999999991"/>
        <n v="990"/>
        <n v="994.98"/>
        <n v="995.04"/>
        <n v="1000"/>
        <n v="1000.08"/>
        <n v="1009.92"/>
        <n v="1020.3999999999999"/>
        <n v="1030.92"/>
        <n v="1033.08"/>
        <n v="1038.8399999999999"/>
        <n v="1043.56"/>
        <n v="1050"/>
        <n v="1056.03"/>
        <n v="1060.68"/>
        <n v="1066.08"/>
        <n v="1068.1500000000001"/>
        <n v="1080.96"/>
        <n v="1081.44"/>
        <n v="1118.1600000000001"/>
        <n v="1119.2"/>
        <n v="1151.5"/>
        <n v="1152"/>
        <n v="1153.1199999999999"/>
        <n v="1157.8399999999999"/>
        <n v="1171.28"/>
        <n v="1194.78"/>
        <n v="1200"/>
        <n v="1205.3399999999999"/>
        <n v="1208.97"/>
        <n v="1240"/>
        <n v="1285.56"/>
        <n v="1305.44"/>
        <n v="1314.52"/>
        <n v="1314.84"/>
        <n v="1330"/>
        <n v="1333.44"/>
        <n v="1338.52"/>
        <n v="1350"/>
        <n v="1405.2"/>
        <n v="1426.8"/>
        <n v="1440"/>
        <n v="1441.8"/>
        <n v="1444.44"/>
        <n v="1445.46"/>
        <n v="1462.5"/>
        <n v="1468.8"/>
        <n v="1470"/>
        <n v="1473.24"/>
        <n v="1477.8"/>
        <n v="1490.88"/>
        <n v="1494.96"/>
        <n v="1500"/>
        <n v="1502.64"/>
        <n v="1530.6"/>
        <n v="1556.24"/>
        <n v="1558.37"/>
        <n v="1560"/>
        <n v="1600"/>
        <n v="1607.04"/>
        <n v="1640"/>
        <n v="1661"/>
        <n v="1663.92"/>
        <n v="1680"/>
        <n v="1684.2599999999998"/>
        <n v="1700.04"/>
        <n v="1710.54"/>
        <n v="1718.1999999999998"/>
        <n v="1718.86"/>
        <n v="1722.2400000000002"/>
        <n v="1727.28"/>
        <n v="1736.7599999999998"/>
        <n v="1750"/>
        <n v="1800"/>
        <n v="1820.88"/>
        <n v="1832.88"/>
        <n v="1835.88"/>
        <n v="1844.64"/>
        <n v="1873.44"/>
        <n v="1886.6399999999999"/>
        <n v="1900.08"/>
        <n v="1909.25"/>
        <n v="1918.83"/>
        <n v="1947.3600000000001"/>
        <n v="1950.12"/>
        <n v="1967.1"/>
        <n v="1971.78"/>
        <n v="1973.53"/>
        <n v="1973.6999999999998"/>
        <n v="1981.48"/>
        <n v="1988.88"/>
        <n v="1989.96"/>
        <n v="2000.1599999999999"/>
        <n v="2000.16"/>
        <n v="2019.84"/>
        <n v="2026.2199999999998"/>
        <n v="2031.3800000000003"/>
        <n v="2043.29"/>
        <n v="2045.46"/>
        <n v="2056.25"/>
        <n v="2066.16"/>
        <n v="2077.6799999999998"/>
        <n v="2080"/>
        <n v="2081.7600000000002"/>
        <n v="2088.96"/>
        <n v="2100"/>
        <n v="2100.2399999999998"/>
        <n v="2102.64"/>
        <n v="2142.6"/>
        <n v="2211.12"/>
        <n v="2236.3200000000002"/>
        <n v="2236.38"/>
        <n v="2238.2399999999998"/>
        <n v="2250"/>
        <n v="2266.64"/>
        <n v="2290.86"/>
        <n v="2342.64"/>
        <n v="2389.56"/>
        <n v="2399.7600000000002"/>
        <n v="2409.1"/>
        <n v="2410.6799999999998"/>
        <n v="2432.6999999999998"/>
        <n v="2438.88"/>
        <n v="2465.4"/>
        <n v="2490.67"/>
        <n v="2499.96"/>
        <n v="2500.02"/>
        <n v="2500.08"/>
        <n v="2544"/>
        <n v="2553.39"/>
        <n v="2555.56"/>
        <n v="2558.2199999999998"/>
        <n v="2599.92"/>
        <n v="2625"/>
        <n v="2640"/>
        <n v="2649.12"/>
        <n v="2660"/>
        <n v="2667.84"/>
        <n v="2688"/>
        <n v="2700.94"/>
        <n v="2716.62"/>
        <n v="2749.32"/>
        <n v="2749.92"/>
        <n v="2750"/>
        <n v="2754"/>
        <n v="2768.8"/>
        <n v="2773.2"/>
        <n v="2777.76"/>
        <n v="2790.2"/>
        <n v="2800"/>
        <n v="2809.08"/>
        <n v="2812.68"/>
        <n v="2816.37"/>
        <n v="2833.32"/>
        <n v="2880"/>
        <n v="2883.6"/>
        <n v="2888.88"/>
        <n v="2890.92"/>
        <n v="2936.07"/>
        <n v="2940"/>
        <n v="2946.48"/>
        <n v="2989.92"/>
        <n v="2994.96"/>
        <n v="3000"/>
        <n v="3000.24"/>
        <n v="3068.19"/>
        <n v="3075.3"/>
        <n v="3077.7"/>
        <n v="3080.34"/>
        <n v="3120"/>
        <n v="3146.88"/>
        <n v="3153.2"/>
        <n v="3157.44"/>
        <n v="3157.92"/>
        <n v="3171.08"/>
        <n v="3177.2"/>
        <n v="3182.04"/>
        <n v="3243.6"/>
        <n v="3244.32"/>
        <n v="3244.8"/>
        <n v="3258.5"/>
        <n v="3272.6399999999994"/>
        <n v="3300"/>
        <n v="3327.84"/>
        <n v="3330"/>
        <n v="3333.6"/>
        <n v="3348.24"/>
        <n v="3354.4800000000005"/>
        <n v="3367.32"/>
        <n v="3400.08"/>
        <n v="3421.08"/>
        <n v="3437.56"/>
        <n v="3456"/>
        <n v="3481.14"/>
        <n v="3482.16"/>
        <n v="3495"/>
        <n v="3499.4400000000005"/>
        <n v="3500"/>
        <n v="3508.92"/>
        <n v="3513"/>
        <n v="3567.6"/>
        <n v="3600"/>
        <n v="3618.45"/>
        <n v="3665.76"/>
        <n v="3666.96"/>
        <n v="3671.72"/>
        <n v="3684.24"/>
        <n v="3716.2200000000003"/>
        <n v="3720.24"/>
        <n v="3730.4"/>
        <n v="3739.2"/>
        <n v="3750"/>
        <n v="3755.16"/>
        <n v="3777.6000000000004"/>
        <n v="3783.6"/>
        <n v="3799.8899999999994"/>
        <n v="3833.28"/>
        <n v="3844.32"/>
        <n v="3854.56"/>
        <n v="3857.2799999999997"/>
        <n v="3907.8"/>
        <n v="3916.32"/>
        <n v="3934.2"/>
        <n v="3939.76"/>
        <n v="3944.3999999999996"/>
        <n v="3962.96"/>
        <n v="3963.54"/>
        <n v="3977.76"/>
        <n v="3979.5599999999995"/>
        <n v="3979.92"/>
        <n v="3990"/>
        <n v="4000"/>
        <n v="4000.3199999999997"/>
        <n v="4000.32"/>
        <n v="4044"/>
        <n v="4050"/>
        <n v="4089.96"/>
        <n v="4108.08"/>
        <n v="4120"/>
        <n v="4123.68"/>
        <n v="4152.5"/>
        <n v="4162"/>
        <n v="4163.5200000000004"/>
        <n v="4166.6400000000003"/>
        <n v="4166.8"/>
        <n v="4173.8999999999996"/>
        <n v="4200"/>
        <n v="4224.12"/>
        <n v="4234.3999999999996"/>
        <n v="4305.6000000000004"/>
        <n v="4320"/>
        <n v="4324.2"/>
        <n v="4324.3999999999996"/>
        <n v="4333.68"/>
        <n v="4336.38"/>
        <n v="4410"/>
        <n v="4421.16"/>
        <n v="4422.24"/>
        <n v="4433.3999999999996"/>
        <n v="4472.6400000000003"/>
        <n v="4485"/>
        <n v="4495.0200000000004"/>
        <n v="4500"/>
        <n v="4533.28"/>
        <n v="4539.6000000000004"/>
        <n v="4540.32"/>
        <n v="4553.5200000000004"/>
        <n v="4606.2"/>
        <n v="4680"/>
        <n v="4681.8"/>
        <n v="4683.6000000000004"/>
        <n v="4693.95"/>
        <n v="4736.88"/>
        <n v="4750.0200000000004"/>
        <n v="4756.8"/>
        <n v="4766.6400000000003"/>
        <n v="4800"/>
        <n v="4816.08"/>
        <n v="4939.84"/>
        <n v="4959.84"/>
        <n v="4982.16"/>
        <n v="4996.6400000000003"/>
        <n v="5044.4799999999996"/>
        <n v="5045.12"/>
        <n v="5102"/>
        <n v="5106.78"/>
        <n v="5131.62"/>
        <n v="5154.6000000000004"/>
        <n v="5181.4799999999996"/>
        <n v="5189.34"/>
        <n v="5207.1000000000004"/>
        <n v="5210.28"/>
        <n v="5218.08"/>
        <n v="5222.6400000000003"/>
        <n v="5244.48"/>
        <n v="5280"/>
        <n v="5298.24"/>
        <n v="5320"/>
        <n v="5335.68"/>
        <n v="5343.54"/>
        <n v="5388.84"/>
        <n v="5404.8"/>
        <n v="5430.3"/>
        <n v="5526.36"/>
        <n v="5527.44"/>
        <n v="5533.920000000001"/>
        <n v="5580.4"/>
        <n v="5592.15"/>
        <n v="5602.8"/>
        <n v="5607.04"/>
        <n v="5648.12"/>
        <n v="5666.4"/>
        <n v="5666.64"/>
        <n v="5700"/>
        <n v="5712.06"/>
        <n v="5767.92"/>
        <n v="5842.08"/>
        <n v="5855.5"/>
        <n v="5880"/>
        <n v="5882.16"/>
        <n v="5921.1"/>
        <n v="5999.94"/>
        <n v="6000"/>
        <n v="6009.3000000000011"/>
        <n v="6160.68"/>
        <n v="6245.28"/>
        <n v="6300"/>
        <n v="6314.88"/>
        <n v="6315.84"/>
        <n v="6315.9"/>
        <n v="6333.15"/>
        <n v="6353.46"/>
        <n v="6360"/>
        <n v="6407.2799999999988"/>
        <n v="6423.18"/>
        <n v="6483.48"/>
        <n v="6487.2"/>
        <n v="6488.64"/>
        <n v="6489.6"/>
        <n v="6600"/>
        <n v="6609.6"/>
        <n v="6631.74"/>
        <n v="6633.36"/>
        <n v="6831.6"/>
        <n v="6922"/>
        <n v="6947.52"/>
        <n v="6953.64"/>
        <n v="6964.32"/>
        <n v="7000"/>
        <n v="7021.62"/>
        <n v="7105.32"/>
        <n v="7331.52"/>
        <n v="7350"/>
        <n v="7368.48"/>
        <n v="7426.89"/>
        <n v="7432.4400000000005"/>
        <n v="7493.76"/>
        <n v="7499.88"/>
        <n v="7513.2000000000007"/>
        <n v="7567.2"/>
        <n v="7599.7799999999988"/>
        <n v="7632"/>
        <n v="7772.2200000000012"/>
        <n v="7925.92"/>
        <n v="7980"/>
        <n v="8100"/>
        <n v="8216.16"/>
        <n v="8240"/>
        <n v="8247.36"/>
        <n v="8290.08"/>
        <n v="8327.0400000000009"/>
        <n v="8334"/>
        <n v="8347.7999999999993"/>
        <n v="8472.18"/>
        <n v="8625"/>
        <n v="8648.4"/>
        <n v="8829.48"/>
        <n v="8839.44"/>
        <n v="8945.2800000000007"/>
        <n v="9013.9500000000007"/>
        <n v="9076.98"/>
        <n v="9079.2000000000007"/>
        <n v="9103.4"/>
        <n v="9125.2199999999993"/>
        <n v="9183.6"/>
        <n v="9192.24"/>
        <n v="9299.0400000000009"/>
        <n v="9318"/>
        <n v="9473.76"/>
        <n v="9610.7999999999993"/>
        <n v="9610.9200000000019"/>
        <n v="9612.48"/>
        <n v="9646.92"/>
        <n v="9730.7999999999993"/>
        <n v="9732.9599999999991"/>
        <n v="9734.4"/>
        <n v="9879.68"/>
        <n v="9907.4"/>
        <n v="9908.85"/>
        <n v="9914.4"/>
        <n v="9919.68"/>
        <n v="10000.799999999999"/>
        <n v="10063.44"/>
        <n v="10272.5"/>
        <n v="10368.6"/>
        <n v="10451.6"/>
        <n v="10500"/>
        <n v="10543.75"/>
        <n v="10596.48"/>
        <n v="10997.28"/>
        <n v="11015.16"/>
        <n v="11016"/>
        <n v="11055.6"/>
        <n v="11160.8"/>
        <n v="11163.12"/>
        <n v="11170.08"/>
        <n v="11214.08"/>
        <n v="11296.399999999998"/>
        <n v="11348.4"/>
        <n v="11667.6"/>
        <n v="11890.62"/>
        <n v="11916.6"/>
        <n v="12000.96"/>
        <n v="12132"/>
        <n v="12269.8"/>
        <n v="12310.8"/>
        <n v="12311.2"/>
        <n v="12490.56"/>
        <n v="12522"/>
        <n v="12777.8"/>
        <n v="12953.7"/>
        <n v="12973.2"/>
        <n v="12977.28"/>
        <n v="13440"/>
        <n v="13445.04"/>
        <n v="13494.6"/>
        <n v="13512"/>
        <n v="13583.1"/>
        <n v="13917.84"/>
        <n v="13948.559999999998"/>
        <n v="14120.3"/>
        <n v="14210.64"/>
        <n v="14374.95"/>
        <n v="14387.64"/>
        <n v="14400"/>
        <n v="14417.999999999998"/>
        <n v="14663.04"/>
        <n v="14700"/>
        <n v="14778"/>
        <n v="14819.52"/>
        <n v="14864.880000000001"/>
        <n v="14897.84"/>
        <n v="14987.52"/>
        <n v="15023.249999999998"/>
        <n v="15140.16"/>
        <n v="15199.559999999998"/>
        <n v="15306.000000000002"/>
        <n v="15568.02"/>
        <n v="15600"/>
        <n v="15840"/>
        <n v="16001.28"/>
        <n v="16088"/>
        <n v="16371"/>
        <n v="16432.32"/>
        <n v="16480"/>
        <n v="16695.599999999999"/>
        <n v="16821.12"/>
        <n v="17022.599999999999"/>
        <n v="17040.68"/>
        <n v="17249.939999999999"/>
        <n v="17303.759999999998"/>
        <n v="17361.12"/>
        <n v="17733.599999999999"/>
        <n v="17888.919999999998"/>
        <n v="18073.919999999998"/>
        <n v="18074.240000000002"/>
        <n v="19200"/>
        <n v="19759.36"/>
        <n v="20124.93"/>
        <n v="20408"/>
        <n v="20444.48"/>
        <n v="20518"/>
        <n v="21078"/>
        <n v="22232.04"/>
        <n v="22696.799999999999"/>
        <n v="23644.799999999999"/>
        <n v="23833.200000000001"/>
        <n v="24001.919999999998"/>
        <n v="24981.119999999999"/>
        <n v="24994.080000000002"/>
        <n v="25222.399999999998"/>
        <n v="25510"/>
        <n v="25907.4"/>
        <n v="26296.799999999999"/>
        <n v="26880"/>
        <n v="27166.2"/>
        <n v="27649.599999999999"/>
        <n v="28240.6"/>
        <n v="28371"/>
        <n v="28749.9"/>
        <n v="28832.400000000001"/>
        <n v="29217.3"/>
        <n v="29979.840000000004"/>
        <n v="30046.499999999996"/>
        <n v="30203.84"/>
        <n v="31665.750000000004"/>
        <n v="32443.200000000001"/>
        <n v="32652.799999999996"/>
        <n v="32704.02"/>
        <n v="32960"/>
        <n v="33051.15"/>
        <n v="33600"/>
        <n v="33642.239999999998"/>
        <n v="36055.800000000003"/>
        <n v="36842.400000000001"/>
        <n v="38861.1"/>
        <n v="39249.279999999999"/>
        <n v="43124.85"/>
        <n v="43229.760000000002"/>
        <n v="45069.749999999993"/>
        <n v="49440"/>
        <n v="50611.839999999997"/>
        <n v="51020"/>
        <n v="55299.199999999997"/>
        <n v="57664.800000000003"/>
        <n v="63578.879999999997"/>
        <n v="67284.479999999996"/>
        <n v="72317.34"/>
        <n v="75997.8"/>
        <n v="77722.2"/>
        <n v="89644.800000000003"/>
        <n v="90251.77"/>
        <n v="100008"/>
        <n v="101631.84"/>
        <n v="103629.6"/>
        <n v="138248"/>
        <n v="165928.53"/>
        <n v="236897.44"/>
        <n v="240659.7"/>
        <n v="259329.06"/>
        <n v="299894.03999999998"/>
        <n v="323806.56"/>
        <n v="331646.40000000002"/>
        <n v="398436.3"/>
        <n v="467386.47"/>
        <n v="663292.80000000005"/>
        <n v="761373.83"/>
        <n v="1382480"/>
        <n v="1652904.36"/>
        <n v="2231769.6"/>
      </sharedItems>
    </cacheField>
    <cacheField name="Revenue for B&amp;C" numFmtId="0">
      <sharedItems containsSemiMixedTypes="0" containsString="0" containsNumber="1" minValue="0" maxValue="9178236.1300000008"/>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r:id="rId1" refreshedBy="SHRAVYA RAMADUGU" refreshedDate="45650.451788078703" createdVersion="6" refreshedVersion="6" minRefreshableVersion="3" recordCount="1427">
  <cacheSource type="worksheet">
    <worksheetSource ref="A1:T1428" sheet="Main"/>
  </cacheSource>
  <cacheFields count="20">
    <cacheField name="date" numFmtId="164">
      <sharedItems containsSemiMixedTypes="0" containsNonDate="0" containsDate="1" containsString="0" minDate="2024-12-02T00:00:00" maxDate="2024-12-21T00:00:00"/>
    </cacheField>
    <cacheField name="transaction_type" numFmtId="0">
      <sharedItems/>
    </cacheField>
    <cacheField name="customer_name" numFmtId="0">
      <sharedItems/>
    </cacheField>
    <cacheField name="customer_code" numFmtId="0">
      <sharedItems/>
    </cacheField>
    <cacheField name="channel_description" numFmtId="0">
      <sharedItems count="21">
        <s v="SubD A"/>
        <s v="SubD B"/>
        <s v="Large A Pharmacy"/>
        <s v="Semi WS Beauty"/>
        <s v="Large B Traditional"/>
        <s v="Small B Traditional"/>
        <s v="Hyper"/>
        <s v="Super"/>
        <s v="WS Non-Feeder Traditional"/>
        <s v="Large A Traditional"/>
        <s v="Large B Pharmacy"/>
        <s v="Small A Pharmacy"/>
        <s v="Medium Traditional"/>
        <s v="Semi WS Traditional"/>
        <s v="Medium Pharmacy"/>
        <s v="Speciality"/>
        <s v="New Traditional"/>
        <s v="New Pharmacy"/>
        <s v="Small A Traditional"/>
        <s v="Small C Traditional"/>
        <s v="New Beauty"/>
      </sharedItems>
    </cacheField>
    <cacheField name="customer_type" numFmtId="0">
      <sharedItems/>
    </cacheField>
    <cacheField name="Category" numFmtId="0">
      <sharedItems/>
    </cacheField>
    <cacheField name="brand" numFmtId="0">
      <sharedItems/>
    </cacheField>
    <cacheField name="upc (Unit per Case)" numFmtId="0">
      <sharedItems containsSemiMixedTypes="0" containsString="0" containsNumber="1" containsInteger="1" minValue="1" maxValue="1200"/>
    </cacheField>
    <cacheField name="quantity" numFmtId="0">
      <sharedItems containsSemiMixedTypes="0" containsString="0" containsNumber="1" containsInteger="1" minValue="-36" maxValue="16307"/>
    </cacheField>
    <cacheField name="amount" numFmtId="0">
      <sharedItems containsSemiMixedTypes="0" containsString="0" containsNumber="1" minValue="-39719.4" maxValue="2231769.6"/>
    </cacheField>
    <cacheField name="reason for transaction" numFmtId="0">
      <sharedItems containsBlank="1"/>
    </cacheField>
    <cacheField name="City" numFmtId="0">
      <sharedItems count="5">
        <s v="Pune"/>
        <s v="Vadodara"/>
        <s v="Surat"/>
        <s v="Ahmedabad"/>
        <s v="Indore"/>
      </sharedItems>
    </cacheField>
    <cacheField name="Retail (price Per Unit)" numFmtId="0">
      <sharedItems containsSemiMixedTypes="0" containsString="0" containsNumber="1" minValue="0" maxValue="3481.14"/>
    </cacheField>
    <cacheField name="Revenue" numFmtId="0">
      <sharedItems containsSemiMixedTypes="0" containsString="0" containsNumber="1" minValue="-39719.4" maxValue="2231769.6"/>
    </cacheField>
    <cacheField name="Revenue for B&amp;C" numFmtId="0">
      <sharedItems containsSemiMixedTypes="0" containsString="0" containsNumber="1" minValue="0" maxValue="9178236.1300000008"/>
    </cacheField>
    <cacheField name="Revenue for each customer" numFmtId="0">
      <sharedItems containsSemiMixedTypes="0" containsString="0" containsNumber="1" minValue="-9950.9000000000015" maxValue="9325580.0200000014"/>
    </cacheField>
    <cacheField name="Revenue Per City" numFmtId="0">
      <sharedItems containsSemiMixedTypes="0" containsString="0" containsNumber="1" minValue="-108548.65" maxValue="11892906.699999999"/>
    </cacheField>
    <cacheField name="Number of Transactions Per City " numFmtId="0">
      <sharedItems containsSemiMixedTypes="0" containsString="0" containsNumber="1" containsInteger="1" minValue="1" maxValue="469" count="469">
        <n v="82"/>
        <n v="81"/>
        <n v="80"/>
        <n v="390"/>
        <n v="389"/>
        <n v="65"/>
        <n v="79"/>
        <n v="388"/>
        <n v="64"/>
        <n v="63"/>
        <n v="421"/>
        <n v="387"/>
        <n v="386"/>
        <n v="62"/>
        <n v="420"/>
        <n v="419"/>
        <n v="418"/>
        <n v="417"/>
        <n v="416"/>
        <n v="415"/>
        <n v="414"/>
        <n v="413"/>
        <n v="61"/>
        <n v="60"/>
        <n v="385"/>
        <n v="78"/>
        <n v="384"/>
        <n v="412"/>
        <n v="59"/>
        <n v="58"/>
        <n v="57"/>
        <n v="411"/>
        <n v="410"/>
        <n v="409"/>
        <n v="408"/>
        <n v="407"/>
        <n v="406"/>
        <n v="405"/>
        <n v="404"/>
        <n v="403"/>
        <n v="402"/>
        <n v="401"/>
        <n v="400"/>
        <n v="399"/>
        <n v="398"/>
        <n v="56"/>
        <n v="55"/>
        <n v="54"/>
        <n v="53"/>
        <n v="52"/>
        <n v="51"/>
        <n v="50"/>
        <n v="397"/>
        <n v="396"/>
        <n v="49"/>
        <n v="395"/>
        <n v="394"/>
        <n v="393"/>
        <n v="392"/>
        <n v="391"/>
        <n v="383"/>
        <n v="48"/>
        <n v="382"/>
        <n v="381"/>
        <n v="380"/>
        <n v="47"/>
        <n v="379"/>
        <n v="378"/>
        <n v="377"/>
        <n v="376"/>
        <n v="375"/>
        <n v="374"/>
        <n v="373"/>
        <n v="372"/>
        <n v="371"/>
        <n v="370"/>
        <n v="369"/>
        <n v="368"/>
        <n v="367"/>
        <n v="366"/>
        <n v="46"/>
        <n v="365"/>
        <n v="45"/>
        <n v="44"/>
        <n v="43"/>
        <n v="364"/>
        <n v="363"/>
        <n v="362"/>
        <n v="361"/>
        <n v="360"/>
        <n v="359"/>
        <n v="358"/>
        <n v="357"/>
        <n v="356"/>
        <n v="355"/>
        <n v="354"/>
        <n v="353"/>
        <n v="352"/>
        <n v="351"/>
        <n v="350"/>
        <n v="42"/>
        <n v="349"/>
        <n v="348"/>
        <n v="347"/>
        <n v="346"/>
        <n v="345"/>
        <n v="344"/>
        <n v="343"/>
        <n v="41"/>
        <n v="77"/>
        <n v="40"/>
        <n v="342"/>
        <n v="341"/>
        <n v="39"/>
        <n v="38"/>
        <n v="340"/>
        <n v="37"/>
        <n v="339"/>
        <n v="36"/>
        <n v="338"/>
        <n v="35"/>
        <n v="34"/>
        <n v="33"/>
        <n v="337"/>
        <n v="336"/>
        <n v="335"/>
        <n v="334"/>
        <n v="333"/>
        <n v="332"/>
        <n v="32"/>
        <n v="331"/>
        <n v="330"/>
        <n v="329"/>
        <n v="328"/>
        <n v="327"/>
        <n v="326"/>
        <n v="325"/>
        <n v="324"/>
        <n v="31"/>
        <n v="323"/>
        <n v="322"/>
        <n v="321"/>
        <n v="320"/>
        <n v="319"/>
        <n v="318"/>
        <n v="317"/>
        <n v="316"/>
        <n v="315"/>
        <n v="314"/>
        <n v="30"/>
        <n v="313"/>
        <n v="312"/>
        <n v="311"/>
        <n v="310"/>
        <n v="29"/>
        <n v="309"/>
        <n v="308"/>
        <n v="307"/>
        <n v="28"/>
        <n v="306"/>
        <n v="27"/>
        <n v="305"/>
        <n v="304"/>
        <n v="303"/>
        <n v="26"/>
        <n v="302"/>
        <n v="301"/>
        <n v="300"/>
        <n v="299"/>
        <n v="298"/>
        <n v="297"/>
        <n v="296"/>
        <n v="295"/>
        <n v="294"/>
        <n v="293"/>
        <n v="292"/>
        <n v="291"/>
        <n v="290"/>
        <n v="289"/>
        <n v="288"/>
        <n v="287"/>
        <n v="286"/>
        <n v="285"/>
        <n v="284"/>
        <n v="283"/>
        <n v="282"/>
        <n v="281"/>
        <n v="280"/>
        <n v="279"/>
        <n v="278"/>
        <n v="277"/>
        <n v="276"/>
        <n v="25"/>
        <n v="275"/>
        <n v="274"/>
        <n v="273"/>
        <n v="24"/>
        <n v="272"/>
        <n v="271"/>
        <n v="270"/>
        <n v="269"/>
        <n v="268"/>
        <n v="267"/>
        <n v="266"/>
        <n v="265"/>
        <n v="264"/>
        <n v="263"/>
        <n v="262"/>
        <n v="261"/>
        <n v="260"/>
        <n v="259"/>
        <n v="258"/>
        <n v="23"/>
        <n v="257"/>
        <n v="256"/>
        <n v="255"/>
        <n v="254"/>
        <n v="253"/>
        <n v="252"/>
        <n v="22"/>
        <n v="251"/>
        <n v="250"/>
        <n v="249"/>
        <n v="248"/>
        <n v="21"/>
        <n v="247"/>
        <n v="20"/>
        <n v="246"/>
        <n v="245"/>
        <n v="244"/>
        <n v="243"/>
        <n v="242"/>
        <n v="241"/>
        <n v="240"/>
        <n v="19"/>
        <n v="239"/>
        <n v="238"/>
        <n v="237"/>
        <n v="236"/>
        <n v="235"/>
        <n v="234"/>
        <n v="233"/>
        <n v="232"/>
        <n v="231"/>
        <n v="230"/>
        <n v="18"/>
        <n v="17"/>
        <n v="16"/>
        <n v="15"/>
        <n v="14"/>
        <n v="13"/>
        <n v="12"/>
        <n v="11"/>
        <n v="10"/>
        <n v="9"/>
        <n v="229"/>
        <n v="228"/>
        <n v="227"/>
        <n v="226"/>
        <n v="8"/>
        <n v="225"/>
        <n v="224"/>
        <n v="223"/>
        <n v="222"/>
        <n v="221"/>
        <n v="220"/>
        <n v="219"/>
        <n v="218"/>
        <n v="217"/>
        <n v="216"/>
        <n v="215"/>
        <n v="214"/>
        <n v="213"/>
        <n v="212"/>
        <n v="211"/>
        <n v="210"/>
        <n v="209"/>
        <n v="208"/>
        <n v="207"/>
        <n v="206"/>
        <n v="205"/>
        <n v="204"/>
        <n v="203"/>
        <n v="202"/>
        <n v="201"/>
        <n v="200"/>
        <n v="199"/>
        <n v="198"/>
        <n v="197"/>
        <n v="196"/>
        <n v="195"/>
        <n v="194"/>
        <n v="193"/>
        <n v="192"/>
        <n v="191"/>
        <n v="190"/>
        <n v="189"/>
        <n v="188"/>
        <n v="187"/>
        <n v="186"/>
        <n v="185"/>
        <n v="184"/>
        <n v="183"/>
        <n v="182"/>
        <n v="181"/>
        <n v="180"/>
        <n v="179"/>
        <n v="178"/>
        <n v="177"/>
        <n v="176"/>
        <n v="175"/>
        <n v="174"/>
        <n v="173"/>
        <n v="172"/>
        <n v="171"/>
        <n v="170"/>
        <n v="169"/>
        <n v="168"/>
        <n v="167"/>
        <n v="166"/>
        <n v="165"/>
        <n v="164"/>
        <n v="163"/>
        <n v="162"/>
        <n v="161"/>
        <n v="160"/>
        <n v="159"/>
        <n v="158"/>
        <n v="157"/>
        <n v="156"/>
        <n v="155"/>
        <n v="154"/>
        <n v="153"/>
        <n v="152"/>
        <n v="151"/>
        <n v="150"/>
        <n v="149"/>
        <n v="148"/>
        <n v="147"/>
        <n v="146"/>
        <n v="145"/>
        <n v="144"/>
        <n v="143"/>
        <n v="142"/>
        <n v="141"/>
        <n v="140"/>
        <n v="139"/>
        <n v="138"/>
        <n v="137"/>
        <n v="136"/>
        <n v="135"/>
        <n v="134"/>
        <n v="133"/>
        <n v="132"/>
        <n v="131"/>
        <n v="130"/>
        <n v="129"/>
        <n v="128"/>
        <n v="127"/>
        <n v="126"/>
        <n v="125"/>
        <n v="124"/>
        <n v="123"/>
        <n v="122"/>
        <n v="121"/>
        <n v="120"/>
        <n v="119"/>
        <n v="118"/>
        <n v="117"/>
        <n v="116"/>
        <n v="115"/>
        <n v="114"/>
        <n v="113"/>
        <n v="112"/>
        <n v="111"/>
        <n v="110"/>
        <n v="109"/>
        <n v="108"/>
        <n v="107"/>
        <n v="106"/>
        <n v="105"/>
        <n v="104"/>
        <n v="103"/>
        <n v="102"/>
        <n v="101"/>
        <n v="100"/>
        <n v="99"/>
        <n v="98"/>
        <n v="97"/>
        <n v="96"/>
        <n v="95"/>
        <n v="94"/>
        <n v="93"/>
        <n v="92"/>
        <n v="91"/>
        <n v="90"/>
        <n v="89"/>
        <n v="88"/>
        <n v="87"/>
        <n v="86"/>
        <n v="85"/>
        <n v="84"/>
        <n v="83"/>
        <n v="76"/>
        <n v="75"/>
        <n v="74"/>
        <n v="73"/>
        <n v="72"/>
        <n v="71"/>
        <n v="70"/>
        <n v="69"/>
        <n v="68"/>
        <n v="67"/>
        <n v="66"/>
        <n v="7"/>
        <n v="6"/>
        <n v="5"/>
        <n v="4"/>
        <n v="3"/>
        <n v="2"/>
        <n v="1"/>
        <n v="469"/>
        <n v="468"/>
        <n v="467"/>
        <n v="466"/>
        <n v="465"/>
        <n v="464"/>
        <n v="463"/>
        <n v="462"/>
        <n v="461"/>
        <n v="460"/>
        <n v="459"/>
        <n v="458"/>
        <n v="457"/>
        <n v="456"/>
        <n v="455"/>
        <n v="454"/>
        <n v="453"/>
        <n v="452"/>
        <n v="451"/>
        <n v="450"/>
        <n v="449"/>
        <n v="448"/>
        <n v="447"/>
        <n v="446"/>
        <n v="445"/>
        <n v="444"/>
        <n v="443"/>
        <n v="442"/>
        <n v="441"/>
        <n v="440"/>
        <n v="439"/>
        <n v="438"/>
        <n v="437"/>
        <n v="436"/>
        <n v="435"/>
        <n v="434"/>
        <n v="433"/>
        <n v="432"/>
        <n v="431"/>
        <n v="430"/>
        <n v="429"/>
        <n v="428"/>
        <n v="427"/>
        <n v="426"/>
        <n v="425"/>
        <n v="424"/>
        <n v="423"/>
        <n v="422"/>
      </sharedItems>
    </cacheField>
    <cacheField name="Average Revenue per Transaction" numFmtId="2">
      <sharedItems containsSemiMixedTypes="0" containsString="0" containsNumber="1" minValue="-762.25369230769252" maxValue="2231769.6"/>
    </cacheField>
  </cacheFields>
  <extLst>
    <ext xmlns:x14="http://schemas.microsoft.com/office/spreadsheetml/2009/9/main" uri="{725AE2AE-9491-48be-B2B4-4EB974FC3084}">
      <x14:pivotCacheDefinition pivotCacheId="1"/>
    </ext>
  </extLst>
</pivotCacheDefinition>
</file>

<file path=xl/pivotCache/pivotCacheDefinition4.xml><?xml version="1.0" encoding="utf-8"?>
<pivotCacheDefinition xmlns="http://schemas.openxmlformats.org/spreadsheetml/2006/main" xmlns:r="http://schemas.openxmlformats.org/officeDocument/2006/relationships" r:id="rId1" refreshedBy="SHRAVYA RAMADUGU" refreshedDate="45650.45756145833" createdVersion="6" refreshedVersion="6" minRefreshableVersion="3" recordCount="1427">
  <cacheSource type="worksheet">
    <worksheetSource ref="L1:T1428" sheet="Main"/>
  </cacheSource>
  <cacheFields count="9">
    <cacheField name="reason for transaction" numFmtId="0">
      <sharedItems containsBlank="1" count="10">
        <s v="Wrong Order"/>
        <s v="Short Supplied"/>
        <s v="Godown Short"/>
        <s v="Shop had No Cash"/>
        <s v="DAMAGED"/>
        <s v="Po Expired So Customer Rejected"/>
        <s v="Shop Closed"/>
        <s v="Expired Pack"/>
        <s v="Salable"/>
        <m/>
      </sharedItems>
    </cacheField>
    <cacheField name="City" numFmtId="0">
      <sharedItems/>
    </cacheField>
    <cacheField name="Retail (price Per Unit)" numFmtId="0">
      <sharedItems containsSemiMixedTypes="0" containsString="0" containsNumber="1" minValue="0" maxValue="3481.14" count="340">
        <n v="1418.55"/>
        <n v="465.42"/>
        <n v="245.54000000000002"/>
        <n v="825.21"/>
        <n v="290.18"/>
        <n v="328.95000000000005"/>
        <n v="260"/>
        <n v="379.46000000000004"/>
        <n v="2141.96"/>
        <n v="1025.9000000000001"/>
        <n v="165.74"/>
        <n v="150"/>
        <n v="373.04"/>
        <n v="1852.67"/>
        <n v="259.26"/>
        <n v="102.03999999999999"/>
        <n v="600.93000000000006"/>
        <n v="135.18"/>
        <n v="638.89"/>
        <n v="455.16999999999996"/>
        <n v="65.78"/>
        <n v="184.26"/>
        <n v="497.22"/>
        <n v="639.61"/>
        <n v="955.66"/>
        <n v="1728.1"/>
        <n v="287.88"/>
        <n v="1723.27"/>
        <n v="332.5"/>
        <n v="1499.16"/>
        <n v="70"/>
        <n v="1249.1600000000001"/>
        <n v="544.03"/>
        <n v="1086.0899999999999"/>
        <n v="513.39"/>
        <n v="328.95"/>
        <n v="460.62"/>
        <n v="45.04"/>
        <n v="100"/>
        <n v="445.54"/>
        <n v="222.32"/>
        <n v="173.57"/>
        <n v="210.28"/>
        <n v="83.34"/>
        <n v="410.35"/>
        <n v="749.17"/>
        <n v="245.54"/>
        <n v="695.65"/>
        <n v="340.83"/>
        <n v="333.33"/>
        <n v="108.11"/>
        <n v="103"/>
        <n v="308.74"/>
        <n v="307.02"/>
        <n v="148.15"/>
        <n v="582.5"/>
        <n v="112.5"/>
        <n v="558.04"/>
        <n v="67.599999999999994"/>
        <n v="540.29"/>
        <n v="515.75"/>
        <n v="171.17"/>
        <n v="511.72"/>
        <n v="101.1"/>
        <n v="489.6"/>
        <n v="485.63"/>
        <n v="466.71"/>
        <n v="455.17"/>
        <n v="442.89"/>
        <n v="437.5"/>
        <n v="144.72999999999999"/>
        <n v="104.31"/>
        <n v="406.48"/>
        <n v="67.600000000000009"/>
        <n v="404.08"/>
        <n v="200"/>
        <n v="40"/>
        <n v="394.74"/>
        <n v="385.96"/>
        <n v="379.46"/>
        <n v="374.17"/>
        <n v="186.36"/>
        <n v="350.88"/>
        <n v="340.91"/>
        <n v="334.82"/>
        <n v="166.67"/>
        <n v="12.82"/>
        <n v="330.23"/>
        <n v="160.18"/>
        <n v="78.61"/>
        <n v="39.22"/>
        <n v="102.04"/>
        <n v="152.99"/>
        <n v="96.490000000000009"/>
        <n v="11.110000000000001"/>
        <n v="283.81"/>
        <n v="280.70999999999998"/>
        <n v="90.98"/>
        <n v="270.83"/>
        <n v="11.11"/>
        <n v="37.83"/>
        <n v="20.87"/>
        <n v="249.16"/>
        <n v="122.81"/>
        <n v="81.09"/>
        <n v="240.33"/>
        <n v="114.03"/>
        <n v="31.53"/>
        <n v="105.26"/>
        <n v="208.18"/>
        <n v="204.33"/>
        <n v="200.89"/>
        <n v="99.1"/>
        <n v="98.95"/>
        <n v="191.96"/>
        <n v="92.11"/>
        <n v="179.4"/>
        <n v="175.22"/>
        <n v="86.09"/>
        <n v="16.669999999999998"/>
        <n v="82.5"/>
        <n v="162.28"/>
        <n v="157.66"/>
        <n v="24.5"/>
        <n v="71.430000000000007"/>
        <n v="68.75"/>
        <n v="133.04"/>
        <n v="132.5"/>
        <n v="127.68"/>
        <n v="112"/>
        <n v="111.61"/>
        <n v="9.26"/>
        <n v="53"/>
        <n v="46.69"/>
        <n v="44.23"/>
        <n v="76.37"/>
        <n v="75.89"/>
        <n v="74.27"/>
        <n v="17.09"/>
        <n v="59.46"/>
        <n v="55.91"/>
        <n v="8.5400000000000009"/>
        <n v="0"/>
        <n v="78.06"/>
        <n v="158.33000000000001"/>
        <n v="163.63999999999999"/>
        <n v="207.5"/>
        <n v="20"/>
        <n v="85.22"/>
        <n v="43.75"/>
        <n v="141.66999999999999"/>
        <n v="290.83"/>
        <n v="25"/>
        <n v="14.04"/>
        <n v="171.82"/>
        <n v="58.34"/>
        <n v="125"/>
        <n v="68.179999999999993"/>
        <n v="35.71"/>
        <n v="240.91"/>
        <n v="20.830000000000002"/>
        <n v="42.08"/>
        <n v="171.82000000000002"/>
        <n v="266.97000000000003"/>
        <n v="78.059999999999988"/>
        <n v="91.31"/>
        <n v="569.29999999999995"/>
        <n v="50"/>
        <n v="156.26"/>
        <n v="54.169999999999995"/>
        <n v="327.85"/>
        <n v="657.26"/>
        <n v="222.32000000000002"/>
        <n v="116.08"/>
        <n v="350"/>
        <n v="116.67"/>
        <n v="352.01"/>
        <n v="713.4"/>
        <n v="750"/>
        <n v="62.5"/>
        <n v="65.84"/>
        <n v="66.67"/>
        <n v="66.959999999999994"/>
        <n v="104.17"/>
        <n v="70.84"/>
        <n v="74.17"/>
        <n v="75"/>
        <n v="158.34"/>
        <n v="326.36"/>
        <n v="165.83"/>
        <n v="165.84"/>
        <n v="250"/>
        <n v="41.67"/>
        <n v="86.089999999999989"/>
        <n v="86.57"/>
        <n v="74.539999999999992"/>
        <n v="88.39"/>
        <n v="177.67999999999998"/>
        <n v="213.63000000000002"/>
        <n v="90.08"/>
        <n v="1119.2"/>
        <n v="48"/>
        <n v="144.13999999999999"/>
        <n v="106.48"/>
        <n v="199.13"/>
        <n v="57.57"/>
        <n v="31"/>
        <n v="328.71"/>
        <n v="1338.52"/>
        <n v="58.550000000000004"/>
        <n v="40.049999999999997"/>
        <n v="120.37"/>
        <n v="489.59999999999997"/>
        <n v="369.45"/>
        <n v="123.14999999999999"/>
        <n v="83.05"/>
        <n v="69.33"/>
        <n v="285.08999999999997"/>
        <n v="143.52000000000001"/>
        <n v="303.48"/>
        <n v="327.84999999999997"/>
        <n v="1973.53"/>
        <n v="495.37"/>
        <n v="156.26000000000002"/>
        <n v="2043.29"/>
        <n v="346.96000000000004"/>
        <n v="43.52"/>
        <n v="58.339999999999996"/>
        <n v="372.73"/>
        <n v="373.03999999999996"/>
        <n v="566.66"/>
        <n v="381.81"/>
        <n v="390.44"/>
        <n v="33.330000000000005"/>
        <n v="45.9"/>
        <n v="205.45000000000002"/>
        <n v="8.33"/>
        <n v="208.33"/>
        <n v="416.67"/>
        <n v="283.70999999999998"/>
        <n v="426.36999999999995"/>
        <n v="216.66"/>
        <n v="883.04"/>
        <n v="452.77"/>
        <n v="229.16"/>
        <n v="173.05"/>
        <n v="115.74000000000001"/>
        <n v="468.18"/>
        <n v="236.11"/>
        <n v="499.16"/>
        <n v="41.669999999999995"/>
        <n v="45.900000000000006"/>
        <n v="1025.8999999999999"/>
        <n v="524.48"/>
        <n v="131.58000000000001"/>
        <n v="108.11999999999999"/>
        <n v="832.5"/>
        <n v="3481.14"/>
        <n v="175"/>
        <n v="10.83"/>
        <n v="58.55"/>
        <n v="917.93"/>
        <n v="1238.74"/>
        <n v="310.02"/>
        <n v="311.59999999999997"/>
        <n v="78.7"/>
        <n v="31.529999999999998"/>
        <n v="1266.6299999999999"/>
        <n v="80.36"/>
        <n v="651.30000000000007"/>
        <n v="164.35"/>
        <n v="1981.77"/>
        <n v="10.11"/>
        <n v="12.5"/>
        <n v="20.81"/>
        <n v="211.71999999999997"/>
        <n v="108.10999999999999"/>
        <n v="749.17000000000007"/>
        <n v="37.830000000000005"/>
        <n v="63.059999999999995"/>
        <n v="197.37"/>
        <n v="791.67000000000007"/>
        <n v="99.100000000000009"/>
        <n v="397.22"/>
        <n v="802.68"/>
        <n v="206.66"/>
        <n v="830.36"/>
        <n v="1295.3699999999999"/>
        <n v="2594.67"/>
        <n v="173.57000000000002"/>
        <n v="186.35999999999999"/>
        <n v="217.61"/>
        <n v="109.25999999999999"/>
        <n v="898.14"/>
        <n v="460.61999999999995"/>
        <n v="46.690000000000005"/>
        <n v="1412.03"/>
        <n v="78.699999999999989"/>
        <n v="184.26000000000002"/>
        <n v="490.18"/>
        <n v="346.96"/>
        <n v="421.06"/>
        <n v="266.96999999999997"/>
        <n v="1070.53"/>
        <n v="569.30000000000007"/>
        <n v="289.48"/>
        <n v="579.47"/>
        <n v="1170.27"/>
        <n v="1295.3700000000001"/>
        <n v="1520.87"/>
        <n v="2324.7600000000002"/>
        <n v="160.17999999999998"/>
        <n v="100.13"/>
        <n v="1607.82"/>
        <n v="81.089999999999989"/>
        <n v="135.17999999999998"/>
        <n v="205.45"/>
        <n v="1728.1000000000001"/>
        <n v="153.70000000000002"/>
        <n v="465.13000000000005"/>
        <n v="564.81999999999994"/>
        <n v="1981.7700000000002"/>
        <n v="83.339999999999989"/>
        <n v="98.949999999999989"/>
        <n v="560.21"/>
        <n v="452.77000000000004"/>
        <n v="1159.82"/>
        <n v="2324.7599999999998"/>
        <n v="958.33"/>
        <n v="600.92999999999995"/>
        <n v="643.52"/>
        <n v="90.95"/>
        <n v="958.32999999999993"/>
        <n v="240.32999999999998"/>
        <n v="564.80999999999995"/>
        <n v="564.82000000000005"/>
        <n v="1266.6300000000001"/>
        <n v="307.02000000000004"/>
        <n v="192.99"/>
        <n v="27.78"/>
      </sharedItems>
    </cacheField>
    <cacheField name="Revenue" numFmtId="0">
      <sharedItems containsSemiMixedTypes="0" containsString="0" containsNumber="1" minValue="-39719.4" maxValue="2231769.6" count="855">
        <n v="-39719.4"/>
        <n v="-11170.08"/>
        <n v="-8839.44"/>
        <n v="-7426.89"/>
        <n v="-6964.32"/>
        <n v="-5921.1"/>
        <n v="-4680"/>
        <n v="-4553.5200000000004"/>
        <n v="-4283.92"/>
        <n v="-4103.6000000000004"/>
        <n v="-3977.76"/>
        <n v="-3750"/>
        <n v="-3730.4"/>
        <n v="-3705.34"/>
        <n v="-3111.12"/>
        <n v="-3061.2"/>
        <n v="-3004.6500000000005"/>
        <n v="-2838.78"/>
        <n v="-2555.56"/>
        <n v="-2275.85"/>
        <n v="-2236.52"/>
        <n v="-2211.12"/>
        <n v="-2141.96"/>
        <n v="-1988.88"/>
        <n v="-1918.83"/>
        <n v="-1911.32"/>
        <n v="-1852.67"/>
        <n v="-1728.1"/>
        <n v="-1727.28"/>
        <n v="-1723.27"/>
        <n v="-1710.28"/>
        <n v="-1662.5"/>
        <n v="-1499.16"/>
        <n v="-1400"/>
        <n v="-1277.78"/>
        <n v="-1249.1600000000001"/>
        <n v="-1184.04"/>
        <n v="-1105.56"/>
        <n v="-1088.06"/>
        <n v="-1086.0899999999999"/>
        <n v="-1026.78"/>
        <n v="-1025.9000000000001"/>
        <n v="-997.5"/>
        <n v="-994.44"/>
        <n v="-986.84999999999991"/>
        <n v="-921.24"/>
        <n v="-900.8"/>
        <n v="-900"/>
        <n v="-891.08"/>
        <n v="-889.28"/>
        <n v="-867.84999999999991"/>
        <n v="-841.12"/>
        <n v="-833.40000000000009"/>
        <n v="-820.7"/>
        <n v="-811.08"/>
        <n v="-780"/>
        <n v="-749.17"/>
        <n v="-736.62"/>
        <n v="-695.65"/>
        <n v="-681.66"/>
        <n v="-666.66"/>
        <n v="-665"/>
        <n v="-648.66"/>
        <n v="-630.55999999999995"/>
        <n v="-618"/>
        <n v="-617.48"/>
        <n v="-614.04"/>
        <n v="-592.6"/>
        <n v="-582.5"/>
        <n v="-562.5"/>
        <n v="-558.04"/>
        <n v="-552.78"/>
        <n v="-544.03"/>
        <n v="-540.79999999999995"/>
        <n v="-540.48"/>
        <n v="-540.29"/>
        <n v="-515.75"/>
        <n v="-515"/>
        <n v="-513.51"/>
        <n v="-511.72"/>
        <n v="-510.19999999999993"/>
        <n v="-505.5"/>
        <n v="-500.04"/>
        <n v="-495.44"/>
        <n v="-489.6"/>
        <n v="-485.63"/>
        <n v="-466.71"/>
        <n v="-460.62"/>
        <n v="-455.17"/>
        <n v="-444.64"/>
        <n v="-442.89"/>
        <n v="-437.5"/>
        <n v="-434.18999999999994"/>
        <n v="-417.24"/>
        <n v="-406.48"/>
        <n v="-405.6"/>
        <n v="-404.08"/>
        <n v="-400"/>
        <n v="-394.74"/>
        <n v="-394.68"/>
        <n v="-385.96"/>
        <n v="-379.46"/>
        <n v="-374.17"/>
        <n v="-372.72"/>
        <n v="-360.32"/>
        <n v="-350.88"/>
        <n v="-350"/>
        <n v="-347.14"/>
        <n v="-342.34"/>
        <n v="-340.91"/>
        <n v="-337.5"/>
        <n v="-334.82"/>
        <n v="-333.36"/>
        <n v="-333.34"/>
        <n v="-333.32"/>
        <n v="-332.5"/>
        <n v="-330.23"/>
        <n v="-320.36"/>
        <n v="-320"/>
        <n v="-314.44"/>
        <n v="-313.76"/>
        <n v="-309"/>
        <n v="-308.74"/>
        <n v="-307.02"/>
        <n v="-306.12"/>
        <n v="-305.98"/>
        <n v="-289.47000000000003"/>
        <n v="-288.86"/>
        <n v="-283.81"/>
        <n v="-280.70999999999998"/>
        <n v="-280"/>
        <n v="-272.94"/>
        <n v="-270.83"/>
        <n v="-270.36"/>
        <n v="-270.24"/>
        <n v="-266.64"/>
        <n v="-264.81"/>
        <n v="-250.44"/>
        <n v="-249.16"/>
        <n v="-245.62"/>
        <n v="-243.27"/>
        <n v="-240.33"/>
        <n v="-228.06"/>
        <n v="-225"/>
        <n v="-222.32"/>
        <n v="-220.71"/>
        <n v="-210.52"/>
        <n v="-208.62"/>
        <n v="-208.18"/>
        <n v="-206"/>
        <n v="-204.33"/>
        <n v="-204.08"/>
        <n v="-200.89"/>
        <n v="-200"/>
        <n v="-198.2"/>
        <n v="-197.9"/>
        <n v="-191.96"/>
        <n v="-189.18"/>
        <n v="-186.36"/>
        <n v="-184.22"/>
        <n v="-180.16"/>
        <n v="-179.4"/>
        <n v="-175.22"/>
        <n v="-172.18"/>
        <n v="-166.7"/>
        <n v="-166.68"/>
        <n v="-166.67"/>
        <n v="-165"/>
        <n v="-162.28"/>
        <n v="-162.18"/>
        <n v="-160"/>
        <n v="-157.66"/>
        <n v="-157.65"/>
        <n v="-147"/>
        <n v="-144.72999999999999"/>
        <n v="-142.86000000000001"/>
        <n v="-137.5"/>
        <n v="-135.12"/>
        <n v="-133.04"/>
        <n v="-132.5"/>
        <n v="-127.68"/>
        <n v="-122.81"/>
        <n v="-122.5"/>
        <n v="-113.49"/>
        <n v="-112.5"/>
        <n v="-112"/>
        <n v="-111.61"/>
        <n v="-111.12"/>
        <n v="-106"/>
        <n v="-103"/>
        <n v="-102.04"/>
        <n v="-99.1"/>
        <n v="-98.95"/>
        <n v="-98"/>
        <n v="-93.38"/>
        <n v="-90.08"/>
        <n v="-88.46"/>
        <n v="-82.5"/>
        <n v="-81.09"/>
        <n v="-80"/>
        <n v="-76.37"/>
        <n v="-75.89"/>
        <n v="-74.27"/>
        <n v="-73.5"/>
        <n v="-70"/>
        <n v="-68.36"/>
        <n v="-67.599999999999994"/>
        <n v="-59.46"/>
        <n v="-55.91"/>
        <n v="-49"/>
        <n v="-46.69"/>
        <n v="-40"/>
        <n v="-37.83"/>
        <n v="-25.620000000000005"/>
        <n v="-24.5"/>
        <n v="0"/>
        <n v="67.599999999999994"/>
        <n v="78.06"/>
        <n v="144.72999999999999"/>
        <n v="156.12"/>
        <n v="158.33000000000001"/>
        <n v="163.63999999999999"/>
        <n v="207.5"/>
        <n v="208.18"/>
        <n v="234.18"/>
        <n v="240"/>
        <n v="245.54"/>
        <n v="255.66"/>
        <n v="262.5"/>
        <n v="283.33999999999997"/>
        <n v="289.45999999999998"/>
        <n v="290.83"/>
        <n v="300"/>
        <n v="312.24"/>
        <n v="328.95"/>
        <n v="336.96"/>
        <n v="337.5"/>
        <n v="343.64"/>
        <n v="350.04"/>
        <n v="375"/>
        <n v="408.16"/>
        <n v="409.07999999999993"/>
        <n v="415"/>
        <n v="428.52"/>
        <n v="437.5"/>
        <n v="444.64"/>
        <n v="458.22"/>
        <n v="480"/>
        <n v="481.82"/>
        <n v="499.92000000000007"/>
        <n v="504.96"/>
        <n v="511.32"/>
        <n v="515.46"/>
        <n v="525"/>
        <n v="533.94000000000005"/>
        <n v="540.72"/>
        <n v="546.41999999999996"/>
        <n v="547.86"/>
        <n v="566.67999999999995"/>
        <n v="569.29999999999995"/>
        <n v="578.91999999999996"/>
        <n v="581.66"/>
        <n v="600"/>
        <n v="624.48"/>
        <n v="625.04"/>
        <n v="630.64"/>
        <n v="650.04"/>
        <n v="655.7"/>
        <n v="657.26"/>
        <n v="657.9"/>
        <n v="666.96"/>
        <n v="675"/>
        <n v="687.28"/>
        <n v="692.65"/>
        <n v="696.48"/>
        <n v="700"/>
        <n v="700.02"/>
        <n v="700.08"/>
        <n v="704.02"/>
        <n v="713.4"/>
        <n v="745.44"/>
        <n v="750"/>
        <n v="763.7"/>
        <n v="789.36"/>
        <n v="790.08"/>
        <n v="800.04"/>
        <n v="803.52"/>
        <n v="818.15999999999985"/>
        <n v="833.36"/>
        <n v="840.07"/>
        <n v="850.02"/>
        <n v="850.08"/>
        <n v="857.04"/>
        <n v="890.04"/>
        <n v="891.08"/>
        <n v="900"/>
        <n v="907.92"/>
        <n v="916.44"/>
        <n v="936.72"/>
        <n v="950.04"/>
        <n v="960"/>
        <n v="961.32"/>
        <n v="973.08"/>
        <n v="979.08"/>
        <n v="979.2"/>
        <n v="986.84999999999991"/>
        <n v="990"/>
        <n v="994.98"/>
        <n v="995.04"/>
        <n v="1000"/>
        <n v="1000.08"/>
        <n v="1009.92"/>
        <n v="1020.3999999999999"/>
        <n v="1030.92"/>
        <n v="1033.08"/>
        <n v="1038.8399999999999"/>
        <n v="1043.56"/>
        <n v="1050"/>
        <n v="1056.03"/>
        <n v="1060.68"/>
        <n v="1066.08"/>
        <n v="1068.1500000000001"/>
        <n v="1080.96"/>
        <n v="1081.44"/>
        <n v="1118.1600000000001"/>
        <n v="1119.2"/>
        <n v="1151.5"/>
        <n v="1152"/>
        <n v="1153.1199999999999"/>
        <n v="1157.8399999999999"/>
        <n v="1171.28"/>
        <n v="1194.78"/>
        <n v="1200"/>
        <n v="1205.3399999999999"/>
        <n v="1208.97"/>
        <n v="1240"/>
        <n v="1285.56"/>
        <n v="1305.44"/>
        <n v="1314.52"/>
        <n v="1314.84"/>
        <n v="1330"/>
        <n v="1333.44"/>
        <n v="1338.52"/>
        <n v="1350"/>
        <n v="1405.2"/>
        <n v="1426.8"/>
        <n v="1440"/>
        <n v="1441.8"/>
        <n v="1444.44"/>
        <n v="1445.46"/>
        <n v="1462.5"/>
        <n v="1468.8"/>
        <n v="1470"/>
        <n v="1473.24"/>
        <n v="1477.8"/>
        <n v="1490.88"/>
        <n v="1494.96"/>
        <n v="1500"/>
        <n v="1502.64"/>
        <n v="1530.6"/>
        <n v="1556.24"/>
        <n v="1558.37"/>
        <n v="1560"/>
        <n v="1600"/>
        <n v="1607.04"/>
        <n v="1640"/>
        <n v="1661"/>
        <n v="1663.92"/>
        <n v="1680"/>
        <n v="1684.2599999999998"/>
        <n v="1700.04"/>
        <n v="1710.54"/>
        <n v="1718.1999999999998"/>
        <n v="1718.86"/>
        <n v="1722.2400000000002"/>
        <n v="1727.28"/>
        <n v="1736.7599999999998"/>
        <n v="1750"/>
        <n v="1800"/>
        <n v="1820.88"/>
        <n v="1832.88"/>
        <n v="1835.88"/>
        <n v="1844.64"/>
        <n v="1873.44"/>
        <n v="1886.6399999999999"/>
        <n v="1900.08"/>
        <n v="1909.25"/>
        <n v="1918.83"/>
        <n v="1947.3600000000001"/>
        <n v="1950.12"/>
        <n v="1967.1"/>
        <n v="1971.78"/>
        <n v="1973.53"/>
        <n v="1973.6999999999998"/>
        <n v="1981.48"/>
        <n v="1988.88"/>
        <n v="1989.96"/>
        <n v="2000.1599999999999"/>
        <n v="2000.16"/>
        <n v="2019.84"/>
        <n v="2026.2199999999998"/>
        <n v="2031.3800000000003"/>
        <n v="2043.29"/>
        <n v="2045.46"/>
        <n v="2056.25"/>
        <n v="2066.16"/>
        <n v="2077.6799999999998"/>
        <n v="2080"/>
        <n v="2081.7600000000002"/>
        <n v="2088.96"/>
        <n v="2100"/>
        <n v="2100.2399999999998"/>
        <n v="2102.64"/>
        <n v="2142.6"/>
        <n v="2211.12"/>
        <n v="2236.3200000000002"/>
        <n v="2236.38"/>
        <n v="2238.2399999999998"/>
        <n v="2250"/>
        <n v="2266.64"/>
        <n v="2290.86"/>
        <n v="2342.64"/>
        <n v="2389.56"/>
        <n v="2399.7600000000002"/>
        <n v="2409.1"/>
        <n v="2410.6799999999998"/>
        <n v="2432.6999999999998"/>
        <n v="2438.88"/>
        <n v="2465.4"/>
        <n v="2490.67"/>
        <n v="2499.96"/>
        <n v="2500.02"/>
        <n v="2500.08"/>
        <n v="2544"/>
        <n v="2553.39"/>
        <n v="2555.56"/>
        <n v="2558.2199999999998"/>
        <n v="2599.92"/>
        <n v="2625"/>
        <n v="2640"/>
        <n v="2649.12"/>
        <n v="2660"/>
        <n v="2667.84"/>
        <n v="2688"/>
        <n v="2700.94"/>
        <n v="2716.62"/>
        <n v="2749.32"/>
        <n v="2749.92"/>
        <n v="2750"/>
        <n v="2754"/>
        <n v="2768.8"/>
        <n v="2773.2"/>
        <n v="2777.76"/>
        <n v="2790.2"/>
        <n v="2800"/>
        <n v="2809.08"/>
        <n v="2812.68"/>
        <n v="2816.37"/>
        <n v="2833.32"/>
        <n v="2880"/>
        <n v="2883.6"/>
        <n v="2888.88"/>
        <n v="2890.92"/>
        <n v="2936.07"/>
        <n v="2940"/>
        <n v="2946.48"/>
        <n v="2989.92"/>
        <n v="2994.96"/>
        <n v="3000"/>
        <n v="3000.24"/>
        <n v="3068.19"/>
        <n v="3075.3"/>
        <n v="3077.7"/>
        <n v="3080.34"/>
        <n v="3120"/>
        <n v="3146.88"/>
        <n v="3153.2"/>
        <n v="3157.44"/>
        <n v="3157.92"/>
        <n v="3171.08"/>
        <n v="3177.2"/>
        <n v="3182.04"/>
        <n v="3243.6"/>
        <n v="3244.32"/>
        <n v="3244.8"/>
        <n v="3258.5"/>
        <n v="3272.6399999999994"/>
        <n v="3300"/>
        <n v="3327.84"/>
        <n v="3330"/>
        <n v="3333.6"/>
        <n v="3348.24"/>
        <n v="3354.4800000000005"/>
        <n v="3367.32"/>
        <n v="3400.08"/>
        <n v="3421.08"/>
        <n v="3437.56"/>
        <n v="3456"/>
        <n v="3481.14"/>
        <n v="3482.16"/>
        <n v="3495"/>
        <n v="3499.4400000000005"/>
        <n v="3500"/>
        <n v="3508.92"/>
        <n v="3513"/>
        <n v="3567.6"/>
        <n v="3600"/>
        <n v="3618.45"/>
        <n v="3665.76"/>
        <n v="3666.96"/>
        <n v="3671.72"/>
        <n v="3684.24"/>
        <n v="3716.2200000000003"/>
        <n v="3720.24"/>
        <n v="3730.4"/>
        <n v="3739.2"/>
        <n v="3750"/>
        <n v="3755.16"/>
        <n v="3777.6000000000004"/>
        <n v="3783.6"/>
        <n v="3799.8899999999994"/>
        <n v="3833.28"/>
        <n v="3844.32"/>
        <n v="3854.56"/>
        <n v="3857.2799999999997"/>
        <n v="3907.8"/>
        <n v="3916.32"/>
        <n v="3934.2"/>
        <n v="3939.76"/>
        <n v="3944.3999999999996"/>
        <n v="3962.96"/>
        <n v="3963.54"/>
        <n v="3977.76"/>
        <n v="3979.5599999999995"/>
        <n v="3979.92"/>
        <n v="3990"/>
        <n v="4000"/>
        <n v="4000.3199999999997"/>
        <n v="4000.32"/>
        <n v="4044"/>
        <n v="4050"/>
        <n v="4089.96"/>
        <n v="4108.08"/>
        <n v="4120"/>
        <n v="4123.68"/>
        <n v="4152.5"/>
        <n v="4162"/>
        <n v="4163.5200000000004"/>
        <n v="4166.6400000000003"/>
        <n v="4166.8"/>
        <n v="4173.8999999999996"/>
        <n v="4200"/>
        <n v="4224.12"/>
        <n v="4234.3999999999996"/>
        <n v="4305.6000000000004"/>
        <n v="4320"/>
        <n v="4324.2"/>
        <n v="4324.3999999999996"/>
        <n v="4333.68"/>
        <n v="4336.38"/>
        <n v="4410"/>
        <n v="4421.16"/>
        <n v="4422.24"/>
        <n v="4433.3999999999996"/>
        <n v="4472.6400000000003"/>
        <n v="4485"/>
        <n v="4495.0200000000004"/>
        <n v="4500"/>
        <n v="4533.28"/>
        <n v="4539.6000000000004"/>
        <n v="4540.32"/>
        <n v="4553.5200000000004"/>
        <n v="4606.2"/>
        <n v="4680"/>
        <n v="4681.8"/>
        <n v="4683.6000000000004"/>
        <n v="4693.95"/>
        <n v="4736.88"/>
        <n v="4750.0200000000004"/>
        <n v="4756.8"/>
        <n v="4766.6400000000003"/>
        <n v="4800"/>
        <n v="4816.08"/>
        <n v="4939.84"/>
        <n v="4959.84"/>
        <n v="4982.16"/>
        <n v="4996.6400000000003"/>
        <n v="5044.4799999999996"/>
        <n v="5045.12"/>
        <n v="5102"/>
        <n v="5106.78"/>
        <n v="5131.62"/>
        <n v="5154.6000000000004"/>
        <n v="5181.4799999999996"/>
        <n v="5189.34"/>
        <n v="5207.1000000000004"/>
        <n v="5210.28"/>
        <n v="5218.08"/>
        <n v="5222.6400000000003"/>
        <n v="5244.48"/>
        <n v="5280"/>
        <n v="5298.24"/>
        <n v="5320"/>
        <n v="5335.68"/>
        <n v="5343.54"/>
        <n v="5388.84"/>
        <n v="5404.8"/>
        <n v="5430.3"/>
        <n v="5526.36"/>
        <n v="5527.44"/>
        <n v="5533.920000000001"/>
        <n v="5580.4"/>
        <n v="5592.15"/>
        <n v="5602.8"/>
        <n v="5607.04"/>
        <n v="5648.12"/>
        <n v="5666.4"/>
        <n v="5666.64"/>
        <n v="5700"/>
        <n v="5712.06"/>
        <n v="5767.92"/>
        <n v="5842.08"/>
        <n v="5855.5"/>
        <n v="5880"/>
        <n v="5882.16"/>
        <n v="5921.1"/>
        <n v="5999.94"/>
        <n v="6000"/>
        <n v="6009.3000000000011"/>
        <n v="6160.68"/>
        <n v="6245.28"/>
        <n v="6300"/>
        <n v="6314.88"/>
        <n v="6315.84"/>
        <n v="6315.9"/>
        <n v="6333.15"/>
        <n v="6353.46"/>
        <n v="6360"/>
        <n v="6407.2799999999988"/>
        <n v="6423.18"/>
        <n v="6483.48"/>
        <n v="6487.2"/>
        <n v="6488.64"/>
        <n v="6489.6"/>
        <n v="6600"/>
        <n v="6609.6"/>
        <n v="6631.74"/>
        <n v="6633.36"/>
        <n v="6831.6"/>
        <n v="6922"/>
        <n v="6947.52"/>
        <n v="6953.64"/>
        <n v="6964.32"/>
        <n v="7000"/>
        <n v="7021.62"/>
        <n v="7105.32"/>
        <n v="7331.52"/>
        <n v="7350"/>
        <n v="7368.48"/>
        <n v="7426.89"/>
        <n v="7432.4400000000005"/>
        <n v="7493.76"/>
        <n v="7499.88"/>
        <n v="7513.2000000000007"/>
        <n v="7567.2"/>
        <n v="7599.7799999999988"/>
        <n v="7632"/>
        <n v="7772.2200000000012"/>
        <n v="7925.92"/>
        <n v="7980"/>
        <n v="8100"/>
        <n v="8216.16"/>
        <n v="8240"/>
        <n v="8247.36"/>
        <n v="8290.08"/>
        <n v="8327.0400000000009"/>
        <n v="8334"/>
        <n v="8347.7999999999993"/>
        <n v="8472.18"/>
        <n v="8625"/>
        <n v="8648.4"/>
        <n v="8829.48"/>
        <n v="8839.44"/>
        <n v="8945.2800000000007"/>
        <n v="9013.9500000000007"/>
        <n v="9076.98"/>
        <n v="9079.2000000000007"/>
        <n v="9103.4"/>
        <n v="9125.2199999999993"/>
        <n v="9183.6"/>
        <n v="9192.24"/>
        <n v="9299.0400000000009"/>
        <n v="9318"/>
        <n v="9473.76"/>
        <n v="9610.7999999999993"/>
        <n v="9610.9200000000019"/>
        <n v="9612.48"/>
        <n v="9646.92"/>
        <n v="9730.7999999999993"/>
        <n v="9732.9599999999991"/>
        <n v="9734.4"/>
        <n v="9879.68"/>
        <n v="9907.4"/>
        <n v="9908.85"/>
        <n v="9914.4"/>
        <n v="9919.68"/>
        <n v="10000.799999999999"/>
        <n v="10063.44"/>
        <n v="10272.5"/>
        <n v="10368.6"/>
        <n v="10451.6"/>
        <n v="10500"/>
        <n v="10543.75"/>
        <n v="10596.48"/>
        <n v="10997.28"/>
        <n v="11015.16"/>
        <n v="11016"/>
        <n v="11055.6"/>
        <n v="11160.8"/>
        <n v="11163.12"/>
        <n v="11170.08"/>
        <n v="11214.08"/>
        <n v="11296.399999999998"/>
        <n v="11348.4"/>
        <n v="11667.6"/>
        <n v="11890.62"/>
        <n v="11916.6"/>
        <n v="12000.96"/>
        <n v="12132"/>
        <n v="12269.8"/>
        <n v="12310.8"/>
        <n v="12311.2"/>
        <n v="12490.56"/>
        <n v="12522"/>
        <n v="12777.8"/>
        <n v="12953.7"/>
        <n v="12973.2"/>
        <n v="12977.28"/>
        <n v="13440"/>
        <n v="13445.04"/>
        <n v="13494.6"/>
        <n v="13512"/>
        <n v="13583.1"/>
        <n v="13917.84"/>
        <n v="13948.559999999998"/>
        <n v="14120.3"/>
        <n v="14210.64"/>
        <n v="14374.95"/>
        <n v="14387.64"/>
        <n v="14400"/>
        <n v="14417.999999999998"/>
        <n v="14663.04"/>
        <n v="14700"/>
        <n v="14778"/>
        <n v="14819.52"/>
        <n v="14864.880000000001"/>
        <n v="14897.84"/>
        <n v="14987.52"/>
        <n v="15023.249999999998"/>
        <n v="15140.16"/>
        <n v="15199.559999999998"/>
        <n v="15306.000000000002"/>
        <n v="15568.02"/>
        <n v="15600"/>
        <n v="15840"/>
        <n v="16001.28"/>
        <n v="16088"/>
        <n v="16371"/>
        <n v="16432.32"/>
        <n v="16480"/>
        <n v="16695.599999999999"/>
        <n v="16821.12"/>
        <n v="17022.599999999999"/>
        <n v="17040.68"/>
        <n v="17249.939999999999"/>
        <n v="17303.759999999998"/>
        <n v="17361.12"/>
        <n v="17733.599999999999"/>
        <n v="17888.919999999998"/>
        <n v="18073.919999999998"/>
        <n v="18074.240000000002"/>
        <n v="19200"/>
        <n v="19759.36"/>
        <n v="20124.93"/>
        <n v="20408"/>
        <n v="20444.48"/>
        <n v="20518"/>
        <n v="21078"/>
        <n v="22232.04"/>
        <n v="22696.799999999999"/>
        <n v="23644.799999999999"/>
        <n v="23833.200000000001"/>
        <n v="24001.919999999998"/>
        <n v="24981.119999999999"/>
        <n v="24994.080000000002"/>
        <n v="25222.399999999998"/>
        <n v="25510"/>
        <n v="25907.4"/>
        <n v="26296.799999999999"/>
        <n v="26880"/>
        <n v="27166.2"/>
        <n v="27649.599999999999"/>
        <n v="28240.6"/>
        <n v="28371"/>
        <n v="28749.9"/>
        <n v="28832.400000000001"/>
        <n v="29217.3"/>
        <n v="29979.840000000004"/>
        <n v="30046.499999999996"/>
        <n v="30203.84"/>
        <n v="31665.750000000004"/>
        <n v="32443.200000000001"/>
        <n v="32652.799999999996"/>
        <n v="32704.02"/>
        <n v="32960"/>
        <n v="33051.15"/>
        <n v="33600"/>
        <n v="33642.239999999998"/>
        <n v="36055.800000000003"/>
        <n v="36842.400000000001"/>
        <n v="38861.1"/>
        <n v="39249.279999999999"/>
        <n v="43124.85"/>
        <n v="43229.760000000002"/>
        <n v="45069.749999999993"/>
        <n v="49440"/>
        <n v="50611.839999999997"/>
        <n v="51020"/>
        <n v="55299.199999999997"/>
        <n v="57664.800000000003"/>
        <n v="63578.879999999997"/>
        <n v="67284.479999999996"/>
        <n v="72317.34"/>
        <n v="75997.8"/>
        <n v="77722.2"/>
        <n v="89644.800000000003"/>
        <n v="90251.77"/>
        <n v="100008"/>
        <n v="101631.84"/>
        <n v="103629.6"/>
        <n v="138248"/>
        <n v="165928.53"/>
        <n v="236897.44"/>
        <n v="240659.7"/>
        <n v="259329.06"/>
        <n v="299894.03999999998"/>
        <n v="323806.56"/>
        <n v="331646.40000000002"/>
        <n v="398436.3"/>
        <n v="467386.47"/>
        <n v="663292.80000000005"/>
        <n v="761373.83"/>
        <n v="1382480"/>
        <n v="1652904.36"/>
        <n v="2231769.6"/>
      </sharedItems>
    </cacheField>
    <cacheField name="Revenue for B&amp;C" numFmtId="0">
      <sharedItems containsSemiMixedTypes="0" containsString="0" containsNumber="1" minValue="0" maxValue="9178236.1300000008"/>
    </cacheField>
    <cacheField name="Revenue for each customer" numFmtId="0">
      <sharedItems containsSemiMixedTypes="0" containsString="0" containsNumber="1" minValue="-9950.9000000000015" maxValue="9325580.0200000014" count="1227">
        <n v="332078.40000000002"/>
        <n v="283465.48000000004"/>
        <n v="360078.69999999995"/>
        <n v="544192.47999999986"/>
        <n v="551619.36999999988"/>
        <n v="-5921.1"/>
        <n v="294635.56"/>
        <n v="558583.68999999983"/>
        <n v="-4283.92"/>
        <n v="-9950.9000000000015"/>
        <n v="-4761.3100000000004"/>
        <n v="563137.20999999985"/>
        <n v="566887.20999999985"/>
        <n v="-5847.3"/>
        <n v="-7583.01"/>
        <n v="-5610.48"/>
        <n v="-5735.67"/>
        <n v="-2838.78"/>
        <n v="-2555.56"/>
        <n v="-2731.02"/>
        <n v="-2236.52"/>
        <n v="-4471.8899999999994"/>
        <n v="-2141.96"/>
        <n v="501594.2300000001"/>
        <n v="641414.65000000014"/>
        <n v="503583.1100000001"/>
        <n v="-1911.32"/>
        <n v="-3394.4699999999993"/>
        <n v="-2202.67"/>
        <n v="-2844.9"/>
        <n v="-8101.6500000000005"/>
        <n v="-2648.52"/>
        <n v="-1723.27"/>
        <n v="-2269.36"/>
        <n v="-3009.16"/>
        <n v="-1499.16"/>
        <n v="-2809.34"/>
        <n v="-1410.82"/>
        <n v="-2549.2799999999997"/>
        <n v="-1184.04"/>
        <n v="-1105.56"/>
        <n v="-6373.5499999999984"/>
        <n v="-1086.0899999999999"/>
        <n v="-1810.4"/>
        <n v="-1405.3600000000001"/>
        <n v="-1351.22"/>
        <n v="-2189.4100000000003"/>
        <n v="-1025.9000000000001"/>
        <n v="-1842.89"/>
        <n v="-1162.5"/>
        <n v="-2492.84"/>
        <n v="-986.84999999999991"/>
        <n v="-5285.4899999999989"/>
        <n v="-1538.72"/>
        <n v="-921.24"/>
        <n v="-1014.62"/>
        <n v="-1163.51"/>
        <n v="-900.8"/>
        <n v="-900"/>
        <n v="570617.60999999987"/>
        <n v="-2260.77"/>
        <n v="-867.84999999999991"/>
        <n v="-1121.54"/>
        <n v="-1498.4"/>
        <n v="-845.2"/>
        <n v="-2790.11"/>
        <n v="-780"/>
        <n v="-1300.1199999999999"/>
        <n v="-736.62"/>
        <n v="-1465.54"/>
        <n v="-1346.6599999999999"/>
        <n v="-4298.6399999999994"/>
        <n v="-665"/>
        <n v="-1247.5"/>
        <n v="-648.66"/>
        <n v="-2277.16"/>
        <n v="-1123.5"/>
        <n v="-617.48"/>
        <n v="-1541.8"/>
        <n v="-1646.6"/>
        <n v="-1648.74"/>
        <n v="-592.6"/>
        <n v="-582.5"/>
        <n v="-562.5"/>
        <n v="-992.2299999999999"/>
        <n v="-816.99"/>
        <n v="-2383.59"/>
        <n v="-552.78"/>
        <n v="-927.76"/>
        <n v="-540.79999999999995"/>
        <n v="-1825.5500000000002"/>
        <n v="-540.29"/>
        <n v="-515.75"/>
        <n v="-515"/>
        <n v="-513.51"/>
        <n v="-1285.0700000000002"/>
        <n v="-769.88999999999987"/>
        <n v="-510.19999999999993"/>
        <n v="-505.5"/>
        <n v="-1979.0300000000002"/>
        <n v="-2109.16"/>
        <n v="-1371.49"/>
        <n v="-4503.7900000000009"/>
        <n v="-783.62"/>
        <n v="-1409.3400000000001"/>
        <n v="-466.71"/>
        <n v="-460.62"/>
        <n v="-700.95"/>
        <n v="-455.17"/>
        <n v="-881.88999999999987"/>
        <n v="-4018.16"/>
        <n v="200445.81999999998"/>
        <n v="-434.18999999999994"/>
        <n v="-3631.9799999999996"/>
        <n v="505501.94000000006"/>
        <n v="-1478.9899999999998"/>
        <n v="-3575.2699999999995"/>
        <n v="-3214.7399999999993"/>
        <n v="-942.63"/>
        <n v="-3171.1899999999996"/>
        <n v="-394.68"/>
        <n v="-2776.45"/>
        <n v="-813.35"/>
        <n v="-379.46"/>
        <n v="-1034.7"/>
        <n v="-773.35"/>
        <n v="-441.77"/>
        <n v="-559.08000000000004"/>
        <n v="-767.2600000000001"/>
        <n v="-360.32"/>
        <n v="-2390.4899999999998"/>
        <n v="-350"/>
        <n v="-2814.74"/>
        <n v="-1032.56"/>
        <n v="-1006.3399999999999"/>
        <n v="-1073.3900000000001"/>
        <n v="-337.5"/>
        <n v="-334.82"/>
        <n v="-539.36"/>
        <n v="-2039.61"/>
        <n v="-1613.7200000000003"/>
        <n v="-332.5"/>
        <n v="-465"/>
        <n v="-664"/>
        <n v="-497.5"/>
        <n v="-2467.6000000000004"/>
        <n v="238.32999999999998"/>
        <n v="-732.48"/>
        <n v="-783.55000000000007"/>
        <n v="-437.25"/>
        <n v="-313.76"/>
        <n v="-1142.8899999999999"/>
        <n v="-309"/>
        <n v="-408.1"/>
        <n v="-431.24"/>
        <n v="-1706.2700000000002"/>
        <n v="-2137.3700000000003"/>
        <n v="-443.62"/>
        <n v="-305.98"/>
        <n v="-1399.2500000000002"/>
        <n v="-1280.4000000000001"/>
        <n v="-529.43000000000006"/>
        <n v="-550.95000000000005"/>
        <n v="-833.89"/>
        <n v="-689.16"/>
        <n v="-756.01"/>
        <n v="-270.83"/>
        <n v="-383.33"/>
        <n v="-701.82999999999993"/>
        <n v="-317.52"/>
        <n v="-270.36"/>
        <n v="-383.73"/>
        <n v="-270.24"/>
        <n v="-266.64"/>
        <n v="-991.54000000000019"/>
        <n v="-563.43000000000006"/>
        <n v="-553.89"/>
        <n v="-433.89"/>
        <n v="-655.24"/>
        <n v="-393.89"/>
        <n v="-409.15999999999997"/>
        <n v="-249.16"/>
        <n v="-245.62"/>
        <n v="-1830.35"/>
        <n v="-1584.73"/>
        <n v="-1341.4599999999998"/>
        <n v="-406.08000000000004"/>
        <n v="-713.61"/>
        <n v="-352.33000000000004"/>
        <n v="-242.27000000000004"/>
        <n v="-240.33"/>
        <n v="-1109.7800000000002"/>
        <n v="-431"/>
        <n v="-325.32"/>
        <n v="-690.22"/>
        <n v="-881.72"/>
        <n v="-208.62"/>
        <n v="-394.54"/>
        <n v="-206"/>
        <n v="-602.91"/>
        <n v="-469.51"/>
        <n v="-204.08"/>
        <n v="-417.24000000000007"/>
        <n v="-412.12000000000006"/>
        <n v="-473.28000000000003"/>
        <n v="-275.15999999999997"/>
        <n v="-542.63"/>
        <n v="-331.5"/>
        <n v="-1098.1899999999998"/>
        <n v="-899.99"/>
        <n v="-342.63"/>
        <n v="-726.73"/>
        <n v="-280.42"/>
        <n v="-528.83000000000004"/>
        <n v="-186.36"/>
        <n v="-671.2"/>
        <n v="-701.79000000000008"/>
        <n v="-483.06999999999994"/>
        <n v="-269.2"/>
        <n v="-475.17"/>
        <n v="-273.22000000000003"/>
        <n v="-316.90999999999997"/>
        <n v="-396.90999999999997"/>
        <n v="-339.65"/>
        <n v="-463.55"/>
        <n v="-303.66999999999996"/>
        <n v="-165"/>
        <n v="-521.63"/>
        <n v="-265.18"/>
        <n v="-304.73"/>
        <n v="-258.95"/>
        <n v="-160"/>
        <n v="-359.34999999999997"/>
        <n v="-259.69"/>
        <n v="-296.87"/>
        <n v="-144.72999999999999"/>
        <n v="-184.73"/>
        <n v="-224.73"/>
        <n v="-486.97999999999996"/>
        <n v="-137.5"/>
        <n v="-172.95"/>
        <n v="-133.04"/>
        <n v="-132.5"/>
        <n v="-344.12"/>
        <n v="-122.81"/>
        <n v="-162.81"/>
        <n v="-122.5"/>
        <n v="-113.49"/>
        <n v="-112.5"/>
        <n v="-112"/>
        <n v="-312.99"/>
        <n v="-201.69"/>
        <n v="-213.16000000000003"/>
        <n v="-208.04000000000002"/>
        <n v="-103"/>
        <n v="-299.95"/>
        <n v="-201"/>
        <n v="-200.99"/>
        <n v="-102.04"/>
        <n v="-99.1"/>
        <n v="-196.95"/>
        <n v="-168.95"/>
        <n v="-98.95"/>
        <n v="-98"/>
        <n v="-196"/>
        <n v="-93.38"/>
        <n v="-90.08"/>
        <n v="-88.46"/>
        <n v="-82.5"/>
        <n v="558.69000000000005"/>
        <n v="-131.5"/>
        <n v="-216.44000000000003"/>
        <n v="-137"/>
        <n v="-1.9399999999999977"/>
        <n v="-80"/>
        <n v="-149.87"/>
        <n v="-135.35"/>
        <n v="-74.27"/>
        <n v="-73.5"/>
        <n v="-70"/>
        <n v="-93.98"/>
        <n v="-67.599999999999994"/>
        <n v="-59.46"/>
        <n v="-55.91"/>
        <n v="-49"/>
        <n v="-46.69"/>
        <n v="-40"/>
        <n v="-37.83"/>
        <n v="-25.620000000000005"/>
        <n v="-24.5"/>
        <n v="643333.48000000021"/>
        <n v="364348.41"/>
        <n v="390342.39"/>
        <n v="368918.14"/>
        <n v="386982.78"/>
        <n v="403673.19999999995"/>
        <n v="546458.9800000001"/>
        <n v="624.48"/>
        <n v="78.06"/>
        <n v="144.72999999999999"/>
        <n v="156.12"/>
        <n v="505908.4200000001"/>
        <n v="505750.09000000008"/>
        <n v="308586.96999999997"/>
        <n v="234.18"/>
        <n v="505586.45000000007"/>
        <n v="571508.68999999983"/>
        <n v="505346.45000000007"/>
        <n v="505090.7900000001"/>
        <n v="2192.8599999999997"/>
        <n v="386775.28"/>
        <n v="386484.45"/>
        <n v="571263.14999999991"/>
        <n v="641.19000000000005"/>
        <n v="312.24"/>
        <n v="328.95"/>
        <n v="570963.14999999991"/>
        <n v="898.25"/>
        <n v="570634.19999999984"/>
        <n v="386184.45"/>
        <n v="546130.03"/>
        <n v="643050.14000000013"/>
        <n v="215528.66999999998"/>
        <n v="215153.66999999998"/>
        <n v="385846.95"/>
        <n v="794421.49999999988"/>
        <n v="545786.39"/>
        <n v="504828.2900000001"/>
        <n v="385438.79"/>
        <n v="385023.79"/>
        <n v="200883.31999999998"/>
        <n v="384595.27"/>
        <n v="570297.23999999987"/>
        <n v="569839.0199999999"/>
        <n v="642700.10000000009"/>
        <n v="569359.0199999999"/>
        <n v="545378.2300000001"/>
        <n v="544878.31000000006"/>
        <n v="568859.09999999986"/>
        <n v="544373.35000000009"/>
        <n v="299315.55999999994"/>
        <n v="543857.89"/>
        <n v="371797.80000000005"/>
        <n v="543332.89"/>
        <n v="546.41999999999996"/>
        <n v="568347.77999999991"/>
        <n v="642218.28"/>
        <n v="569.29999999999995"/>
        <n v="1903.4"/>
        <n v="11889.119999999999"/>
        <n v="214745.50999999995"/>
        <n v="384150.63"/>
        <n v="567799.91999999993"/>
        <n v="504419.21000000008"/>
        <n v="1324.48"/>
        <n v="567199.91999999993"/>
        <n v="566574.87999999989"/>
        <n v="503819.21000000008"/>
        <n v="641651.60000000009"/>
        <n v="657.9"/>
        <n v="371263.86"/>
        <n v="503169.1700000001"/>
        <n v="502502.21000000008"/>
        <n v="363692.70999999996"/>
        <n v="565944.23999999987"/>
        <n v="640994.34000000008"/>
        <n v="501827.21000000008"/>
        <n v="700"/>
        <n v="501130.7300000001"/>
        <n v="500430.71000000008"/>
        <n v="542792.17000000004"/>
        <n v="542088.15"/>
        <n v="363005.43"/>
        <n v="308378.78999999998"/>
        <n v="307628.78999999998"/>
        <n v="499730.63000000006"/>
        <n v="498980.63000000006"/>
        <n v="565251.58999999985"/>
        <n v="306878.78999999998"/>
        <n v="564462.22999999986"/>
        <n v="498216.93000000011"/>
        <n v="563662.18999999994"/>
        <n v="383568.97000000003"/>
        <n v="497416.89000000007"/>
        <n v="541374.75"/>
        <n v="496598.7300000001"/>
        <n v="794013.33999999985"/>
        <n v="640297.8600000001"/>
        <n v="639447.84000000008"/>
        <n v="638597.76000000013"/>
        <n v="637740.72000000009"/>
        <n v="362259.99"/>
        <n v="389934.23"/>
        <n v="562858.66999999993"/>
        <n v="495765.37000000005"/>
        <n v="561967.58999999985"/>
        <n v="561059.66999999993"/>
        <n v="494865.37000000011"/>
        <n v="560143.22999999986"/>
        <n v="936.72"/>
        <n v="559206.50999999989"/>
        <n v="368850.54000000004"/>
        <n v="558256.46999999986"/>
        <n v="557295.14999999991"/>
        <n v="306088.70999999996"/>
        <n v="556322.06999999983"/>
        <n v="361402.94999999995"/>
        <n v="986.84999999999991"/>
        <n v="493948.93000000011"/>
        <n v="636883.68000000017"/>
        <n v="555342.86999999988"/>
        <n v="492962.08000000007"/>
        <n v="199529.38"/>
        <n v="554352.86999999988"/>
        <n v="198539.38"/>
        <n v="491972.08000000007"/>
        <n v="490977.0400000001"/>
        <n v="489977.0400000001"/>
        <n v="635893.68000000017"/>
        <n v="214163.84999999998"/>
        <n v="402756.75999999995"/>
        <n v="553362.86999999988"/>
        <n v="488976.96000000008"/>
        <n v="401736.36"/>
        <n v="382765.45"/>
        <n v="487946.0400000001"/>
        <n v="634883.76000000013"/>
        <n v="360416.1"/>
        <n v="793173.26999999979"/>
        <n v="359366.1"/>
        <n v="298790.55999999994"/>
        <n v="305109.63"/>
        <n v="552331.94999999984"/>
        <n v="358310.06999999995"/>
        <n v="381726.61000000004"/>
        <n v="540556.59"/>
        <n v="357249.38999999996"/>
        <n v="304048.94999999995"/>
        <n v="551271.2699999999"/>
        <n v="302980.8"/>
        <n v="380665.93000000005"/>
        <n v="550190.30999999982"/>
        <n v="367890.54000000004"/>
        <n v="486902.48000000004"/>
        <n v="539495.91"/>
        <n v="485750.48000000004"/>
        <n v="379547.77"/>
        <n v="301899.36"/>
        <n v="549071.10999999987"/>
        <n v="633833.76000000013"/>
        <n v="547876.32999999984"/>
        <n v="356183.30999999994"/>
        <n v="484597.36000000004"/>
        <n v="792123.26999999979"/>
        <n v="538343.91"/>
        <n v="632633.76"/>
        <n v="537103.91"/>
        <n v="790914.29999999981"/>
        <n v="535863.91"/>
        <n v="534558.47"/>
        <n v="631393.76"/>
        <n v="789628.73999999987"/>
        <n v="370596.9"/>
        <n v="483392.02"/>
        <n v="297729.88"/>
        <n v="300728.08"/>
        <n v="630079.24000000011"/>
        <n v="482058.58"/>
        <n v="546676.32999999984"/>
        <n v="533253.03"/>
        <n v="299378.08"/>
        <n v="117288"/>
        <n v="197544.4"/>
        <n v="480708.58"/>
        <n v="628729.24000000011"/>
        <n v="378389.93000000005"/>
        <n v="627287.44000000018"/>
        <n v="545271.12999999989"/>
        <n v="479268.58"/>
        <n v="376945.49"/>
        <n v="196104.4"/>
        <n v="400703.27999999997"/>
        <n v="354977.97"/>
        <n v="353504.73"/>
        <n v="477823.12000000005"/>
        <n v="352026.92999999993"/>
        <n v="543825.66999999993"/>
        <n v="194635.6"/>
        <n v="476345.32"/>
        <n v="366739.04000000004"/>
        <n v="213153.93"/>
        <n v="369266.9"/>
        <n v="625841.98"/>
        <n v="542330.70999999985"/>
        <n v="365236.4"/>
        <n v="375482.99000000005"/>
        <n v="531826.23"/>
        <n v="540770.70999999985"/>
        <n v="530219.18999999994"/>
        <n v="528579.18999999994"/>
        <n v="624283.6100000001"/>
        <n v="788313.89999999979"/>
        <n v="539163.66999999993"/>
        <n v="537483.66999999993"/>
        <n v="535799.40999999992"/>
        <n v="297938.08"/>
        <n v="526918.18999999994"/>
        <n v="350536.04999999993"/>
        <n v="373875.95"/>
        <n v="372153.71"/>
        <n v="296227.54000000004"/>
        <n v="534099.36999999988"/>
        <n v="525199.99"/>
        <n v="622619.69000000006"/>
        <n v="532362.61"/>
        <n v="530562.61"/>
        <n v="348817.18999999994"/>
        <n v="211623.32999999996"/>
        <n v="474845.32"/>
        <n v="523449.99"/>
        <n v="528741.73"/>
        <n v="294490.78000000003"/>
        <n v="521617.11"/>
        <n v="526905.85"/>
        <n v="620819.69000000006"/>
        <n v="786649.97999999986"/>
        <n v="618919.6100000001"/>
        <n v="473012.44"/>
        <n v="525019.21"/>
        <n v="346984.30999999994"/>
        <n v="471093.61000000004"/>
        <n v="784740.72999999986"/>
        <n v="469126.51"/>
        <n v="193135.6"/>
        <n v="292646.14"/>
        <n v="11310.2"/>
        <n v="782773.62999999989"/>
        <n v="780799.92999999993"/>
        <n v="290672.44000000006"/>
        <n v="367710.66000000003"/>
        <n v="617000.78"/>
        <n v="519743.66999999993"/>
        <n v="467154.73000000004"/>
        <n v="523071.85"/>
        <n v="521081.89"/>
        <n v="465165.85000000003"/>
        <n v="363636.4"/>
        <n v="399233.27999999997"/>
        <n v="615019.30000000005"/>
        <n v="463175.89"/>
        <n v="613019.14000000013"/>
        <n v="778826.22999999986"/>
        <n v="9336.5"/>
        <n v="345034.18999999994"/>
        <n v="370426.43"/>
        <n v="389044.18999999994"/>
        <n v="517762.18999999994"/>
        <n v="368383.14"/>
        <n v="288690.96000000002"/>
        <n v="191162.07"/>
        <n v="361636.24"/>
        <n v="286624.80000000005"/>
        <n v="519091.93000000005"/>
        <n v="517011.93000000005"/>
        <n v="514930.17000000004"/>
        <n v="397233.12"/>
        <n v="776806.3899999999"/>
        <n v="7310.28"/>
        <n v="343002.80999999994"/>
        <n v="512848.41000000003"/>
        <n v="395144.16"/>
        <n v="515716.73"/>
        <n v="610999.30000000005"/>
        <n v="340902.56999999995"/>
        <n v="189095.91"/>
        <n v="461175.73000000004"/>
        <n v="510745.77000000008"/>
        <n v="338666.24999999994"/>
        <n v="209790.44999999995"/>
        <n v="386998.73"/>
        <n v="366326.89"/>
        <n v="513505.61"/>
        <n v="608762.9800000001"/>
        <n v="336429.86999999994"/>
        <n v="511255.61"/>
        <n v="207554.07"/>
        <n v="458939.41000000003"/>
        <n v="508509.39000000007"/>
        <n v="506166.75000000006"/>
        <n v="364076.89"/>
        <n v="284547.12000000005"/>
        <n v="503777.19000000012"/>
        <n v="334163.22999999992"/>
        <n v="456648.55000000005"/>
        <n v="501366.51000000013"/>
        <n v="454209.67000000004"/>
        <n v="361677.13"/>
        <n v="331730.52999999991"/>
        <n v="508988.97"/>
        <n v="774717.42999999993"/>
        <n v="451744.27000000008"/>
        <n v="449244.19"/>
        <n v="205263.20999999996"/>
        <n v="359186.46"/>
        <n v="393001.56"/>
        <n v="384760.49"/>
        <n v="282138.02"/>
        <n v="356633.07"/>
        <n v="772217.40999999992"/>
        <n v="446700.19"/>
        <n v="606496.34000000008"/>
        <n v="390448.17"/>
        <n v="365729.18000000005"/>
        <n v="329230.56999999995"/>
        <n v="603847.22000000009"/>
        <n v="498901.11000000016"/>
        <n v="496233.27000000014"/>
        <n v="493565.43000000011"/>
        <n v="601179.38000000012"/>
        <n v="359570.07999999996"/>
        <n v="490897.59000000014"/>
        <n v="326570.56999999995"/>
        <n v="769592.40999999992"/>
        <n v="444060.19000000006"/>
        <n v="387799.05"/>
        <n v="766843.08999999985"/>
        <n v="506489.00999999989"/>
        <n v="382204.92999999993"/>
        <n v="363069.18000000005"/>
        <n v="279579.80000000005"/>
        <n v="379450.92999999993"/>
        <n v="276806.60000000003"/>
        <n v="503739.00999999989"/>
        <n v="356882.07999999996"/>
        <n v="274028.84000000003"/>
        <n v="598491.38000000012"/>
        <n v="441310.27"/>
        <n v="595682.30000000005"/>
        <n v="296391.36"/>
        <n v="323853.94999999995"/>
        <n v="438501.19"/>
        <n v="500948.80999999994"/>
        <n v="271219.76"/>
        <n v="354033.15"/>
        <n v="764093.08999999985"/>
        <n v="354082.07999999996"/>
        <n v="268339.76"/>
        <n v="488196.65000000014"/>
        <n v="761213.08999999985"/>
        <n v="351198.48"/>
        <n v="385049.05"/>
        <n v="435667.87"/>
        <n v="265450.88"/>
        <n v="432727.87"/>
        <n v="485305.73000000016"/>
        <n v="482315.81000000017"/>
        <n v="262504.40000000002"/>
        <n v="186859.59"/>
        <n v="498115.48999999987"/>
        <n v="495115.49"/>
        <n v="351153.15"/>
        <n v="259504.40000000005"/>
        <n v="321037.57999999996"/>
        <n v="429781.38999999996"/>
        <n v="376677.73"/>
        <n v="426703.69"/>
        <n v="758277.01999999979"/>
        <n v="479320.85000000015"/>
        <n v="476200.85000000015"/>
        <n v="473053.9700000002"/>
        <n v="183859.59"/>
        <n v="202709.82"/>
        <n v="469900.77000000019"/>
        <n v="423623.35"/>
        <n v="348258.48"/>
        <n v="755196.67999999982"/>
        <n v="373597.39"/>
        <n v="420452.26999999996"/>
        <n v="752014.6399999999"/>
        <n v="317962.27999999997"/>
        <n v="382109.05"/>
        <n v="345081.28"/>
        <n v="256436.21000000005"/>
        <n v="341822.78"/>
        <n v="378864.25"/>
        <n v="360300.38"/>
        <n v="357000.38"/>
        <n v="592869.62000000011"/>
        <n v="314717.48"/>
        <n v="370353.79"/>
        <n v="180702.15"/>
        <n v="348152.91"/>
        <n v="748770.31999999983"/>
        <n v="492115.49"/>
        <n v="417207.94999999995"/>
        <n v="253163.57000000004"/>
        <n v="344852.91"/>
        <n v="341519.31"/>
        <n v="413880.10999999993"/>
        <n v="338171.07"/>
        <n v="249833.57000000004"/>
        <n v="466742.85000000015"/>
        <n v="353700.38"/>
        <n v="350262.82000000007"/>
        <n v="346806.82000000007"/>
        <n v="589569.62000000011"/>
        <n v="745470.31999999983"/>
        <n v="463321.77000000014"/>
        <n v="459840.63000000012"/>
        <n v="456358.47000000015"/>
        <n v="488815.48999999987"/>
        <n v="586113.62000000011"/>
        <n v="334803.75"/>
        <n v="311417.48"/>
        <n v="485316.04999999993"/>
        <n v="246433.49000000002"/>
        <n v="307917.48"/>
        <n v="177402.15"/>
        <n v="293574.99"/>
        <n v="452863.47000000015"/>
        <n v="367053.79000000004"/>
        <n v="331303.75"/>
        <n v="449295.87000000011"/>
        <n v="343350.81999999995"/>
        <n v="339685.05999999994"/>
        <n v="338550.14"/>
        <n v="327703.75"/>
        <n v="481816.04999999993"/>
        <n v="742014.31999999983"/>
        <n v="445677.42000000016"/>
        <n v="582613.62000000011"/>
        <n v="442005.70000000013"/>
        <n v="324037.99"/>
        <n v="738347.35999999987"/>
        <n v="199552.38"/>
        <n v="410525.62999999995"/>
        <n v="734663.11999999988"/>
        <n v="438321.46000000008"/>
        <n v="434591.06000000011"/>
        <n v="430851.8600000001"/>
        <n v="427112.66000000009"/>
        <n v="406809.41"/>
        <n v="423362.66000000009"/>
        <n v="242924.57000000004"/>
        <n v="578929.38000000012"/>
        <n v="478150.28999999992"/>
        <n v="195836.15999999997"/>
        <n v="403054.25"/>
        <n v="375591.61"/>
        <n v="304408.56"/>
        <n v="575145.78"/>
        <n v="334884.38"/>
        <n v="399254.36"/>
        <n v="336019.29999999993"/>
        <n v="332111.5"/>
        <n v="239146.97000000006"/>
        <n v="419607.50000000012"/>
        <n v="235230.65"/>
        <n v="328203.69999999995"/>
        <n v="300564.24"/>
        <n v="296601.27999999997"/>
        <n v="192036.27000000002"/>
        <n v="730942.87999999989"/>
        <n v="290061.99"/>
        <n v="173893.22999999998"/>
        <n v="324259.29999999993"/>
        <n v="395397.07999999996"/>
        <n v="391419.31999999995"/>
        <n v="571291.22000000009"/>
        <n v="567311.30000000005"/>
        <n v="474366.68999999994"/>
        <n v="320281.54000000004"/>
        <n v="316291.54000000004"/>
        <n v="415673.3000000001"/>
        <n v="292638.32"/>
        <n v="288648.32000000001"/>
        <n v="726979.91999999993"/>
        <n v="470386.7699999999"/>
        <n v="411683.30000000005"/>
        <n v="563331.38000000012"/>
        <n v="231290.88999999998"/>
        <n v="284658.32"/>
        <n v="188073.31"/>
        <n v="320353.75"/>
        <n v="280658"/>
        <n v="169929.69"/>
        <n v="276608"/>
        <n v="316309.75"/>
        <n v="387439.75999999995"/>
        <n v="407683.3000000001"/>
        <n v="466396.7699999999"/>
        <n v="227290.57000000004"/>
        <n v="312219.78999999998"/>
        <n v="722989.91999999993"/>
        <n v="718837.41999999993"/>
        <n v="403575.22000000009"/>
        <n v="371758.32999999996"/>
        <n v="312301.54000000004"/>
        <n v="308134.74"/>
        <n v="308096.11"/>
        <n v="367591.69"/>
        <n v="383349.8"/>
        <n v="331027.09999999998"/>
        <n v="462276.77"/>
        <n v="559331.06000000006"/>
        <n v="303929.31"/>
        <n v="399411.70000000007"/>
        <n v="714675.41999999993"/>
        <n v="223166.89000000004"/>
        <n v="272558"/>
        <n v="184072.99"/>
        <n v="299694.91000000003"/>
        <n v="458076.77"/>
        <n v="218842.69000000003"/>
        <n v="555106.94000000006"/>
        <n v="379175.89999999997"/>
        <n v="363417.79"/>
        <n v="374851.5"/>
        <n v="326827.09999999998"/>
        <n v="370515.12"/>
        <n v="710355.41999999993"/>
        <n v="214518.29"/>
        <n v="705945.41999999993"/>
        <n v="453752.56999999995"/>
        <n v="210097.13000000003"/>
        <n v="550782.54"/>
        <n v="268233.8"/>
        <n v="286098.45"/>
        <n v="263800.40000000002"/>
        <n v="303967.93999999994"/>
        <n v="299482.93999999994"/>
        <n v="205674.88999999998"/>
        <n v="395106.10000000009"/>
        <n v="390611.08000000007"/>
        <n v="701524.25999999989"/>
        <n v="449331.40999999992"/>
        <n v="697024.25999999989"/>
        <n v="444831.40999999992"/>
        <n v="366105.12"/>
        <n v="386116.06000000006"/>
        <n v="381562.5400000001"/>
        <n v="377009.02000000008"/>
        <n v="281625.81"/>
        <n v="201179.87000000002"/>
        <n v="359084.11"/>
        <n v="196498.07000000004"/>
        <n v="294997.93999999994"/>
        <n v="290261.05999999994"/>
        <n v="191804.12000000002"/>
        <n v="285524.17999999993"/>
        <n v="280767.38"/>
        <n v="354400.50999999995"/>
        <n v="259327.76"/>
        <n v="361564.8"/>
        <n v="546360.30000000005"/>
        <n v="692490.98"/>
        <n v="276945.81"/>
        <n v="254561.12"/>
        <n v="179748.78999999998"/>
        <n v="687674.89999999991"/>
        <n v="682735.05999999994"/>
        <n v="174808.95"/>
        <n v="440291.80999999994"/>
        <n v="272005.97000000003"/>
        <n v="541560.30000000005"/>
        <n v="295370.71000000002"/>
        <n v="290326.23"/>
        <n v="165879.69"/>
        <n v="677795.22"/>
        <n v="249621.28"/>
        <n v="435309.64999999991"/>
        <n v="536515.82000000007"/>
        <n v="672693.22"/>
        <n v="276010.57999999996"/>
        <n v="349643.71"/>
        <n v="372402.82000000007"/>
        <n v="531384.19999999995"/>
        <n v="160777.69"/>
        <n v="5210.28"/>
        <n v="285281.11"/>
        <n v="367213.48000000004"/>
        <n v="356798.16"/>
        <n v="351553.68"/>
        <n v="363453.79000000004"/>
        <n v="344462.23"/>
        <n v="430202.87"/>
        <n v="244519.28"/>
        <n v="270855.98"/>
        <n v="346273.68"/>
        <n v="340938"/>
        <n v="187054.1"/>
        <n v="181665.26000000004"/>
        <n v="335594.45999999996"/>
        <n v="424904.62999999989"/>
        <n v="322417.09999999998"/>
        <n v="280063.02999999997"/>
        <n v="330189.65999999997"/>
        <n v="667561.6"/>
        <n v="526177.10000000009"/>
        <n v="520643.18000000005"/>
        <n v="419499.82999999996"/>
        <n v="361990.84"/>
        <n v="267009.33"/>
        <n v="169849.11"/>
        <n v="164242.07"/>
        <n v="239199.28"/>
        <n v="662034.15999999992"/>
        <n v="515062.78"/>
        <n v="509396.38"/>
        <n v="274536.67"/>
        <n v="324663.29999999993"/>
        <n v="656386.03999999992"/>
        <n v="356388.04000000004"/>
        <n v="316986.80000000005"/>
        <n v="268836.67"/>
        <n v="350545.96000000008"/>
        <n v="176260.46"/>
        <n v="265520.29999999993"/>
        <n v="259599.19999999998"/>
        <n v="413907.67999999993"/>
        <n v="503729.74000000005"/>
        <n v="253678.1"/>
        <n v="247678.16"/>
        <n v="318951.24"/>
        <n v="312951.29999999993"/>
        <n v="650618.12"/>
        <n v="644618.12"/>
        <n v="170339.36000000002"/>
        <n v="261402.29000000004"/>
        <n v="497808.64000000001"/>
        <n v="344663.80000000005"/>
        <n v="255241.61"/>
        <n v="358155.55"/>
        <n v="311131.30000000005"/>
        <n v="407986.57999999996"/>
        <n v="233551.16"/>
        <n v="241678.22"/>
        <n v="235362.31999999998"/>
        <n v="401671.69999999995"/>
        <n v="338503.12000000005"/>
        <n v="304816.42000000004"/>
        <n v="298462.95999999996"/>
        <n v="395355.79999999993"/>
        <n v="638618.12"/>
        <n v="332169.97000000003"/>
        <n v="306951.29999999993"/>
        <n v="155570.59"/>
        <n v="262956.67"/>
        <n v="227235.32"/>
        <n v="300467.81999999995"/>
        <n v="491647.96000000008"/>
        <n v="256469.47"/>
        <n v="158635.02999999997"/>
        <n v="632210.84"/>
        <n v="625601.24"/>
        <n v="164330.06000000003"/>
        <n v="388995.79999999993"/>
        <n v="325746.79000000004"/>
        <n v="229046.42"/>
        <n v="318915.19000000006"/>
        <n v="311967.67000000004"/>
        <n v="305014.02999999997"/>
        <n v="618991.64"/>
        <n v="485158.36000000004"/>
        <n v="611991.64"/>
        <n v="298049.70999999996"/>
        <n v="293979.18"/>
        <n v="292102.95999999996"/>
        <n v="248996.33000000002"/>
        <n v="478158.36000000004"/>
        <n v="220746.68000000002"/>
        <n v="213396.68000000002"/>
        <n v="604970.0199999999"/>
        <n v="382362.43999999994"/>
        <n v="375012.43999999994"/>
        <n v="290944.38999999996"/>
        <n v="339163.99"/>
        <n v="149083.39000000001"/>
        <n v="470808.36000000004"/>
        <n v="249869.47"/>
        <n v="286873.86"/>
        <n v="242369.59"/>
        <n v="367643.95999999996"/>
        <n v="597620.02"/>
        <n v="206046.68"/>
        <n v="331731.55"/>
        <n v="222124.42"/>
        <n v="463308.4800000001"/>
        <n v="234802.39"/>
        <n v="198274.46"/>
        <n v="157698.32"/>
        <n v="214198.49999999997"/>
        <n v="205982.34"/>
        <n v="455328.4800000001"/>
        <n v="141589.63"/>
        <n v="447112.32000000007"/>
        <n v="197766.18000000002"/>
        <n v="284771.44"/>
        <n v="283517.5"/>
        <n v="275190.46000000002"/>
        <n v="589988.02"/>
        <n v="581654.02"/>
        <n v="573306.22000000009"/>
        <n v="152025.43"/>
        <n v="564834.04"/>
        <n v="149482.16"/>
        <n v="438872.32000000007"/>
        <n v="276481.36"/>
        <n v="189518.82"/>
        <n v="140652.68"/>
        <n v="360044.18"/>
        <n v="180573.54"/>
        <n v="351030.23"/>
        <n v="556185.64"/>
        <n v="266863.42"/>
        <n v="323959.33"/>
        <n v="341951.02999999997"/>
        <n v="257738.19999999998"/>
        <n v="226822.39"/>
        <n v="430032.88000000006"/>
        <n v="131638.73000000001"/>
        <n v="351855.55"/>
        <n v="279360.65999999997"/>
        <n v="171496.56"/>
        <n v="420559.12000000005"/>
        <n v="133373.47"/>
        <n v="248439.16"/>
        <n v="267641.92000000004"/>
        <n v="314775.73"/>
        <n v="332758.78999999998"/>
        <n v="323025.83"/>
        <n v="143400.43"/>
        <n v="161885.64000000001"/>
        <n v="313291.43"/>
        <n v="257911.12"/>
        <n v="410948.20000000007"/>
        <n v="303382.58"/>
        <n v="305042.77"/>
        <n v="151978.23999999999"/>
        <n v="547082.23999999999"/>
        <n v="238792.24"/>
        <n v="269749.86"/>
        <n v="342244.75"/>
        <n v="331744.75"/>
        <n v="217504.39"/>
        <n v="122027.93"/>
        <n v="295041.97000000003"/>
        <n v="190174.46"/>
        <n v="259298.25999999995"/>
        <n v="536809.74"/>
        <n v="141914.79999999999"/>
        <n v="130754"/>
        <n v="228423.63999999998"/>
        <n v="241646.33000000002"/>
        <n v="123760.98999999999"/>
        <n v="321244.75"/>
        <n v="247996.72"/>
        <n v="293462.90000000002"/>
        <n v="282166.5"/>
        <n v="179159.30000000002"/>
        <n v="112546.90999999999"/>
        <n v="248282.25999999995"/>
        <n v="270870.09999999998"/>
        <n v="259521.69999999998"/>
        <n v="284044.69"/>
        <n v="401028.52"/>
        <n v="111431.45"/>
        <n v="167810.9"/>
        <n v="525754.14"/>
        <n v="513622.14"/>
        <n v="217260.52"/>
        <n v="204949.72"/>
        <n v="230476.25"/>
        <n v="389137.9"/>
        <n v="376615.9"/>
        <n v="236700.32"/>
        <n v="501352.33999999997"/>
        <n v="488398.64"/>
        <n v="223922.52000000002"/>
        <n v="309948.34999999998"/>
        <n v="248173.3"/>
        <n v="234733.3"/>
        <n v="101198.51"/>
        <n v="475444.93999999994"/>
        <n v="87703.91"/>
        <n v="99514.849999999991"/>
        <n v="192638.52"/>
        <n v="217985.69"/>
        <n v="236933.85999999996"/>
        <n v="461950.33999999997"/>
        <n v="178720.68"/>
        <n v="133520.75"/>
        <n v="222813.56"/>
        <n v="272377.09000000003"/>
        <n v="208425.91999999998"/>
        <n v="257977.09000000003"/>
        <n v="243314.05"/>
        <n v="296971.07"/>
        <n v="210949.32"/>
        <n v="221288.25999999998"/>
        <n v="196171.32"/>
        <n v="164510.04"/>
        <n v="119145.8"/>
        <n v="447830.04000000004"/>
        <n v="363838.1"/>
        <n v="206960.63999999998"/>
        <n v="85931.749999999985"/>
        <n v="70908.5"/>
        <n v="204037.13"/>
        <n v="119593.2"/>
        <n v="206510.26"/>
        <n v="104247.95999999999"/>
        <n v="155809.94"/>
        <n v="188837.57"/>
        <n v="115848"/>
        <n v="194007.91999999998"/>
        <n v="191204.26"/>
        <n v="191973.12000000002"/>
        <n v="348850.58"/>
        <n v="140241.92000000001"/>
        <n v="123809.60000000001"/>
        <n v="432932.19999999995"/>
        <n v="282193.07"/>
        <n v="416452.2"/>
        <n v="175202.97999999998"/>
        <n v="88941.959999999992"/>
        <n v="175885.12000000002"/>
        <n v="55768.34"/>
        <n v="74191.91"/>
        <n v="149645.16"/>
        <n v="158844.44"/>
        <n v="158381.85999999999"/>
        <n v="38518.399999999994"/>
        <n v="173237.57"/>
        <n v="107329.60000000001"/>
        <n v="265497.46999999997"/>
        <n v="71919.360000000001"/>
        <n v="141110.84"/>
        <n v="399631.08"/>
        <n v="380431.08"/>
        <n v="52719.360000000001"/>
        <n v="155163.33000000002"/>
        <n v="361231.08"/>
        <n v="135038.40000000002"/>
        <n v="20444.48"/>
        <n v="104287.2"/>
        <n v="83769.2"/>
        <n v="332479.57999999996"/>
        <n v="132284.04"/>
        <n v="340823.08"/>
        <n v="228614.05"/>
        <n v="311401.57999999996"/>
        <n v="63251.199999999997"/>
        <n v="114593.92"/>
        <n v="287568.38"/>
        <n v="56888.15"/>
        <n v="204969.25"/>
        <n v="89612.800000000003"/>
        <n v="25907.4"/>
        <n v="178006.63999999998"/>
        <n v="152099.24"/>
        <n v="126191.84"/>
        <n v="88129.600000000006"/>
        <n v="262574.30000000005"/>
        <n v="63705.4"/>
        <n v="61249.599999999999"/>
        <n v="179459.25"/>
        <n v="246297.47"/>
        <n v="318126.27999999997"/>
        <n v="218056.87"/>
        <n v="289755.27999999997"/>
        <n v="121910.84"/>
        <n v="110052"/>
        <n v="189306.96999999997"/>
        <n v="92693.54"/>
        <n v="62647.040000000001"/>
        <n v="235408.1"/>
        <n v="31665.750000000004"/>
        <n v="203742.35"/>
        <n v="32443.200000000001"/>
        <n v="99895.039999999979"/>
        <n v="9325580.0200000014"/>
        <n v="32960"/>
        <n v="171299.15"/>
        <n v="33600"/>
        <n v="67242.239999999991"/>
        <n v="260922.88"/>
        <n v="33642.239999999998"/>
        <n v="36055.800000000003"/>
        <n v="80072.160000000003"/>
        <n v="140492.94"/>
        <n v="39249.279999999999"/>
        <n v="151809.65000000002"/>
        <n v="43229.760000000002"/>
        <n v="159260.47"/>
        <n v="227322.88"/>
        <n v="114190.72"/>
        <n v="108684.8"/>
        <n v="177882.88"/>
        <n v="122583.67999999999"/>
        <n v="57664.800000000003"/>
        <n v="63578.879999999997"/>
        <n v="67284.479999999996"/>
        <n v="9292876"/>
        <n v="9220558.6600000001"/>
        <n v="181351.8"/>
        <n v="1833620.8000000003"/>
        <n v="1743976"/>
        <n v="100008"/>
        <n v="101631.84"/>
        <n v="103629.6"/>
        <n v="138248"/>
        <n v="9144560.8600000013"/>
        <n v="1653724.23"/>
        <n v="8978632.3300000001"/>
        <n v="8737972.6300000008"/>
        <n v="8478643.5700000003"/>
        <n v="1416826.79"/>
        <n v="1093020.23"/>
        <n v="8178749.5300000012"/>
        <n v="7780313.2300000004"/>
        <n v="7312926.7599999998"/>
        <n v="761373.83"/>
        <n v="6649633.9600000009"/>
        <n v="5267153.9600000009"/>
        <n v="3884673.96"/>
        <n v="2231769.6"/>
      </sharedItems>
    </cacheField>
    <cacheField name="Revenue Per City" numFmtId="0">
      <sharedItems containsSemiMixedTypes="0" containsString="0" containsNumber="1" minValue="-108548.65" maxValue="11892906.699999999"/>
    </cacheField>
    <cacheField name="Number of Transactions Per City " numFmtId="0">
      <sharedItems containsSemiMixedTypes="0" containsString="0" containsNumber="1" containsInteger="1" minValue="1" maxValue="469" count="469">
        <n v="82"/>
        <n v="81"/>
        <n v="80"/>
        <n v="390"/>
        <n v="389"/>
        <n v="65"/>
        <n v="79"/>
        <n v="388"/>
        <n v="64"/>
        <n v="63"/>
        <n v="421"/>
        <n v="387"/>
        <n v="386"/>
        <n v="62"/>
        <n v="420"/>
        <n v="419"/>
        <n v="418"/>
        <n v="417"/>
        <n v="416"/>
        <n v="415"/>
        <n v="414"/>
        <n v="413"/>
        <n v="61"/>
        <n v="60"/>
        <n v="385"/>
        <n v="78"/>
        <n v="384"/>
        <n v="412"/>
        <n v="59"/>
        <n v="58"/>
        <n v="57"/>
        <n v="411"/>
        <n v="410"/>
        <n v="409"/>
        <n v="408"/>
        <n v="407"/>
        <n v="406"/>
        <n v="405"/>
        <n v="404"/>
        <n v="403"/>
        <n v="402"/>
        <n v="401"/>
        <n v="400"/>
        <n v="399"/>
        <n v="398"/>
        <n v="56"/>
        <n v="55"/>
        <n v="54"/>
        <n v="53"/>
        <n v="52"/>
        <n v="51"/>
        <n v="50"/>
        <n v="397"/>
        <n v="396"/>
        <n v="49"/>
        <n v="395"/>
        <n v="394"/>
        <n v="393"/>
        <n v="392"/>
        <n v="391"/>
        <n v="383"/>
        <n v="48"/>
        <n v="382"/>
        <n v="381"/>
        <n v="380"/>
        <n v="47"/>
        <n v="379"/>
        <n v="378"/>
        <n v="377"/>
        <n v="376"/>
        <n v="375"/>
        <n v="374"/>
        <n v="373"/>
        <n v="372"/>
        <n v="371"/>
        <n v="370"/>
        <n v="369"/>
        <n v="368"/>
        <n v="367"/>
        <n v="366"/>
        <n v="46"/>
        <n v="365"/>
        <n v="45"/>
        <n v="44"/>
        <n v="43"/>
        <n v="364"/>
        <n v="363"/>
        <n v="362"/>
        <n v="361"/>
        <n v="360"/>
        <n v="359"/>
        <n v="358"/>
        <n v="357"/>
        <n v="356"/>
        <n v="355"/>
        <n v="354"/>
        <n v="353"/>
        <n v="352"/>
        <n v="351"/>
        <n v="350"/>
        <n v="42"/>
        <n v="349"/>
        <n v="348"/>
        <n v="347"/>
        <n v="346"/>
        <n v="345"/>
        <n v="344"/>
        <n v="343"/>
        <n v="41"/>
        <n v="77"/>
        <n v="40"/>
        <n v="342"/>
        <n v="341"/>
        <n v="39"/>
        <n v="38"/>
        <n v="340"/>
        <n v="37"/>
        <n v="339"/>
        <n v="36"/>
        <n v="338"/>
        <n v="35"/>
        <n v="34"/>
        <n v="33"/>
        <n v="337"/>
        <n v="336"/>
        <n v="335"/>
        <n v="334"/>
        <n v="333"/>
        <n v="332"/>
        <n v="32"/>
        <n v="331"/>
        <n v="330"/>
        <n v="329"/>
        <n v="328"/>
        <n v="327"/>
        <n v="326"/>
        <n v="325"/>
        <n v="324"/>
        <n v="31"/>
        <n v="323"/>
        <n v="322"/>
        <n v="321"/>
        <n v="320"/>
        <n v="319"/>
        <n v="318"/>
        <n v="317"/>
        <n v="316"/>
        <n v="315"/>
        <n v="314"/>
        <n v="30"/>
        <n v="313"/>
        <n v="312"/>
        <n v="311"/>
        <n v="310"/>
        <n v="29"/>
        <n v="309"/>
        <n v="308"/>
        <n v="307"/>
        <n v="28"/>
        <n v="306"/>
        <n v="27"/>
        <n v="305"/>
        <n v="304"/>
        <n v="303"/>
        <n v="26"/>
        <n v="302"/>
        <n v="301"/>
        <n v="300"/>
        <n v="299"/>
        <n v="298"/>
        <n v="297"/>
        <n v="296"/>
        <n v="295"/>
        <n v="294"/>
        <n v="293"/>
        <n v="292"/>
        <n v="291"/>
        <n v="290"/>
        <n v="289"/>
        <n v="288"/>
        <n v="287"/>
        <n v="286"/>
        <n v="285"/>
        <n v="284"/>
        <n v="283"/>
        <n v="282"/>
        <n v="281"/>
        <n v="280"/>
        <n v="279"/>
        <n v="278"/>
        <n v="277"/>
        <n v="276"/>
        <n v="25"/>
        <n v="275"/>
        <n v="274"/>
        <n v="273"/>
        <n v="24"/>
        <n v="272"/>
        <n v="271"/>
        <n v="270"/>
        <n v="269"/>
        <n v="268"/>
        <n v="267"/>
        <n v="266"/>
        <n v="265"/>
        <n v="264"/>
        <n v="263"/>
        <n v="262"/>
        <n v="261"/>
        <n v="260"/>
        <n v="259"/>
        <n v="258"/>
        <n v="23"/>
        <n v="257"/>
        <n v="256"/>
        <n v="255"/>
        <n v="254"/>
        <n v="253"/>
        <n v="252"/>
        <n v="22"/>
        <n v="251"/>
        <n v="250"/>
        <n v="249"/>
        <n v="248"/>
        <n v="21"/>
        <n v="247"/>
        <n v="20"/>
        <n v="246"/>
        <n v="245"/>
        <n v="244"/>
        <n v="243"/>
        <n v="242"/>
        <n v="241"/>
        <n v="240"/>
        <n v="19"/>
        <n v="239"/>
        <n v="238"/>
        <n v="237"/>
        <n v="236"/>
        <n v="235"/>
        <n v="234"/>
        <n v="233"/>
        <n v="232"/>
        <n v="231"/>
        <n v="230"/>
        <n v="18"/>
        <n v="17"/>
        <n v="16"/>
        <n v="15"/>
        <n v="14"/>
        <n v="13"/>
        <n v="12"/>
        <n v="11"/>
        <n v="10"/>
        <n v="9"/>
        <n v="229"/>
        <n v="228"/>
        <n v="227"/>
        <n v="226"/>
        <n v="8"/>
        <n v="225"/>
        <n v="224"/>
        <n v="223"/>
        <n v="222"/>
        <n v="221"/>
        <n v="220"/>
        <n v="219"/>
        <n v="218"/>
        <n v="217"/>
        <n v="216"/>
        <n v="215"/>
        <n v="214"/>
        <n v="213"/>
        <n v="212"/>
        <n v="211"/>
        <n v="210"/>
        <n v="209"/>
        <n v="208"/>
        <n v="207"/>
        <n v="206"/>
        <n v="205"/>
        <n v="204"/>
        <n v="203"/>
        <n v="202"/>
        <n v="201"/>
        <n v="200"/>
        <n v="199"/>
        <n v="198"/>
        <n v="197"/>
        <n v="196"/>
        <n v="195"/>
        <n v="194"/>
        <n v="193"/>
        <n v="192"/>
        <n v="191"/>
        <n v="190"/>
        <n v="189"/>
        <n v="188"/>
        <n v="187"/>
        <n v="186"/>
        <n v="185"/>
        <n v="184"/>
        <n v="183"/>
        <n v="182"/>
        <n v="181"/>
        <n v="180"/>
        <n v="179"/>
        <n v="178"/>
        <n v="177"/>
        <n v="176"/>
        <n v="175"/>
        <n v="174"/>
        <n v="173"/>
        <n v="172"/>
        <n v="171"/>
        <n v="170"/>
        <n v="169"/>
        <n v="168"/>
        <n v="167"/>
        <n v="166"/>
        <n v="165"/>
        <n v="164"/>
        <n v="163"/>
        <n v="162"/>
        <n v="161"/>
        <n v="160"/>
        <n v="159"/>
        <n v="158"/>
        <n v="157"/>
        <n v="156"/>
        <n v="155"/>
        <n v="154"/>
        <n v="153"/>
        <n v="152"/>
        <n v="151"/>
        <n v="150"/>
        <n v="149"/>
        <n v="148"/>
        <n v="147"/>
        <n v="146"/>
        <n v="145"/>
        <n v="144"/>
        <n v="143"/>
        <n v="142"/>
        <n v="141"/>
        <n v="140"/>
        <n v="139"/>
        <n v="138"/>
        <n v="137"/>
        <n v="136"/>
        <n v="135"/>
        <n v="134"/>
        <n v="133"/>
        <n v="132"/>
        <n v="131"/>
        <n v="130"/>
        <n v="129"/>
        <n v="128"/>
        <n v="127"/>
        <n v="126"/>
        <n v="125"/>
        <n v="124"/>
        <n v="123"/>
        <n v="122"/>
        <n v="121"/>
        <n v="120"/>
        <n v="119"/>
        <n v="118"/>
        <n v="117"/>
        <n v="116"/>
        <n v="115"/>
        <n v="114"/>
        <n v="113"/>
        <n v="112"/>
        <n v="111"/>
        <n v="110"/>
        <n v="109"/>
        <n v="108"/>
        <n v="107"/>
        <n v="106"/>
        <n v="105"/>
        <n v="104"/>
        <n v="103"/>
        <n v="102"/>
        <n v="101"/>
        <n v="100"/>
        <n v="99"/>
        <n v="98"/>
        <n v="97"/>
        <n v="96"/>
        <n v="95"/>
        <n v="94"/>
        <n v="93"/>
        <n v="92"/>
        <n v="91"/>
        <n v="90"/>
        <n v="89"/>
        <n v="88"/>
        <n v="87"/>
        <n v="86"/>
        <n v="85"/>
        <n v="84"/>
        <n v="83"/>
        <n v="76"/>
        <n v="75"/>
        <n v="74"/>
        <n v="73"/>
        <n v="72"/>
        <n v="71"/>
        <n v="70"/>
        <n v="69"/>
        <n v="68"/>
        <n v="67"/>
        <n v="66"/>
        <n v="7"/>
        <n v="6"/>
        <n v="5"/>
        <n v="4"/>
        <n v="3"/>
        <n v="2"/>
        <n v="1"/>
        <n v="469"/>
        <n v="468"/>
        <n v="467"/>
        <n v="466"/>
        <n v="465"/>
        <n v="464"/>
        <n v="463"/>
        <n v="462"/>
        <n v="461"/>
        <n v="460"/>
        <n v="459"/>
        <n v="458"/>
        <n v="457"/>
        <n v="456"/>
        <n v="455"/>
        <n v="454"/>
        <n v="453"/>
        <n v="452"/>
        <n v="451"/>
        <n v="450"/>
        <n v="449"/>
        <n v="448"/>
        <n v="447"/>
        <n v="446"/>
        <n v="445"/>
        <n v="444"/>
        <n v="443"/>
        <n v="442"/>
        <n v="441"/>
        <n v="440"/>
        <n v="439"/>
        <n v="438"/>
        <n v="437"/>
        <n v="436"/>
        <n v="435"/>
        <n v="434"/>
        <n v="433"/>
        <n v="432"/>
        <n v="431"/>
        <n v="430"/>
        <n v="429"/>
        <n v="428"/>
        <n v="427"/>
        <n v="426"/>
        <n v="425"/>
        <n v="424"/>
        <n v="423"/>
        <n v="422"/>
      </sharedItems>
    </cacheField>
    <cacheField name="Average Revenue per Transaction" numFmtId="2">
      <sharedItems containsSemiMixedTypes="0" containsString="0" containsNumber="1" minValue="-762.25369230769252" maxValue="2231769.6"/>
    </cacheField>
  </cacheFields>
  <extLst>
    <ext xmlns:x14="http://schemas.microsoft.com/office/spreadsheetml/2009/9/main" uri="{725AE2AE-9491-48be-B2B4-4EB974FC3084}">
      <x14:pivotCacheDefinition pivotCacheId="3"/>
    </ext>
  </extLst>
</pivotCacheDefinition>
</file>

<file path=xl/pivotCache/pivotCacheRecords1.xml><?xml version="1.0" encoding="utf-8"?>
<pivotCacheRecords xmlns="http://schemas.openxmlformats.org/spreadsheetml/2006/main" xmlns:r="http://schemas.openxmlformats.org/officeDocument/2006/relationships" count="1501">
  <r>
    <d v="2024-12-02T00:00:00"/>
    <x v="0"/>
    <x v="0"/>
    <s v="KRAHD_73297"/>
    <x v="0"/>
    <x v="0"/>
    <x v="0"/>
    <x v="0"/>
    <x v="0"/>
    <n v="-3"/>
    <n v="-736.62"/>
    <s v="DAMAGED"/>
    <x v="0"/>
    <n v="245.54"/>
    <n v="-736.62"/>
  </r>
  <r>
    <d v="2024-12-02T00:00:00"/>
    <x v="0"/>
    <x v="1"/>
    <s v="KRAHD_39565"/>
    <x v="1"/>
    <x v="1"/>
    <x v="1"/>
    <x v="1"/>
    <x v="1"/>
    <n v="-1"/>
    <n v="-200.89"/>
    <s v="Expired Pack"/>
    <x v="0"/>
    <n v="200.89"/>
    <n v="-200.89"/>
  </r>
  <r>
    <d v="2024-12-02T00:00:00"/>
    <x v="0"/>
    <x v="2"/>
    <s v="KRAHD_84714"/>
    <x v="0"/>
    <x v="0"/>
    <x v="2"/>
    <x v="2"/>
    <x v="2"/>
    <n v="-2"/>
    <n v="-228.06"/>
    <s v="Expired Pack"/>
    <x v="0"/>
    <n v="114.03"/>
    <n v="-228.06"/>
  </r>
  <r>
    <d v="2024-12-02T00:00:00"/>
    <x v="0"/>
    <x v="2"/>
    <s v="KRAHD_84714"/>
    <x v="0"/>
    <x v="0"/>
    <x v="2"/>
    <x v="2"/>
    <x v="3"/>
    <n v="-3"/>
    <n v="-289.47000000000003"/>
    <s v="DAMAGED"/>
    <x v="0"/>
    <n v="96.490000000000009"/>
    <n v="-289.47000000000003"/>
  </r>
  <r>
    <d v="2024-12-02T00:00:00"/>
    <x v="0"/>
    <x v="2"/>
    <s v="KRAHD_84714"/>
    <x v="0"/>
    <x v="0"/>
    <x v="2"/>
    <x v="2"/>
    <x v="3"/>
    <n v="-2"/>
    <n v="-184.22"/>
    <s v="DAMAGED"/>
    <x v="0"/>
    <n v="92.11"/>
    <n v="-184.22"/>
  </r>
  <r>
    <d v="2024-12-02T00:00:00"/>
    <x v="0"/>
    <x v="2"/>
    <s v="KRAHD_84714"/>
    <x v="0"/>
    <x v="0"/>
    <x v="2"/>
    <x v="2"/>
    <x v="0"/>
    <n v="-2"/>
    <n v="-210.52"/>
    <s v="DAMAGED"/>
    <x v="0"/>
    <n v="105.26"/>
    <n v="-210.52"/>
  </r>
  <r>
    <d v="2024-12-02T00:00:00"/>
    <x v="0"/>
    <x v="2"/>
    <s v="KRAHD_84714"/>
    <x v="0"/>
    <x v="0"/>
    <x v="2"/>
    <x v="3"/>
    <x v="4"/>
    <n v="-1"/>
    <n v="-127.68"/>
    <s v="DAMAGED"/>
    <x v="0"/>
    <n v="127.68"/>
    <n v="-127.68"/>
  </r>
  <r>
    <d v="2024-12-02T00:00:00"/>
    <x v="0"/>
    <x v="2"/>
    <s v="KRAHD_84714"/>
    <x v="0"/>
    <x v="0"/>
    <x v="2"/>
    <x v="3"/>
    <x v="5"/>
    <n v="-2"/>
    <n v="-142.86000000000001"/>
    <s v="DAMAGED"/>
    <x v="0"/>
    <n v="71.430000000000007"/>
    <n v="-142.86000000000001"/>
  </r>
  <r>
    <d v="2024-12-02T00:00:00"/>
    <x v="0"/>
    <x v="2"/>
    <s v="KRAHD_84714"/>
    <x v="0"/>
    <x v="0"/>
    <x v="2"/>
    <x v="2"/>
    <x v="6"/>
    <n v="-1"/>
    <n v="-385.96"/>
    <s v="DAMAGED"/>
    <x v="0"/>
    <n v="385.96"/>
    <n v="-385.96"/>
  </r>
  <r>
    <d v="2024-12-02T00:00:00"/>
    <x v="0"/>
    <x v="2"/>
    <s v="KRAHD_84714"/>
    <x v="0"/>
    <x v="0"/>
    <x v="2"/>
    <x v="2"/>
    <x v="6"/>
    <n v="-1"/>
    <n v="-442.89"/>
    <s v="DAMAGED"/>
    <x v="0"/>
    <n v="442.89"/>
    <n v="-442.89"/>
  </r>
  <r>
    <d v="2024-12-02T00:00:00"/>
    <x v="0"/>
    <x v="3"/>
    <s v="KRAHD_85454"/>
    <x v="2"/>
    <x v="2"/>
    <x v="2"/>
    <x v="2"/>
    <x v="7"/>
    <n v="-1"/>
    <n v="-81.09"/>
    <s v="DAMAGED"/>
    <x v="0"/>
    <n v="81.09"/>
    <n v="-81.09"/>
  </r>
  <r>
    <d v="2024-12-02T00:00:00"/>
    <x v="0"/>
    <x v="3"/>
    <s v="KRAHD_85454"/>
    <x v="2"/>
    <x v="2"/>
    <x v="2"/>
    <x v="2"/>
    <x v="8"/>
    <n v="-1"/>
    <n v="-166.67"/>
    <s v="DAMAGED"/>
    <x v="0"/>
    <n v="166.67"/>
    <n v="-166.67"/>
  </r>
  <r>
    <d v="2024-12-02T00:00:00"/>
    <x v="0"/>
    <x v="2"/>
    <s v="KRAHD_84714"/>
    <x v="0"/>
    <x v="0"/>
    <x v="2"/>
    <x v="2"/>
    <x v="8"/>
    <n v="-2"/>
    <n v="-333.34"/>
    <s v="DAMAGED"/>
    <x v="0"/>
    <n v="166.67"/>
    <n v="-333.34"/>
  </r>
  <r>
    <d v="2024-12-02T00:00:00"/>
    <x v="0"/>
    <x v="2"/>
    <s v="KRAHD_84714"/>
    <x v="0"/>
    <x v="0"/>
    <x v="2"/>
    <x v="2"/>
    <x v="8"/>
    <n v="-2"/>
    <n v="-333.34"/>
    <s v="DAMAGED"/>
    <x v="0"/>
    <n v="166.67"/>
    <n v="-333.34"/>
  </r>
  <r>
    <d v="2024-12-02T00:00:00"/>
    <x v="0"/>
    <x v="2"/>
    <s v="KRAHD_84714"/>
    <x v="0"/>
    <x v="0"/>
    <x v="2"/>
    <x v="2"/>
    <x v="6"/>
    <n v="-1"/>
    <n v="-307.02"/>
    <s v="DAMAGED"/>
    <x v="0"/>
    <n v="307.02"/>
    <n v="-307.02"/>
  </r>
  <r>
    <d v="2024-12-02T00:00:00"/>
    <x v="0"/>
    <x v="2"/>
    <s v="KRAHD_84714"/>
    <x v="0"/>
    <x v="0"/>
    <x v="2"/>
    <x v="2"/>
    <x v="6"/>
    <n v="-1"/>
    <n v="-404.08"/>
    <s v="DAMAGED"/>
    <x v="0"/>
    <n v="404.08"/>
    <n v="-404.08"/>
  </r>
  <r>
    <d v="2024-12-02T00:00:00"/>
    <x v="0"/>
    <x v="2"/>
    <s v="KRAHD_84714"/>
    <x v="0"/>
    <x v="0"/>
    <x v="2"/>
    <x v="2"/>
    <x v="6"/>
    <n v="-1"/>
    <n v="-442.89"/>
    <s v="DAMAGED"/>
    <x v="0"/>
    <n v="442.89"/>
    <n v="-442.89"/>
  </r>
  <r>
    <d v="2024-12-02T00:00:00"/>
    <x v="0"/>
    <x v="2"/>
    <s v="KRAHD_84714"/>
    <x v="0"/>
    <x v="0"/>
    <x v="2"/>
    <x v="2"/>
    <x v="6"/>
    <n v="-1"/>
    <n v="-485.63"/>
    <s v="DAMAGED"/>
    <x v="0"/>
    <n v="485.63"/>
    <n v="-485.63"/>
  </r>
  <r>
    <d v="2024-12-02T00:00:00"/>
    <x v="0"/>
    <x v="2"/>
    <s v="KRAHD_84714"/>
    <x v="0"/>
    <x v="0"/>
    <x v="2"/>
    <x v="2"/>
    <x v="1"/>
    <n v="-1"/>
    <n v="-350.88"/>
    <s v="DAMAGED"/>
    <x v="0"/>
    <n v="350.88"/>
    <n v="-350.88"/>
  </r>
  <r>
    <d v="2024-12-02T00:00:00"/>
    <x v="0"/>
    <x v="2"/>
    <s v="KRAHD_84714"/>
    <x v="0"/>
    <x v="0"/>
    <x v="2"/>
    <x v="2"/>
    <x v="2"/>
    <n v="-1"/>
    <n v="-81.09"/>
    <s v="DAMAGED"/>
    <x v="0"/>
    <n v="81.09"/>
    <n v="-81.09"/>
  </r>
  <r>
    <d v="2024-12-02T00:00:00"/>
    <x v="0"/>
    <x v="2"/>
    <s v="KRAHD_84714"/>
    <x v="0"/>
    <x v="0"/>
    <x v="2"/>
    <x v="2"/>
    <x v="2"/>
    <n v="-1"/>
    <n v="-75.89"/>
    <s v="DAMAGED"/>
    <x v="0"/>
    <n v="75.89"/>
    <n v="-75.89"/>
  </r>
  <r>
    <d v="2024-12-02T00:00:00"/>
    <x v="0"/>
    <x v="2"/>
    <s v="KRAHD_84714"/>
    <x v="0"/>
    <x v="0"/>
    <x v="2"/>
    <x v="2"/>
    <x v="1"/>
    <n v="-1"/>
    <n v="-394.74"/>
    <s v="DAMAGED"/>
    <x v="0"/>
    <n v="394.74"/>
    <n v="-394.74"/>
  </r>
  <r>
    <d v="2024-12-02T00:00:00"/>
    <x v="0"/>
    <x v="2"/>
    <s v="KRAHD_84714"/>
    <x v="0"/>
    <x v="0"/>
    <x v="2"/>
    <x v="2"/>
    <x v="7"/>
    <n v="-1"/>
    <n v="-59.46"/>
    <s v="DAMAGED"/>
    <x v="0"/>
    <n v="59.46"/>
    <n v="-59.46"/>
  </r>
  <r>
    <d v="2024-12-02T00:00:00"/>
    <x v="0"/>
    <x v="4"/>
    <s v="KRAHD_38463"/>
    <x v="1"/>
    <x v="1"/>
    <x v="3"/>
    <x v="4"/>
    <x v="9"/>
    <n v="-8"/>
    <n v="-313.76"/>
    <s v="Expired Pack"/>
    <x v="0"/>
    <n v="39.22"/>
    <n v="-313.76"/>
  </r>
  <r>
    <d v="2024-12-02T00:00:00"/>
    <x v="0"/>
    <x v="1"/>
    <s v="KRAHD_39565"/>
    <x v="1"/>
    <x v="1"/>
    <x v="3"/>
    <x v="4"/>
    <x v="10"/>
    <n v="-1"/>
    <n v="-74.27"/>
    <s v="Expired Pack"/>
    <x v="0"/>
    <n v="74.27"/>
    <n v="-74.27"/>
  </r>
  <r>
    <d v="2024-12-02T00:00:00"/>
    <x v="0"/>
    <x v="3"/>
    <s v="KRAHD_85454"/>
    <x v="2"/>
    <x v="2"/>
    <x v="3"/>
    <x v="4"/>
    <x v="11"/>
    <n v="-1"/>
    <n v="-179.4"/>
    <s v="Expired Pack"/>
    <x v="0"/>
    <n v="179.4"/>
    <n v="-179.4"/>
  </r>
  <r>
    <d v="2024-12-02T00:00:00"/>
    <x v="0"/>
    <x v="3"/>
    <s v="KRAHD_85454"/>
    <x v="2"/>
    <x v="2"/>
    <x v="3"/>
    <x v="5"/>
    <x v="12"/>
    <n v="-1"/>
    <n v="-55.91"/>
    <s v="DAMAGED"/>
    <x v="0"/>
    <n v="55.91"/>
    <n v="-55.91"/>
  </r>
  <r>
    <d v="2024-12-02T00:00:00"/>
    <x v="0"/>
    <x v="5"/>
    <s v="KRAHD_38677"/>
    <x v="3"/>
    <x v="3"/>
    <x v="3"/>
    <x v="6"/>
    <x v="13"/>
    <n v="-1"/>
    <n v="-283.81"/>
    <s v="Expired Pack"/>
    <x v="0"/>
    <n v="283.81"/>
    <n v="-283.81"/>
  </r>
  <r>
    <d v="2024-12-02T00:00:00"/>
    <x v="0"/>
    <x v="3"/>
    <s v="KRAHD_85454"/>
    <x v="2"/>
    <x v="2"/>
    <x v="3"/>
    <x v="6"/>
    <x v="14"/>
    <n v="-3"/>
    <n v="-272.94"/>
    <s v="Expired Pack"/>
    <x v="0"/>
    <n v="90.98"/>
    <n v="-272.94"/>
  </r>
  <r>
    <d v="2024-12-02T00:00:00"/>
    <x v="0"/>
    <x v="6"/>
    <s v="KRAHD_38939"/>
    <x v="2"/>
    <x v="2"/>
    <x v="3"/>
    <x v="6"/>
    <x v="13"/>
    <n v="-4"/>
    <n v="-841.12"/>
    <s v="Expired Pack"/>
    <x v="0"/>
    <n v="210.28"/>
    <n v="-841.12"/>
  </r>
  <r>
    <d v="2024-12-02T00:00:00"/>
    <x v="0"/>
    <x v="6"/>
    <s v="KRAHD_38939"/>
    <x v="2"/>
    <x v="2"/>
    <x v="3"/>
    <x v="7"/>
    <x v="15"/>
    <n v="-2"/>
    <n v="-88.46"/>
    <s v="DAMAGED"/>
    <x v="0"/>
    <n v="44.23"/>
    <n v="-88.46"/>
  </r>
  <r>
    <d v="2024-12-02T00:00:00"/>
    <x v="0"/>
    <x v="6"/>
    <s v="KRAHD_38939"/>
    <x v="2"/>
    <x v="2"/>
    <x v="4"/>
    <x v="8"/>
    <x v="2"/>
    <n v="-1"/>
    <n v="-191.96"/>
    <s v="DAMAGED"/>
    <x v="0"/>
    <n v="191.96"/>
    <n v="-191.96"/>
  </r>
  <r>
    <d v="2024-12-02T00:00:00"/>
    <x v="0"/>
    <x v="7"/>
    <s v="KRAHD_77560"/>
    <x v="2"/>
    <x v="2"/>
    <x v="5"/>
    <x v="9"/>
    <x v="16"/>
    <n v="-1"/>
    <n v="-582.5"/>
    <s v="Expired Pack"/>
    <x v="0"/>
    <n v="582.5"/>
    <n v="-582.5"/>
  </r>
  <r>
    <d v="2024-12-13T00:00:00"/>
    <x v="1"/>
    <x v="8"/>
    <s v="KRHUB_78366"/>
    <x v="4"/>
    <x v="4"/>
    <x v="6"/>
    <x v="10"/>
    <x v="8"/>
    <n v="24"/>
    <n v="3977.76"/>
    <m/>
    <x v="1"/>
    <n v="165.74"/>
    <n v="3977.76"/>
  </r>
  <r>
    <d v="2024-12-13T00:00:00"/>
    <x v="1"/>
    <x v="9"/>
    <s v="KRHUB_93329"/>
    <x v="4"/>
    <x v="4"/>
    <x v="6"/>
    <x v="10"/>
    <x v="2"/>
    <n v="192"/>
    <n v="16001.28"/>
    <m/>
    <x v="1"/>
    <n v="83.34"/>
    <n v="16001.28"/>
  </r>
  <r>
    <d v="2024-12-13T00:00:00"/>
    <x v="1"/>
    <x v="10"/>
    <s v="KRHUB_85606"/>
    <x v="4"/>
    <x v="4"/>
    <x v="6"/>
    <x v="10"/>
    <x v="2"/>
    <n v="48"/>
    <n v="4000.32"/>
    <m/>
    <x v="1"/>
    <n v="83.34"/>
    <n v="4000.32"/>
  </r>
  <r>
    <d v="2024-12-13T00:00:00"/>
    <x v="1"/>
    <x v="11"/>
    <s v="KRHUB_91962"/>
    <x v="4"/>
    <x v="4"/>
    <x v="6"/>
    <x v="10"/>
    <x v="2"/>
    <n v="52"/>
    <n v="4333.68"/>
    <m/>
    <x v="1"/>
    <n v="83.34"/>
    <n v="4333.68"/>
  </r>
  <r>
    <d v="2024-12-13T00:00:00"/>
    <x v="1"/>
    <x v="8"/>
    <s v="KRHUB_78366"/>
    <x v="4"/>
    <x v="4"/>
    <x v="6"/>
    <x v="10"/>
    <x v="2"/>
    <n v="288"/>
    <n v="24001.919999999998"/>
    <m/>
    <x v="1"/>
    <n v="83.339999999999989"/>
    <n v="24001.919999999998"/>
  </r>
  <r>
    <d v="2024-12-13T00:00:00"/>
    <x v="1"/>
    <x v="11"/>
    <s v="KRHUB_91962"/>
    <x v="4"/>
    <x v="4"/>
    <x v="6"/>
    <x v="10"/>
    <x v="2"/>
    <n v="140"/>
    <n v="11667.6"/>
    <m/>
    <x v="1"/>
    <n v="83.34"/>
    <n v="11667.6"/>
  </r>
  <r>
    <d v="2024-12-13T00:00:00"/>
    <x v="1"/>
    <x v="11"/>
    <s v="KRHUB_91962"/>
    <x v="4"/>
    <x v="4"/>
    <x v="6"/>
    <x v="10"/>
    <x v="17"/>
    <n v="250"/>
    <n v="25510"/>
    <m/>
    <x v="1"/>
    <n v="102.04"/>
    <n v="25510"/>
  </r>
  <r>
    <d v="2024-12-13T00:00:00"/>
    <x v="1"/>
    <x v="9"/>
    <s v="KRHUB_93329"/>
    <x v="4"/>
    <x v="4"/>
    <x v="6"/>
    <x v="10"/>
    <x v="17"/>
    <n v="4"/>
    <n v="408.16"/>
    <m/>
    <x v="1"/>
    <n v="102.04"/>
    <n v="408.16"/>
  </r>
  <r>
    <d v="2024-12-13T00:00:00"/>
    <x v="1"/>
    <x v="9"/>
    <s v="KRHUB_93329"/>
    <x v="4"/>
    <x v="4"/>
    <x v="6"/>
    <x v="10"/>
    <x v="17"/>
    <n v="996"/>
    <n v="101631.84"/>
    <m/>
    <x v="1"/>
    <n v="102.03999999999999"/>
    <n v="101631.84"/>
  </r>
  <r>
    <d v="2024-12-13T00:00:00"/>
    <x v="1"/>
    <x v="11"/>
    <s v="KRHUB_91962"/>
    <x v="4"/>
    <x v="4"/>
    <x v="6"/>
    <x v="11"/>
    <x v="1"/>
    <n v="36"/>
    <n v="4166.6400000000003"/>
    <m/>
    <x v="1"/>
    <n v="115.74000000000001"/>
    <n v="4166.6400000000003"/>
  </r>
  <r>
    <d v="2024-12-13T00:00:00"/>
    <x v="1"/>
    <x v="10"/>
    <s v="KRHUB_85606"/>
    <x v="4"/>
    <x v="4"/>
    <x v="6"/>
    <x v="11"/>
    <x v="1"/>
    <n v="24"/>
    <n v="2777.76"/>
    <m/>
    <x v="1"/>
    <n v="115.74000000000001"/>
    <n v="2777.76"/>
  </r>
  <r>
    <d v="2024-12-13T00:00:00"/>
    <x v="1"/>
    <x v="11"/>
    <s v="KRHUB_91962"/>
    <x v="4"/>
    <x v="4"/>
    <x v="6"/>
    <x v="11"/>
    <x v="13"/>
    <n v="216"/>
    <n v="2000.16"/>
    <m/>
    <x v="1"/>
    <n v="9.26"/>
    <n v="2000.1599999999999"/>
  </r>
  <r>
    <d v="2024-12-13T00:00:00"/>
    <x v="1"/>
    <x v="11"/>
    <s v="KRHUB_91962"/>
    <x v="4"/>
    <x v="4"/>
    <x v="6"/>
    <x v="11"/>
    <x v="1"/>
    <n v="36"/>
    <n v="3833.28"/>
    <m/>
    <x v="1"/>
    <n v="106.48"/>
    <n v="3833.28"/>
  </r>
  <r>
    <d v="2024-12-13T00:00:00"/>
    <x v="1"/>
    <x v="11"/>
    <s v="KRHUB_91962"/>
    <x v="4"/>
    <x v="4"/>
    <x v="6"/>
    <x v="11"/>
    <x v="13"/>
    <n v="1080"/>
    <n v="10000.799999999999"/>
    <m/>
    <x v="1"/>
    <n v="9.26"/>
    <n v="10000.799999999999"/>
  </r>
  <r>
    <d v="2024-12-13T00:00:00"/>
    <x v="1"/>
    <x v="10"/>
    <s v="KRHUB_85606"/>
    <x v="4"/>
    <x v="4"/>
    <x v="6"/>
    <x v="11"/>
    <x v="17"/>
    <n v="25"/>
    <n v="15023.25"/>
    <m/>
    <x v="1"/>
    <n v="600.92999999999995"/>
    <n v="15023.249999999998"/>
  </r>
  <r>
    <d v="2024-12-13T00:00:00"/>
    <x v="1"/>
    <x v="12"/>
    <s v="KRHUB_92863"/>
    <x v="4"/>
    <x v="4"/>
    <x v="6"/>
    <x v="11"/>
    <x v="17"/>
    <n v="75"/>
    <n v="45069.75"/>
    <m/>
    <x v="1"/>
    <n v="600.92999999999995"/>
    <n v="45069.749999999993"/>
  </r>
  <r>
    <d v="2024-12-13T00:00:00"/>
    <x v="1"/>
    <x v="12"/>
    <s v="KRHUB_92863"/>
    <x v="4"/>
    <x v="4"/>
    <x v="6"/>
    <x v="11"/>
    <x v="18"/>
    <n v="30"/>
    <n v="28749.9"/>
    <m/>
    <x v="1"/>
    <n v="958.33"/>
    <n v="28749.9"/>
  </r>
  <r>
    <d v="2024-12-13T00:00:00"/>
    <x v="1"/>
    <x v="11"/>
    <s v="KRHUB_91962"/>
    <x v="4"/>
    <x v="4"/>
    <x v="6"/>
    <x v="11"/>
    <x v="18"/>
    <n v="45"/>
    <n v="43124.85"/>
    <m/>
    <x v="1"/>
    <n v="958.32999999999993"/>
    <n v="43124.85"/>
  </r>
  <r>
    <d v="2024-12-13T00:00:00"/>
    <x v="1"/>
    <x v="8"/>
    <s v="KRHUB_78366"/>
    <x v="4"/>
    <x v="4"/>
    <x v="6"/>
    <x v="11"/>
    <x v="17"/>
    <n v="150"/>
    <n v="15306"/>
    <m/>
    <x v="1"/>
    <n v="102.04"/>
    <n v="15306.000000000002"/>
  </r>
  <r>
    <d v="2024-12-13T00:00:00"/>
    <x v="1"/>
    <x v="11"/>
    <s v="KRHUB_91962"/>
    <x v="4"/>
    <x v="4"/>
    <x v="6"/>
    <x v="11"/>
    <x v="17"/>
    <n v="90"/>
    <n v="9183.6"/>
    <m/>
    <x v="1"/>
    <n v="102.04"/>
    <n v="9183.6"/>
  </r>
  <r>
    <d v="2024-12-13T00:00:00"/>
    <x v="1"/>
    <x v="11"/>
    <s v="KRHUB_91962"/>
    <x v="4"/>
    <x v="4"/>
    <x v="6"/>
    <x v="11"/>
    <x v="17"/>
    <n v="10"/>
    <n v="1020.4"/>
    <m/>
    <x v="1"/>
    <n v="102.03999999999999"/>
    <n v="1020.3999999999999"/>
  </r>
  <r>
    <d v="2024-12-13T00:00:00"/>
    <x v="1"/>
    <x v="9"/>
    <s v="KRHUB_93329"/>
    <x v="4"/>
    <x v="4"/>
    <x v="6"/>
    <x v="11"/>
    <x v="8"/>
    <n v="72"/>
    <n v="9732.9599999999991"/>
    <m/>
    <x v="1"/>
    <n v="135.17999999999998"/>
    <n v="9732.9599999999991"/>
  </r>
  <r>
    <d v="2024-12-13T00:00:00"/>
    <x v="1"/>
    <x v="9"/>
    <s v="KRHUB_93329"/>
    <x v="4"/>
    <x v="4"/>
    <x v="7"/>
    <x v="12"/>
    <x v="1"/>
    <n v="6"/>
    <n v="4982.16"/>
    <m/>
    <x v="1"/>
    <n v="830.36"/>
    <n v="4982.16"/>
  </r>
  <r>
    <d v="2024-12-13T00:00:00"/>
    <x v="1"/>
    <x v="11"/>
    <s v="KRHUB_91962"/>
    <x v="4"/>
    <x v="4"/>
    <x v="7"/>
    <x v="12"/>
    <x v="1"/>
    <n v="6"/>
    <n v="5298.24"/>
    <m/>
    <x v="1"/>
    <n v="883.04"/>
    <n v="5298.24"/>
  </r>
  <r>
    <d v="2024-12-13T00:00:00"/>
    <x v="1"/>
    <x v="9"/>
    <s v="KRHUB_93329"/>
    <x v="4"/>
    <x v="4"/>
    <x v="7"/>
    <x v="12"/>
    <x v="1"/>
    <n v="6"/>
    <n v="5298.24"/>
    <m/>
    <x v="1"/>
    <n v="883.04"/>
    <n v="5298.24"/>
  </r>
  <r>
    <d v="2024-12-13T00:00:00"/>
    <x v="1"/>
    <x v="11"/>
    <s v="KRHUB_91962"/>
    <x v="4"/>
    <x v="4"/>
    <x v="7"/>
    <x v="12"/>
    <x v="2"/>
    <n v="144"/>
    <n v="10997.28"/>
    <m/>
    <x v="1"/>
    <n v="76.37"/>
    <n v="10997.28"/>
  </r>
  <r>
    <d v="2024-12-13T00:00:00"/>
    <x v="1"/>
    <x v="11"/>
    <s v="KRHUB_91962"/>
    <x v="4"/>
    <x v="4"/>
    <x v="7"/>
    <x v="12"/>
    <x v="1"/>
    <n v="3"/>
    <n v="2649.12"/>
    <m/>
    <x v="1"/>
    <n v="883.04"/>
    <n v="2649.12"/>
  </r>
  <r>
    <d v="2024-12-13T00:00:00"/>
    <x v="1"/>
    <x v="9"/>
    <s v="KRHUB_93329"/>
    <x v="4"/>
    <x v="4"/>
    <x v="7"/>
    <x v="12"/>
    <x v="2"/>
    <n v="24"/>
    <n v="1832.88"/>
    <m/>
    <x v="1"/>
    <n v="76.37"/>
    <n v="1832.88"/>
  </r>
  <r>
    <d v="2024-12-13T00:00:00"/>
    <x v="1"/>
    <x v="11"/>
    <s v="KRHUB_91962"/>
    <x v="4"/>
    <x v="4"/>
    <x v="7"/>
    <x v="12"/>
    <x v="2"/>
    <n v="12"/>
    <n v="916.44"/>
    <m/>
    <x v="1"/>
    <n v="76.37"/>
    <n v="916.44"/>
  </r>
  <r>
    <d v="2024-12-13T00:00:00"/>
    <x v="1"/>
    <x v="8"/>
    <s v="KRHUB_78366"/>
    <x v="4"/>
    <x v="4"/>
    <x v="7"/>
    <x v="12"/>
    <x v="8"/>
    <n v="48"/>
    <n v="8945.2800000000007"/>
    <m/>
    <x v="1"/>
    <n v="186.36"/>
    <n v="8945.2800000000007"/>
  </r>
  <r>
    <d v="2024-12-13T00:00:00"/>
    <x v="1"/>
    <x v="11"/>
    <s v="KRHUB_91962"/>
    <x v="4"/>
    <x v="4"/>
    <x v="7"/>
    <x v="12"/>
    <x v="1"/>
    <n v="6"/>
    <n v="5298.24"/>
    <m/>
    <x v="1"/>
    <n v="883.04"/>
    <n v="5298.24"/>
  </r>
  <r>
    <d v="2024-12-13T00:00:00"/>
    <x v="1"/>
    <x v="10"/>
    <s v="KRHUB_85606"/>
    <x v="4"/>
    <x v="4"/>
    <x v="7"/>
    <x v="12"/>
    <x v="1"/>
    <n v="12"/>
    <n v="10596.48"/>
    <m/>
    <x v="1"/>
    <n v="883.04"/>
    <n v="10596.48"/>
  </r>
  <r>
    <d v="2024-12-13T00:00:00"/>
    <x v="1"/>
    <x v="12"/>
    <s v="KRHUB_92863"/>
    <x v="4"/>
    <x v="4"/>
    <x v="7"/>
    <x v="12"/>
    <x v="1"/>
    <n v="72"/>
    <n v="63578.879999999997"/>
    <m/>
    <x v="1"/>
    <n v="883.04"/>
    <n v="63578.879999999997"/>
  </r>
  <r>
    <d v="2024-12-13T00:00:00"/>
    <x v="1"/>
    <x v="11"/>
    <s v="KRHUB_91962"/>
    <x v="4"/>
    <x v="4"/>
    <x v="7"/>
    <x v="12"/>
    <x v="2"/>
    <n v="192"/>
    <n v="14663.04"/>
    <m/>
    <x v="1"/>
    <n v="76.37"/>
    <n v="14663.04"/>
  </r>
  <r>
    <d v="2024-12-13T00:00:00"/>
    <x v="1"/>
    <x v="11"/>
    <s v="KRHUB_91962"/>
    <x v="4"/>
    <x v="4"/>
    <x v="7"/>
    <x v="12"/>
    <x v="0"/>
    <n v="360"/>
    <n v="14400"/>
    <m/>
    <x v="1"/>
    <n v="40"/>
    <n v="14400"/>
  </r>
  <r>
    <d v="2024-12-13T00:00:00"/>
    <x v="1"/>
    <x v="10"/>
    <s v="KRHUB_85606"/>
    <x v="4"/>
    <x v="4"/>
    <x v="7"/>
    <x v="12"/>
    <x v="0"/>
    <n v="72"/>
    <n v="2880"/>
    <m/>
    <x v="1"/>
    <n v="40"/>
    <n v="2880"/>
  </r>
  <r>
    <d v="2024-12-13T00:00:00"/>
    <x v="1"/>
    <x v="11"/>
    <s v="KRHUB_91962"/>
    <x v="4"/>
    <x v="4"/>
    <x v="7"/>
    <x v="12"/>
    <x v="7"/>
    <n v="600"/>
    <n v="14700"/>
    <m/>
    <x v="1"/>
    <n v="24.5"/>
    <n v="14700"/>
  </r>
  <r>
    <d v="2024-12-13T00:00:00"/>
    <x v="1"/>
    <x v="11"/>
    <s v="KRHUB_91962"/>
    <x v="4"/>
    <x v="4"/>
    <x v="7"/>
    <x v="12"/>
    <x v="7"/>
    <n v="120"/>
    <n v="2940"/>
    <m/>
    <x v="1"/>
    <n v="24.5"/>
    <n v="2940"/>
  </r>
  <r>
    <d v="2024-12-13T00:00:00"/>
    <x v="1"/>
    <x v="11"/>
    <s v="KRHUB_91962"/>
    <x v="4"/>
    <x v="4"/>
    <x v="7"/>
    <x v="12"/>
    <x v="7"/>
    <n v="60"/>
    <n v="1470"/>
    <m/>
    <x v="1"/>
    <n v="24.5"/>
    <n v="1470"/>
  </r>
  <r>
    <d v="2024-12-13T00:00:00"/>
    <x v="1"/>
    <x v="11"/>
    <s v="KRHUB_91962"/>
    <x v="4"/>
    <x v="4"/>
    <x v="7"/>
    <x v="12"/>
    <x v="7"/>
    <n v="60"/>
    <n v="1470"/>
    <m/>
    <x v="1"/>
    <n v="24.5"/>
    <n v="1470"/>
  </r>
  <r>
    <d v="2024-12-13T00:00:00"/>
    <x v="1"/>
    <x v="9"/>
    <s v="KRHUB_93329"/>
    <x v="4"/>
    <x v="4"/>
    <x v="7"/>
    <x v="12"/>
    <x v="19"/>
    <n v="40"/>
    <n v="2750"/>
    <m/>
    <x v="1"/>
    <n v="68.75"/>
    <n v="2750"/>
  </r>
  <r>
    <d v="2024-12-13T00:00:00"/>
    <x v="1"/>
    <x v="11"/>
    <s v="KRHUB_91962"/>
    <x v="4"/>
    <x v="4"/>
    <x v="7"/>
    <x v="12"/>
    <x v="19"/>
    <n v="40"/>
    <n v="2750"/>
    <m/>
    <x v="1"/>
    <n v="68.75"/>
    <n v="2750"/>
  </r>
  <r>
    <d v="2024-12-13T00:00:00"/>
    <x v="1"/>
    <x v="8"/>
    <s v="KRHUB_78366"/>
    <x v="4"/>
    <x v="4"/>
    <x v="7"/>
    <x v="13"/>
    <x v="8"/>
    <n v="48"/>
    <n v="8247.36"/>
    <m/>
    <x v="1"/>
    <n v="171.82000000000002"/>
    <n v="8247.36"/>
  </r>
  <r>
    <d v="2024-12-13T00:00:00"/>
    <x v="1"/>
    <x v="9"/>
    <s v="KRHUB_93329"/>
    <x v="4"/>
    <x v="4"/>
    <x v="7"/>
    <x v="13"/>
    <x v="8"/>
    <n v="3"/>
    <n v="515.46"/>
    <m/>
    <x v="1"/>
    <n v="171.82000000000002"/>
    <n v="515.46"/>
  </r>
  <r>
    <d v="2024-12-13T00:00:00"/>
    <x v="1"/>
    <x v="10"/>
    <s v="KRHUB_85606"/>
    <x v="4"/>
    <x v="4"/>
    <x v="7"/>
    <x v="13"/>
    <x v="20"/>
    <n v="12"/>
    <n v="3916.32"/>
    <m/>
    <x v="1"/>
    <n v="326.36"/>
    <n v="3916.32"/>
  </r>
  <r>
    <d v="2024-12-13T00:00:00"/>
    <x v="1"/>
    <x v="9"/>
    <s v="KRHUB_93329"/>
    <x v="4"/>
    <x v="4"/>
    <x v="7"/>
    <x v="13"/>
    <x v="21"/>
    <n v="2"/>
    <n v="343.64"/>
    <m/>
    <x v="1"/>
    <n v="171.82"/>
    <n v="343.64"/>
  </r>
  <r>
    <d v="2024-12-13T00:00:00"/>
    <x v="1"/>
    <x v="9"/>
    <s v="KRHUB_93329"/>
    <x v="4"/>
    <x v="4"/>
    <x v="7"/>
    <x v="13"/>
    <x v="21"/>
    <n v="10"/>
    <n v="1718.2"/>
    <m/>
    <x v="1"/>
    <n v="171.82"/>
    <n v="1718.1999999999998"/>
  </r>
  <r>
    <d v="2024-12-13T00:00:00"/>
    <x v="1"/>
    <x v="11"/>
    <s v="KRHUB_91962"/>
    <x v="4"/>
    <x v="4"/>
    <x v="7"/>
    <x v="13"/>
    <x v="2"/>
    <n v="48"/>
    <n v="3272.64"/>
    <m/>
    <x v="1"/>
    <n v="68.179999999999993"/>
    <n v="3272.6399999999994"/>
  </r>
  <r>
    <d v="2024-12-13T00:00:00"/>
    <x v="1"/>
    <x v="9"/>
    <s v="KRHUB_93329"/>
    <x v="4"/>
    <x v="4"/>
    <x v="7"/>
    <x v="13"/>
    <x v="6"/>
    <n v="4"/>
    <n v="1305.44"/>
    <m/>
    <x v="1"/>
    <n v="326.36"/>
    <n v="1305.44"/>
  </r>
  <r>
    <d v="2024-12-13T00:00:00"/>
    <x v="1"/>
    <x v="10"/>
    <s v="KRHUB_85606"/>
    <x v="4"/>
    <x v="4"/>
    <x v="7"/>
    <x v="13"/>
    <x v="20"/>
    <n v="12"/>
    <n v="3916.32"/>
    <m/>
    <x v="1"/>
    <n v="326.36"/>
    <n v="3916.32"/>
  </r>
  <r>
    <d v="2024-12-13T00:00:00"/>
    <x v="1"/>
    <x v="10"/>
    <s v="KRHUB_85606"/>
    <x v="4"/>
    <x v="4"/>
    <x v="7"/>
    <x v="13"/>
    <x v="20"/>
    <n v="3"/>
    <n v="979.08"/>
    <m/>
    <x v="1"/>
    <n v="326.36"/>
    <n v="979.08"/>
  </r>
  <r>
    <d v="2024-12-13T00:00:00"/>
    <x v="1"/>
    <x v="10"/>
    <s v="KRHUB_85606"/>
    <x v="4"/>
    <x v="4"/>
    <x v="7"/>
    <x v="13"/>
    <x v="20"/>
    <n v="9"/>
    <n v="3068.19"/>
    <m/>
    <x v="1"/>
    <n v="340.91"/>
    <n v="3068.19"/>
  </r>
  <r>
    <d v="2024-12-13T00:00:00"/>
    <x v="1"/>
    <x v="10"/>
    <s v="KRHUB_85606"/>
    <x v="4"/>
    <x v="4"/>
    <x v="7"/>
    <x v="13"/>
    <x v="20"/>
    <n v="12"/>
    <n v="3916.32"/>
    <m/>
    <x v="1"/>
    <n v="326.36"/>
    <n v="3916.32"/>
  </r>
  <r>
    <d v="2024-12-13T00:00:00"/>
    <x v="1"/>
    <x v="10"/>
    <s v="KRHUB_85606"/>
    <x v="4"/>
    <x v="4"/>
    <x v="7"/>
    <x v="13"/>
    <x v="1"/>
    <n v="1"/>
    <n v="750"/>
    <m/>
    <x v="1"/>
    <n v="750"/>
    <n v="750"/>
  </r>
  <r>
    <d v="2024-12-13T00:00:00"/>
    <x v="1"/>
    <x v="10"/>
    <s v="KRHUB_85606"/>
    <x v="4"/>
    <x v="4"/>
    <x v="7"/>
    <x v="13"/>
    <x v="1"/>
    <n v="11"/>
    <n v="8829.48"/>
    <m/>
    <x v="1"/>
    <n v="802.68"/>
    <n v="8829.48"/>
  </r>
  <r>
    <d v="2024-12-13T00:00:00"/>
    <x v="1"/>
    <x v="9"/>
    <s v="KRHUB_93329"/>
    <x v="4"/>
    <x v="4"/>
    <x v="7"/>
    <x v="13"/>
    <x v="2"/>
    <n v="12"/>
    <n v="818.16"/>
    <m/>
    <x v="1"/>
    <n v="68.179999999999993"/>
    <n v="818.15999999999985"/>
  </r>
  <r>
    <d v="2024-12-13T00:00:00"/>
    <x v="1"/>
    <x v="9"/>
    <s v="KRHUB_93329"/>
    <x v="4"/>
    <x v="4"/>
    <x v="7"/>
    <x v="13"/>
    <x v="6"/>
    <n v="4"/>
    <n v="1305.44"/>
    <m/>
    <x v="1"/>
    <n v="326.36"/>
    <n v="1305.44"/>
  </r>
  <r>
    <d v="2024-12-13T00:00:00"/>
    <x v="1"/>
    <x v="11"/>
    <s v="KRHUB_91962"/>
    <x v="4"/>
    <x v="4"/>
    <x v="8"/>
    <x v="14"/>
    <x v="2"/>
    <n v="12"/>
    <n v="1033.08"/>
    <m/>
    <x v="1"/>
    <n v="86.089999999999989"/>
    <n v="1033.08"/>
  </r>
  <r>
    <d v="2024-12-13T00:00:00"/>
    <x v="1"/>
    <x v="10"/>
    <s v="KRHUB_85606"/>
    <x v="4"/>
    <x v="4"/>
    <x v="8"/>
    <x v="14"/>
    <x v="2"/>
    <n v="24"/>
    <n v="2066.16"/>
    <m/>
    <x v="1"/>
    <n v="86.089999999999989"/>
    <n v="2066.16"/>
  </r>
  <r>
    <d v="2024-12-14T00:00:00"/>
    <x v="0"/>
    <x v="13"/>
    <s v="KRHUB_94585"/>
    <x v="5"/>
    <x v="5"/>
    <x v="1"/>
    <x v="1"/>
    <x v="8"/>
    <n v="-1"/>
    <n v="-437.5"/>
    <s v="DAMAGED"/>
    <x v="1"/>
    <n v="437.5"/>
    <n v="-437.5"/>
  </r>
  <r>
    <d v="2024-12-14T00:00:00"/>
    <x v="2"/>
    <x v="14"/>
    <s v="KRHUB_78572"/>
    <x v="4"/>
    <x v="4"/>
    <x v="0"/>
    <x v="0"/>
    <x v="0"/>
    <n v="-36"/>
    <n v="-8839.44"/>
    <s v="Wrong Order"/>
    <x v="1"/>
    <n v="245.54000000000002"/>
    <n v="-8839.44"/>
  </r>
  <r>
    <d v="2024-12-14T00:00:00"/>
    <x v="2"/>
    <x v="15"/>
    <s v="KRHUB_90736"/>
    <x v="4"/>
    <x v="4"/>
    <x v="0"/>
    <x v="15"/>
    <x v="2"/>
    <n v="-3"/>
    <n v="-1918.83"/>
    <s v="Wrong Order"/>
    <x v="1"/>
    <n v="639.61"/>
    <n v="-1918.83"/>
  </r>
  <r>
    <d v="2024-12-14T00:00:00"/>
    <x v="2"/>
    <x v="16"/>
    <s v="KRHUB_93275"/>
    <x v="5"/>
    <x v="5"/>
    <x v="2"/>
    <x v="2"/>
    <x v="8"/>
    <n v="-24"/>
    <n v="-11170.08"/>
    <s v="Short Supplied"/>
    <x v="1"/>
    <n v="465.42"/>
    <n v="-11170.08"/>
  </r>
  <r>
    <d v="2024-12-14T00:00:00"/>
    <x v="2"/>
    <x v="8"/>
    <s v="KRHUB_78366"/>
    <x v="4"/>
    <x v="4"/>
    <x v="3"/>
    <x v="16"/>
    <x v="16"/>
    <n v="-28"/>
    <n v="-39719.4"/>
    <s v="Wrong Order"/>
    <x v="1"/>
    <n v="1418.55"/>
    <n v="-39719.4"/>
  </r>
  <r>
    <d v="2024-12-14T00:00:00"/>
    <x v="2"/>
    <x v="16"/>
    <s v="KRHUB_93275"/>
    <x v="5"/>
    <x v="5"/>
    <x v="5"/>
    <x v="9"/>
    <x v="1"/>
    <n v="-18"/>
    <n v="-4680"/>
    <s v="Short Supplied"/>
    <x v="1"/>
    <n v="260"/>
    <n v="-4680"/>
  </r>
  <r>
    <d v="2024-12-14T00:00:00"/>
    <x v="1"/>
    <x v="13"/>
    <s v="KRHUB_94585"/>
    <x v="5"/>
    <x v="5"/>
    <x v="9"/>
    <x v="17"/>
    <x v="22"/>
    <n v="96"/>
    <n v="7493.76"/>
    <m/>
    <x v="1"/>
    <n v="78.06"/>
    <n v="7493.76"/>
  </r>
  <r>
    <d v="2024-12-14T00:00:00"/>
    <x v="1"/>
    <x v="11"/>
    <s v="KRHUB_91962"/>
    <x v="4"/>
    <x v="4"/>
    <x v="9"/>
    <x v="17"/>
    <x v="22"/>
    <n v="60"/>
    <n v="4683.6000000000004"/>
    <m/>
    <x v="1"/>
    <n v="78.06"/>
    <n v="4683.6000000000004"/>
  </r>
  <r>
    <d v="2024-12-14T00:00:00"/>
    <x v="1"/>
    <x v="17"/>
    <s v="KRHUB_91961"/>
    <x v="4"/>
    <x v="4"/>
    <x v="9"/>
    <x v="18"/>
    <x v="19"/>
    <n v="6"/>
    <n v="2500.02"/>
    <m/>
    <x v="1"/>
    <n v="416.67"/>
    <n v="2500.02"/>
  </r>
  <r>
    <d v="2024-12-14T00:00:00"/>
    <x v="1"/>
    <x v="17"/>
    <s v="KRHUB_91961"/>
    <x v="4"/>
    <x v="4"/>
    <x v="9"/>
    <x v="18"/>
    <x v="8"/>
    <n v="6"/>
    <n v="1973.7"/>
    <m/>
    <x v="1"/>
    <n v="328.95"/>
    <n v="1973.6999999999998"/>
  </r>
  <r>
    <d v="2024-12-14T00:00:00"/>
    <x v="1"/>
    <x v="17"/>
    <s v="KRHUB_91961"/>
    <x v="4"/>
    <x v="4"/>
    <x v="9"/>
    <x v="18"/>
    <x v="6"/>
    <n v="6"/>
    <n v="1973.7"/>
    <m/>
    <x v="1"/>
    <n v="328.95"/>
    <n v="1973.6999999999998"/>
  </r>
  <r>
    <d v="2024-12-14T00:00:00"/>
    <x v="1"/>
    <x v="17"/>
    <s v="KRHUB_91961"/>
    <x v="4"/>
    <x v="4"/>
    <x v="9"/>
    <x v="18"/>
    <x v="6"/>
    <n v="18"/>
    <n v="5131.62"/>
    <m/>
    <x v="1"/>
    <n v="285.08999999999997"/>
    <n v="5131.62"/>
  </r>
  <r>
    <d v="2024-12-14T00:00:00"/>
    <x v="1"/>
    <x v="18"/>
    <s v="KRHUB_92137"/>
    <x v="5"/>
    <x v="5"/>
    <x v="0"/>
    <x v="19"/>
    <x v="23"/>
    <n v="24"/>
    <n v="1009.92"/>
    <m/>
    <x v="1"/>
    <n v="42.08"/>
    <n v="1009.92"/>
  </r>
  <r>
    <d v="2024-12-14T00:00:00"/>
    <x v="1"/>
    <x v="17"/>
    <s v="KRHUB_91961"/>
    <x v="4"/>
    <x v="4"/>
    <x v="0"/>
    <x v="19"/>
    <x v="23"/>
    <n v="48"/>
    <n v="2019.84"/>
    <m/>
    <x v="1"/>
    <n v="42.08"/>
    <n v="2019.84"/>
  </r>
  <r>
    <d v="2024-12-14T00:00:00"/>
    <x v="1"/>
    <x v="8"/>
    <s v="KRHUB_78366"/>
    <x v="4"/>
    <x v="4"/>
    <x v="0"/>
    <x v="20"/>
    <x v="24"/>
    <n v="20"/>
    <n v="11160.8"/>
    <m/>
    <x v="1"/>
    <n v="558.04"/>
    <n v="11160.8"/>
  </r>
  <r>
    <d v="2024-12-14T00:00:00"/>
    <x v="1"/>
    <x v="8"/>
    <s v="KRHUB_78366"/>
    <x v="4"/>
    <x v="4"/>
    <x v="0"/>
    <x v="20"/>
    <x v="19"/>
    <n v="20"/>
    <n v="20518"/>
    <m/>
    <x v="1"/>
    <n v="1025.9000000000001"/>
    <n v="20518"/>
  </r>
  <r>
    <d v="2024-12-14T00:00:00"/>
    <x v="1"/>
    <x v="14"/>
    <s v="KRHUB_78572"/>
    <x v="4"/>
    <x v="4"/>
    <x v="0"/>
    <x v="21"/>
    <x v="22"/>
    <n v="96"/>
    <n v="6314.88"/>
    <m/>
    <x v="1"/>
    <n v="65.78"/>
    <n v="6314.88"/>
  </r>
  <r>
    <d v="2024-12-14T00:00:00"/>
    <x v="1"/>
    <x v="13"/>
    <s v="KRHUB_94585"/>
    <x v="5"/>
    <x v="5"/>
    <x v="0"/>
    <x v="21"/>
    <x v="22"/>
    <n v="48"/>
    <n v="3157.44"/>
    <m/>
    <x v="1"/>
    <n v="65.78"/>
    <n v="3157.44"/>
  </r>
  <r>
    <d v="2024-12-14T00:00:00"/>
    <x v="1"/>
    <x v="14"/>
    <s v="KRHUB_78572"/>
    <x v="4"/>
    <x v="4"/>
    <x v="0"/>
    <x v="22"/>
    <x v="25"/>
    <n v="24"/>
    <n v="2688"/>
    <m/>
    <x v="1"/>
    <n v="112"/>
    <n v="2688"/>
  </r>
  <r>
    <d v="2024-12-14T00:00:00"/>
    <x v="1"/>
    <x v="17"/>
    <s v="KRHUB_91961"/>
    <x v="4"/>
    <x v="4"/>
    <x v="0"/>
    <x v="22"/>
    <x v="26"/>
    <n v="480"/>
    <n v="19200"/>
    <m/>
    <x v="1"/>
    <n v="40"/>
    <n v="19200"/>
  </r>
  <r>
    <d v="2024-12-14T00:00:00"/>
    <x v="1"/>
    <x v="14"/>
    <s v="KRHUB_78572"/>
    <x v="4"/>
    <x v="4"/>
    <x v="0"/>
    <x v="22"/>
    <x v="26"/>
    <n v="40"/>
    <n v="1600"/>
    <m/>
    <x v="1"/>
    <n v="40"/>
    <n v="1600"/>
  </r>
  <r>
    <d v="2024-12-14T00:00:00"/>
    <x v="1"/>
    <x v="17"/>
    <s v="KRHUB_91961"/>
    <x v="4"/>
    <x v="4"/>
    <x v="0"/>
    <x v="22"/>
    <x v="26"/>
    <n v="480"/>
    <n v="33600"/>
    <m/>
    <x v="1"/>
    <n v="70"/>
    <n v="33600"/>
  </r>
  <r>
    <d v="2024-12-14T00:00:00"/>
    <x v="1"/>
    <x v="14"/>
    <s v="KRHUB_78572"/>
    <x v="4"/>
    <x v="4"/>
    <x v="0"/>
    <x v="22"/>
    <x v="26"/>
    <n v="40"/>
    <n v="2800"/>
    <m/>
    <x v="1"/>
    <n v="70"/>
    <n v="2800"/>
  </r>
  <r>
    <d v="2024-12-14T00:00:00"/>
    <x v="1"/>
    <x v="17"/>
    <s v="KRHUB_91961"/>
    <x v="4"/>
    <x v="4"/>
    <x v="0"/>
    <x v="22"/>
    <x v="27"/>
    <n v="92"/>
    <n v="9103.4"/>
    <m/>
    <x v="1"/>
    <n v="98.95"/>
    <n v="9103.4"/>
  </r>
  <r>
    <d v="2024-12-14T00:00:00"/>
    <x v="1"/>
    <x v="17"/>
    <s v="KRHUB_91961"/>
    <x v="4"/>
    <x v="4"/>
    <x v="0"/>
    <x v="22"/>
    <x v="27"/>
    <n v="124"/>
    <n v="12269.8"/>
    <m/>
    <x v="1"/>
    <n v="98.949999999999989"/>
    <n v="12269.8"/>
  </r>
  <r>
    <d v="2024-12-14T00:00:00"/>
    <x v="1"/>
    <x v="18"/>
    <s v="KRHUB_92137"/>
    <x v="5"/>
    <x v="5"/>
    <x v="0"/>
    <x v="0"/>
    <x v="7"/>
    <n v="3"/>
    <n v="3716.22"/>
    <m/>
    <x v="1"/>
    <n v="1238.74"/>
    <n v="3716.2200000000003"/>
  </r>
  <r>
    <d v="2024-12-14T00:00:00"/>
    <x v="1"/>
    <x v="11"/>
    <s v="KRHUB_91962"/>
    <x v="4"/>
    <x v="4"/>
    <x v="0"/>
    <x v="0"/>
    <x v="7"/>
    <n v="6"/>
    <n v="7432.44"/>
    <m/>
    <x v="1"/>
    <n v="1238.74"/>
    <n v="7432.4400000000005"/>
  </r>
  <r>
    <d v="2024-12-14T00:00:00"/>
    <x v="1"/>
    <x v="8"/>
    <s v="KRHUB_78366"/>
    <x v="4"/>
    <x v="4"/>
    <x v="0"/>
    <x v="0"/>
    <x v="13"/>
    <n v="2"/>
    <n v="533.94000000000005"/>
    <m/>
    <x v="1"/>
    <n v="266.97000000000003"/>
    <n v="533.94000000000005"/>
  </r>
  <r>
    <d v="2024-12-14T00:00:00"/>
    <x v="1"/>
    <x v="8"/>
    <s v="KRHUB_78366"/>
    <x v="4"/>
    <x v="4"/>
    <x v="0"/>
    <x v="0"/>
    <x v="13"/>
    <n v="34"/>
    <n v="9076.98"/>
    <m/>
    <x v="2"/>
    <n v="266.96999999999997"/>
    <n v="9076.98"/>
  </r>
  <r>
    <d v="2024-12-14T00:00:00"/>
    <x v="1"/>
    <x v="16"/>
    <s v="KRHUB_93275"/>
    <x v="5"/>
    <x v="5"/>
    <x v="0"/>
    <x v="0"/>
    <x v="2"/>
    <n v="12"/>
    <n v="6160.68"/>
    <m/>
    <x v="2"/>
    <n v="513.39"/>
    <n v="6160.68"/>
  </r>
  <r>
    <d v="2024-12-14T00:00:00"/>
    <x v="1"/>
    <x v="19"/>
    <s v="KRHUB_86219"/>
    <x v="5"/>
    <x v="5"/>
    <x v="0"/>
    <x v="0"/>
    <x v="0"/>
    <n v="6"/>
    <n v="1473.24"/>
    <m/>
    <x v="2"/>
    <n v="245.54"/>
    <n v="1473.24"/>
  </r>
  <r>
    <d v="2024-12-14T00:00:00"/>
    <x v="1"/>
    <x v="19"/>
    <s v="KRHUB_86219"/>
    <x v="5"/>
    <x v="5"/>
    <x v="0"/>
    <x v="15"/>
    <x v="13"/>
    <n v="3"/>
    <n v="1056.03"/>
    <m/>
    <x v="2"/>
    <n v="352.01"/>
    <n v="1056.03"/>
  </r>
  <r>
    <d v="2024-12-14T00:00:00"/>
    <x v="1"/>
    <x v="15"/>
    <s v="KRHUB_90736"/>
    <x v="4"/>
    <x v="4"/>
    <x v="0"/>
    <x v="15"/>
    <x v="13"/>
    <n v="12"/>
    <n v="4224.12"/>
    <m/>
    <x v="2"/>
    <n v="352.01"/>
    <n v="4224.12"/>
  </r>
  <r>
    <d v="2024-12-14T00:00:00"/>
    <x v="1"/>
    <x v="15"/>
    <s v="KRHUB_90736"/>
    <x v="4"/>
    <x v="4"/>
    <x v="0"/>
    <x v="15"/>
    <x v="2"/>
    <n v="3"/>
    <n v="1918.83"/>
    <m/>
    <x v="2"/>
    <n v="639.61"/>
    <n v="1918.83"/>
  </r>
  <r>
    <d v="2024-12-14T00:00:00"/>
    <x v="1"/>
    <x v="15"/>
    <s v="KRHUB_90736"/>
    <x v="4"/>
    <x v="4"/>
    <x v="0"/>
    <x v="15"/>
    <x v="2"/>
    <n v="2"/>
    <n v="1314.52"/>
    <m/>
    <x v="2"/>
    <n v="657.26"/>
    <n v="1314.52"/>
  </r>
  <r>
    <d v="2024-12-14T00:00:00"/>
    <x v="1"/>
    <x v="15"/>
    <s v="KRHUB_90736"/>
    <x v="4"/>
    <x v="4"/>
    <x v="0"/>
    <x v="15"/>
    <x v="2"/>
    <n v="1"/>
    <n v="657.26"/>
    <m/>
    <x v="2"/>
    <n v="657.26"/>
    <n v="657.26"/>
  </r>
  <r>
    <d v="2024-12-14T00:00:00"/>
    <x v="1"/>
    <x v="17"/>
    <s v="KRHUB_91961"/>
    <x v="4"/>
    <x v="4"/>
    <x v="0"/>
    <x v="15"/>
    <x v="0"/>
    <n v="6"/>
    <n v="7021.62"/>
    <m/>
    <x v="2"/>
    <n v="1170.27"/>
    <n v="7021.62"/>
  </r>
  <r>
    <d v="2024-12-14T00:00:00"/>
    <x v="1"/>
    <x v="17"/>
    <s v="KRHUB_91961"/>
    <x v="4"/>
    <x v="4"/>
    <x v="0"/>
    <x v="15"/>
    <x v="0"/>
    <n v="6"/>
    <n v="1967.1"/>
    <m/>
    <x v="2"/>
    <n v="327.84999999999997"/>
    <n v="1967.1"/>
  </r>
  <r>
    <d v="2024-12-14T00:00:00"/>
    <x v="1"/>
    <x v="19"/>
    <s v="KRHUB_86219"/>
    <x v="5"/>
    <x v="5"/>
    <x v="0"/>
    <x v="15"/>
    <x v="0"/>
    <n v="2"/>
    <n v="655.7"/>
    <m/>
    <x v="2"/>
    <n v="327.85"/>
    <n v="655.7"/>
  </r>
  <r>
    <d v="2024-12-14T00:00:00"/>
    <x v="1"/>
    <x v="19"/>
    <s v="KRHUB_86219"/>
    <x v="5"/>
    <x v="5"/>
    <x v="0"/>
    <x v="23"/>
    <x v="20"/>
    <n v="11"/>
    <n v="1718.86"/>
    <m/>
    <x v="2"/>
    <n v="156.26"/>
    <n v="1718.86"/>
  </r>
  <r>
    <d v="2024-12-14T00:00:00"/>
    <x v="1"/>
    <x v="19"/>
    <s v="KRHUB_86219"/>
    <x v="5"/>
    <x v="5"/>
    <x v="0"/>
    <x v="23"/>
    <x v="20"/>
    <n v="13"/>
    <n v="2031.38"/>
    <m/>
    <x v="2"/>
    <n v="156.26000000000002"/>
    <n v="2031.3800000000003"/>
  </r>
  <r>
    <d v="2024-12-14T00:00:00"/>
    <x v="1"/>
    <x v="17"/>
    <s v="KRHUB_91961"/>
    <x v="4"/>
    <x v="4"/>
    <x v="0"/>
    <x v="24"/>
    <x v="28"/>
    <n v="200"/>
    <n v="4162"/>
    <m/>
    <x v="2"/>
    <n v="20.81"/>
    <n v="4162"/>
  </r>
  <r>
    <d v="2024-12-14T00:00:00"/>
    <x v="1"/>
    <x v="17"/>
    <s v="KRHUB_91961"/>
    <x v="4"/>
    <x v="4"/>
    <x v="0"/>
    <x v="24"/>
    <x v="29"/>
    <n v="480"/>
    <n v="49440"/>
    <m/>
    <x v="2"/>
    <n v="103"/>
    <n v="49440"/>
  </r>
  <r>
    <d v="2024-12-14T00:00:00"/>
    <x v="1"/>
    <x v="17"/>
    <s v="KRHUB_91961"/>
    <x v="4"/>
    <x v="4"/>
    <x v="0"/>
    <x v="24"/>
    <x v="30"/>
    <n v="1200"/>
    <n v="12132"/>
    <m/>
    <x v="2"/>
    <n v="10.11"/>
    <n v="12132"/>
  </r>
  <r>
    <d v="2024-12-14T00:00:00"/>
    <x v="1"/>
    <x v="18"/>
    <s v="KRHUB_92137"/>
    <x v="5"/>
    <x v="5"/>
    <x v="10"/>
    <x v="25"/>
    <x v="8"/>
    <n v="24"/>
    <n v="4959.84"/>
    <m/>
    <x v="2"/>
    <n v="206.66"/>
    <n v="4959.84"/>
  </r>
  <r>
    <d v="2024-12-14T00:00:00"/>
    <x v="1"/>
    <x v="15"/>
    <s v="KRHUB_90736"/>
    <x v="4"/>
    <x v="4"/>
    <x v="10"/>
    <x v="25"/>
    <x v="8"/>
    <n v="48"/>
    <n v="9919.68"/>
    <m/>
    <x v="2"/>
    <n v="206.66"/>
    <n v="9919.68"/>
  </r>
  <r>
    <d v="2024-12-14T00:00:00"/>
    <x v="1"/>
    <x v="15"/>
    <s v="KRHUB_90736"/>
    <x v="4"/>
    <x v="4"/>
    <x v="10"/>
    <x v="25"/>
    <x v="13"/>
    <n v="18"/>
    <n v="1800"/>
    <m/>
    <x v="2"/>
    <n v="100"/>
    <n v="1800"/>
  </r>
  <r>
    <d v="2024-12-14T00:00:00"/>
    <x v="1"/>
    <x v="15"/>
    <s v="KRHUB_90736"/>
    <x v="4"/>
    <x v="4"/>
    <x v="10"/>
    <x v="25"/>
    <x v="2"/>
    <n v="12"/>
    <n v="1200"/>
    <m/>
    <x v="2"/>
    <n v="100"/>
    <n v="1200"/>
  </r>
  <r>
    <d v="2024-12-14T00:00:00"/>
    <x v="1"/>
    <x v="19"/>
    <s v="KRHUB_86219"/>
    <x v="5"/>
    <x v="5"/>
    <x v="10"/>
    <x v="25"/>
    <x v="31"/>
    <n v="36"/>
    <n v="1950.12"/>
    <m/>
    <x v="2"/>
    <n v="54.169999999999995"/>
    <n v="1950.12"/>
  </r>
  <r>
    <d v="2024-12-14T00:00:00"/>
    <x v="1"/>
    <x v="19"/>
    <s v="KRHUB_86219"/>
    <x v="5"/>
    <x v="5"/>
    <x v="10"/>
    <x v="25"/>
    <x v="31"/>
    <n v="36"/>
    <n v="2100.2399999999998"/>
    <m/>
    <x v="2"/>
    <n v="58.339999999999996"/>
    <n v="2100.2399999999998"/>
  </r>
  <r>
    <d v="2024-12-14T00:00:00"/>
    <x v="1"/>
    <x v="15"/>
    <s v="KRHUB_90736"/>
    <x v="4"/>
    <x v="4"/>
    <x v="10"/>
    <x v="25"/>
    <x v="0"/>
    <n v="12"/>
    <n v="1350"/>
    <m/>
    <x v="2"/>
    <n v="112.5"/>
    <n v="1350"/>
  </r>
  <r>
    <d v="2024-12-14T00:00:00"/>
    <x v="1"/>
    <x v="19"/>
    <s v="KRHUB_86219"/>
    <x v="5"/>
    <x v="5"/>
    <x v="10"/>
    <x v="25"/>
    <x v="32"/>
    <n v="20"/>
    <n v="3500"/>
    <m/>
    <x v="2"/>
    <n v="175"/>
    <n v="3500"/>
  </r>
  <r>
    <d v="2024-12-14T00:00:00"/>
    <x v="1"/>
    <x v="17"/>
    <s v="KRHUB_91961"/>
    <x v="4"/>
    <x v="4"/>
    <x v="10"/>
    <x v="25"/>
    <x v="32"/>
    <n v="40"/>
    <n v="7000"/>
    <m/>
    <x v="2"/>
    <n v="175"/>
    <n v="7000"/>
  </r>
  <r>
    <d v="2024-12-14T00:00:00"/>
    <x v="1"/>
    <x v="15"/>
    <s v="KRHUB_90736"/>
    <x v="4"/>
    <x v="4"/>
    <x v="10"/>
    <x v="25"/>
    <x v="2"/>
    <n v="4"/>
    <n v="566.67999999999995"/>
    <m/>
    <x v="2"/>
    <n v="141.66999999999999"/>
    <n v="566.67999999999995"/>
  </r>
  <r>
    <d v="2024-12-14T00:00:00"/>
    <x v="1"/>
    <x v="15"/>
    <s v="KRHUB_90736"/>
    <x v="4"/>
    <x v="4"/>
    <x v="10"/>
    <x v="25"/>
    <x v="2"/>
    <n v="6"/>
    <n v="850.02"/>
    <m/>
    <x v="2"/>
    <n v="141.66999999999999"/>
    <n v="850.02"/>
  </r>
  <r>
    <d v="2024-12-14T00:00:00"/>
    <x v="1"/>
    <x v="15"/>
    <s v="KRHUB_90736"/>
    <x v="4"/>
    <x v="4"/>
    <x v="10"/>
    <x v="25"/>
    <x v="2"/>
    <n v="2"/>
    <n v="283.33999999999997"/>
    <m/>
    <x v="2"/>
    <n v="141.66999999999999"/>
    <n v="283.33999999999997"/>
  </r>
  <r>
    <d v="2024-12-14T00:00:00"/>
    <x v="1"/>
    <x v="15"/>
    <s v="KRHUB_90736"/>
    <x v="4"/>
    <x v="4"/>
    <x v="10"/>
    <x v="25"/>
    <x v="2"/>
    <n v="11"/>
    <n v="1558.37"/>
    <m/>
    <x v="2"/>
    <n v="141.66999999999999"/>
    <n v="1558.37"/>
  </r>
  <r>
    <d v="2024-12-14T00:00:00"/>
    <x v="1"/>
    <x v="17"/>
    <s v="KRHUB_91961"/>
    <x v="4"/>
    <x v="4"/>
    <x v="10"/>
    <x v="25"/>
    <x v="8"/>
    <n v="48"/>
    <n v="6000"/>
    <m/>
    <x v="2"/>
    <n v="125"/>
    <n v="6000"/>
  </r>
  <r>
    <d v="2024-12-14T00:00:00"/>
    <x v="1"/>
    <x v="18"/>
    <s v="KRHUB_92137"/>
    <x v="5"/>
    <x v="5"/>
    <x v="10"/>
    <x v="25"/>
    <x v="8"/>
    <n v="69"/>
    <n v="8625"/>
    <m/>
    <x v="2"/>
    <n v="125"/>
    <n v="8625"/>
  </r>
  <r>
    <d v="2024-12-14T00:00:00"/>
    <x v="1"/>
    <x v="18"/>
    <s v="KRHUB_92137"/>
    <x v="5"/>
    <x v="5"/>
    <x v="10"/>
    <x v="25"/>
    <x v="8"/>
    <n v="3"/>
    <n v="375"/>
    <m/>
    <x v="2"/>
    <n v="125"/>
    <n v="375"/>
  </r>
  <r>
    <d v="2024-12-14T00:00:00"/>
    <x v="1"/>
    <x v="13"/>
    <s v="KRHUB_94585"/>
    <x v="5"/>
    <x v="5"/>
    <x v="10"/>
    <x v="25"/>
    <x v="8"/>
    <n v="24"/>
    <n v="3000"/>
    <m/>
    <x v="2"/>
    <n v="125"/>
    <n v="3000"/>
  </r>
  <r>
    <d v="2024-12-14T00:00:00"/>
    <x v="1"/>
    <x v="13"/>
    <s v="KRHUB_94585"/>
    <x v="5"/>
    <x v="5"/>
    <x v="10"/>
    <x v="25"/>
    <x v="8"/>
    <n v="12"/>
    <n v="1500"/>
    <m/>
    <x v="2"/>
    <n v="125"/>
    <n v="1500"/>
  </r>
  <r>
    <d v="2024-12-14T00:00:00"/>
    <x v="1"/>
    <x v="13"/>
    <s v="KRHUB_94585"/>
    <x v="5"/>
    <x v="5"/>
    <x v="10"/>
    <x v="25"/>
    <x v="8"/>
    <n v="12"/>
    <n v="1500"/>
    <m/>
    <x v="2"/>
    <n v="125"/>
    <n v="1500"/>
  </r>
  <r>
    <d v="2024-12-14T00:00:00"/>
    <x v="1"/>
    <x v="8"/>
    <s v="KRHUB_78366"/>
    <x v="4"/>
    <x v="4"/>
    <x v="1"/>
    <x v="1"/>
    <x v="1"/>
    <n v="24"/>
    <n v="5335.68"/>
    <m/>
    <x v="2"/>
    <n v="222.32000000000002"/>
    <n v="5335.68"/>
  </r>
  <r>
    <d v="2024-12-14T00:00:00"/>
    <x v="1"/>
    <x v="19"/>
    <s v="KRHUB_86219"/>
    <x v="5"/>
    <x v="5"/>
    <x v="1"/>
    <x v="1"/>
    <x v="8"/>
    <n v="6"/>
    <n v="1066.08"/>
    <m/>
    <x v="2"/>
    <n v="177.67999999999998"/>
    <n v="1066.08"/>
  </r>
  <r>
    <d v="2024-12-14T00:00:00"/>
    <x v="1"/>
    <x v="14"/>
    <s v="KRHUB_78572"/>
    <x v="4"/>
    <x v="4"/>
    <x v="1"/>
    <x v="1"/>
    <x v="2"/>
    <n v="48"/>
    <n v="3857.28"/>
    <m/>
    <x v="2"/>
    <n v="80.36"/>
    <n v="3857.2799999999997"/>
  </r>
  <r>
    <d v="2024-12-14T00:00:00"/>
    <x v="1"/>
    <x v="13"/>
    <s v="KRHUB_94585"/>
    <x v="5"/>
    <x v="5"/>
    <x v="1"/>
    <x v="1"/>
    <x v="8"/>
    <n v="1"/>
    <n v="437.5"/>
    <m/>
    <x v="2"/>
    <n v="437.5"/>
    <n v="437.5"/>
  </r>
  <r>
    <d v="2024-12-14T00:00:00"/>
    <x v="1"/>
    <x v="13"/>
    <s v="KRHUB_94585"/>
    <x v="5"/>
    <x v="5"/>
    <x v="1"/>
    <x v="1"/>
    <x v="8"/>
    <n v="3"/>
    <n v="1468.8"/>
    <m/>
    <x v="2"/>
    <n v="489.59999999999997"/>
    <n v="1468.8"/>
  </r>
  <r>
    <d v="2024-12-14T00:00:00"/>
    <x v="1"/>
    <x v="15"/>
    <s v="KRHUB_90736"/>
    <x v="4"/>
    <x v="4"/>
    <x v="1"/>
    <x v="1"/>
    <x v="23"/>
    <n v="24"/>
    <n v="857.04"/>
    <m/>
    <x v="2"/>
    <n v="35.71"/>
    <n v="857.04"/>
  </r>
  <r>
    <d v="2024-12-14T00:00:00"/>
    <x v="1"/>
    <x v="19"/>
    <s v="KRHUB_86219"/>
    <x v="5"/>
    <x v="5"/>
    <x v="1"/>
    <x v="1"/>
    <x v="23"/>
    <n v="24"/>
    <n v="857.04"/>
    <m/>
    <x v="2"/>
    <n v="35.71"/>
    <n v="857.04"/>
  </r>
  <r>
    <d v="2024-12-14T00:00:00"/>
    <x v="1"/>
    <x v="17"/>
    <s v="KRHUB_91961"/>
    <x v="4"/>
    <x v="4"/>
    <x v="1"/>
    <x v="1"/>
    <x v="23"/>
    <n v="36"/>
    <n v="1285.56"/>
    <m/>
    <x v="2"/>
    <n v="35.71"/>
    <n v="1285.56"/>
  </r>
  <r>
    <d v="2024-12-14T00:00:00"/>
    <x v="1"/>
    <x v="9"/>
    <s v="KRHUB_93329"/>
    <x v="4"/>
    <x v="4"/>
    <x v="1"/>
    <x v="1"/>
    <x v="31"/>
    <n v="24"/>
    <n v="1607.04"/>
    <m/>
    <x v="2"/>
    <n v="66.959999999999994"/>
    <n v="1607.04"/>
  </r>
  <r>
    <d v="2024-12-14T00:00:00"/>
    <x v="1"/>
    <x v="15"/>
    <s v="KRHUB_90736"/>
    <x v="4"/>
    <x v="4"/>
    <x v="1"/>
    <x v="1"/>
    <x v="23"/>
    <n v="24"/>
    <n v="857.04"/>
    <m/>
    <x v="2"/>
    <n v="35.71"/>
    <n v="857.04"/>
  </r>
  <r>
    <d v="2024-12-14T00:00:00"/>
    <x v="1"/>
    <x v="17"/>
    <s v="KRHUB_91961"/>
    <x v="4"/>
    <x v="4"/>
    <x v="1"/>
    <x v="1"/>
    <x v="23"/>
    <n v="36"/>
    <n v="1285.56"/>
    <m/>
    <x v="2"/>
    <n v="35.71"/>
    <n v="1285.56"/>
  </r>
  <r>
    <d v="2024-12-14T00:00:00"/>
    <x v="1"/>
    <x v="19"/>
    <s v="KRHUB_86219"/>
    <x v="5"/>
    <x v="5"/>
    <x v="1"/>
    <x v="1"/>
    <x v="23"/>
    <n v="24"/>
    <n v="857.04"/>
    <m/>
    <x v="2"/>
    <n v="35.71"/>
    <n v="857.04"/>
  </r>
  <r>
    <d v="2024-12-14T00:00:00"/>
    <x v="1"/>
    <x v="11"/>
    <s v="KRHUB_91962"/>
    <x v="4"/>
    <x v="4"/>
    <x v="1"/>
    <x v="1"/>
    <x v="23"/>
    <n v="60"/>
    <n v="2142.6"/>
    <m/>
    <x v="2"/>
    <n v="35.71"/>
    <n v="2142.6"/>
  </r>
  <r>
    <d v="2024-12-14T00:00:00"/>
    <x v="1"/>
    <x v="8"/>
    <s v="KRHUB_78366"/>
    <x v="4"/>
    <x v="4"/>
    <x v="1"/>
    <x v="1"/>
    <x v="13"/>
    <n v="72"/>
    <n v="3456"/>
    <m/>
    <x v="2"/>
    <n v="48"/>
    <n v="3456"/>
  </r>
  <r>
    <d v="2024-12-14T00:00:00"/>
    <x v="1"/>
    <x v="20"/>
    <s v="KRHUB_68657"/>
    <x v="6"/>
    <x v="6"/>
    <x v="1"/>
    <x v="1"/>
    <x v="13"/>
    <n v="330"/>
    <n v="15840"/>
    <m/>
    <x v="2"/>
    <n v="48"/>
    <n v="15840"/>
  </r>
  <r>
    <d v="2024-12-14T00:00:00"/>
    <x v="1"/>
    <x v="9"/>
    <s v="KRHUB_93329"/>
    <x v="4"/>
    <x v="4"/>
    <x v="1"/>
    <x v="1"/>
    <x v="13"/>
    <n v="24"/>
    <n v="1152"/>
    <m/>
    <x v="2"/>
    <n v="48"/>
    <n v="1152"/>
  </r>
  <r>
    <d v="2024-12-14T00:00:00"/>
    <x v="1"/>
    <x v="20"/>
    <s v="KRHUB_68657"/>
    <x v="6"/>
    <x v="6"/>
    <x v="1"/>
    <x v="1"/>
    <x v="13"/>
    <n v="30"/>
    <n v="1440"/>
    <m/>
    <x v="2"/>
    <n v="48"/>
    <n v="1440"/>
  </r>
  <r>
    <d v="2024-12-14T00:00:00"/>
    <x v="1"/>
    <x v="17"/>
    <s v="KRHUB_91961"/>
    <x v="4"/>
    <x v="4"/>
    <x v="1"/>
    <x v="1"/>
    <x v="13"/>
    <n v="72"/>
    <n v="3456"/>
    <m/>
    <x v="2"/>
    <n v="48"/>
    <n v="3456"/>
  </r>
  <r>
    <d v="2024-12-14T00:00:00"/>
    <x v="1"/>
    <x v="14"/>
    <s v="KRHUB_78572"/>
    <x v="4"/>
    <x v="4"/>
    <x v="1"/>
    <x v="1"/>
    <x v="23"/>
    <n v="48"/>
    <n v="960"/>
    <m/>
    <x v="2"/>
    <n v="20"/>
    <n v="960"/>
  </r>
  <r>
    <d v="2024-12-14T00:00:00"/>
    <x v="1"/>
    <x v="17"/>
    <s v="KRHUB_91961"/>
    <x v="4"/>
    <x v="4"/>
    <x v="1"/>
    <x v="1"/>
    <x v="23"/>
    <n v="144"/>
    <n v="2880"/>
    <m/>
    <x v="2"/>
    <n v="20"/>
    <n v="2880"/>
  </r>
  <r>
    <d v="2024-12-14T00:00:00"/>
    <x v="1"/>
    <x v="16"/>
    <s v="KRHUB_93275"/>
    <x v="5"/>
    <x v="5"/>
    <x v="1"/>
    <x v="26"/>
    <x v="23"/>
    <n v="12"/>
    <n v="1060.68"/>
    <m/>
    <x v="2"/>
    <n v="88.39"/>
    <n v="1060.68"/>
  </r>
  <r>
    <d v="2024-12-14T00:00:00"/>
    <x v="1"/>
    <x v="15"/>
    <s v="KRHUB_90736"/>
    <x v="4"/>
    <x v="4"/>
    <x v="1"/>
    <x v="26"/>
    <x v="23"/>
    <n v="24"/>
    <n v="1050"/>
    <m/>
    <x v="2"/>
    <n v="43.75"/>
    <n v="1050"/>
  </r>
  <r>
    <d v="2024-12-14T00:00:00"/>
    <x v="1"/>
    <x v="17"/>
    <s v="KRHUB_91961"/>
    <x v="4"/>
    <x v="4"/>
    <x v="1"/>
    <x v="26"/>
    <x v="23"/>
    <n v="24"/>
    <n v="1050"/>
    <m/>
    <x v="2"/>
    <n v="43.75"/>
    <n v="1050"/>
  </r>
  <r>
    <d v="2024-12-14T00:00:00"/>
    <x v="1"/>
    <x v="16"/>
    <s v="KRHUB_93275"/>
    <x v="5"/>
    <x v="5"/>
    <x v="1"/>
    <x v="26"/>
    <x v="23"/>
    <n v="12"/>
    <n v="525"/>
    <m/>
    <x v="2"/>
    <n v="43.75"/>
    <n v="525"/>
  </r>
  <r>
    <d v="2024-12-14T00:00:00"/>
    <x v="1"/>
    <x v="19"/>
    <s v="KRHUB_86219"/>
    <x v="5"/>
    <x v="5"/>
    <x v="1"/>
    <x v="26"/>
    <x v="23"/>
    <n v="24"/>
    <n v="1050"/>
    <m/>
    <x v="2"/>
    <n v="43.75"/>
    <n v="1050"/>
  </r>
  <r>
    <d v="2024-12-14T00:00:00"/>
    <x v="1"/>
    <x v="16"/>
    <s v="KRHUB_93275"/>
    <x v="5"/>
    <x v="5"/>
    <x v="1"/>
    <x v="26"/>
    <x v="23"/>
    <n v="12"/>
    <n v="1060.68"/>
    <m/>
    <x v="2"/>
    <n v="88.39"/>
    <n v="1060.68"/>
  </r>
  <r>
    <d v="2024-12-14T00:00:00"/>
    <x v="1"/>
    <x v="19"/>
    <s v="KRHUB_86219"/>
    <x v="5"/>
    <x v="5"/>
    <x v="1"/>
    <x v="26"/>
    <x v="23"/>
    <n v="12"/>
    <n v="1060.68"/>
    <m/>
    <x v="2"/>
    <n v="88.39"/>
    <n v="1060.68"/>
  </r>
  <r>
    <d v="2024-12-14T00:00:00"/>
    <x v="1"/>
    <x v="13"/>
    <s v="KRHUB_94585"/>
    <x v="5"/>
    <x v="5"/>
    <x v="2"/>
    <x v="27"/>
    <x v="20"/>
    <n v="60"/>
    <n v="6487.2"/>
    <m/>
    <x v="2"/>
    <n v="108.11999999999999"/>
    <n v="6487.2"/>
  </r>
  <r>
    <d v="2024-12-14T00:00:00"/>
    <x v="1"/>
    <x v="13"/>
    <s v="KRHUB_94585"/>
    <x v="5"/>
    <x v="5"/>
    <x v="2"/>
    <x v="27"/>
    <x v="7"/>
    <n v="300"/>
    <n v="13512"/>
    <m/>
    <x v="2"/>
    <n v="45.04"/>
    <n v="13512"/>
  </r>
  <r>
    <d v="2024-12-14T00:00:00"/>
    <x v="1"/>
    <x v="9"/>
    <s v="KRHUB_93329"/>
    <x v="4"/>
    <x v="4"/>
    <x v="2"/>
    <x v="27"/>
    <x v="7"/>
    <n v="120"/>
    <n v="5404.8"/>
    <m/>
    <x v="2"/>
    <n v="45.04"/>
    <n v="5404.8"/>
  </r>
  <r>
    <d v="2024-12-14T00:00:00"/>
    <x v="1"/>
    <x v="19"/>
    <s v="KRHUB_86219"/>
    <x v="5"/>
    <x v="5"/>
    <x v="2"/>
    <x v="27"/>
    <x v="33"/>
    <n v="6"/>
    <n v="15568.02"/>
    <m/>
    <x v="2"/>
    <n v="2594.67"/>
    <n v="15568.02"/>
  </r>
  <r>
    <d v="2024-12-14T00:00:00"/>
    <x v="1"/>
    <x v="18"/>
    <s v="KRHUB_92137"/>
    <x v="5"/>
    <x v="5"/>
    <x v="2"/>
    <x v="27"/>
    <x v="20"/>
    <n v="30"/>
    <n v="4324.2"/>
    <m/>
    <x v="2"/>
    <n v="144.13999999999999"/>
    <n v="4324.2"/>
  </r>
  <r>
    <d v="2024-12-14T00:00:00"/>
    <x v="1"/>
    <x v="17"/>
    <s v="KRHUB_91961"/>
    <x v="4"/>
    <x v="4"/>
    <x v="2"/>
    <x v="27"/>
    <x v="20"/>
    <n v="60"/>
    <n v="8648.4"/>
    <m/>
    <x v="2"/>
    <n v="144.13999999999999"/>
    <n v="8648.4"/>
  </r>
  <r>
    <d v="2024-12-14T00:00:00"/>
    <x v="1"/>
    <x v="19"/>
    <s v="KRHUB_86219"/>
    <x v="5"/>
    <x v="5"/>
    <x v="2"/>
    <x v="27"/>
    <x v="20"/>
    <n v="30"/>
    <n v="4324.2"/>
    <m/>
    <x v="2"/>
    <n v="144.13999999999999"/>
    <n v="4324.2"/>
  </r>
  <r>
    <d v="2024-12-14T00:00:00"/>
    <x v="1"/>
    <x v="13"/>
    <s v="KRHUB_94585"/>
    <x v="5"/>
    <x v="5"/>
    <x v="2"/>
    <x v="27"/>
    <x v="34"/>
    <n v="560"/>
    <n v="25222.400000000001"/>
    <m/>
    <x v="2"/>
    <n v="45.04"/>
    <n v="25222.399999999998"/>
  </r>
  <r>
    <d v="2024-12-14T00:00:00"/>
    <x v="1"/>
    <x v="14"/>
    <s v="KRHUB_78572"/>
    <x v="4"/>
    <x v="4"/>
    <x v="2"/>
    <x v="27"/>
    <x v="19"/>
    <n v="120"/>
    <n v="12973.2"/>
    <m/>
    <x v="2"/>
    <n v="108.11"/>
    <n v="12973.2"/>
  </r>
  <r>
    <d v="2024-12-14T00:00:00"/>
    <x v="1"/>
    <x v="9"/>
    <s v="KRHUB_93329"/>
    <x v="4"/>
    <x v="4"/>
    <x v="2"/>
    <x v="27"/>
    <x v="11"/>
    <n v="120"/>
    <n v="4539.6000000000004"/>
    <m/>
    <x v="2"/>
    <n v="37.830000000000005"/>
    <n v="4539.6000000000004"/>
  </r>
  <r>
    <d v="2024-12-14T00:00:00"/>
    <x v="1"/>
    <x v="17"/>
    <s v="KRHUB_91961"/>
    <x v="4"/>
    <x v="4"/>
    <x v="2"/>
    <x v="2"/>
    <x v="1"/>
    <n v="12"/>
    <n v="3720.24"/>
    <m/>
    <x v="2"/>
    <n v="310.02"/>
    <n v="3720.24"/>
  </r>
  <r>
    <d v="2024-12-14T00:00:00"/>
    <x v="1"/>
    <x v="17"/>
    <s v="KRHUB_91961"/>
    <x v="4"/>
    <x v="4"/>
    <x v="2"/>
    <x v="2"/>
    <x v="1"/>
    <n v="12"/>
    <n v="3684.24"/>
    <m/>
    <x v="2"/>
    <n v="307.02"/>
    <n v="3684.24"/>
  </r>
  <r>
    <d v="2024-12-14T00:00:00"/>
    <x v="1"/>
    <x v="9"/>
    <s v="KRHUB_93329"/>
    <x v="4"/>
    <x v="4"/>
    <x v="2"/>
    <x v="2"/>
    <x v="0"/>
    <n v="36"/>
    <n v="4421.16"/>
    <m/>
    <x v="2"/>
    <n v="122.81"/>
    <n v="4421.16"/>
  </r>
  <r>
    <d v="2024-12-14T00:00:00"/>
    <x v="1"/>
    <x v="17"/>
    <s v="KRHUB_91961"/>
    <x v="4"/>
    <x v="4"/>
    <x v="2"/>
    <x v="2"/>
    <x v="0"/>
    <n v="36"/>
    <n v="4421.16"/>
    <m/>
    <x v="2"/>
    <n v="122.81"/>
    <n v="4421.16"/>
  </r>
  <r>
    <d v="2024-12-14T00:00:00"/>
    <x v="1"/>
    <x v="16"/>
    <s v="KRHUB_93275"/>
    <x v="5"/>
    <x v="5"/>
    <x v="2"/>
    <x v="2"/>
    <x v="7"/>
    <n v="60"/>
    <n v="3513"/>
    <m/>
    <x v="2"/>
    <n v="58.55"/>
    <n v="3513"/>
  </r>
  <r>
    <d v="2024-12-14T00:00:00"/>
    <x v="1"/>
    <x v="15"/>
    <s v="KRHUB_90736"/>
    <x v="4"/>
    <x v="4"/>
    <x v="2"/>
    <x v="2"/>
    <x v="7"/>
    <n v="360"/>
    <n v="21078"/>
    <m/>
    <x v="2"/>
    <n v="58.55"/>
    <n v="21078"/>
  </r>
  <r>
    <d v="2024-12-14T00:00:00"/>
    <x v="1"/>
    <x v="16"/>
    <s v="KRHUB_93275"/>
    <x v="5"/>
    <x v="5"/>
    <x v="2"/>
    <x v="2"/>
    <x v="33"/>
    <n v="1"/>
    <n v="1338.52"/>
    <m/>
    <x v="2"/>
    <n v="1338.52"/>
    <n v="1338.52"/>
  </r>
  <r>
    <d v="2024-12-14T00:00:00"/>
    <x v="1"/>
    <x v="13"/>
    <s v="KRHUB_94585"/>
    <x v="5"/>
    <x v="5"/>
    <x v="2"/>
    <x v="2"/>
    <x v="2"/>
    <n v="48"/>
    <n v="8216.16"/>
    <m/>
    <x v="2"/>
    <n v="171.17"/>
    <n v="8216.16"/>
  </r>
  <r>
    <d v="2024-12-14T00:00:00"/>
    <x v="1"/>
    <x v="19"/>
    <s v="KRHUB_86219"/>
    <x v="5"/>
    <x v="5"/>
    <x v="2"/>
    <x v="2"/>
    <x v="2"/>
    <n v="96"/>
    <n v="16432.32"/>
    <m/>
    <x v="2"/>
    <n v="171.17"/>
    <n v="16432.32"/>
  </r>
  <r>
    <d v="2024-12-14T00:00:00"/>
    <x v="1"/>
    <x v="8"/>
    <s v="KRHUB_78366"/>
    <x v="4"/>
    <x v="4"/>
    <x v="2"/>
    <x v="2"/>
    <x v="2"/>
    <n v="48"/>
    <n v="8216.16"/>
    <m/>
    <x v="2"/>
    <n v="171.17"/>
    <n v="8216.16"/>
  </r>
  <r>
    <d v="2024-12-14T00:00:00"/>
    <x v="1"/>
    <x v="9"/>
    <s v="KRHUB_93329"/>
    <x v="4"/>
    <x v="4"/>
    <x v="2"/>
    <x v="2"/>
    <x v="6"/>
    <n v="1"/>
    <n v="328.95"/>
    <m/>
    <x v="2"/>
    <n v="328.95"/>
    <n v="328.95"/>
  </r>
  <r>
    <d v="2024-12-14T00:00:00"/>
    <x v="1"/>
    <x v="9"/>
    <s v="KRHUB_93329"/>
    <x v="4"/>
    <x v="4"/>
    <x v="2"/>
    <x v="2"/>
    <x v="6"/>
    <n v="17"/>
    <n v="5592.15"/>
    <m/>
    <x v="2"/>
    <n v="328.95"/>
    <n v="5592.15"/>
  </r>
  <r>
    <d v="2024-12-14T00:00:00"/>
    <x v="1"/>
    <x v="8"/>
    <s v="KRHUB_78366"/>
    <x v="4"/>
    <x v="4"/>
    <x v="2"/>
    <x v="2"/>
    <x v="6"/>
    <n v="18"/>
    <n v="5921.1"/>
    <m/>
    <x v="2"/>
    <n v="328.95000000000005"/>
    <n v="5921.1"/>
  </r>
  <r>
    <d v="2024-12-14T00:00:00"/>
    <x v="1"/>
    <x v="8"/>
    <s v="KRHUB_78366"/>
    <x v="4"/>
    <x v="4"/>
    <x v="2"/>
    <x v="2"/>
    <x v="35"/>
    <n v="15"/>
    <n v="6315.9"/>
    <m/>
    <x v="2"/>
    <n v="421.06"/>
    <n v="6315.9"/>
  </r>
  <r>
    <d v="2024-12-14T00:00:00"/>
    <x v="1"/>
    <x v="16"/>
    <s v="KRHUB_93275"/>
    <x v="5"/>
    <x v="5"/>
    <x v="2"/>
    <x v="2"/>
    <x v="8"/>
    <n v="24"/>
    <n v="11170.08"/>
    <m/>
    <x v="2"/>
    <n v="465.42"/>
    <n v="11170.08"/>
  </r>
  <r>
    <d v="2024-12-14T00:00:00"/>
    <x v="1"/>
    <x v="14"/>
    <s v="KRHUB_78572"/>
    <x v="4"/>
    <x v="4"/>
    <x v="2"/>
    <x v="2"/>
    <x v="7"/>
    <n v="120"/>
    <n v="9730.7999999999993"/>
    <m/>
    <x v="2"/>
    <n v="81.089999999999989"/>
    <n v="9730.7999999999993"/>
  </r>
  <r>
    <d v="2024-12-14T00:00:00"/>
    <x v="1"/>
    <x v="8"/>
    <s v="KRHUB_78366"/>
    <x v="4"/>
    <x v="4"/>
    <x v="2"/>
    <x v="2"/>
    <x v="8"/>
    <n v="24"/>
    <n v="4736.88"/>
    <m/>
    <x v="2"/>
    <n v="197.37"/>
    <n v="4736.88"/>
  </r>
  <r>
    <d v="2024-12-14T00:00:00"/>
    <x v="1"/>
    <x v="11"/>
    <s v="KRHUB_91962"/>
    <x v="4"/>
    <x v="4"/>
    <x v="2"/>
    <x v="2"/>
    <x v="2"/>
    <n v="48"/>
    <n v="4756.8"/>
    <m/>
    <x v="2"/>
    <n v="99.100000000000009"/>
    <n v="4756.8"/>
  </r>
  <r>
    <d v="2024-12-14T00:00:00"/>
    <x v="1"/>
    <x v="8"/>
    <s v="KRHUB_78366"/>
    <x v="4"/>
    <x v="4"/>
    <x v="2"/>
    <x v="2"/>
    <x v="2"/>
    <n v="48"/>
    <n v="4756.8"/>
    <m/>
    <x v="2"/>
    <n v="99.100000000000009"/>
    <n v="4756.8"/>
  </r>
  <r>
    <d v="2024-12-14T00:00:00"/>
    <x v="1"/>
    <x v="8"/>
    <s v="KRHUB_78366"/>
    <x v="4"/>
    <x v="4"/>
    <x v="2"/>
    <x v="2"/>
    <x v="6"/>
    <n v="18"/>
    <n v="5999.94"/>
    <m/>
    <x v="2"/>
    <n v="333.33"/>
    <n v="5999.94"/>
  </r>
  <r>
    <d v="2024-12-14T00:00:00"/>
    <x v="1"/>
    <x v="21"/>
    <s v="KRHUB_96991"/>
    <x v="6"/>
    <x v="7"/>
    <x v="3"/>
    <x v="28"/>
    <x v="36"/>
    <n v="1920"/>
    <n v="89644.800000000003"/>
    <m/>
    <x v="2"/>
    <n v="46.690000000000005"/>
    <n v="89644.800000000003"/>
  </r>
  <r>
    <d v="2024-12-14T00:00:00"/>
    <x v="1"/>
    <x v="21"/>
    <s v="KRHUB_96991"/>
    <x v="6"/>
    <x v="7"/>
    <x v="3"/>
    <x v="28"/>
    <x v="36"/>
    <n v="1933"/>
    <n v="90251.77"/>
    <m/>
    <x v="2"/>
    <n v="46.690000000000005"/>
    <n v="90251.77"/>
  </r>
  <r>
    <d v="2024-12-14T00:00:00"/>
    <x v="1"/>
    <x v="21"/>
    <s v="KRHUB_96991"/>
    <x v="6"/>
    <x v="7"/>
    <x v="3"/>
    <x v="28"/>
    <x v="36"/>
    <n v="16307"/>
    <n v="761373.83"/>
    <m/>
    <x v="2"/>
    <n v="46.69"/>
    <n v="761373.83"/>
  </r>
  <r>
    <d v="2024-12-14T00:00:00"/>
    <x v="1"/>
    <x v="13"/>
    <s v="KRHUB_94585"/>
    <x v="5"/>
    <x v="5"/>
    <x v="3"/>
    <x v="4"/>
    <x v="37"/>
    <n v="2"/>
    <n v="3963.54"/>
    <m/>
    <x v="2"/>
    <n v="1981.77"/>
    <n v="3963.54"/>
  </r>
  <r>
    <d v="2024-12-14T00:00:00"/>
    <x v="1"/>
    <x v="16"/>
    <s v="KRHUB_93275"/>
    <x v="5"/>
    <x v="5"/>
    <x v="3"/>
    <x v="4"/>
    <x v="37"/>
    <n v="2"/>
    <n v="3963.54"/>
    <m/>
    <x v="2"/>
    <n v="1981.77"/>
    <n v="3963.54"/>
  </r>
  <r>
    <d v="2024-12-14T00:00:00"/>
    <x v="1"/>
    <x v="13"/>
    <s v="KRHUB_94585"/>
    <x v="5"/>
    <x v="5"/>
    <x v="3"/>
    <x v="4"/>
    <x v="1"/>
    <n v="1"/>
    <n v="1973.53"/>
    <m/>
    <x v="2"/>
    <n v="1973.53"/>
    <n v="1973.53"/>
  </r>
  <r>
    <d v="2024-12-14T00:00:00"/>
    <x v="1"/>
    <x v="14"/>
    <s v="KRHUB_78572"/>
    <x v="4"/>
    <x v="4"/>
    <x v="3"/>
    <x v="4"/>
    <x v="9"/>
    <n v="216"/>
    <n v="9914.4"/>
    <m/>
    <x v="2"/>
    <n v="45.9"/>
    <n v="9914.4"/>
  </r>
  <r>
    <d v="2024-12-14T00:00:00"/>
    <x v="1"/>
    <x v="18"/>
    <s v="KRHUB_92137"/>
    <x v="5"/>
    <x v="5"/>
    <x v="3"/>
    <x v="4"/>
    <x v="9"/>
    <n v="144"/>
    <n v="6609.6"/>
    <m/>
    <x v="2"/>
    <n v="45.900000000000006"/>
    <n v="6609.6"/>
  </r>
  <r>
    <d v="2024-12-14T00:00:00"/>
    <x v="1"/>
    <x v="17"/>
    <s v="KRHUB_91961"/>
    <x v="4"/>
    <x v="4"/>
    <x v="3"/>
    <x v="4"/>
    <x v="9"/>
    <n v="144"/>
    <n v="6609.6"/>
    <m/>
    <x v="2"/>
    <n v="45.900000000000006"/>
    <n v="6609.6"/>
  </r>
  <r>
    <d v="2024-12-14T00:00:00"/>
    <x v="1"/>
    <x v="19"/>
    <s v="KRHUB_86219"/>
    <x v="5"/>
    <x v="5"/>
    <x v="3"/>
    <x v="4"/>
    <x v="9"/>
    <n v="67"/>
    <n v="3075.3"/>
    <m/>
    <x v="2"/>
    <n v="45.900000000000006"/>
    <n v="3075.3"/>
  </r>
  <r>
    <d v="2024-12-14T00:00:00"/>
    <x v="1"/>
    <x v="19"/>
    <s v="KRHUB_86219"/>
    <x v="5"/>
    <x v="5"/>
    <x v="3"/>
    <x v="4"/>
    <x v="9"/>
    <n v="53"/>
    <n v="2432.6999999999998"/>
    <m/>
    <x v="2"/>
    <n v="45.9"/>
    <n v="2432.6999999999998"/>
  </r>
  <r>
    <d v="2024-12-14T00:00:00"/>
    <x v="1"/>
    <x v="15"/>
    <s v="KRHUB_90736"/>
    <x v="4"/>
    <x v="4"/>
    <x v="3"/>
    <x v="4"/>
    <x v="23"/>
    <n v="30"/>
    <n v="5207.1000000000004"/>
    <m/>
    <x v="2"/>
    <n v="173.57000000000002"/>
    <n v="5207.1000000000004"/>
  </r>
  <r>
    <d v="2024-12-14T00:00:00"/>
    <x v="1"/>
    <x v="13"/>
    <s v="KRHUB_94585"/>
    <x v="5"/>
    <x v="5"/>
    <x v="3"/>
    <x v="4"/>
    <x v="23"/>
    <n v="30"/>
    <n v="5207.1000000000004"/>
    <m/>
    <x v="2"/>
    <n v="173.57000000000002"/>
    <n v="5207.1000000000004"/>
  </r>
  <r>
    <d v="2024-12-14T00:00:00"/>
    <x v="1"/>
    <x v="19"/>
    <s v="KRHUB_86219"/>
    <x v="5"/>
    <x v="5"/>
    <x v="3"/>
    <x v="4"/>
    <x v="10"/>
    <n v="27"/>
    <n v="2816.37"/>
    <m/>
    <x v="2"/>
    <n v="104.31"/>
    <n v="2816.37"/>
  </r>
  <r>
    <d v="2024-12-14T00:00:00"/>
    <x v="1"/>
    <x v="16"/>
    <s v="KRHUB_93275"/>
    <x v="5"/>
    <x v="5"/>
    <x v="3"/>
    <x v="4"/>
    <x v="10"/>
    <n v="27"/>
    <n v="2816.37"/>
    <m/>
    <x v="2"/>
    <n v="104.31"/>
    <n v="2816.37"/>
  </r>
  <r>
    <d v="2024-12-14T00:00:00"/>
    <x v="1"/>
    <x v="16"/>
    <s v="KRHUB_93275"/>
    <x v="5"/>
    <x v="5"/>
    <x v="3"/>
    <x v="5"/>
    <x v="38"/>
    <n v="12"/>
    <n v="15199.56"/>
    <m/>
    <x v="2"/>
    <n v="1266.6299999999999"/>
    <n v="15199.559999999998"/>
  </r>
  <r>
    <d v="2024-12-14T00:00:00"/>
    <x v="1"/>
    <x v="13"/>
    <s v="KRHUB_94585"/>
    <x v="5"/>
    <x v="5"/>
    <x v="3"/>
    <x v="5"/>
    <x v="38"/>
    <n v="25"/>
    <n v="31665.75"/>
    <m/>
    <x v="2"/>
    <n v="1266.6300000000001"/>
    <n v="31665.750000000004"/>
  </r>
  <r>
    <d v="2024-12-14T00:00:00"/>
    <x v="1"/>
    <x v="15"/>
    <s v="KRHUB_90736"/>
    <x v="4"/>
    <x v="4"/>
    <x v="3"/>
    <x v="5"/>
    <x v="38"/>
    <n v="25"/>
    <n v="31665.75"/>
    <m/>
    <x v="2"/>
    <n v="1266.6300000000001"/>
    <n v="31665.750000000004"/>
  </r>
  <r>
    <d v="2024-12-14T00:00:00"/>
    <x v="1"/>
    <x v="18"/>
    <s v="KRHUB_92137"/>
    <x v="5"/>
    <x v="5"/>
    <x v="3"/>
    <x v="5"/>
    <x v="38"/>
    <n v="3"/>
    <n v="3799.89"/>
    <m/>
    <x v="2"/>
    <n v="1266.6299999999999"/>
    <n v="3799.8899999999994"/>
  </r>
  <r>
    <d v="2024-12-14T00:00:00"/>
    <x v="1"/>
    <x v="17"/>
    <s v="KRHUB_91961"/>
    <x v="4"/>
    <x v="4"/>
    <x v="3"/>
    <x v="5"/>
    <x v="12"/>
    <n v="51"/>
    <n v="2936.07"/>
    <m/>
    <x v="2"/>
    <n v="57.57"/>
    <n v="2936.07"/>
  </r>
  <r>
    <d v="2024-12-14T00:00:00"/>
    <x v="1"/>
    <x v="14"/>
    <s v="KRHUB_78572"/>
    <x v="4"/>
    <x v="4"/>
    <x v="3"/>
    <x v="5"/>
    <x v="12"/>
    <n v="144"/>
    <n v="8290.08"/>
    <m/>
    <x v="2"/>
    <n v="57.57"/>
    <n v="8290.08"/>
  </r>
  <r>
    <d v="2024-12-14T00:00:00"/>
    <x v="1"/>
    <x v="17"/>
    <s v="KRHUB_91961"/>
    <x v="4"/>
    <x v="4"/>
    <x v="3"/>
    <x v="5"/>
    <x v="12"/>
    <n v="21"/>
    <n v="1208.97"/>
    <m/>
    <x v="2"/>
    <n v="57.57"/>
    <n v="1208.97"/>
  </r>
  <r>
    <d v="2024-12-14T00:00:00"/>
    <x v="1"/>
    <x v="19"/>
    <s v="KRHUB_86219"/>
    <x v="5"/>
    <x v="5"/>
    <x v="3"/>
    <x v="5"/>
    <x v="1"/>
    <n v="12"/>
    <n v="11015.16"/>
    <m/>
    <x v="2"/>
    <n v="917.93"/>
    <n v="11015.16"/>
  </r>
  <r>
    <d v="2024-12-14T00:00:00"/>
    <x v="1"/>
    <x v="8"/>
    <s v="KRHUB_78366"/>
    <x v="4"/>
    <x v="4"/>
    <x v="3"/>
    <x v="16"/>
    <x v="39"/>
    <n v="224"/>
    <n v="39249.279999999999"/>
    <m/>
    <x v="2"/>
    <n v="175.22"/>
    <n v="39249.279999999999"/>
  </r>
  <r>
    <d v="2024-12-14T00:00:00"/>
    <x v="1"/>
    <x v="16"/>
    <s v="KRHUB_93275"/>
    <x v="5"/>
    <x v="5"/>
    <x v="3"/>
    <x v="16"/>
    <x v="39"/>
    <n v="32"/>
    <n v="5607.04"/>
    <m/>
    <x v="2"/>
    <n v="175.22"/>
    <n v="5607.04"/>
  </r>
  <r>
    <d v="2024-12-14T00:00:00"/>
    <x v="1"/>
    <x v="13"/>
    <s v="KRHUB_94585"/>
    <x v="5"/>
    <x v="5"/>
    <x v="3"/>
    <x v="16"/>
    <x v="39"/>
    <n v="64"/>
    <n v="11214.08"/>
    <m/>
    <x v="2"/>
    <n v="175.22"/>
    <n v="11214.08"/>
  </r>
  <r>
    <d v="2024-12-14T00:00:00"/>
    <x v="1"/>
    <x v="17"/>
    <s v="KRHUB_91961"/>
    <x v="4"/>
    <x v="4"/>
    <x v="3"/>
    <x v="16"/>
    <x v="39"/>
    <n v="384"/>
    <n v="67284.479999999996"/>
    <m/>
    <x v="2"/>
    <n v="175.22"/>
    <n v="67284.479999999996"/>
  </r>
  <r>
    <d v="2024-12-14T00:00:00"/>
    <x v="1"/>
    <x v="18"/>
    <s v="KRHUB_92137"/>
    <x v="5"/>
    <x v="5"/>
    <x v="3"/>
    <x v="16"/>
    <x v="39"/>
    <n v="32"/>
    <n v="5607.04"/>
    <m/>
    <x v="2"/>
    <n v="175.22"/>
    <n v="5607.04"/>
  </r>
  <r>
    <d v="2024-12-14T00:00:00"/>
    <x v="1"/>
    <x v="18"/>
    <s v="KRHUB_92137"/>
    <x v="5"/>
    <x v="5"/>
    <x v="3"/>
    <x v="16"/>
    <x v="37"/>
    <n v="64"/>
    <n v="19759.36"/>
    <m/>
    <x v="2"/>
    <n v="308.74"/>
    <n v="19759.36"/>
  </r>
  <r>
    <d v="2024-12-14T00:00:00"/>
    <x v="1"/>
    <x v="17"/>
    <s v="KRHUB_91961"/>
    <x v="4"/>
    <x v="4"/>
    <x v="3"/>
    <x v="16"/>
    <x v="37"/>
    <n v="16"/>
    <n v="4939.84"/>
    <m/>
    <x v="2"/>
    <n v="308.74"/>
    <n v="4939.84"/>
  </r>
  <r>
    <d v="2024-12-14T00:00:00"/>
    <x v="1"/>
    <x v="19"/>
    <s v="KRHUB_86219"/>
    <x v="5"/>
    <x v="5"/>
    <x v="3"/>
    <x v="16"/>
    <x v="37"/>
    <n v="16"/>
    <n v="4939.84"/>
    <m/>
    <x v="2"/>
    <n v="308.74"/>
    <n v="4939.84"/>
  </r>
  <r>
    <d v="2024-12-14T00:00:00"/>
    <x v="1"/>
    <x v="19"/>
    <s v="KRHUB_86219"/>
    <x v="5"/>
    <x v="5"/>
    <x v="3"/>
    <x v="16"/>
    <x v="37"/>
    <n v="16"/>
    <n v="4939.84"/>
    <m/>
    <x v="2"/>
    <n v="308.74"/>
    <n v="4939.84"/>
  </r>
  <r>
    <d v="2024-12-14T00:00:00"/>
    <x v="1"/>
    <x v="14"/>
    <s v="KRHUB_78572"/>
    <x v="4"/>
    <x v="4"/>
    <x v="3"/>
    <x v="16"/>
    <x v="37"/>
    <n v="48"/>
    <n v="14819.52"/>
    <m/>
    <x v="2"/>
    <n v="308.74"/>
    <n v="14819.52"/>
  </r>
  <r>
    <d v="2024-12-14T00:00:00"/>
    <x v="1"/>
    <x v="16"/>
    <s v="KRHUB_93275"/>
    <x v="5"/>
    <x v="5"/>
    <x v="3"/>
    <x v="16"/>
    <x v="37"/>
    <n v="16"/>
    <n v="4939.84"/>
    <m/>
    <x v="2"/>
    <n v="308.74"/>
    <n v="4939.84"/>
  </r>
  <r>
    <d v="2024-12-14T00:00:00"/>
    <x v="1"/>
    <x v="13"/>
    <s v="KRHUB_94585"/>
    <x v="5"/>
    <x v="5"/>
    <x v="3"/>
    <x v="16"/>
    <x v="39"/>
    <n v="96"/>
    <n v="9612.48"/>
    <m/>
    <x v="2"/>
    <n v="100.13"/>
    <n v="9612.48"/>
  </r>
  <r>
    <d v="2024-12-14T00:00:00"/>
    <x v="1"/>
    <x v="19"/>
    <s v="KRHUB_86219"/>
    <x v="5"/>
    <x v="5"/>
    <x v="3"/>
    <x v="16"/>
    <x v="16"/>
    <n v="8"/>
    <n v="11348.4"/>
    <m/>
    <x v="2"/>
    <n v="1418.55"/>
    <n v="11348.4"/>
  </r>
  <r>
    <d v="2024-12-14T00:00:00"/>
    <x v="1"/>
    <x v="17"/>
    <s v="KRHUB_91961"/>
    <x v="4"/>
    <x v="4"/>
    <x v="3"/>
    <x v="16"/>
    <x v="16"/>
    <n v="20"/>
    <n v="28371"/>
    <m/>
    <x v="2"/>
    <n v="1418.55"/>
    <n v="28371"/>
  </r>
  <r>
    <d v="2024-12-14T00:00:00"/>
    <x v="1"/>
    <x v="13"/>
    <s v="KRHUB_94585"/>
    <x v="5"/>
    <x v="5"/>
    <x v="3"/>
    <x v="16"/>
    <x v="16"/>
    <n v="8"/>
    <n v="11348.4"/>
    <m/>
    <x v="2"/>
    <n v="1418.55"/>
    <n v="11348.4"/>
  </r>
  <r>
    <d v="2024-12-14T00:00:00"/>
    <x v="1"/>
    <x v="9"/>
    <s v="KRHUB_93329"/>
    <x v="4"/>
    <x v="4"/>
    <x v="3"/>
    <x v="16"/>
    <x v="16"/>
    <n v="8"/>
    <n v="11348.4"/>
    <m/>
    <x v="2"/>
    <n v="1418.55"/>
    <n v="11348.4"/>
  </r>
  <r>
    <d v="2024-12-14T00:00:00"/>
    <x v="1"/>
    <x v="11"/>
    <s v="KRHUB_91962"/>
    <x v="4"/>
    <x v="4"/>
    <x v="3"/>
    <x v="6"/>
    <x v="13"/>
    <n v="9"/>
    <n v="2553.39"/>
    <m/>
    <x v="2"/>
    <n v="283.70999999999998"/>
    <n v="2553.39"/>
  </r>
  <r>
    <d v="2024-12-14T00:00:00"/>
    <x v="1"/>
    <x v="14"/>
    <s v="KRHUB_78572"/>
    <x v="4"/>
    <x v="4"/>
    <x v="3"/>
    <x v="6"/>
    <x v="9"/>
    <n v="72"/>
    <n v="2883.6"/>
    <m/>
    <x v="2"/>
    <n v="40.049999999999997"/>
    <n v="2883.6"/>
  </r>
  <r>
    <d v="2024-12-14T00:00:00"/>
    <x v="1"/>
    <x v="17"/>
    <s v="KRHUB_91961"/>
    <x v="4"/>
    <x v="4"/>
    <x v="3"/>
    <x v="6"/>
    <x v="13"/>
    <n v="12"/>
    <n v="5527.44"/>
    <m/>
    <x v="2"/>
    <n v="460.61999999999995"/>
    <n v="5527.44"/>
  </r>
  <r>
    <d v="2024-12-14T00:00:00"/>
    <x v="1"/>
    <x v="19"/>
    <s v="KRHUB_86219"/>
    <x v="5"/>
    <x v="5"/>
    <x v="3"/>
    <x v="6"/>
    <x v="37"/>
    <n v="16"/>
    <n v="27649.599999999999"/>
    <m/>
    <x v="2"/>
    <n v="1728.1"/>
    <n v="27649.599999999999"/>
  </r>
  <r>
    <d v="2024-12-14T00:00:00"/>
    <x v="1"/>
    <x v="11"/>
    <s v="KRHUB_91962"/>
    <x v="4"/>
    <x v="4"/>
    <x v="3"/>
    <x v="6"/>
    <x v="37"/>
    <n v="16"/>
    <n v="27649.599999999999"/>
    <m/>
    <x v="2"/>
    <n v="1728.1"/>
    <n v="27649.599999999999"/>
  </r>
  <r>
    <d v="2024-12-14T00:00:00"/>
    <x v="1"/>
    <x v="15"/>
    <s v="KRHUB_90736"/>
    <x v="4"/>
    <x v="4"/>
    <x v="3"/>
    <x v="6"/>
    <x v="37"/>
    <n v="80"/>
    <n v="138248"/>
    <m/>
    <x v="2"/>
    <n v="1728.1"/>
    <n v="138248"/>
  </r>
  <r>
    <d v="2024-12-14T00:00:00"/>
    <x v="1"/>
    <x v="17"/>
    <s v="KRHUB_91961"/>
    <x v="4"/>
    <x v="4"/>
    <x v="3"/>
    <x v="6"/>
    <x v="37"/>
    <n v="32"/>
    <n v="55299.199999999997"/>
    <m/>
    <x v="2"/>
    <n v="1728.1"/>
    <n v="55299.199999999997"/>
  </r>
  <r>
    <d v="2024-12-14T00:00:00"/>
    <x v="1"/>
    <x v="16"/>
    <s v="KRHUB_93275"/>
    <x v="5"/>
    <x v="5"/>
    <x v="3"/>
    <x v="6"/>
    <x v="37"/>
    <n v="16"/>
    <n v="27649.599999999999"/>
    <m/>
    <x v="2"/>
    <n v="1728.1"/>
    <n v="27649.599999999999"/>
  </r>
  <r>
    <d v="2024-12-14T00:00:00"/>
    <x v="1"/>
    <x v="16"/>
    <s v="KRHUB_93275"/>
    <x v="5"/>
    <x v="5"/>
    <x v="3"/>
    <x v="6"/>
    <x v="1"/>
    <n v="6"/>
    <n v="13948.56"/>
    <m/>
    <x v="2"/>
    <n v="2324.7599999999998"/>
    <n v="13948.559999999998"/>
  </r>
  <r>
    <d v="2024-12-14T00:00:00"/>
    <x v="1"/>
    <x v="15"/>
    <s v="KRHUB_90736"/>
    <x v="4"/>
    <x v="4"/>
    <x v="3"/>
    <x v="6"/>
    <x v="30"/>
    <n v="600"/>
    <n v="12522"/>
    <m/>
    <x v="2"/>
    <n v="20.87"/>
    <n v="12522"/>
  </r>
  <r>
    <d v="2024-12-14T00:00:00"/>
    <x v="1"/>
    <x v="14"/>
    <s v="KRHUB_78572"/>
    <x v="4"/>
    <x v="4"/>
    <x v="3"/>
    <x v="6"/>
    <x v="30"/>
    <n v="72"/>
    <n v="1502.64"/>
    <m/>
    <x v="2"/>
    <n v="20.87"/>
    <n v="1502.64"/>
  </r>
  <r>
    <d v="2024-12-14T00:00:00"/>
    <x v="1"/>
    <x v="13"/>
    <s v="KRHUB_94585"/>
    <x v="5"/>
    <x v="5"/>
    <x v="3"/>
    <x v="6"/>
    <x v="13"/>
    <n v="72"/>
    <n v="17303.759999999998"/>
    <m/>
    <x v="2"/>
    <n v="240.32999999999998"/>
    <n v="17303.759999999998"/>
  </r>
  <r>
    <d v="2024-12-14T00:00:00"/>
    <x v="1"/>
    <x v="13"/>
    <s v="KRHUB_94585"/>
    <x v="5"/>
    <x v="5"/>
    <x v="3"/>
    <x v="6"/>
    <x v="0"/>
    <n v="6"/>
    <n v="994.98"/>
    <m/>
    <x v="2"/>
    <n v="165.83"/>
    <n v="994.98"/>
  </r>
  <r>
    <d v="2024-12-14T00:00:00"/>
    <x v="1"/>
    <x v="13"/>
    <s v="KRHUB_94585"/>
    <x v="5"/>
    <x v="5"/>
    <x v="3"/>
    <x v="6"/>
    <x v="8"/>
    <n v="12"/>
    <n v="990"/>
    <m/>
    <x v="2"/>
    <n v="82.5"/>
    <n v="990"/>
  </r>
  <r>
    <d v="2024-12-14T00:00:00"/>
    <x v="1"/>
    <x v="8"/>
    <s v="KRHUB_78366"/>
    <x v="4"/>
    <x v="4"/>
    <x v="3"/>
    <x v="7"/>
    <x v="40"/>
    <n v="25"/>
    <n v="4485"/>
    <m/>
    <x v="2"/>
    <n v="179.4"/>
    <n v="4485"/>
  </r>
  <r>
    <d v="2024-12-14T00:00:00"/>
    <x v="1"/>
    <x v="15"/>
    <s v="KRHUB_90736"/>
    <x v="4"/>
    <x v="4"/>
    <x v="4"/>
    <x v="8"/>
    <x v="13"/>
    <n v="6"/>
    <n v="696.48"/>
    <m/>
    <x v="2"/>
    <n v="116.08"/>
    <n v="696.48"/>
  </r>
  <r>
    <d v="2024-12-14T00:00:00"/>
    <x v="1"/>
    <x v="18"/>
    <s v="KRHUB_92137"/>
    <x v="5"/>
    <x v="5"/>
    <x v="11"/>
    <x v="29"/>
    <x v="1"/>
    <n v="2"/>
    <n v="581.66"/>
    <m/>
    <x v="2"/>
    <n v="290.83"/>
    <n v="581.66"/>
  </r>
  <r>
    <d v="2024-12-14T00:00:00"/>
    <x v="1"/>
    <x v="8"/>
    <s v="KRHUB_78366"/>
    <x v="4"/>
    <x v="4"/>
    <x v="5"/>
    <x v="9"/>
    <x v="8"/>
    <n v="24"/>
    <n v="3944.4"/>
    <m/>
    <x v="2"/>
    <n v="164.35"/>
    <n v="3944.3999999999996"/>
  </r>
  <r>
    <d v="2024-12-14T00:00:00"/>
    <x v="1"/>
    <x v="8"/>
    <s v="KRHUB_78366"/>
    <x v="4"/>
    <x v="4"/>
    <x v="5"/>
    <x v="9"/>
    <x v="19"/>
    <n v="16"/>
    <n v="2768.8"/>
    <m/>
    <x v="2"/>
    <n v="173.05"/>
    <n v="2768.8"/>
  </r>
  <r>
    <d v="2024-12-14T00:00:00"/>
    <x v="1"/>
    <x v="8"/>
    <s v="KRHUB_78366"/>
    <x v="4"/>
    <x v="4"/>
    <x v="5"/>
    <x v="9"/>
    <x v="41"/>
    <n v="6"/>
    <n v="3907.8"/>
    <m/>
    <x v="2"/>
    <n v="651.30000000000007"/>
    <n v="3907.8"/>
  </r>
  <r>
    <d v="2024-12-14T00:00:00"/>
    <x v="1"/>
    <x v="19"/>
    <s v="KRHUB_86219"/>
    <x v="5"/>
    <x v="5"/>
    <x v="5"/>
    <x v="9"/>
    <x v="42"/>
    <n v="324"/>
    <n v="4050"/>
    <m/>
    <x v="2"/>
    <n v="12.5"/>
    <n v="4050"/>
  </r>
  <r>
    <d v="2024-12-14T00:00:00"/>
    <x v="1"/>
    <x v="13"/>
    <s v="KRHUB_94585"/>
    <x v="5"/>
    <x v="5"/>
    <x v="5"/>
    <x v="9"/>
    <x v="42"/>
    <n v="324"/>
    <n v="4050"/>
    <m/>
    <x v="2"/>
    <n v="12.5"/>
    <n v="4050"/>
  </r>
  <r>
    <d v="2024-12-14T00:00:00"/>
    <x v="1"/>
    <x v="13"/>
    <s v="KRHUB_94585"/>
    <x v="5"/>
    <x v="5"/>
    <x v="5"/>
    <x v="9"/>
    <x v="42"/>
    <n v="324"/>
    <n v="3508.92"/>
    <m/>
    <x v="2"/>
    <n v="10.83"/>
    <n v="3508.92"/>
  </r>
  <r>
    <d v="2024-12-14T00:00:00"/>
    <x v="1"/>
    <x v="19"/>
    <s v="KRHUB_86219"/>
    <x v="5"/>
    <x v="5"/>
    <x v="5"/>
    <x v="9"/>
    <x v="42"/>
    <n v="324"/>
    <n v="3508.92"/>
    <m/>
    <x v="2"/>
    <n v="10.83"/>
    <n v="3508.92"/>
  </r>
  <r>
    <d v="2024-12-14T00:00:00"/>
    <x v="1"/>
    <x v="13"/>
    <s v="KRHUB_94585"/>
    <x v="5"/>
    <x v="5"/>
    <x v="5"/>
    <x v="9"/>
    <x v="43"/>
    <n v="1620"/>
    <n v="13494.6"/>
    <m/>
    <x v="2"/>
    <n v="8.33"/>
    <n v="13494.6"/>
  </r>
  <r>
    <d v="2024-12-14T00:00:00"/>
    <x v="1"/>
    <x v="17"/>
    <s v="KRHUB_91961"/>
    <x v="4"/>
    <x v="4"/>
    <x v="5"/>
    <x v="9"/>
    <x v="43"/>
    <n v="1620"/>
    <n v="13494.6"/>
    <m/>
    <x v="2"/>
    <n v="8.33"/>
    <n v="13494.6"/>
  </r>
  <r>
    <d v="2024-12-14T00:00:00"/>
    <x v="1"/>
    <x v="9"/>
    <s v="KRHUB_93329"/>
    <x v="4"/>
    <x v="4"/>
    <x v="5"/>
    <x v="9"/>
    <x v="44"/>
    <n v="168"/>
    <n v="4200"/>
    <m/>
    <x v="2"/>
    <n v="25"/>
    <n v="4200"/>
  </r>
  <r>
    <d v="2024-12-14T00:00:00"/>
    <x v="1"/>
    <x v="14"/>
    <s v="KRHUB_78572"/>
    <x v="4"/>
    <x v="4"/>
    <x v="5"/>
    <x v="9"/>
    <x v="44"/>
    <n v="168"/>
    <n v="4200"/>
    <m/>
    <x v="2"/>
    <n v="25"/>
    <n v="4200"/>
  </r>
  <r>
    <d v="2024-12-14T00:00:00"/>
    <x v="1"/>
    <x v="9"/>
    <s v="KRHUB_93329"/>
    <x v="4"/>
    <x v="4"/>
    <x v="5"/>
    <x v="9"/>
    <x v="44"/>
    <n v="168"/>
    <n v="3499.44"/>
    <m/>
    <x v="2"/>
    <n v="20.830000000000002"/>
    <n v="3499.4400000000005"/>
  </r>
  <r>
    <d v="2024-12-14T00:00:00"/>
    <x v="1"/>
    <x v="9"/>
    <s v="KRHUB_93329"/>
    <x v="4"/>
    <x v="4"/>
    <x v="5"/>
    <x v="9"/>
    <x v="44"/>
    <n v="24"/>
    <n v="499.92"/>
    <m/>
    <x v="2"/>
    <n v="20.830000000000002"/>
    <n v="499.92000000000007"/>
  </r>
  <r>
    <d v="2024-12-14T00:00:00"/>
    <x v="1"/>
    <x v="8"/>
    <s v="KRHUB_78366"/>
    <x v="4"/>
    <x v="4"/>
    <x v="5"/>
    <x v="9"/>
    <x v="19"/>
    <n v="40"/>
    <n v="3300"/>
    <m/>
    <x v="2"/>
    <n v="82.5"/>
    <n v="3300"/>
  </r>
  <r>
    <d v="2024-12-14T00:00:00"/>
    <x v="1"/>
    <x v="13"/>
    <s v="KRHUB_94585"/>
    <x v="5"/>
    <x v="5"/>
    <x v="5"/>
    <x v="9"/>
    <x v="19"/>
    <n v="40"/>
    <n v="3300"/>
    <m/>
    <x v="2"/>
    <n v="82.5"/>
    <n v="3300"/>
  </r>
  <r>
    <d v="2024-12-14T00:00:00"/>
    <x v="1"/>
    <x v="17"/>
    <s v="KRHUB_91961"/>
    <x v="4"/>
    <x v="4"/>
    <x v="5"/>
    <x v="9"/>
    <x v="19"/>
    <n v="40"/>
    <n v="3300"/>
    <m/>
    <x v="2"/>
    <n v="82.5"/>
    <n v="3300"/>
  </r>
  <r>
    <d v="2024-12-14T00:00:00"/>
    <x v="1"/>
    <x v="15"/>
    <s v="KRHUB_90736"/>
    <x v="4"/>
    <x v="4"/>
    <x v="5"/>
    <x v="9"/>
    <x v="19"/>
    <n v="40"/>
    <n v="3300"/>
    <m/>
    <x v="2"/>
    <n v="82.5"/>
    <n v="3300"/>
  </r>
  <r>
    <d v="2024-12-14T00:00:00"/>
    <x v="1"/>
    <x v="8"/>
    <s v="KRHUB_78366"/>
    <x v="4"/>
    <x v="4"/>
    <x v="5"/>
    <x v="9"/>
    <x v="19"/>
    <n v="40"/>
    <n v="3300"/>
    <m/>
    <x v="2"/>
    <n v="82.5"/>
    <n v="3300"/>
  </r>
  <r>
    <d v="2024-12-14T00:00:00"/>
    <x v="1"/>
    <x v="13"/>
    <s v="KRHUB_94585"/>
    <x v="5"/>
    <x v="5"/>
    <x v="5"/>
    <x v="9"/>
    <x v="19"/>
    <n v="40"/>
    <n v="3300"/>
    <m/>
    <x v="2"/>
    <n v="82.5"/>
    <n v="3300"/>
  </r>
  <r>
    <d v="2024-12-14T00:00:00"/>
    <x v="1"/>
    <x v="9"/>
    <s v="KRHUB_93329"/>
    <x v="4"/>
    <x v="4"/>
    <x v="5"/>
    <x v="9"/>
    <x v="19"/>
    <n v="40"/>
    <n v="3300"/>
    <m/>
    <x v="2"/>
    <n v="82.5"/>
    <n v="3300"/>
  </r>
  <r>
    <d v="2024-12-14T00:00:00"/>
    <x v="1"/>
    <x v="8"/>
    <s v="KRHUB_78366"/>
    <x v="4"/>
    <x v="4"/>
    <x v="5"/>
    <x v="9"/>
    <x v="19"/>
    <n v="40"/>
    <n v="3300"/>
    <m/>
    <x v="2"/>
    <n v="82.5"/>
    <n v="3300"/>
  </r>
  <r>
    <d v="2024-12-14T00:00:00"/>
    <x v="1"/>
    <x v="8"/>
    <s v="KRHUB_78366"/>
    <x v="4"/>
    <x v="4"/>
    <x v="5"/>
    <x v="9"/>
    <x v="19"/>
    <n v="40"/>
    <n v="4166.8"/>
    <m/>
    <x v="2"/>
    <n v="104.17"/>
    <n v="4166.8"/>
  </r>
  <r>
    <d v="2024-12-14T00:00:00"/>
    <x v="1"/>
    <x v="8"/>
    <s v="KRHUB_78366"/>
    <x v="4"/>
    <x v="4"/>
    <x v="5"/>
    <x v="9"/>
    <x v="1"/>
    <n v="12"/>
    <n v="3990"/>
    <m/>
    <x v="2"/>
    <n v="332.5"/>
    <n v="3990"/>
  </r>
  <r>
    <d v="2024-12-14T00:00:00"/>
    <x v="1"/>
    <x v="19"/>
    <s v="KRHUB_86219"/>
    <x v="5"/>
    <x v="5"/>
    <x v="5"/>
    <x v="9"/>
    <x v="1"/>
    <n v="12"/>
    <n v="3990"/>
    <m/>
    <x v="2"/>
    <n v="332.5"/>
    <n v="3990"/>
  </r>
  <r>
    <d v="2024-12-14T00:00:00"/>
    <x v="1"/>
    <x v="15"/>
    <s v="KRHUB_90736"/>
    <x v="4"/>
    <x v="4"/>
    <x v="5"/>
    <x v="9"/>
    <x v="1"/>
    <n v="24"/>
    <n v="7980"/>
    <m/>
    <x v="2"/>
    <n v="332.5"/>
    <n v="7980"/>
  </r>
  <r>
    <d v="2024-12-14T00:00:00"/>
    <x v="1"/>
    <x v="17"/>
    <s v="KRHUB_91961"/>
    <x v="4"/>
    <x v="4"/>
    <x v="5"/>
    <x v="9"/>
    <x v="1"/>
    <n v="12"/>
    <n v="3990"/>
    <m/>
    <x v="2"/>
    <n v="332.5"/>
    <n v="3990"/>
  </r>
  <r>
    <d v="2024-12-14T00:00:00"/>
    <x v="1"/>
    <x v="15"/>
    <s v="KRHUB_90736"/>
    <x v="4"/>
    <x v="4"/>
    <x v="5"/>
    <x v="9"/>
    <x v="1"/>
    <n v="24"/>
    <n v="7980"/>
    <m/>
    <x v="2"/>
    <n v="332.5"/>
    <n v="7980"/>
  </r>
  <r>
    <d v="2024-12-14T00:00:00"/>
    <x v="1"/>
    <x v="19"/>
    <s v="KRHUB_86219"/>
    <x v="5"/>
    <x v="5"/>
    <x v="5"/>
    <x v="9"/>
    <x v="1"/>
    <n v="16"/>
    <n v="5320"/>
    <m/>
    <x v="2"/>
    <n v="332.5"/>
    <n v="5320"/>
  </r>
  <r>
    <d v="2024-12-14T00:00:00"/>
    <x v="1"/>
    <x v="8"/>
    <s v="KRHUB_78366"/>
    <x v="4"/>
    <x v="4"/>
    <x v="5"/>
    <x v="9"/>
    <x v="1"/>
    <n v="8"/>
    <n v="2660"/>
    <m/>
    <x v="2"/>
    <n v="332.5"/>
    <n v="2660"/>
  </r>
  <r>
    <d v="2024-12-14T00:00:00"/>
    <x v="1"/>
    <x v="8"/>
    <s v="KRHUB_78366"/>
    <x v="4"/>
    <x v="4"/>
    <x v="5"/>
    <x v="9"/>
    <x v="1"/>
    <n v="4"/>
    <n v="1330"/>
    <m/>
    <x v="2"/>
    <n v="332.5"/>
    <n v="1330"/>
  </r>
  <r>
    <d v="2024-12-14T00:00:00"/>
    <x v="1"/>
    <x v="9"/>
    <s v="KRHUB_93329"/>
    <x v="4"/>
    <x v="4"/>
    <x v="5"/>
    <x v="9"/>
    <x v="1"/>
    <n v="12"/>
    <n v="3990"/>
    <m/>
    <x v="2"/>
    <n v="332.5"/>
    <n v="3990"/>
  </r>
  <r>
    <d v="2024-12-14T00:00:00"/>
    <x v="1"/>
    <x v="19"/>
    <s v="KRHUB_86219"/>
    <x v="5"/>
    <x v="5"/>
    <x v="5"/>
    <x v="9"/>
    <x v="1"/>
    <n v="8"/>
    <n v="2660"/>
    <m/>
    <x v="2"/>
    <n v="332.5"/>
    <n v="2660"/>
  </r>
  <r>
    <d v="2024-12-14T00:00:00"/>
    <x v="1"/>
    <x v="16"/>
    <s v="KRHUB_93275"/>
    <x v="5"/>
    <x v="5"/>
    <x v="5"/>
    <x v="9"/>
    <x v="6"/>
    <n v="72"/>
    <n v="24981.119999999999"/>
    <m/>
    <x v="2"/>
    <n v="346.96"/>
    <n v="24981.119999999999"/>
  </r>
  <r>
    <d v="2024-12-14T00:00:00"/>
    <x v="1"/>
    <x v="16"/>
    <s v="KRHUB_93275"/>
    <x v="5"/>
    <x v="5"/>
    <x v="5"/>
    <x v="9"/>
    <x v="1"/>
    <n v="60"/>
    <n v="15600"/>
    <m/>
    <x v="2"/>
    <n v="260"/>
    <n v="15600"/>
  </r>
  <r>
    <d v="2024-12-14T00:00:00"/>
    <x v="1"/>
    <x v="16"/>
    <s v="KRHUB_93275"/>
    <x v="5"/>
    <x v="5"/>
    <x v="5"/>
    <x v="9"/>
    <x v="1"/>
    <n v="18"/>
    <n v="4680"/>
    <m/>
    <x v="2"/>
    <n v="260"/>
    <n v="4680"/>
  </r>
  <r>
    <d v="2024-12-14T00:00:00"/>
    <x v="1"/>
    <x v="16"/>
    <s v="KRHUB_93275"/>
    <x v="5"/>
    <x v="5"/>
    <x v="5"/>
    <x v="9"/>
    <x v="6"/>
    <n v="36"/>
    <n v="12490.56"/>
    <m/>
    <x v="2"/>
    <n v="346.96"/>
    <n v="12490.56"/>
  </r>
  <r>
    <d v="2024-12-14T00:00:00"/>
    <x v="1"/>
    <x v="16"/>
    <s v="KRHUB_93275"/>
    <x v="5"/>
    <x v="5"/>
    <x v="5"/>
    <x v="9"/>
    <x v="6"/>
    <n v="18"/>
    <n v="6245.28"/>
    <m/>
    <x v="2"/>
    <n v="346.96"/>
    <n v="6245.28"/>
  </r>
  <r>
    <d v="2024-12-14T00:00:00"/>
    <x v="1"/>
    <x v="16"/>
    <s v="KRHUB_93275"/>
    <x v="5"/>
    <x v="5"/>
    <x v="5"/>
    <x v="9"/>
    <x v="16"/>
    <n v="4"/>
    <n v="4996.6400000000003"/>
    <m/>
    <x v="2"/>
    <n v="1249.1600000000001"/>
    <n v="4996.6400000000003"/>
  </r>
  <r>
    <d v="2024-12-14T00:00:00"/>
    <x v="1"/>
    <x v="11"/>
    <s v="KRHUB_91962"/>
    <x v="4"/>
    <x v="4"/>
    <x v="6"/>
    <x v="10"/>
    <x v="41"/>
    <n v="6"/>
    <n v="4173.8999999999996"/>
    <m/>
    <x v="2"/>
    <n v="695.65"/>
    <n v="4173.8999999999996"/>
  </r>
  <r>
    <d v="2024-12-14T00:00:00"/>
    <x v="1"/>
    <x v="17"/>
    <s v="KRHUB_91961"/>
    <x v="4"/>
    <x v="4"/>
    <x v="6"/>
    <x v="10"/>
    <x v="41"/>
    <n v="12"/>
    <n v="8347.7999999999993"/>
    <m/>
    <x v="2"/>
    <n v="695.65"/>
    <n v="8347.7999999999993"/>
  </r>
  <r>
    <d v="2024-12-14T00:00:00"/>
    <x v="1"/>
    <x v="17"/>
    <s v="KRHUB_91961"/>
    <x v="4"/>
    <x v="4"/>
    <x v="6"/>
    <x v="10"/>
    <x v="37"/>
    <n v="4"/>
    <n v="1314.84"/>
    <m/>
    <x v="2"/>
    <n v="328.71"/>
    <n v="1314.84"/>
  </r>
  <r>
    <d v="2024-12-14T00:00:00"/>
    <x v="1"/>
    <x v="14"/>
    <s v="KRHUB_78572"/>
    <x v="4"/>
    <x v="4"/>
    <x v="6"/>
    <x v="30"/>
    <x v="8"/>
    <n v="120"/>
    <n v="6360"/>
    <m/>
    <x v="2"/>
    <n v="53"/>
    <n v="6360"/>
  </r>
  <r>
    <d v="2024-12-14T00:00:00"/>
    <x v="1"/>
    <x v="14"/>
    <s v="KRHUB_78572"/>
    <x v="4"/>
    <x v="4"/>
    <x v="6"/>
    <x v="30"/>
    <x v="8"/>
    <n v="120"/>
    <n v="6360"/>
    <m/>
    <x v="2"/>
    <n v="53"/>
    <n v="6360"/>
  </r>
  <r>
    <d v="2024-12-14T00:00:00"/>
    <x v="1"/>
    <x v="17"/>
    <s v="KRHUB_91961"/>
    <x v="4"/>
    <x v="4"/>
    <x v="6"/>
    <x v="30"/>
    <x v="8"/>
    <n v="144"/>
    <n v="7632"/>
    <m/>
    <x v="2"/>
    <n v="53"/>
    <n v="7632"/>
  </r>
  <r>
    <d v="2024-12-14T00:00:00"/>
    <x v="1"/>
    <x v="9"/>
    <s v="KRHUB_93329"/>
    <x v="4"/>
    <x v="4"/>
    <x v="6"/>
    <x v="30"/>
    <x v="1"/>
    <n v="36"/>
    <n v="6633.36"/>
    <m/>
    <x v="2"/>
    <n v="184.26"/>
    <n v="6633.36"/>
  </r>
  <r>
    <d v="2024-12-14T00:00:00"/>
    <x v="1"/>
    <x v="17"/>
    <s v="KRHUB_91961"/>
    <x v="4"/>
    <x v="4"/>
    <x v="6"/>
    <x v="30"/>
    <x v="1"/>
    <n v="60"/>
    <n v="11055.6"/>
    <m/>
    <x v="2"/>
    <n v="184.26000000000002"/>
    <n v="11055.6"/>
  </r>
  <r>
    <d v="2024-12-14T00:00:00"/>
    <x v="1"/>
    <x v="11"/>
    <s v="KRHUB_91962"/>
    <x v="4"/>
    <x v="4"/>
    <x v="6"/>
    <x v="30"/>
    <x v="1"/>
    <n v="360"/>
    <n v="57664.800000000003"/>
    <m/>
    <x v="2"/>
    <n v="160.18"/>
    <n v="57664.800000000003"/>
  </r>
  <r>
    <d v="2024-12-14T00:00:00"/>
    <x v="1"/>
    <x v="17"/>
    <s v="KRHUB_91961"/>
    <x v="4"/>
    <x v="4"/>
    <x v="6"/>
    <x v="30"/>
    <x v="1"/>
    <n v="180"/>
    <n v="28832.400000000001"/>
    <m/>
    <x v="2"/>
    <n v="160.18"/>
    <n v="28832.400000000001"/>
  </r>
  <r>
    <d v="2024-12-14T00:00:00"/>
    <x v="1"/>
    <x v="19"/>
    <s v="KRHUB_86219"/>
    <x v="5"/>
    <x v="5"/>
    <x v="6"/>
    <x v="30"/>
    <x v="41"/>
    <n v="6"/>
    <n v="2716.62"/>
    <m/>
    <x v="2"/>
    <n v="452.77"/>
    <n v="2716.62"/>
  </r>
  <r>
    <d v="2024-12-14T00:00:00"/>
    <x v="1"/>
    <x v="15"/>
    <s v="KRHUB_90736"/>
    <x v="4"/>
    <x v="4"/>
    <x v="6"/>
    <x v="30"/>
    <x v="41"/>
    <n v="60"/>
    <n v="27166.2"/>
    <m/>
    <x v="2"/>
    <n v="452.77000000000004"/>
    <n v="27166.2"/>
  </r>
  <r>
    <d v="2024-12-14T00:00:00"/>
    <x v="1"/>
    <x v="15"/>
    <s v="KRHUB_90736"/>
    <x v="4"/>
    <x v="4"/>
    <x v="6"/>
    <x v="30"/>
    <x v="41"/>
    <n v="60"/>
    <n v="23833.200000000001"/>
    <m/>
    <x v="2"/>
    <n v="397.22"/>
    <n v="23833.200000000001"/>
  </r>
  <r>
    <d v="2024-12-14T00:00:00"/>
    <x v="1"/>
    <x v="9"/>
    <s v="KRHUB_93329"/>
    <x v="4"/>
    <x v="4"/>
    <x v="6"/>
    <x v="30"/>
    <x v="16"/>
    <n v="4"/>
    <n v="2266.64"/>
    <m/>
    <x v="2"/>
    <n v="566.66"/>
    <n v="2266.64"/>
  </r>
  <r>
    <d v="2024-12-14T00:00:00"/>
    <x v="1"/>
    <x v="17"/>
    <s v="KRHUB_91961"/>
    <x v="4"/>
    <x v="4"/>
    <x v="6"/>
    <x v="30"/>
    <x v="16"/>
    <n v="8"/>
    <n v="4533.28"/>
    <m/>
    <x v="2"/>
    <n v="566.66"/>
    <n v="4533.28"/>
  </r>
  <r>
    <d v="2024-12-14T00:00:00"/>
    <x v="1"/>
    <x v="8"/>
    <s v="KRHUB_78366"/>
    <x v="4"/>
    <x v="4"/>
    <x v="6"/>
    <x v="30"/>
    <x v="16"/>
    <n v="4"/>
    <n v="1981.48"/>
    <m/>
    <x v="2"/>
    <n v="495.37"/>
    <n v="1981.48"/>
  </r>
  <r>
    <d v="2024-12-14T00:00:00"/>
    <x v="1"/>
    <x v="8"/>
    <s v="KRHUB_78366"/>
    <x v="4"/>
    <x v="4"/>
    <x v="6"/>
    <x v="30"/>
    <x v="16"/>
    <n v="16"/>
    <n v="7925.92"/>
    <m/>
    <x v="2"/>
    <n v="495.37"/>
    <n v="7925.92"/>
  </r>
  <r>
    <d v="2024-12-14T00:00:00"/>
    <x v="1"/>
    <x v="19"/>
    <s v="KRHUB_86219"/>
    <x v="5"/>
    <x v="5"/>
    <x v="6"/>
    <x v="30"/>
    <x v="16"/>
    <n v="8"/>
    <n v="3962.96"/>
    <m/>
    <x v="2"/>
    <n v="495.37"/>
    <n v="3962.96"/>
  </r>
  <r>
    <d v="2024-12-14T00:00:00"/>
    <x v="1"/>
    <x v="18"/>
    <s v="KRHUB_92137"/>
    <x v="5"/>
    <x v="5"/>
    <x v="6"/>
    <x v="30"/>
    <x v="16"/>
    <n v="8"/>
    <n v="3962.96"/>
    <m/>
    <x v="2"/>
    <n v="495.37"/>
    <n v="3962.96"/>
  </r>
  <r>
    <d v="2024-12-14T00:00:00"/>
    <x v="1"/>
    <x v="17"/>
    <s v="KRHUB_91961"/>
    <x v="4"/>
    <x v="4"/>
    <x v="6"/>
    <x v="30"/>
    <x v="16"/>
    <n v="8"/>
    <n v="3962.96"/>
    <m/>
    <x v="2"/>
    <n v="495.37"/>
    <n v="3962.96"/>
  </r>
  <r>
    <d v="2024-12-14T00:00:00"/>
    <x v="1"/>
    <x v="9"/>
    <s v="KRHUB_93329"/>
    <x v="4"/>
    <x v="4"/>
    <x v="6"/>
    <x v="30"/>
    <x v="16"/>
    <n v="4"/>
    <n v="1981.48"/>
    <m/>
    <x v="2"/>
    <n v="495.37"/>
    <n v="1981.48"/>
  </r>
  <r>
    <d v="2024-12-14T00:00:00"/>
    <x v="1"/>
    <x v="15"/>
    <s v="KRHUB_90736"/>
    <x v="4"/>
    <x v="4"/>
    <x v="6"/>
    <x v="30"/>
    <x v="16"/>
    <n v="20"/>
    <n v="12777.8"/>
    <m/>
    <x v="2"/>
    <n v="638.89"/>
    <n v="12777.8"/>
  </r>
  <r>
    <d v="2024-12-14T00:00:00"/>
    <x v="1"/>
    <x v="16"/>
    <s v="KRHUB_93275"/>
    <x v="5"/>
    <x v="5"/>
    <x v="6"/>
    <x v="30"/>
    <x v="16"/>
    <n v="32"/>
    <n v="20444.48"/>
    <m/>
    <x v="2"/>
    <n v="638.89"/>
    <n v="20444.48"/>
  </r>
  <r>
    <d v="2024-12-14T00:00:00"/>
    <x v="1"/>
    <x v="9"/>
    <s v="KRHUB_93329"/>
    <x v="4"/>
    <x v="4"/>
    <x v="6"/>
    <x v="30"/>
    <x v="16"/>
    <n v="28"/>
    <n v="17888.919999999998"/>
    <m/>
    <x v="2"/>
    <n v="638.89"/>
    <n v="17888.919999999998"/>
  </r>
  <r>
    <d v="2024-12-14T00:00:00"/>
    <x v="1"/>
    <x v="9"/>
    <s v="KRHUB_93329"/>
    <x v="4"/>
    <x v="4"/>
    <x v="6"/>
    <x v="30"/>
    <x v="16"/>
    <n v="20"/>
    <n v="11296.4"/>
    <m/>
    <x v="2"/>
    <n v="564.81999999999994"/>
    <n v="11296.399999999998"/>
  </r>
  <r>
    <d v="2024-12-14T00:00:00"/>
    <x v="1"/>
    <x v="16"/>
    <s v="KRHUB_93275"/>
    <x v="5"/>
    <x v="5"/>
    <x v="6"/>
    <x v="30"/>
    <x v="16"/>
    <n v="32"/>
    <n v="18074.240000000002"/>
    <m/>
    <x v="2"/>
    <n v="564.82000000000005"/>
    <n v="18074.240000000002"/>
  </r>
  <r>
    <d v="2024-12-14T00:00:00"/>
    <x v="1"/>
    <x v="9"/>
    <s v="KRHUB_93329"/>
    <x v="4"/>
    <x v="4"/>
    <x v="6"/>
    <x v="30"/>
    <x v="1"/>
    <n v="12"/>
    <n v="2833.32"/>
    <m/>
    <x v="2"/>
    <n v="236.11"/>
    <n v="2833.32"/>
  </r>
  <r>
    <d v="2024-12-14T00:00:00"/>
    <x v="1"/>
    <x v="15"/>
    <s v="KRHUB_90736"/>
    <x v="4"/>
    <x v="4"/>
    <x v="6"/>
    <x v="30"/>
    <x v="1"/>
    <n v="24"/>
    <n v="5666.64"/>
    <m/>
    <x v="2"/>
    <n v="236.11"/>
    <n v="5666.64"/>
  </r>
  <r>
    <d v="2024-12-14T00:00:00"/>
    <x v="1"/>
    <x v="19"/>
    <s v="KRHUB_86219"/>
    <x v="5"/>
    <x v="5"/>
    <x v="6"/>
    <x v="30"/>
    <x v="1"/>
    <n v="12"/>
    <n v="2499.96"/>
    <m/>
    <x v="2"/>
    <n v="208.33"/>
    <n v="2499.96"/>
  </r>
  <r>
    <d v="2024-12-14T00:00:00"/>
    <x v="1"/>
    <x v="9"/>
    <s v="KRHUB_93329"/>
    <x v="4"/>
    <x v="4"/>
    <x v="6"/>
    <x v="30"/>
    <x v="1"/>
    <n v="12"/>
    <n v="2499.96"/>
    <m/>
    <x v="2"/>
    <n v="208.33"/>
    <n v="2499.96"/>
  </r>
  <r>
    <d v="2024-12-14T00:00:00"/>
    <x v="1"/>
    <x v="15"/>
    <s v="KRHUB_90736"/>
    <x v="4"/>
    <x v="4"/>
    <x v="6"/>
    <x v="30"/>
    <x v="1"/>
    <n v="36"/>
    <n v="7499.88"/>
    <m/>
    <x v="2"/>
    <n v="208.33"/>
    <n v="7499.88"/>
  </r>
  <r>
    <d v="2024-12-14T00:00:00"/>
    <x v="1"/>
    <x v="17"/>
    <s v="KRHUB_91961"/>
    <x v="4"/>
    <x v="4"/>
    <x v="6"/>
    <x v="10"/>
    <x v="45"/>
    <n v="10"/>
    <n v="14120.3"/>
    <m/>
    <x v="2"/>
    <n v="1412.03"/>
    <n v="14120.3"/>
  </r>
  <r>
    <d v="2024-12-14T00:00:00"/>
    <x v="1"/>
    <x v="17"/>
    <s v="KRHUB_91961"/>
    <x v="4"/>
    <x v="4"/>
    <x v="6"/>
    <x v="10"/>
    <x v="45"/>
    <n v="10"/>
    <n v="14120.3"/>
    <m/>
    <x v="2"/>
    <n v="1412.03"/>
    <n v="14120.3"/>
  </r>
  <r>
    <d v="2024-12-14T00:00:00"/>
    <x v="1"/>
    <x v="17"/>
    <s v="KRHUB_91961"/>
    <x v="4"/>
    <x v="4"/>
    <x v="6"/>
    <x v="10"/>
    <x v="45"/>
    <n v="10"/>
    <n v="12953.7"/>
    <m/>
    <x v="2"/>
    <n v="1295.3700000000001"/>
    <n v="12953.7"/>
  </r>
  <r>
    <d v="2024-12-14T00:00:00"/>
    <x v="1"/>
    <x v="11"/>
    <s v="KRHUB_91962"/>
    <x v="4"/>
    <x v="4"/>
    <x v="6"/>
    <x v="10"/>
    <x v="45"/>
    <n v="4"/>
    <n v="5181.4799999999996"/>
    <m/>
    <x v="2"/>
    <n v="1295.3699999999999"/>
    <n v="5181.4799999999996"/>
  </r>
  <r>
    <d v="2024-12-14T00:00:00"/>
    <x v="1"/>
    <x v="11"/>
    <s v="KRHUB_91962"/>
    <x v="4"/>
    <x v="4"/>
    <x v="6"/>
    <x v="10"/>
    <x v="45"/>
    <n v="6"/>
    <n v="7772.22"/>
    <m/>
    <x v="2"/>
    <n v="1295.3700000000001"/>
    <n v="7772.2200000000012"/>
  </r>
  <r>
    <d v="2024-12-14T00:00:00"/>
    <x v="1"/>
    <x v="19"/>
    <s v="KRHUB_86219"/>
    <x v="5"/>
    <x v="5"/>
    <x v="6"/>
    <x v="10"/>
    <x v="2"/>
    <n v="48"/>
    <n v="4000.32"/>
    <m/>
    <x v="2"/>
    <n v="83.34"/>
    <n v="4000.32"/>
  </r>
  <r>
    <d v="2024-12-14T00:00:00"/>
    <x v="1"/>
    <x v="17"/>
    <s v="KRHUB_91961"/>
    <x v="4"/>
    <x v="4"/>
    <x v="6"/>
    <x v="10"/>
    <x v="2"/>
    <n v="100"/>
    <n v="8334"/>
    <m/>
    <x v="2"/>
    <n v="83.34"/>
    <n v="8334"/>
  </r>
  <r>
    <d v="2024-12-14T00:00:00"/>
    <x v="1"/>
    <x v="17"/>
    <s v="KRHUB_91961"/>
    <x v="4"/>
    <x v="4"/>
    <x v="6"/>
    <x v="10"/>
    <x v="2"/>
    <n v="44"/>
    <n v="3666.96"/>
    <m/>
    <x v="2"/>
    <n v="83.34"/>
    <n v="3666.96"/>
  </r>
  <r>
    <d v="2024-12-14T00:00:00"/>
    <x v="1"/>
    <x v="18"/>
    <s v="KRHUB_92137"/>
    <x v="5"/>
    <x v="5"/>
    <x v="6"/>
    <x v="10"/>
    <x v="2"/>
    <n v="48"/>
    <n v="4000.32"/>
    <m/>
    <x v="2"/>
    <n v="83.34"/>
    <n v="4000.32"/>
  </r>
  <r>
    <d v="2024-12-14T00:00:00"/>
    <x v="1"/>
    <x v="18"/>
    <s v="KRHUB_92137"/>
    <x v="5"/>
    <x v="5"/>
    <x v="6"/>
    <x v="10"/>
    <x v="17"/>
    <n v="146"/>
    <n v="14897.84"/>
    <m/>
    <x v="2"/>
    <n v="102.04"/>
    <n v="14897.84"/>
  </r>
  <r>
    <d v="2024-12-14T00:00:00"/>
    <x v="1"/>
    <x v="17"/>
    <s v="KRHUB_91961"/>
    <x v="4"/>
    <x v="4"/>
    <x v="6"/>
    <x v="10"/>
    <x v="17"/>
    <n v="200"/>
    <n v="20408"/>
    <m/>
    <x v="2"/>
    <n v="102.04"/>
    <n v="20408"/>
  </r>
  <r>
    <d v="2024-12-14T00:00:00"/>
    <x v="1"/>
    <x v="11"/>
    <s v="KRHUB_91962"/>
    <x v="4"/>
    <x v="4"/>
    <x v="6"/>
    <x v="10"/>
    <x v="17"/>
    <n v="500"/>
    <n v="51020"/>
    <m/>
    <x v="2"/>
    <n v="102.04"/>
    <n v="51020"/>
  </r>
  <r>
    <d v="2024-12-14T00:00:00"/>
    <x v="1"/>
    <x v="18"/>
    <s v="KRHUB_92137"/>
    <x v="5"/>
    <x v="5"/>
    <x v="6"/>
    <x v="10"/>
    <x v="17"/>
    <n v="4"/>
    <n v="408.16"/>
    <m/>
    <x v="2"/>
    <n v="102.04"/>
    <n v="408.16"/>
  </r>
  <r>
    <d v="2024-12-14T00:00:00"/>
    <x v="1"/>
    <x v="20"/>
    <s v="KRHUB_68657"/>
    <x v="6"/>
    <x v="6"/>
    <x v="6"/>
    <x v="11"/>
    <x v="2"/>
    <n v="3600"/>
    <n v="100008"/>
    <m/>
    <x v="2"/>
    <n v="27.78"/>
    <n v="100008"/>
  </r>
  <r>
    <d v="2024-12-14T00:00:00"/>
    <x v="1"/>
    <x v="14"/>
    <s v="KRHUB_78572"/>
    <x v="4"/>
    <x v="4"/>
    <x v="6"/>
    <x v="11"/>
    <x v="13"/>
    <n v="216"/>
    <n v="2000.16"/>
    <m/>
    <x v="2"/>
    <n v="9.26"/>
    <n v="2000.1599999999999"/>
  </r>
  <r>
    <d v="2024-12-14T00:00:00"/>
    <x v="1"/>
    <x v="14"/>
    <s v="KRHUB_78572"/>
    <x v="4"/>
    <x v="4"/>
    <x v="6"/>
    <x v="11"/>
    <x v="13"/>
    <n v="216"/>
    <n v="2000.16"/>
    <m/>
    <x v="2"/>
    <n v="9.26"/>
    <n v="2000.1599999999999"/>
  </r>
  <r>
    <d v="2024-12-14T00:00:00"/>
    <x v="1"/>
    <x v="15"/>
    <s v="KRHUB_90736"/>
    <x v="4"/>
    <x v="4"/>
    <x v="6"/>
    <x v="11"/>
    <x v="17"/>
    <n v="55"/>
    <n v="33051.15"/>
    <m/>
    <x v="2"/>
    <n v="600.93000000000006"/>
    <n v="33051.15"/>
  </r>
  <r>
    <d v="2024-12-14T00:00:00"/>
    <x v="1"/>
    <x v="16"/>
    <s v="KRHUB_93275"/>
    <x v="5"/>
    <x v="5"/>
    <x v="6"/>
    <x v="11"/>
    <x v="17"/>
    <n v="60"/>
    <n v="36055.800000000003"/>
    <m/>
    <x v="2"/>
    <n v="600.93000000000006"/>
    <n v="36055.800000000003"/>
  </r>
  <r>
    <d v="2024-12-14T00:00:00"/>
    <x v="1"/>
    <x v="9"/>
    <s v="KRHUB_93329"/>
    <x v="4"/>
    <x v="4"/>
    <x v="6"/>
    <x v="11"/>
    <x v="17"/>
    <n v="15"/>
    <n v="9013.9500000000007"/>
    <m/>
    <x v="2"/>
    <n v="600.93000000000006"/>
    <n v="9013.9500000000007"/>
  </r>
  <r>
    <d v="2024-12-14T00:00:00"/>
    <x v="1"/>
    <x v="18"/>
    <s v="KRHUB_92137"/>
    <x v="5"/>
    <x v="5"/>
    <x v="6"/>
    <x v="11"/>
    <x v="18"/>
    <n v="15"/>
    <n v="14374.95"/>
    <m/>
    <x v="2"/>
    <n v="958.33"/>
    <n v="14374.95"/>
  </r>
  <r>
    <d v="2024-12-14T00:00:00"/>
    <x v="1"/>
    <x v="16"/>
    <s v="KRHUB_93275"/>
    <x v="5"/>
    <x v="5"/>
    <x v="6"/>
    <x v="11"/>
    <x v="18"/>
    <n v="21"/>
    <n v="20124.93"/>
    <m/>
    <x v="2"/>
    <n v="958.33"/>
    <n v="20124.93"/>
  </r>
  <r>
    <d v="2024-12-14T00:00:00"/>
    <x v="1"/>
    <x v="13"/>
    <s v="KRHUB_94585"/>
    <x v="5"/>
    <x v="5"/>
    <x v="6"/>
    <x v="11"/>
    <x v="17"/>
    <n v="50"/>
    <n v="5102"/>
    <m/>
    <x v="2"/>
    <n v="102.04"/>
    <n v="5102"/>
  </r>
  <r>
    <d v="2024-12-14T00:00:00"/>
    <x v="1"/>
    <x v="18"/>
    <s v="KRHUB_92137"/>
    <x v="5"/>
    <x v="5"/>
    <x v="6"/>
    <x v="11"/>
    <x v="17"/>
    <n v="15"/>
    <n v="1530.6"/>
    <m/>
    <x v="2"/>
    <n v="102.03999999999999"/>
    <n v="1530.6"/>
  </r>
  <r>
    <d v="2024-12-14T00:00:00"/>
    <x v="1"/>
    <x v="17"/>
    <s v="KRHUB_91961"/>
    <x v="4"/>
    <x v="4"/>
    <x v="6"/>
    <x v="11"/>
    <x v="17"/>
    <n v="50"/>
    <n v="5102"/>
    <m/>
    <x v="2"/>
    <n v="102.04"/>
    <n v="5102"/>
  </r>
  <r>
    <d v="2024-12-14T00:00:00"/>
    <x v="1"/>
    <x v="9"/>
    <s v="KRHUB_93329"/>
    <x v="4"/>
    <x v="4"/>
    <x v="6"/>
    <x v="11"/>
    <x v="46"/>
    <n v="40"/>
    <n v="14778"/>
    <m/>
    <x v="2"/>
    <n v="369.45"/>
    <n v="14778"/>
  </r>
  <r>
    <d v="2024-12-14T00:00:00"/>
    <x v="1"/>
    <x v="11"/>
    <s v="KRHUB_91962"/>
    <x v="4"/>
    <x v="4"/>
    <x v="6"/>
    <x v="11"/>
    <x v="46"/>
    <n v="64"/>
    <n v="23644.799999999999"/>
    <m/>
    <x v="2"/>
    <n v="369.45"/>
    <n v="23644.799999999999"/>
  </r>
  <r>
    <d v="2024-12-14T00:00:00"/>
    <x v="1"/>
    <x v="14"/>
    <s v="KRHUB_78572"/>
    <x v="4"/>
    <x v="4"/>
    <x v="6"/>
    <x v="11"/>
    <x v="8"/>
    <n v="47"/>
    <n v="6353.46"/>
    <m/>
    <x v="2"/>
    <n v="135.18"/>
    <n v="6353.46"/>
  </r>
  <r>
    <d v="2024-12-14T00:00:00"/>
    <x v="1"/>
    <x v="17"/>
    <s v="KRHUB_91961"/>
    <x v="4"/>
    <x v="4"/>
    <x v="6"/>
    <x v="11"/>
    <x v="8"/>
    <n v="24"/>
    <n v="3244.32"/>
    <m/>
    <x v="2"/>
    <n v="135.18"/>
    <n v="3244.32"/>
  </r>
  <r>
    <d v="2024-12-14T00:00:00"/>
    <x v="1"/>
    <x v="14"/>
    <s v="KRHUB_78572"/>
    <x v="4"/>
    <x v="4"/>
    <x v="6"/>
    <x v="11"/>
    <x v="2"/>
    <n v="47"/>
    <n v="3177.2"/>
    <m/>
    <x v="2"/>
    <n v="67.599999999999994"/>
    <n v="3177.2"/>
  </r>
  <r>
    <d v="2024-12-14T00:00:00"/>
    <x v="1"/>
    <x v="14"/>
    <s v="KRHUB_78572"/>
    <x v="4"/>
    <x v="4"/>
    <x v="6"/>
    <x v="11"/>
    <x v="2"/>
    <n v="1"/>
    <n v="67.599999999999994"/>
    <m/>
    <x v="2"/>
    <n v="67.599999999999994"/>
    <n v="67.599999999999994"/>
  </r>
  <r>
    <d v="2024-12-14T00:00:00"/>
    <x v="1"/>
    <x v="9"/>
    <s v="KRHUB_93329"/>
    <x v="4"/>
    <x v="4"/>
    <x v="6"/>
    <x v="11"/>
    <x v="8"/>
    <n v="4"/>
    <n v="540.72"/>
    <m/>
    <x v="2"/>
    <n v="135.18"/>
    <n v="540.72"/>
  </r>
  <r>
    <d v="2024-12-14T00:00:00"/>
    <x v="1"/>
    <x v="11"/>
    <s v="KRHUB_91962"/>
    <x v="4"/>
    <x v="4"/>
    <x v="6"/>
    <x v="11"/>
    <x v="8"/>
    <n v="72"/>
    <n v="9732.9599999999991"/>
    <m/>
    <x v="2"/>
    <n v="135.17999999999998"/>
    <n v="9732.9599999999991"/>
  </r>
  <r>
    <d v="2024-12-14T00:00:00"/>
    <x v="1"/>
    <x v="9"/>
    <s v="KRHUB_93329"/>
    <x v="4"/>
    <x v="4"/>
    <x v="6"/>
    <x v="11"/>
    <x v="8"/>
    <n v="68"/>
    <n v="9192.24"/>
    <m/>
    <x v="2"/>
    <n v="135.18"/>
    <n v="9192.24"/>
  </r>
  <r>
    <d v="2024-12-14T00:00:00"/>
    <x v="1"/>
    <x v="15"/>
    <s v="KRHUB_90736"/>
    <x v="4"/>
    <x v="4"/>
    <x v="6"/>
    <x v="11"/>
    <x v="8"/>
    <n v="240"/>
    <n v="32443.200000000001"/>
    <m/>
    <x v="2"/>
    <n v="135.18"/>
    <n v="32443.200000000001"/>
  </r>
  <r>
    <d v="2024-12-14T00:00:00"/>
    <x v="1"/>
    <x v="11"/>
    <s v="KRHUB_91962"/>
    <x v="4"/>
    <x v="4"/>
    <x v="6"/>
    <x v="11"/>
    <x v="2"/>
    <n v="48"/>
    <n v="3244.8"/>
    <m/>
    <x v="2"/>
    <n v="67.600000000000009"/>
    <n v="3244.8"/>
  </r>
  <r>
    <d v="2024-12-14T00:00:00"/>
    <x v="1"/>
    <x v="17"/>
    <s v="KRHUB_91961"/>
    <x v="4"/>
    <x v="4"/>
    <x v="6"/>
    <x v="11"/>
    <x v="8"/>
    <n v="48"/>
    <n v="2088.96"/>
    <m/>
    <x v="2"/>
    <n v="43.52"/>
    <n v="2088.96"/>
  </r>
  <r>
    <d v="2024-12-14T00:00:00"/>
    <x v="1"/>
    <x v="11"/>
    <s v="KRHUB_91962"/>
    <x v="4"/>
    <x v="4"/>
    <x v="6"/>
    <x v="11"/>
    <x v="8"/>
    <n v="48"/>
    <n v="2088.96"/>
    <m/>
    <x v="2"/>
    <n v="43.52"/>
    <n v="2088.96"/>
  </r>
  <r>
    <d v="2024-12-14T00:00:00"/>
    <x v="1"/>
    <x v="14"/>
    <s v="KRHUB_78572"/>
    <x v="4"/>
    <x v="4"/>
    <x v="6"/>
    <x v="11"/>
    <x v="8"/>
    <n v="69"/>
    <n v="5430.3"/>
    <m/>
    <x v="2"/>
    <n v="78.7"/>
    <n v="5430.3"/>
  </r>
  <r>
    <d v="2024-12-14T00:00:00"/>
    <x v="1"/>
    <x v="19"/>
    <s v="KRHUB_86219"/>
    <x v="5"/>
    <x v="5"/>
    <x v="7"/>
    <x v="12"/>
    <x v="21"/>
    <n v="12"/>
    <n v="2236.3200000000002"/>
    <m/>
    <x v="2"/>
    <n v="186.36"/>
    <n v="2236.3200000000002"/>
  </r>
  <r>
    <d v="2024-12-14T00:00:00"/>
    <x v="1"/>
    <x v="19"/>
    <s v="KRHUB_86219"/>
    <x v="5"/>
    <x v="5"/>
    <x v="7"/>
    <x v="12"/>
    <x v="20"/>
    <n v="6"/>
    <n v="2236.38"/>
    <m/>
    <x v="2"/>
    <n v="372.73"/>
    <n v="2236.38"/>
  </r>
  <r>
    <d v="2024-12-14T00:00:00"/>
    <x v="1"/>
    <x v="19"/>
    <s v="KRHUB_86219"/>
    <x v="5"/>
    <x v="5"/>
    <x v="7"/>
    <x v="12"/>
    <x v="2"/>
    <n v="24"/>
    <n v="1832.88"/>
    <m/>
    <x v="2"/>
    <n v="76.37"/>
    <n v="1832.88"/>
  </r>
  <r>
    <d v="2024-12-14T00:00:00"/>
    <x v="1"/>
    <x v="19"/>
    <s v="KRHUB_86219"/>
    <x v="5"/>
    <x v="5"/>
    <x v="7"/>
    <x v="12"/>
    <x v="21"/>
    <n v="8"/>
    <n v="1490.88"/>
    <m/>
    <x v="2"/>
    <n v="186.36"/>
    <n v="1490.88"/>
  </r>
  <r>
    <d v="2024-12-14T00:00:00"/>
    <x v="1"/>
    <x v="19"/>
    <s v="KRHUB_86219"/>
    <x v="5"/>
    <x v="5"/>
    <x v="7"/>
    <x v="12"/>
    <x v="21"/>
    <n v="4"/>
    <n v="745.44"/>
    <m/>
    <x v="2"/>
    <n v="186.36"/>
    <n v="745.44"/>
  </r>
  <r>
    <d v="2024-12-14T00:00:00"/>
    <x v="1"/>
    <x v="13"/>
    <s v="KRHUB_94585"/>
    <x v="5"/>
    <x v="5"/>
    <x v="7"/>
    <x v="12"/>
    <x v="21"/>
    <n v="12"/>
    <n v="2236.3200000000002"/>
    <m/>
    <x v="2"/>
    <n v="186.36"/>
    <n v="2236.3200000000002"/>
  </r>
  <r>
    <d v="2024-12-14T00:00:00"/>
    <x v="1"/>
    <x v="17"/>
    <s v="KRHUB_91961"/>
    <x v="4"/>
    <x v="4"/>
    <x v="7"/>
    <x v="12"/>
    <x v="2"/>
    <n v="11"/>
    <n v="840.07"/>
    <m/>
    <x v="2"/>
    <n v="76.37"/>
    <n v="840.07"/>
  </r>
  <r>
    <d v="2024-12-14T00:00:00"/>
    <x v="1"/>
    <x v="17"/>
    <s v="KRHUB_91961"/>
    <x v="4"/>
    <x v="4"/>
    <x v="7"/>
    <x v="12"/>
    <x v="2"/>
    <n v="25"/>
    <n v="1909.25"/>
    <m/>
    <x v="2"/>
    <n v="76.37"/>
    <n v="1909.25"/>
  </r>
  <r>
    <d v="2024-12-14T00:00:00"/>
    <x v="1"/>
    <x v="14"/>
    <s v="KRHUB_78572"/>
    <x v="4"/>
    <x v="4"/>
    <x v="7"/>
    <x v="12"/>
    <x v="2"/>
    <n v="48"/>
    <n v="3665.76"/>
    <m/>
    <x v="2"/>
    <n v="76.37"/>
    <n v="3665.76"/>
  </r>
  <r>
    <d v="2024-12-14T00:00:00"/>
    <x v="1"/>
    <x v="19"/>
    <s v="KRHUB_86219"/>
    <x v="5"/>
    <x v="5"/>
    <x v="7"/>
    <x v="12"/>
    <x v="21"/>
    <n v="12"/>
    <n v="2236.3200000000002"/>
    <m/>
    <x v="2"/>
    <n v="186.36"/>
    <n v="2236.3200000000002"/>
  </r>
  <r>
    <d v="2024-12-14T00:00:00"/>
    <x v="1"/>
    <x v="15"/>
    <s v="KRHUB_90736"/>
    <x v="4"/>
    <x v="4"/>
    <x v="7"/>
    <x v="12"/>
    <x v="20"/>
    <n v="6"/>
    <n v="2809.08"/>
    <m/>
    <x v="2"/>
    <n v="468.18"/>
    <n v="2809.08"/>
  </r>
  <r>
    <d v="2024-12-14T00:00:00"/>
    <x v="1"/>
    <x v="19"/>
    <s v="KRHUB_86219"/>
    <x v="5"/>
    <x v="5"/>
    <x v="7"/>
    <x v="12"/>
    <x v="21"/>
    <n v="24"/>
    <n v="4472.6400000000003"/>
    <m/>
    <x v="2"/>
    <n v="186.36"/>
    <n v="4472.6400000000003"/>
  </r>
  <r>
    <d v="2024-12-14T00:00:00"/>
    <x v="1"/>
    <x v="19"/>
    <s v="KRHUB_86219"/>
    <x v="5"/>
    <x v="5"/>
    <x v="7"/>
    <x v="12"/>
    <x v="20"/>
    <n v="6"/>
    <n v="2236.38"/>
    <m/>
    <x v="2"/>
    <n v="372.73"/>
    <n v="2236.38"/>
  </r>
  <r>
    <d v="2024-12-14T00:00:00"/>
    <x v="1"/>
    <x v="19"/>
    <s v="KRHUB_86219"/>
    <x v="5"/>
    <x v="5"/>
    <x v="7"/>
    <x v="12"/>
    <x v="2"/>
    <n v="24"/>
    <n v="1832.88"/>
    <m/>
    <x v="2"/>
    <n v="76.37"/>
    <n v="1832.88"/>
  </r>
  <r>
    <d v="2024-12-14T00:00:00"/>
    <x v="1"/>
    <x v="13"/>
    <s v="KRHUB_94585"/>
    <x v="5"/>
    <x v="5"/>
    <x v="7"/>
    <x v="12"/>
    <x v="21"/>
    <n v="12"/>
    <n v="2236.3200000000002"/>
    <m/>
    <x v="2"/>
    <n v="186.36"/>
    <n v="2236.3200000000002"/>
  </r>
  <r>
    <d v="2024-12-14T00:00:00"/>
    <x v="1"/>
    <x v="19"/>
    <s v="KRHUB_86219"/>
    <x v="5"/>
    <x v="5"/>
    <x v="7"/>
    <x v="12"/>
    <x v="21"/>
    <n v="12"/>
    <n v="2236.3200000000002"/>
    <m/>
    <x v="2"/>
    <n v="186.36"/>
    <n v="2236.3200000000002"/>
  </r>
  <r>
    <d v="2024-12-14T00:00:00"/>
    <x v="1"/>
    <x v="8"/>
    <s v="KRHUB_78366"/>
    <x v="4"/>
    <x v="4"/>
    <x v="7"/>
    <x v="12"/>
    <x v="8"/>
    <n v="54"/>
    <n v="10063.44"/>
    <m/>
    <x v="2"/>
    <n v="186.36"/>
    <n v="10063.44"/>
  </r>
  <r>
    <d v="2024-12-14T00:00:00"/>
    <x v="1"/>
    <x v="16"/>
    <s v="KRHUB_93275"/>
    <x v="5"/>
    <x v="5"/>
    <x v="7"/>
    <x v="12"/>
    <x v="8"/>
    <n v="24"/>
    <n v="4472.6400000000003"/>
    <m/>
    <x v="2"/>
    <n v="186.36"/>
    <n v="4472.6400000000003"/>
  </r>
  <r>
    <d v="2024-12-14T00:00:00"/>
    <x v="1"/>
    <x v="19"/>
    <s v="KRHUB_86219"/>
    <x v="5"/>
    <x v="5"/>
    <x v="7"/>
    <x v="12"/>
    <x v="2"/>
    <n v="24"/>
    <n v="1832.88"/>
    <m/>
    <x v="2"/>
    <n v="76.37"/>
    <n v="1832.88"/>
  </r>
  <r>
    <d v="2024-12-14T00:00:00"/>
    <x v="1"/>
    <x v="14"/>
    <s v="KRHUB_78572"/>
    <x v="4"/>
    <x v="4"/>
    <x v="7"/>
    <x v="12"/>
    <x v="2"/>
    <n v="96"/>
    <n v="7331.52"/>
    <m/>
    <x v="2"/>
    <n v="76.37"/>
    <n v="7331.52"/>
  </r>
  <r>
    <d v="2024-12-14T00:00:00"/>
    <x v="1"/>
    <x v="9"/>
    <s v="KRHUB_93329"/>
    <x v="4"/>
    <x v="4"/>
    <x v="7"/>
    <x v="12"/>
    <x v="2"/>
    <n v="48"/>
    <n v="3665.76"/>
    <m/>
    <x v="2"/>
    <n v="76.37"/>
    <n v="3665.76"/>
  </r>
  <r>
    <d v="2024-12-14T00:00:00"/>
    <x v="1"/>
    <x v="13"/>
    <s v="KRHUB_94585"/>
    <x v="5"/>
    <x v="5"/>
    <x v="7"/>
    <x v="12"/>
    <x v="2"/>
    <n v="12"/>
    <n v="916.44"/>
    <m/>
    <x v="2"/>
    <n v="76.37"/>
    <n v="916.44"/>
  </r>
  <r>
    <d v="2024-12-14T00:00:00"/>
    <x v="1"/>
    <x v="8"/>
    <s v="KRHUB_78366"/>
    <x v="4"/>
    <x v="4"/>
    <x v="7"/>
    <x v="12"/>
    <x v="2"/>
    <n v="48"/>
    <n v="3665.76"/>
    <m/>
    <x v="2"/>
    <n v="76.37"/>
    <n v="3665.76"/>
  </r>
  <r>
    <d v="2024-12-14T00:00:00"/>
    <x v="1"/>
    <x v="17"/>
    <s v="KRHUB_91961"/>
    <x v="4"/>
    <x v="4"/>
    <x v="7"/>
    <x v="12"/>
    <x v="2"/>
    <n v="36"/>
    <n v="2749.32"/>
    <m/>
    <x v="2"/>
    <n v="76.37"/>
    <n v="2749.32"/>
  </r>
  <r>
    <d v="2024-12-14T00:00:00"/>
    <x v="1"/>
    <x v="13"/>
    <s v="KRHUB_94585"/>
    <x v="5"/>
    <x v="5"/>
    <x v="7"/>
    <x v="12"/>
    <x v="0"/>
    <n v="36"/>
    <n v="1440"/>
    <m/>
    <x v="2"/>
    <n v="40"/>
    <n v="1440"/>
  </r>
  <r>
    <d v="2024-12-14T00:00:00"/>
    <x v="1"/>
    <x v="17"/>
    <s v="KRHUB_91961"/>
    <x v="4"/>
    <x v="4"/>
    <x v="7"/>
    <x v="12"/>
    <x v="0"/>
    <n v="108"/>
    <n v="4320"/>
    <m/>
    <x v="2"/>
    <n v="40"/>
    <n v="4320"/>
  </r>
  <r>
    <d v="2024-12-14T00:00:00"/>
    <x v="1"/>
    <x v="17"/>
    <s v="KRHUB_91961"/>
    <x v="4"/>
    <x v="4"/>
    <x v="7"/>
    <x v="12"/>
    <x v="7"/>
    <n v="300"/>
    <n v="7350"/>
    <m/>
    <x v="2"/>
    <n v="24.5"/>
    <n v="7350"/>
  </r>
  <r>
    <d v="2024-12-14T00:00:00"/>
    <x v="1"/>
    <x v="16"/>
    <s v="KRHUB_93275"/>
    <x v="5"/>
    <x v="5"/>
    <x v="7"/>
    <x v="12"/>
    <x v="7"/>
    <n v="300"/>
    <n v="7350"/>
    <m/>
    <x v="2"/>
    <n v="24.5"/>
    <n v="7350"/>
  </r>
  <r>
    <d v="2024-12-14T00:00:00"/>
    <x v="1"/>
    <x v="14"/>
    <s v="KRHUB_78572"/>
    <x v="4"/>
    <x v="4"/>
    <x v="7"/>
    <x v="12"/>
    <x v="7"/>
    <n v="47"/>
    <n v="1151.5"/>
    <m/>
    <x v="2"/>
    <n v="24.5"/>
    <n v="1151.5"/>
  </r>
  <r>
    <d v="2024-12-14T00:00:00"/>
    <x v="1"/>
    <x v="14"/>
    <s v="KRHUB_78572"/>
    <x v="4"/>
    <x v="4"/>
    <x v="7"/>
    <x v="12"/>
    <x v="7"/>
    <n v="133"/>
    <n v="3258.5"/>
    <m/>
    <x v="2"/>
    <n v="24.5"/>
    <n v="3258.5"/>
  </r>
  <r>
    <d v="2024-12-14T00:00:00"/>
    <x v="1"/>
    <x v="19"/>
    <s v="KRHUB_86219"/>
    <x v="5"/>
    <x v="5"/>
    <x v="7"/>
    <x v="12"/>
    <x v="7"/>
    <n v="300"/>
    <n v="7350"/>
    <m/>
    <x v="2"/>
    <n v="24.5"/>
    <n v="7350"/>
  </r>
  <r>
    <d v="2024-12-14T00:00:00"/>
    <x v="1"/>
    <x v="9"/>
    <s v="KRHUB_93329"/>
    <x v="4"/>
    <x v="4"/>
    <x v="7"/>
    <x v="12"/>
    <x v="7"/>
    <n v="300"/>
    <n v="7350"/>
    <m/>
    <x v="2"/>
    <n v="24.5"/>
    <n v="7350"/>
  </r>
  <r>
    <d v="2024-12-14T00:00:00"/>
    <x v="1"/>
    <x v="14"/>
    <s v="KRHUB_78572"/>
    <x v="4"/>
    <x v="4"/>
    <x v="7"/>
    <x v="12"/>
    <x v="7"/>
    <n v="120"/>
    <n v="2940"/>
    <m/>
    <x v="2"/>
    <n v="24.5"/>
    <n v="2940"/>
  </r>
  <r>
    <d v="2024-12-14T00:00:00"/>
    <x v="1"/>
    <x v="14"/>
    <s v="KRHUB_78572"/>
    <x v="4"/>
    <x v="4"/>
    <x v="7"/>
    <x v="12"/>
    <x v="7"/>
    <n v="180"/>
    <n v="4410"/>
    <m/>
    <x v="2"/>
    <n v="24.5"/>
    <n v="4410"/>
  </r>
  <r>
    <d v="2024-12-14T00:00:00"/>
    <x v="1"/>
    <x v="17"/>
    <s v="KRHUB_91961"/>
    <x v="4"/>
    <x v="4"/>
    <x v="7"/>
    <x v="12"/>
    <x v="7"/>
    <n v="180"/>
    <n v="4410"/>
    <m/>
    <x v="2"/>
    <n v="24.5"/>
    <n v="4410"/>
  </r>
  <r>
    <d v="2024-12-14T00:00:00"/>
    <x v="1"/>
    <x v="14"/>
    <s v="KRHUB_78572"/>
    <x v="4"/>
    <x v="4"/>
    <x v="7"/>
    <x v="12"/>
    <x v="7"/>
    <n v="239"/>
    <n v="5855.5"/>
    <m/>
    <x v="2"/>
    <n v="24.5"/>
    <n v="5855.5"/>
  </r>
  <r>
    <d v="2024-12-14T00:00:00"/>
    <x v="1"/>
    <x v="17"/>
    <s v="KRHUB_91961"/>
    <x v="4"/>
    <x v="4"/>
    <x v="7"/>
    <x v="12"/>
    <x v="19"/>
    <n v="40"/>
    <n v="2750"/>
    <m/>
    <x v="2"/>
    <n v="68.75"/>
    <n v="2750"/>
  </r>
  <r>
    <d v="2024-12-14T00:00:00"/>
    <x v="1"/>
    <x v="8"/>
    <s v="KRHUB_78366"/>
    <x v="4"/>
    <x v="4"/>
    <x v="7"/>
    <x v="13"/>
    <x v="8"/>
    <n v="30"/>
    <n v="5154.6000000000004"/>
    <m/>
    <x v="2"/>
    <n v="171.82000000000002"/>
    <n v="5154.6000000000004"/>
  </r>
  <r>
    <d v="2024-12-14T00:00:00"/>
    <x v="1"/>
    <x v="9"/>
    <s v="KRHUB_93329"/>
    <x v="4"/>
    <x v="4"/>
    <x v="7"/>
    <x v="13"/>
    <x v="20"/>
    <n v="4"/>
    <n v="1305.44"/>
    <m/>
    <x v="2"/>
    <n v="326.36"/>
    <n v="1305.44"/>
  </r>
  <r>
    <d v="2024-12-14T00:00:00"/>
    <x v="1"/>
    <x v="19"/>
    <s v="KRHUB_86219"/>
    <x v="5"/>
    <x v="5"/>
    <x v="7"/>
    <x v="13"/>
    <x v="21"/>
    <n v="4"/>
    <n v="687.28"/>
    <m/>
    <x v="2"/>
    <n v="171.82"/>
    <n v="687.28"/>
  </r>
  <r>
    <d v="2024-12-14T00:00:00"/>
    <x v="1"/>
    <x v="17"/>
    <s v="KRHUB_91961"/>
    <x v="4"/>
    <x v="4"/>
    <x v="7"/>
    <x v="13"/>
    <x v="1"/>
    <n v="6"/>
    <n v="4500"/>
    <m/>
    <x v="2"/>
    <n v="750"/>
    <n v="4500"/>
  </r>
  <r>
    <d v="2024-12-14T00:00:00"/>
    <x v="1"/>
    <x v="9"/>
    <s v="KRHUB_93329"/>
    <x v="4"/>
    <x v="4"/>
    <x v="7"/>
    <x v="13"/>
    <x v="1"/>
    <n v="6"/>
    <n v="4500"/>
    <m/>
    <x v="2"/>
    <n v="750"/>
    <n v="4500"/>
  </r>
  <r>
    <d v="2024-12-14T00:00:00"/>
    <x v="1"/>
    <x v="14"/>
    <s v="KRHUB_78572"/>
    <x v="4"/>
    <x v="4"/>
    <x v="7"/>
    <x v="13"/>
    <x v="2"/>
    <n v="48"/>
    <n v="3272.64"/>
    <m/>
    <x v="2"/>
    <n v="68.179999999999993"/>
    <n v="3272.6399999999994"/>
  </r>
  <r>
    <d v="2024-12-14T00:00:00"/>
    <x v="1"/>
    <x v="9"/>
    <s v="KRHUB_93329"/>
    <x v="4"/>
    <x v="4"/>
    <x v="7"/>
    <x v="13"/>
    <x v="1"/>
    <n v="1"/>
    <n v="713.4"/>
    <m/>
    <x v="2"/>
    <n v="713.4"/>
    <n v="713.4"/>
  </r>
  <r>
    <d v="2024-12-14T00:00:00"/>
    <x v="1"/>
    <x v="9"/>
    <s v="KRHUB_93329"/>
    <x v="4"/>
    <x v="4"/>
    <x v="7"/>
    <x v="13"/>
    <x v="1"/>
    <n v="2"/>
    <n v="1426.8"/>
    <m/>
    <x v="2"/>
    <n v="713.4"/>
    <n v="1426.8"/>
  </r>
  <r>
    <d v="2024-12-14T00:00:00"/>
    <x v="1"/>
    <x v="9"/>
    <s v="KRHUB_93329"/>
    <x v="4"/>
    <x v="4"/>
    <x v="7"/>
    <x v="13"/>
    <x v="20"/>
    <n v="6"/>
    <n v="2045.46"/>
    <m/>
    <x v="2"/>
    <n v="340.91"/>
    <n v="2045.46"/>
  </r>
  <r>
    <d v="2024-12-14T00:00:00"/>
    <x v="1"/>
    <x v="9"/>
    <s v="KRHUB_93329"/>
    <x v="4"/>
    <x v="4"/>
    <x v="7"/>
    <x v="13"/>
    <x v="1"/>
    <n v="3"/>
    <n v="2250"/>
    <m/>
    <x v="2"/>
    <n v="750"/>
    <n v="2250"/>
  </r>
  <r>
    <d v="2024-12-14T00:00:00"/>
    <x v="1"/>
    <x v="17"/>
    <s v="KRHUB_91961"/>
    <x v="4"/>
    <x v="4"/>
    <x v="7"/>
    <x v="13"/>
    <x v="1"/>
    <n v="6"/>
    <n v="4816.08"/>
    <m/>
    <x v="2"/>
    <n v="802.68"/>
    <n v="4816.08"/>
  </r>
  <r>
    <d v="2024-12-14T00:00:00"/>
    <x v="1"/>
    <x v="14"/>
    <s v="KRHUB_78572"/>
    <x v="4"/>
    <x v="4"/>
    <x v="7"/>
    <x v="13"/>
    <x v="2"/>
    <n v="48"/>
    <n v="3272.64"/>
    <m/>
    <x v="2"/>
    <n v="68.179999999999993"/>
    <n v="3272.6399999999994"/>
  </r>
  <r>
    <d v="2024-12-14T00:00:00"/>
    <x v="1"/>
    <x v="13"/>
    <s v="KRHUB_94585"/>
    <x v="5"/>
    <x v="5"/>
    <x v="8"/>
    <x v="14"/>
    <x v="2"/>
    <n v="24"/>
    <n v="2066.16"/>
    <m/>
    <x v="2"/>
    <n v="86.089999999999989"/>
    <n v="2066.16"/>
  </r>
  <r>
    <d v="2024-12-14T00:00:00"/>
    <x v="1"/>
    <x v="14"/>
    <s v="KRHUB_78572"/>
    <x v="4"/>
    <x v="4"/>
    <x v="8"/>
    <x v="14"/>
    <x v="2"/>
    <n v="24"/>
    <n v="2066.16"/>
    <m/>
    <x v="2"/>
    <n v="86.089999999999989"/>
    <n v="2066.16"/>
  </r>
  <r>
    <d v="2024-12-14T00:00:00"/>
    <x v="3"/>
    <x v="14"/>
    <s v="KRHUB_78572"/>
    <x v="4"/>
    <x v="4"/>
    <x v="6"/>
    <x v="11"/>
    <x v="7"/>
    <n v="69"/>
    <n v="0"/>
    <m/>
    <x v="2"/>
    <n v="0"/>
    <n v="0"/>
  </r>
  <r>
    <d v="2024-12-14T00:00:00"/>
    <x v="3"/>
    <x v="9"/>
    <s v="KRHUB_93329"/>
    <x v="4"/>
    <x v="4"/>
    <x v="6"/>
    <x v="11"/>
    <x v="33"/>
    <n v="40"/>
    <n v="0"/>
    <m/>
    <x v="2"/>
    <n v="0"/>
    <n v="0"/>
  </r>
  <r>
    <d v="2024-12-14T00:00:00"/>
    <x v="3"/>
    <x v="11"/>
    <s v="KRHUB_91962"/>
    <x v="4"/>
    <x v="4"/>
    <x v="6"/>
    <x v="11"/>
    <x v="33"/>
    <n v="64"/>
    <n v="0"/>
    <m/>
    <x v="2"/>
    <n v="0"/>
    <n v="0"/>
  </r>
  <r>
    <d v="2024-12-16T00:00:00"/>
    <x v="1"/>
    <x v="22"/>
    <s v="KRHUB_78371"/>
    <x v="3"/>
    <x v="8"/>
    <x v="9"/>
    <x v="17"/>
    <x v="22"/>
    <n v="12"/>
    <n v="936.72"/>
    <m/>
    <x v="2"/>
    <n v="78.06"/>
    <n v="936.72"/>
  </r>
  <r>
    <d v="2024-12-16T00:00:00"/>
    <x v="1"/>
    <x v="23"/>
    <s v="KRHUB_90915"/>
    <x v="5"/>
    <x v="5"/>
    <x v="9"/>
    <x v="18"/>
    <x v="8"/>
    <n v="3"/>
    <n v="986.85"/>
    <m/>
    <x v="2"/>
    <n v="328.95"/>
    <n v="986.84999999999991"/>
  </r>
  <r>
    <d v="2024-12-16T00:00:00"/>
    <x v="1"/>
    <x v="19"/>
    <s v="KRHUB_86219"/>
    <x v="5"/>
    <x v="5"/>
    <x v="9"/>
    <x v="18"/>
    <x v="8"/>
    <n v="3"/>
    <n v="986.85"/>
    <m/>
    <x v="2"/>
    <n v="328.95"/>
    <n v="986.84999999999991"/>
  </r>
  <r>
    <d v="2024-12-16T00:00:00"/>
    <x v="1"/>
    <x v="22"/>
    <s v="KRHUB_78371"/>
    <x v="3"/>
    <x v="8"/>
    <x v="9"/>
    <x v="18"/>
    <x v="6"/>
    <n v="12"/>
    <n v="6831.6"/>
    <m/>
    <x v="2"/>
    <n v="569.30000000000007"/>
    <n v="6831.6"/>
  </r>
  <r>
    <d v="2024-12-16T00:00:00"/>
    <x v="1"/>
    <x v="22"/>
    <s v="KRHUB_78371"/>
    <x v="3"/>
    <x v="8"/>
    <x v="9"/>
    <x v="18"/>
    <x v="13"/>
    <n v="12"/>
    <n v="1736.76"/>
    <m/>
    <x v="2"/>
    <n v="144.72999999999999"/>
    <n v="1736.7599999999998"/>
  </r>
  <r>
    <d v="2024-12-16T00:00:00"/>
    <x v="1"/>
    <x v="22"/>
    <s v="KRHUB_78371"/>
    <x v="3"/>
    <x v="8"/>
    <x v="9"/>
    <x v="18"/>
    <x v="6"/>
    <n v="1"/>
    <n v="328.95"/>
    <m/>
    <x v="2"/>
    <n v="328.95"/>
    <n v="328.95"/>
  </r>
  <r>
    <d v="2024-12-16T00:00:00"/>
    <x v="1"/>
    <x v="22"/>
    <s v="KRHUB_78371"/>
    <x v="3"/>
    <x v="8"/>
    <x v="9"/>
    <x v="18"/>
    <x v="6"/>
    <n v="11"/>
    <n v="3618.45"/>
    <m/>
    <x v="2"/>
    <n v="328.95"/>
    <n v="3618.45"/>
  </r>
  <r>
    <d v="2024-12-16T00:00:00"/>
    <x v="1"/>
    <x v="22"/>
    <s v="KRHUB_78371"/>
    <x v="3"/>
    <x v="8"/>
    <x v="9"/>
    <x v="18"/>
    <x v="6"/>
    <n v="12"/>
    <n v="3421.08"/>
    <m/>
    <x v="2"/>
    <n v="285.08999999999997"/>
    <n v="3421.08"/>
  </r>
  <r>
    <d v="2024-12-16T00:00:00"/>
    <x v="1"/>
    <x v="22"/>
    <s v="KRHUB_78371"/>
    <x v="3"/>
    <x v="8"/>
    <x v="0"/>
    <x v="19"/>
    <x v="47"/>
    <n v="24"/>
    <n v="336.96"/>
    <m/>
    <x v="2"/>
    <n v="14.04"/>
    <n v="336.96"/>
  </r>
  <r>
    <d v="2024-12-16T00:00:00"/>
    <x v="1"/>
    <x v="23"/>
    <s v="KRHUB_90915"/>
    <x v="5"/>
    <x v="5"/>
    <x v="0"/>
    <x v="20"/>
    <x v="19"/>
    <n v="3"/>
    <n v="3077.7"/>
    <m/>
    <x v="2"/>
    <n v="1025.8999999999999"/>
    <n v="3077.7"/>
  </r>
  <r>
    <d v="2024-12-16T00:00:00"/>
    <x v="1"/>
    <x v="22"/>
    <s v="KRHUB_78371"/>
    <x v="3"/>
    <x v="8"/>
    <x v="0"/>
    <x v="20"/>
    <x v="19"/>
    <n v="12"/>
    <n v="12310.8"/>
    <m/>
    <x v="2"/>
    <n v="1025.8999999999999"/>
    <n v="12310.8"/>
  </r>
  <r>
    <d v="2024-12-16T00:00:00"/>
    <x v="1"/>
    <x v="22"/>
    <s v="KRHUB_78371"/>
    <x v="3"/>
    <x v="8"/>
    <x v="0"/>
    <x v="20"/>
    <x v="19"/>
    <n v="12"/>
    <n v="22232.04"/>
    <m/>
    <x v="2"/>
    <n v="1852.67"/>
    <n v="22232.04"/>
  </r>
  <r>
    <d v="2024-12-16T00:00:00"/>
    <x v="1"/>
    <x v="22"/>
    <s v="KRHUB_78371"/>
    <x v="3"/>
    <x v="8"/>
    <x v="0"/>
    <x v="20"/>
    <x v="0"/>
    <n v="12"/>
    <n v="4553.5200000000004"/>
    <m/>
    <x v="2"/>
    <n v="379.46000000000004"/>
    <n v="4553.5200000000004"/>
  </r>
  <r>
    <d v="2024-12-16T00:00:00"/>
    <x v="1"/>
    <x v="22"/>
    <s v="KRHUB_78371"/>
    <x v="3"/>
    <x v="8"/>
    <x v="0"/>
    <x v="21"/>
    <x v="48"/>
    <n v="24"/>
    <n v="1886.64"/>
    <m/>
    <x v="2"/>
    <n v="78.61"/>
    <n v="1886.6399999999999"/>
  </r>
  <r>
    <d v="2024-12-16T00:00:00"/>
    <x v="1"/>
    <x v="22"/>
    <s v="KRHUB_78371"/>
    <x v="3"/>
    <x v="8"/>
    <x v="0"/>
    <x v="21"/>
    <x v="22"/>
    <n v="12"/>
    <n v="789.36"/>
    <m/>
    <x v="2"/>
    <n v="65.78"/>
    <n v="789.36"/>
  </r>
  <r>
    <d v="2024-12-16T00:00:00"/>
    <x v="1"/>
    <x v="19"/>
    <s v="KRHUB_86219"/>
    <x v="5"/>
    <x v="5"/>
    <x v="0"/>
    <x v="22"/>
    <x v="25"/>
    <n v="240"/>
    <n v="26880"/>
    <m/>
    <x v="2"/>
    <n v="112"/>
    <n v="26880"/>
  </r>
  <r>
    <d v="2024-12-16T00:00:00"/>
    <x v="1"/>
    <x v="22"/>
    <s v="KRHUB_78371"/>
    <x v="3"/>
    <x v="8"/>
    <x v="0"/>
    <x v="22"/>
    <x v="26"/>
    <n v="12"/>
    <n v="480"/>
    <m/>
    <x v="2"/>
    <n v="40"/>
    <n v="480"/>
  </r>
  <r>
    <d v="2024-12-16T00:00:00"/>
    <x v="1"/>
    <x v="19"/>
    <s v="KRHUB_86219"/>
    <x v="5"/>
    <x v="5"/>
    <x v="0"/>
    <x v="22"/>
    <x v="26"/>
    <n v="480"/>
    <n v="19200"/>
    <m/>
    <x v="2"/>
    <n v="40"/>
    <n v="19200"/>
  </r>
  <r>
    <d v="2024-12-16T00:00:00"/>
    <x v="1"/>
    <x v="23"/>
    <s v="KRHUB_90915"/>
    <x v="5"/>
    <x v="5"/>
    <x v="0"/>
    <x v="22"/>
    <x v="26"/>
    <n v="480"/>
    <n v="33600"/>
    <m/>
    <x v="2"/>
    <n v="70"/>
    <n v="33600"/>
  </r>
  <r>
    <d v="2024-12-16T00:00:00"/>
    <x v="1"/>
    <x v="22"/>
    <s v="KRHUB_78371"/>
    <x v="3"/>
    <x v="8"/>
    <x v="0"/>
    <x v="22"/>
    <x v="26"/>
    <n v="24"/>
    <n v="1680"/>
    <m/>
    <x v="2"/>
    <n v="70"/>
    <n v="1680"/>
  </r>
  <r>
    <d v="2024-12-16T00:00:00"/>
    <x v="1"/>
    <x v="19"/>
    <s v="KRHUB_86219"/>
    <x v="5"/>
    <x v="5"/>
    <x v="0"/>
    <x v="22"/>
    <x v="26"/>
    <n v="480"/>
    <n v="33600"/>
    <m/>
    <x v="2"/>
    <n v="70"/>
    <n v="33600"/>
  </r>
  <r>
    <d v="2024-12-16T00:00:00"/>
    <x v="1"/>
    <x v="22"/>
    <s v="KRHUB_78371"/>
    <x v="3"/>
    <x v="8"/>
    <x v="0"/>
    <x v="22"/>
    <x v="11"/>
    <n v="12"/>
    <n v="1080.96"/>
    <m/>
    <x v="2"/>
    <n v="90.08"/>
    <n v="1080.96"/>
  </r>
  <r>
    <d v="2024-12-16T00:00:00"/>
    <x v="1"/>
    <x v="22"/>
    <s v="KRHUB_78371"/>
    <x v="3"/>
    <x v="8"/>
    <x v="0"/>
    <x v="22"/>
    <x v="27"/>
    <n v="7"/>
    <n v="692.65"/>
    <m/>
    <x v="2"/>
    <n v="98.95"/>
    <n v="692.65"/>
  </r>
  <r>
    <d v="2024-12-16T00:00:00"/>
    <x v="1"/>
    <x v="23"/>
    <s v="KRHUB_90915"/>
    <x v="5"/>
    <x v="5"/>
    <x v="0"/>
    <x v="22"/>
    <x v="49"/>
    <n v="48"/>
    <n v="3327.84"/>
    <m/>
    <x v="2"/>
    <n v="69.33"/>
    <n v="3327.84"/>
  </r>
  <r>
    <d v="2024-12-16T00:00:00"/>
    <x v="1"/>
    <x v="22"/>
    <s v="KRHUB_78371"/>
    <x v="3"/>
    <x v="8"/>
    <x v="0"/>
    <x v="0"/>
    <x v="7"/>
    <n v="12"/>
    <n v="14864.88"/>
    <m/>
    <x v="2"/>
    <n v="1238.74"/>
    <n v="14864.880000000001"/>
  </r>
  <r>
    <d v="2024-12-16T00:00:00"/>
    <x v="1"/>
    <x v="23"/>
    <s v="KRHUB_90915"/>
    <x v="5"/>
    <x v="5"/>
    <x v="0"/>
    <x v="0"/>
    <x v="7"/>
    <n v="3"/>
    <n v="3716.22"/>
    <m/>
    <x v="2"/>
    <n v="1238.74"/>
    <n v="3716.2200000000003"/>
  </r>
  <r>
    <d v="2024-12-16T00:00:00"/>
    <x v="1"/>
    <x v="22"/>
    <s v="KRHUB_78371"/>
    <x v="3"/>
    <x v="8"/>
    <x v="0"/>
    <x v="0"/>
    <x v="13"/>
    <n v="12"/>
    <n v="3482.16"/>
    <m/>
    <x v="2"/>
    <n v="290.18"/>
    <n v="3482.16"/>
  </r>
  <r>
    <d v="2024-12-16T00:00:00"/>
    <x v="1"/>
    <x v="22"/>
    <s v="KRHUB_78371"/>
    <x v="3"/>
    <x v="8"/>
    <x v="0"/>
    <x v="0"/>
    <x v="2"/>
    <n v="12"/>
    <n v="6160.68"/>
    <m/>
    <x v="2"/>
    <n v="513.39"/>
    <n v="6160.68"/>
  </r>
  <r>
    <d v="2024-12-16T00:00:00"/>
    <x v="1"/>
    <x v="23"/>
    <s v="KRHUB_90915"/>
    <x v="5"/>
    <x v="5"/>
    <x v="0"/>
    <x v="0"/>
    <x v="2"/>
    <n v="6"/>
    <n v="3080.34"/>
    <m/>
    <x v="2"/>
    <n v="513.39"/>
    <n v="3080.34"/>
  </r>
  <r>
    <d v="2024-12-16T00:00:00"/>
    <x v="1"/>
    <x v="22"/>
    <s v="KRHUB_78371"/>
    <x v="3"/>
    <x v="8"/>
    <x v="0"/>
    <x v="0"/>
    <x v="13"/>
    <n v="12"/>
    <n v="3739.2"/>
    <m/>
    <x v="2"/>
    <n v="311.59999999999997"/>
    <n v="3739.2"/>
  </r>
  <r>
    <d v="2024-12-16T00:00:00"/>
    <x v="1"/>
    <x v="22"/>
    <s v="KRHUB_78371"/>
    <x v="3"/>
    <x v="8"/>
    <x v="0"/>
    <x v="0"/>
    <x v="0"/>
    <n v="12"/>
    <n v="3739.2"/>
    <m/>
    <x v="2"/>
    <n v="311.59999999999997"/>
    <n v="3739.2"/>
  </r>
  <r>
    <d v="2024-12-16T00:00:00"/>
    <x v="1"/>
    <x v="23"/>
    <s v="KRHUB_90915"/>
    <x v="5"/>
    <x v="5"/>
    <x v="0"/>
    <x v="0"/>
    <x v="0"/>
    <n v="12"/>
    <n v="2946.48"/>
    <m/>
    <x v="2"/>
    <n v="245.54"/>
    <n v="2946.48"/>
  </r>
  <r>
    <d v="2024-12-16T00:00:00"/>
    <x v="1"/>
    <x v="22"/>
    <s v="KRHUB_78371"/>
    <x v="3"/>
    <x v="8"/>
    <x v="0"/>
    <x v="20"/>
    <x v="19"/>
    <n v="12"/>
    <n v="6953.64"/>
    <m/>
    <x v="2"/>
    <n v="579.47"/>
    <n v="6953.64"/>
  </r>
  <r>
    <d v="2024-12-16T00:00:00"/>
    <x v="1"/>
    <x v="22"/>
    <s v="KRHUB_78371"/>
    <x v="3"/>
    <x v="8"/>
    <x v="0"/>
    <x v="20"/>
    <x v="19"/>
    <n v="12"/>
    <n v="13917.84"/>
    <m/>
    <x v="2"/>
    <n v="1159.82"/>
    <n v="13917.84"/>
  </r>
  <r>
    <d v="2024-12-16T00:00:00"/>
    <x v="1"/>
    <x v="22"/>
    <s v="KRHUB_78371"/>
    <x v="3"/>
    <x v="8"/>
    <x v="0"/>
    <x v="20"/>
    <x v="0"/>
    <n v="12"/>
    <n v="5882.16"/>
    <m/>
    <x v="2"/>
    <n v="490.18"/>
    <n v="5882.16"/>
  </r>
  <r>
    <d v="2024-12-16T00:00:00"/>
    <x v="1"/>
    <x v="23"/>
    <s v="KRHUB_90915"/>
    <x v="5"/>
    <x v="5"/>
    <x v="0"/>
    <x v="15"/>
    <x v="2"/>
    <n v="3"/>
    <n v="1918.83"/>
    <m/>
    <x v="2"/>
    <n v="639.61"/>
    <n v="1918.83"/>
  </r>
  <r>
    <d v="2024-12-16T00:00:00"/>
    <x v="1"/>
    <x v="23"/>
    <s v="KRHUB_90915"/>
    <x v="5"/>
    <x v="5"/>
    <x v="0"/>
    <x v="15"/>
    <x v="2"/>
    <n v="3"/>
    <n v="1971.78"/>
    <m/>
    <x v="2"/>
    <n v="657.26"/>
    <n v="1971.78"/>
  </r>
  <r>
    <d v="2024-12-16T00:00:00"/>
    <x v="1"/>
    <x v="22"/>
    <s v="KRHUB_78371"/>
    <x v="3"/>
    <x v="8"/>
    <x v="0"/>
    <x v="15"/>
    <x v="0"/>
    <n v="12"/>
    <n v="3934.2"/>
    <m/>
    <x v="2"/>
    <n v="327.84999999999997"/>
    <n v="3934.2"/>
  </r>
  <r>
    <d v="2024-12-16T00:00:00"/>
    <x v="1"/>
    <x v="23"/>
    <s v="KRHUB_90915"/>
    <x v="5"/>
    <x v="5"/>
    <x v="0"/>
    <x v="15"/>
    <x v="0"/>
    <n v="6"/>
    <n v="1967.1"/>
    <m/>
    <x v="2"/>
    <n v="327.84999999999997"/>
    <n v="1967.1"/>
  </r>
  <r>
    <d v="2024-12-16T00:00:00"/>
    <x v="1"/>
    <x v="22"/>
    <s v="KRHUB_78371"/>
    <x v="3"/>
    <x v="8"/>
    <x v="0"/>
    <x v="31"/>
    <x v="50"/>
    <n v="12"/>
    <n v="1835.88"/>
    <m/>
    <x v="2"/>
    <n v="152.99"/>
    <n v="1835.88"/>
  </r>
  <r>
    <d v="2024-12-16T00:00:00"/>
    <x v="1"/>
    <x v="22"/>
    <s v="KRHUB_78371"/>
    <x v="3"/>
    <x v="8"/>
    <x v="0"/>
    <x v="31"/>
    <x v="50"/>
    <n v="12"/>
    <n v="2465.4"/>
    <m/>
    <x v="2"/>
    <n v="205.45000000000002"/>
    <n v="2465.4"/>
  </r>
  <r>
    <d v="2024-12-16T00:00:00"/>
    <x v="1"/>
    <x v="23"/>
    <s v="KRHUB_90915"/>
    <x v="5"/>
    <x v="5"/>
    <x v="0"/>
    <x v="31"/>
    <x v="50"/>
    <n v="12"/>
    <n v="2465.4"/>
    <m/>
    <x v="2"/>
    <n v="205.45000000000002"/>
    <n v="2465.4"/>
  </r>
  <r>
    <d v="2024-12-16T00:00:00"/>
    <x v="1"/>
    <x v="22"/>
    <s v="KRHUB_78371"/>
    <x v="3"/>
    <x v="8"/>
    <x v="0"/>
    <x v="23"/>
    <x v="13"/>
    <n v="12"/>
    <n v="2667.84"/>
    <m/>
    <x v="2"/>
    <n v="222.32000000000002"/>
    <n v="2667.84"/>
  </r>
  <r>
    <d v="2024-12-16T00:00:00"/>
    <x v="1"/>
    <x v="23"/>
    <s v="KRHUB_90915"/>
    <x v="5"/>
    <x v="5"/>
    <x v="0"/>
    <x v="23"/>
    <x v="13"/>
    <n v="24"/>
    <n v="5335.68"/>
    <m/>
    <x v="2"/>
    <n v="222.32000000000002"/>
    <n v="5335.68"/>
  </r>
  <r>
    <d v="2024-12-16T00:00:00"/>
    <x v="1"/>
    <x v="19"/>
    <s v="KRHUB_86219"/>
    <x v="5"/>
    <x v="5"/>
    <x v="0"/>
    <x v="24"/>
    <x v="29"/>
    <n v="160"/>
    <n v="16480"/>
    <m/>
    <x v="2"/>
    <n v="103"/>
    <n v="16480"/>
  </r>
  <r>
    <d v="2024-12-16T00:00:00"/>
    <x v="1"/>
    <x v="23"/>
    <s v="KRHUB_90915"/>
    <x v="5"/>
    <x v="5"/>
    <x v="10"/>
    <x v="25"/>
    <x v="0"/>
    <n v="12"/>
    <n v="1500"/>
    <m/>
    <x v="2"/>
    <n v="125"/>
    <n v="1500"/>
  </r>
  <r>
    <d v="2024-12-16T00:00:00"/>
    <x v="1"/>
    <x v="19"/>
    <s v="KRHUB_86219"/>
    <x v="5"/>
    <x v="5"/>
    <x v="10"/>
    <x v="25"/>
    <x v="0"/>
    <n v="72"/>
    <n v="8100"/>
    <m/>
    <x v="2"/>
    <n v="112.5"/>
    <n v="8100"/>
  </r>
  <r>
    <d v="2024-12-16T00:00:00"/>
    <x v="1"/>
    <x v="23"/>
    <s v="KRHUB_90915"/>
    <x v="5"/>
    <x v="5"/>
    <x v="10"/>
    <x v="25"/>
    <x v="0"/>
    <n v="6"/>
    <n v="675"/>
    <m/>
    <x v="2"/>
    <n v="112.5"/>
    <n v="675"/>
  </r>
  <r>
    <d v="2024-12-16T00:00:00"/>
    <x v="1"/>
    <x v="22"/>
    <s v="KRHUB_78371"/>
    <x v="3"/>
    <x v="8"/>
    <x v="10"/>
    <x v="25"/>
    <x v="8"/>
    <n v="25"/>
    <n v="3750"/>
    <m/>
    <x v="2"/>
    <n v="150"/>
    <n v="3750"/>
  </r>
  <r>
    <d v="2024-12-16T00:00:00"/>
    <x v="1"/>
    <x v="22"/>
    <s v="KRHUB_78371"/>
    <x v="3"/>
    <x v="8"/>
    <x v="10"/>
    <x v="25"/>
    <x v="13"/>
    <n v="12"/>
    <n v="1200"/>
    <m/>
    <x v="2"/>
    <n v="100"/>
    <n v="1200"/>
  </r>
  <r>
    <d v="2024-12-16T00:00:00"/>
    <x v="1"/>
    <x v="22"/>
    <s v="KRHUB_78371"/>
    <x v="3"/>
    <x v="8"/>
    <x v="10"/>
    <x v="25"/>
    <x v="2"/>
    <n v="12"/>
    <n v="990"/>
    <m/>
    <x v="2"/>
    <n v="82.5"/>
    <n v="990"/>
  </r>
  <r>
    <d v="2024-12-16T00:00:00"/>
    <x v="1"/>
    <x v="23"/>
    <s v="KRHUB_90915"/>
    <x v="5"/>
    <x v="5"/>
    <x v="10"/>
    <x v="25"/>
    <x v="2"/>
    <n v="12"/>
    <n v="990"/>
    <m/>
    <x v="2"/>
    <n v="82.5"/>
    <n v="990"/>
  </r>
  <r>
    <d v="2024-12-16T00:00:00"/>
    <x v="1"/>
    <x v="22"/>
    <s v="KRHUB_78371"/>
    <x v="3"/>
    <x v="8"/>
    <x v="10"/>
    <x v="25"/>
    <x v="0"/>
    <n v="6"/>
    <n v="950.04"/>
    <m/>
    <x v="2"/>
    <n v="158.34"/>
    <n v="950.04"/>
  </r>
  <r>
    <d v="2024-12-16T00:00:00"/>
    <x v="1"/>
    <x v="22"/>
    <s v="KRHUB_78371"/>
    <x v="3"/>
    <x v="8"/>
    <x v="10"/>
    <x v="25"/>
    <x v="0"/>
    <n v="6"/>
    <n v="950.04"/>
    <m/>
    <x v="2"/>
    <n v="158.34"/>
    <n v="950.04"/>
  </r>
  <r>
    <d v="2024-12-16T00:00:00"/>
    <x v="1"/>
    <x v="22"/>
    <s v="KRHUB_78371"/>
    <x v="3"/>
    <x v="8"/>
    <x v="10"/>
    <x v="25"/>
    <x v="32"/>
    <n v="16"/>
    <n v="4000"/>
    <m/>
    <x v="2"/>
    <n v="250"/>
    <n v="4000"/>
  </r>
  <r>
    <d v="2024-12-16T00:00:00"/>
    <x v="1"/>
    <x v="23"/>
    <s v="KRHUB_90915"/>
    <x v="5"/>
    <x v="5"/>
    <x v="10"/>
    <x v="25"/>
    <x v="2"/>
    <n v="6"/>
    <n v="700.02"/>
    <m/>
    <x v="2"/>
    <n v="116.67"/>
    <n v="700.02"/>
  </r>
  <r>
    <d v="2024-12-16T00:00:00"/>
    <x v="1"/>
    <x v="23"/>
    <s v="KRHUB_90915"/>
    <x v="5"/>
    <x v="5"/>
    <x v="10"/>
    <x v="25"/>
    <x v="32"/>
    <n v="4"/>
    <n v="1000"/>
    <m/>
    <x v="2"/>
    <n v="250"/>
    <n v="1000"/>
  </r>
  <r>
    <d v="2024-12-16T00:00:00"/>
    <x v="1"/>
    <x v="23"/>
    <s v="KRHUB_90915"/>
    <x v="5"/>
    <x v="5"/>
    <x v="10"/>
    <x v="25"/>
    <x v="11"/>
    <n v="12"/>
    <n v="800.04"/>
    <m/>
    <x v="2"/>
    <n v="66.67"/>
    <n v="800.04"/>
  </r>
  <r>
    <d v="2024-12-16T00:00:00"/>
    <x v="1"/>
    <x v="23"/>
    <s v="KRHUB_90915"/>
    <x v="5"/>
    <x v="5"/>
    <x v="10"/>
    <x v="25"/>
    <x v="11"/>
    <n v="12"/>
    <n v="800.04"/>
    <m/>
    <x v="2"/>
    <n v="66.67"/>
    <n v="800.04"/>
  </r>
  <r>
    <d v="2024-12-16T00:00:00"/>
    <x v="1"/>
    <x v="22"/>
    <s v="KRHUB_78371"/>
    <x v="3"/>
    <x v="8"/>
    <x v="10"/>
    <x v="25"/>
    <x v="11"/>
    <n v="12"/>
    <n v="800.04"/>
    <m/>
    <x v="2"/>
    <n v="66.67"/>
    <n v="800.04"/>
  </r>
  <r>
    <d v="2024-12-16T00:00:00"/>
    <x v="1"/>
    <x v="23"/>
    <s v="KRHUB_90915"/>
    <x v="5"/>
    <x v="5"/>
    <x v="10"/>
    <x v="25"/>
    <x v="31"/>
    <n v="12"/>
    <n v="900"/>
    <m/>
    <x v="2"/>
    <n v="75"/>
    <n v="900"/>
  </r>
  <r>
    <d v="2024-12-16T00:00:00"/>
    <x v="1"/>
    <x v="22"/>
    <s v="KRHUB_78371"/>
    <x v="3"/>
    <x v="8"/>
    <x v="10"/>
    <x v="25"/>
    <x v="31"/>
    <n v="24"/>
    <n v="1800"/>
    <m/>
    <x v="2"/>
    <n v="75"/>
    <n v="1800"/>
  </r>
  <r>
    <d v="2024-12-16T00:00:00"/>
    <x v="1"/>
    <x v="23"/>
    <s v="KRHUB_90915"/>
    <x v="5"/>
    <x v="5"/>
    <x v="10"/>
    <x v="25"/>
    <x v="0"/>
    <n v="1"/>
    <n v="158.33000000000001"/>
    <m/>
    <x v="2"/>
    <n v="158.33000000000001"/>
    <n v="158.33000000000001"/>
  </r>
  <r>
    <d v="2024-12-16T00:00:00"/>
    <x v="1"/>
    <x v="23"/>
    <s v="KRHUB_90915"/>
    <x v="5"/>
    <x v="5"/>
    <x v="10"/>
    <x v="25"/>
    <x v="31"/>
    <n v="12"/>
    <n v="650.04"/>
    <m/>
    <x v="2"/>
    <n v="54.169999999999995"/>
    <n v="650.04"/>
  </r>
  <r>
    <d v="2024-12-16T00:00:00"/>
    <x v="1"/>
    <x v="23"/>
    <s v="KRHUB_90915"/>
    <x v="5"/>
    <x v="5"/>
    <x v="10"/>
    <x v="25"/>
    <x v="31"/>
    <n v="12"/>
    <n v="700.08"/>
    <m/>
    <x v="2"/>
    <n v="58.34"/>
    <n v="700.08"/>
  </r>
  <r>
    <d v="2024-12-16T00:00:00"/>
    <x v="1"/>
    <x v="19"/>
    <s v="KRHUB_86219"/>
    <x v="5"/>
    <x v="5"/>
    <x v="10"/>
    <x v="25"/>
    <x v="0"/>
    <n v="36"/>
    <n v="4050"/>
    <m/>
    <x v="2"/>
    <n v="112.5"/>
    <n v="4050"/>
  </r>
  <r>
    <d v="2024-12-16T00:00:00"/>
    <x v="1"/>
    <x v="23"/>
    <s v="KRHUB_90915"/>
    <x v="5"/>
    <x v="5"/>
    <x v="10"/>
    <x v="25"/>
    <x v="0"/>
    <n v="12"/>
    <n v="1350"/>
    <m/>
    <x v="2"/>
    <n v="112.5"/>
    <n v="1350"/>
  </r>
  <r>
    <d v="2024-12-16T00:00:00"/>
    <x v="1"/>
    <x v="23"/>
    <s v="KRHUB_90915"/>
    <x v="5"/>
    <x v="5"/>
    <x v="10"/>
    <x v="25"/>
    <x v="11"/>
    <n v="12"/>
    <n v="750"/>
    <m/>
    <x v="2"/>
    <n v="62.5"/>
    <n v="750"/>
  </r>
  <r>
    <d v="2024-12-16T00:00:00"/>
    <x v="1"/>
    <x v="22"/>
    <s v="KRHUB_78371"/>
    <x v="3"/>
    <x v="8"/>
    <x v="10"/>
    <x v="25"/>
    <x v="2"/>
    <n v="12"/>
    <n v="1700.04"/>
    <m/>
    <x v="2"/>
    <n v="141.66999999999999"/>
    <n v="1700.04"/>
  </r>
  <r>
    <d v="2024-12-16T00:00:00"/>
    <x v="1"/>
    <x v="22"/>
    <s v="KRHUB_78371"/>
    <x v="3"/>
    <x v="8"/>
    <x v="10"/>
    <x v="25"/>
    <x v="11"/>
    <n v="12"/>
    <n v="600"/>
    <m/>
    <x v="2"/>
    <n v="50"/>
    <n v="600"/>
  </r>
  <r>
    <d v="2024-12-16T00:00:00"/>
    <x v="1"/>
    <x v="23"/>
    <s v="KRHUB_90915"/>
    <x v="5"/>
    <x v="5"/>
    <x v="10"/>
    <x v="25"/>
    <x v="11"/>
    <n v="12"/>
    <n v="600"/>
    <m/>
    <x v="2"/>
    <n v="50"/>
    <n v="600"/>
  </r>
  <r>
    <d v="2024-12-16T00:00:00"/>
    <x v="1"/>
    <x v="23"/>
    <s v="KRHUB_90915"/>
    <x v="5"/>
    <x v="5"/>
    <x v="10"/>
    <x v="25"/>
    <x v="8"/>
    <n v="48"/>
    <n v="6000"/>
    <m/>
    <x v="2"/>
    <n v="125"/>
    <n v="6000"/>
  </r>
  <r>
    <d v="2024-12-16T00:00:00"/>
    <x v="1"/>
    <x v="23"/>
    <s v="KRHUB_90915"/>
    <x v="5"/>
    <x v="5"/>
    <x v="10"/>
    <x v="25"/>
    <x v="1"/>
    <n v="12"/>
    <n v="2749.92"/>
    <m/>
    <x v="2"/>
    <n v="229.16"/>
    <n v="2749.92"/>
  </r>
  <r>
    <d v="2024-12-16T00:00:00"/>
    <x v="1"/>
    <x v="22"/>
    <s v="KRHUB_78371"/>
    <x v="3"/>
    <x v="8"/>
    <x v="10"/>
    <x v="25"/>
    <x v="2"/>
    <n v="6"/>
    <n v="2994.96"/>
    <m/>
    <x v="2"/>
    <n v="499.16"/>
    <n v="2994.96"/>
  </r>
  <r>
    <d v="2024-12-16T00:00:00"/>
    <x v="1"/>
    <x v="22"/>
    <s v="KRHUB_78371"/>
    <x v="3"/>
    <x v="8"/>
    <x v="1"/>
    <x v="26"/>
    <x v="1"/>
    <n v="2"/>
    <n v="891.08"/>
    <m/>
    <x v="2"/>
    <n v="445.54"/>
    <n v="891.08"/>
  </r>
  <r>
    <d v="2024-12-16T00:00:00"/>
    <x v="1"/>
    <x v="22"/>
    <s v="KRHUB_78371"/>
    <x v="3"/>
    <x v="8"/>
    <x v="1"/>
    <x v="32"/>
    <x v="41"/>
    <n v="12"/>
    <n v="4553.5200000000004"/>
    <m/>
    <x v="2"/>
    <n v="379.46000000000004"/>
    <n v="4553.5200000000004"/>
  </r>
  <r>
    <d v="2024-12-16T00:00:00"/>
    <x v="1"/>
    <x v="22"/>
    <s v="KRHUB_78371"/>
    <x v="3"/>
    <x v="8"/>
    <x v="1"/>
    <x v="26"/>
    <x v="41"/>
    <n v="4"/>
    <n v="625.04"/>
    <m/>
    <x v="2"/>
    <n v="156.26"/>
    <n v="625.04"/>
  </r>
  <r>
    <d v="2024-12-16T00:00:00"/>
    <x v="1"/>
    <x v="22"/>
    <s v="KRHUB_78371"/>
    <x v="3"/>
    <x v="8"/>
    <x v="1"/>
    <x v="26"/>
    <x v="41"/>
    <n v="24"/>
    <n v="6964.32"/>
    <m/>
    <x v="2"/>
    <n v="290.18"/>
    <n v="6964.32"/>
  </r>
  <r>
    <d v="2024-12-16T00:00:00"/>
    <x v="1"/>
    <x v="23"/>
    <s v="KRHUB_90915"/>
    <x v="5"/>
    <x v="5"/>
    <x v="1"/>
    <x v="1"/>
    <x v="1"/>
    <n v="3"/>
    <n v="666.96"/>
    <m/>
    <x v="2"/>
    <n v="222.32000000000002"/>
    <n v="666.96"/>
  </r>
  <r>
    <d v="2024-12-16T00:00:00"/>
    <x v="1"/>
    <x v="22"/>
    <s v="KRHUB_78371"/>
    <x v="3"/>
    <x v="8"/>
    <x v="1"/>
    <x v="1"/>
    <x v="1"/>
    <n v="1"/>
    <n v="245.54"/>
    <m/>
    <x v="2"/>
    <n v="245.54"/>
    <n v="245.54"/>
  </r>
  <r>
    <d v="2024-12-16T00:00:00"/>
    <x v="1"/>
    <x v="22"/>
    <s v="KRHUB_78371"/>
    <x v="3"/>
    <x v="8"/>
    <x v="1"/>
    <x v="1"/>
    <x v="1"/>
    <n v="11"/>
    <n v="2700.94"/>
    <m/>
    <x v="2"/>
    <n v="245.54"/>
    <n v="2700.94"/>
  </r>
  <r>
    <d v="2024-12-16T00:00:00"/>
    <x v="1"/>
    <x v="22"/>
    <s v="KRHUB_78371"/>
    <x v="3"/>
    <x v="8"/>
    <x v="1"/>
    <x v="1"/>
    <x v="1"/>
    <n v="12"/>
    <n v="2667.84"/>
    <m/>
    <x v="2"/>
    <n v="222.32000000000002"/>
    <n v="2667.84"/>
  </r>
  <r>
    <d v="2024-12-16T00:00:00"/>
    <x v="1"/>
    <x v="22"/>
    <s v="KRHUB_78371"/>
    <x v="3"/>
    <x v="8"/>
    <x v="1"/>
    <x v="1"/>
    <x v="8"/>
    <n v="12"/>
    <n v="2667.84"/>
    <m/>
    <x v="2"/>
    <n v="222.32000000000002"/>
    <n v="2667.84"/>
  </r>
  <r>
    <d v="2024-12-16T00:00:00"/>
    <x v="1"/>
    <x v="22"/>
    <s v="KRHUB_78371"/>
    <x v="3"/>
    <x v="8"/>
    <x v="1"/>
    <x v="1"/>
    <x v="8"/>
    <n v="24"/>
    <n v="5222.6400000000003"/>
    <m/>
    <x v="2"/>
    <n v="217.61"/>
    <n v="5222.6400000000003"/>
  </r>
  <r>
    <d v="2024-12-16T00:00:00"/>
    <x v="1"/>
    <x v="23"/>
    <s v="KRHUB_90915"/>
    <x v="5"/>
    <x v="5"/>
    <x v="1"/>
    <x v="1"/>
    <x v="8"/>
    <n v="6"/>
    <n v="1205.3399999999999"/>
    <m/>
    <x v="2"/>
    <n v="200.89"/>
    <n v="1205.3399999999999"/>
  </r>
  <r>
    <d v="2024-12-16T00:00:00"/>
    <x v="1"/>
    <x v="19"/>
    <s v="KRHUB_86219"/>
    <x v="5"/>
    <x v="5"/>
    <x v="1"/>
    <x v="1"/>
    <x v="8"/>
    <n v="6"/>
    <n v="1205.3399999999999"/>
    <m/>
    <x v="2"/>
    <n v="200.89"/>
    <n v="1205.3399999999999"/>
  </r>
  <r>
    <d v="2024-12-16T00:00:00"/>
    <x v="1"/>
    <x v="22"/>
    <s v="KRHUB_78371"/>
    <x v="3"/>
    <x v="8"/>
    <x v="1"/>
    <x v="1"/>
    <x v="8"/>
    <n v="12"/>
    <n v="2410.6799999999998"/>
    <m/>
    <x v="2"/>
    <n v="200.89"/>
    <n v="2410.6799999999998"/>
  </r>
  <r>
    <d v="2024-12-16T00:00:00"/>
    <x v="1"/>
    <x v="23"/>
    <s v="KRHUB_90915"/>
    <x v="5"/>
    <x v="5"/>
    <x v="1"/>
    <x v="1"/>
    <x v="2"/>
    <n v="48"/>
    <n v="3857.28"/>
    <m/>
    <x v="2"/>
    <n v="80.36"/>
    <n v="3857.2799999999997"/>
  </r>
  <r>
    <d v="2024-12-16T00:00:00"/>
    <x v="1"/>
    <x v="22"/>
    <s v="KRHUB_78371"/>
    <x v="3"/>
    <x v="8"/>
    <x v="1"/>
    <x v="1"/>
    <x v="8"/>
    <n v="2"/>
    <n v="979.2"/>
    <m/>
    <x v="2"/>
    <n v="489.6"/>
    <n v="979.2"/>
  </r>
  <r>
    <d v="2024-12-16T00:00:00"/>
    <x v="1"/>
    <x v="23"/>
    <s v="KRHUB_90915"/>
    <x v="5"/>
    <x v="5"/>
    <x v="1"/>
    <x v="1"/>
    <x v="13"/>
    <n v="24"/>
    <n v="1152"/>
    <m/>
    <x v="2"/>
    <n v="48"/>
    <n v="1152"/>
  </r>
  <r>
    <d v="2024-12-16T00:00:00"/>
    <x v="1"/>
    <x v="23"/>
    <s v="KRHUB_90915"/>
    <x v="5"/>
    <x v="5"/>
    <x v="1"/>
    <x v="1"/>
    <x v="23"/>
    <n v="12"/>
    <n v="240"/>
    <m/>
    <x v="2"/>
    <n v="20"/>
    <n v="240"/>
  </r>
  <r>
    <d v="2024-12-16T00:00:00"/>
    <x v="1"/>
    <x v="22"/>
    <s v="KRHUB_78371"/>
    <x v="3"/>
    <x v="8"/>
    <x v="1"/>
    <x v="26"/>
    <x v="23"/>
    <n v="12"/>
    <n v="1060.68"/>
    <m/>
    <x v="2"/>
    <n v="88.39"/>
    <n v="1060.68"/>
  </r>
  <r>
    <d v="2024-12-16T00:00:00"/>
    <x v="1"/>
    <x v="23"/>
    <s v="KRHUB_90915"/>
    <x v="5"/>
    <x v="5"/>
    <x v="1"/>
    <x v="26"/>
    <x v="23"/>
    <n v="6"/>
    <n v="262.5"/>
    <m/>
    <x v="2"/>
    <n v="43.75"/>
    <n v="262.5"/>
  </r>
  <r>
    <d v="2024-12-16T00:00:00"/>
    <x v="1"/>
    <x v="23"/>
    <s v="KRHUB_90915"/>
    <x v="5"/>
    <x v="5"/>
    <x v="2"/>
    <x v="27"/>
    <x v="7"/>
    <n v="120"/>
    <n v="5404.8"/>
    <m/>
    <x v="2"/>
    <n v="45.04"/>
    <n v="5404.8"/>
  </r>
  <r>
    <d v="2024-12-16T00:00:00"/>
    <x v="1"/>
    <x v="23"/>
    <s v="KRHUB_90915"/>
    <x v="5"/>
    <x v="5"/>
    <x v="2"/>
    <x v="27"/>
    <x v="7"/>
    <n v="120"/>
    <n v="5404.8"/>
    <m/>
    <x v="2"/>
    <n v="45.04"/>
    <n v="5404.8"/>
  </r>
  <r>
    <d v="2024-12-16T00:00:00"/>
    <x v="1"/>
    <x v="22"/>
    <s v="KRHUB_78371"/>
    <x v="3"/>
    <x v="8"/>
    <x v="2"/>
    <x v="27"/>
    <x v="33"/>
    <n v="1"/>
    <n v="3481.14"/>
    <m/>
    <x v="2"/>
    <n v="3481.14"/>
    <n v="3481.14"/>
  </r>
  <r>
    <d v="2024-12-16T00:00:00"/>
    <x v="1"/>
    <x v="22"/>
    <s v="KRHUB_78371"/>
    <x v="3"/>
    <x v="8"/>
    <x v="2"/>
    <x v="27"/>
    <x v="33"/>
    <n v="2"/>
    <n v="5189.34"/>
    <m/>
    <x v="2"/>
    <n v="2594.67"/>
    <n v="5189.34"/>
  </r>
  <r>
    <d v="2024-12-16T00:00:00"/>
    <x v="1"/>
    <x v="23"/>
    <s v="KRHUB_90915"/>
    <x v="5"/>
    <x v="5"/>
    <x v="2"/>
    <x v="27"/>
    <x v="20"/>
    <n v="8"/>
    <n v="1153.1199999999999"/>
    <m/>
    <x v="2"/>
    <n v="144.13999999999999"/>
    <n v="1153.1199999999999"/>
  </r>
  <r>
    <d v="2024-12-16T00:00:00"/>
    <x v="1"/>
    <x v="23"/>
    <s v="KRHUB_90915"/>
    <x v="5"/>
    <x v="5"/>
    <x v="2"/>
    <x v="27"/>
    <x v="20"/>
    <n v="22"/>
    <n v="3171.08"/>
    <m/>
    <x v="2"/>
    <n v="144.13999999999999"/>
    <n v="3171.08"/>
  </r>
  <r>
    <d v="2024-12-16T00:00:00"/>
    <x v="1"/>
    <x v="23"/>
    <s v="KRHUB_90915"/>
    <x v="5"/>
    <x v="5"/>
    <x v="2"/>
    <x v="27"/>
    <x v="19"/>
    <n v="40"/>
    <n v="4324.3999999999996"/>
    <m/>
    <x v="2"/>
    <n v="108.10999999999999"/>
    <n v="4324.3999999999996"/>
  </r>
  <r>
    <d v="2024-12-16T00:00:00"/>
    <x v="1"/>
    <x v="22"/>
    <s v="KRHUB_78371"/>
    <x v="3"/>
    <x v="8"/>
    <x v="2"/>
    <x v="27"/>
    <x v="11"/>
    <n v="24"/>
    <n v="907.92"/>
    <m/>
    <x v="2"/>
    <n v="37.83"/>
    <n v="907.92"/>
  </r>
  <r>
    <d v="2024-12-16T00:00:00"/>
    <x v="1"/>
    <x v="22"/>
    <s v="KRHUB_78371"/>
    <x v="3"/>
    <x v="8"/>
    <x v="2"/>
    <x v="33"/>
    <x v="51"/>
    <n v="6"/>
    <n v="1684.26"/>
    <m/>
    <x v="2"/>
    <n v="280.70999999999998"/>
    <n v="1684.2599999999998"/>
  </r>
  <r>
    <d v="2024-12-16T00:00:00"/>
    <x v="1"/>
    <x v="23"/>
    <s v="KRHUB_90915"/>
    <x v="5"/>
    <x v="5"/>
    <x v="2"/>
    <x v="2"/>
    <x v="1"/>
    <n v="12"/>
    <n v="6483.48"/>
    <m/>
    <x v="2"/>
    <n v="540.29"/>
    <n v="6483.48"/>
  </r>
  <r>
    <d v="2024-12-16T00:00:00"/>
    <x v="1"/>
    <x v="22"/>
    <s v="KRHUB_78371"/>
    <x v="3"/>
    <x v="8"/>
    <x v="2"/>
    <x v="2"/>
    <x v="1"/>
    <n v="56"/>
    <n v="17361.12"/>
    <m/>
    <x v="2"/>
    <n v="310.02"/>
    <n v="17361.12"/>
  </r>
  <r>
    <d v="2024-12-16T00:00:00"/>
    <x v="1"/>
    <x v="22"/>
    <s v="KRHUB_78371"/>
    <x v="3"/>
    <x v="8"/>
    <x v="2"/>
    <x v="2"/>
    <x v="8"/>
    <n v="24"/>
    <n v="6947.52"/>
    <m/>
    <x v="2"/>
    <n v="289.48"/>
    <n v="6947.52"/>
  </r>
  <r>
    <d v="2024-12-16T00:00:00"/>
    <x v="1"/>
    <x v="19"/>
    <s v="KRHUB_86219"/>
    <x v="5"/>
    <x v="5"/>
    <x v="2"/>
    <x v="2"/>
    <x v="2"/>
    <n v="48"/>
    <n v="6315.84"/>
    <m/>
    <x v="2"/>
    <n v="131.58000000000001"/>
    <n v="6315.84"/>
  </r>
  <r>
    <d v="2024-12-16T00:00:00"/>
    <x v="1"/>
    <x v="22"/>
    <s v="KRHUB_78371"/>
    <x v="3"/>
    <x v="8"/>
    <x v="2"/>
    <x v="2"/>
    <x v="2"/>
    <n v="24"/>
    <n v="3157.92"/>
    <m/>
    <x v="2"/>
    <n v="131.58000000000001"/>
    <n v="3157.92"/>
  </r>
  <r>
    <d v="2024-12-16T00:00:00"/>
    <x v="1"/>
    <x v="22"/>
    <s v="KRHUB_78371"/>
    <x v="3"/>
    <x v="8"/>
    <x v="2"/>
    <x v="2"/>
    <x v="1"/>
    <n v="120"/>
    <n v="36842.400000000001"/>
    <m/>
    <x v="2"/>
    <n v="307.02000000000004"/>
    <n v="36842.400000000001"/>
  </r>
  <r>
    <d v="2024-12-16T00:00:00"/>
    <x v="1"/>
    <x v="22"/>
    <s v="KRHUB_78371"/>
    <x v="3"/>
    <x v="8"/>
    <x v="2"/>
    <x v="3"/>
    <x v="20"/>
    <n v="224"/>
    <n v="43229.760000000002"/>
    <m/>
    <x v="2"/>
    <n v="192.99"/>
    <n v="43229.760000000002"/>
  </r>
  <r>
    <d v="2024-12-16T00:00:00"/>
    <x v="1"/>
    <x v="22"/>
    <s v="KRHUB_78371"/>
    <x v="3"/>
    <x v="8"/>
    <x v="2"/>
    <x v="3"/>
    <x v="4"/>
    <n v="36"/>
    <n v="5842.08"/>
    <m/>
    <x v="2"/>
    <n v="162.28"/>
    <n v="5842.08"/>
  </r>
  <r>
    <d v="2024-12-16T00:00:00"/>
    <x v="1"/>
    <x v="22"/>
    <s v="KRHUB_78371"/>
    <x v="3"/>
    <x v="8"/>
    <x v="2"/>
    <x v="3"/>
    <x v="52"/>
    <n v="12"/>
    <n v="1947.36"/>
    <m/>
    <x v="2"/>
    <n v="162.28"/>
    <n v="1947.3600000000001"/>
  </r>
  <r>
    <d v="2024-12-16T00:00:00"/>
    <x v="1"/>
    <x v="22"/>
    <s v="KRHUB_78371"/>
    <x v="3"/>
    <x v="8"/>
    <x v="2"/>
    <x v="2"/>
    <x v="39"/>
    <n v="20"/>
    <n v="3153.2"/>
    <m/>
    <x v="2"/>
    <n v="157.66"/>
    <n v="3153.2"/>
  </r>
  <r>
    <d v="2024-12-16T00:00:00"/>
    <x v="1"/>
    <x v="22"/>
    <s v="KRHUB_78371"/>
    <x v="3"/>
    <x v="8"/>
    <x v="2"/>
    <x v="2"/>
    <x v="39"/>
    <n v="4"/>
    <n v="630.64"/>
    <m/>
    <x v="2"/>
    <n v="157.66"/>
    <n v="630.64"/>
  </r>
  <r>
    <d v="2024-12-16T00:00:00"/>
    <x v="1"/>
    <x v="22"/>
    <s v="KRHUB_78371"/>
    <x v="3"/>
    <x v="8"/>
    <x v="2"/>
    <x v="2"/>
    <x v="6"/>
    <n v="12"/>
    <n v="3684.24"/>
    <m/>
    <x v="2"/>
    <n v="307.02"/>
    <n v="3684.24"/>
  </r>
  <r>
    <d v="2024-12-16T00:00:00"/>
    <x v="1"/>
    <x v="22"/>
    <s v="KRHUB_78371"/>
    <x v="3"/>
    <x v="8"/>
    <x v="2"/>
    <x v="2"/>
    <x v="7"/>
    <n v="24"/>
    <n v="1405.2"/>
    <m/>
    <x v="2"/>
    <n v="58.550000000000004"/>
    <n v="1405.2"/>
  </r>
  <r>
    <d v="2024-12-16T00:00:00"/>
    <x v="1"/>
    <x v="22"/>
    <s v="KRHUB_78371"/>
    <x v="3"/>
    <x v="8"/>
    <x v="2"/>
    <x v="2"/>
    <x v="2"/>
    <n v="24"/>
    <n v="4108.08"/>
    <m/>
    <x v="2"/>
    <n v="171.17"/>
    <n v="4108.08"/>
  </r>
  <r>
    <d v="2024-12-16T00:00:00"/>
    <x v="1"/>
    <x v="22"/>
    <s v="KRHUB_78371"/>
    <x v="3"/>
    <x v="8"/>
    <x v="2"/>
    <x v="2"/>
    <x v="32"/>
    <n v="24"/>
    <n v="11163.12"/>
    <m/>
    <x v="2"/>
    <n v="465.13000000000005"/>
    <n v="11163.12"/>
  </r>
  <r>
    <d v="2024-12-16T00:00:00"/>
    <x v="1"/>
    <x v="22"/>
    <s v="KRHUB_78371"/>
    <x v="3"/>
    <x v="8"/>
    <x v="2"/>
    <x v="2"/>
    <x v="7"/>
    <n v="12"/>
    <n v="973.08"/>
    <m/>
    <x v="2"/>
    <n v="81.09"/>
    <n v="973.08"/>
  </r>
  <r>
    <d v="2024-12-16T00:00:00"/>
    <x v="1"/>
    <x v="22"/>
    <s v="KRHUB_78371"/>
    <x v="3"/>
    <x v="8"/>
    <x v="2"/>
    <x v="2"/>
    <x v="8"/>
    <n v="72"/>
    <n v="14210.64"/>
    <m/>
    <x v="2"/>
    <n v="197.37"/>
    <n v="14210.64"/>
  </r>
  <r>
    <d v="2024-12-16T00:00:00"/>
    <x v="1"/>
    <x v="22"/>
    <s v="KRHUB_78371"/>
    <x v="3"/>
    <x v="8"/>
    <x v="2"/>
    <x v="2"/>
    <x v="6"/>
    <n v="18"/>
    <n v="7105.32"/>
    <m/>
    <x v="2"/>
    <n v="394.74"/>
    <n v="7105.32"/>
  </r>
  <r>
    <d v="2024-12-16T00:00:00"/>
    <x v="1"/>
    <x v="22"/>
    <s v="KRHUB_78371"/>
    <x v="3"/>
    <x v="8"/>
    <x v="2"/>
    <x v="2"/>
    <x v="6"/>
    <n v="6"/>
    <n v="3146.88"/>
    <m/>
    <x v="2"/>
    <n v="524.48"/>
    <n v="3146.88"/>
  </r>
  <r>
    <d v="2024-12-16T00:00:00"/>
    <x v="1"/>
    <x v="22"/>
    <s v="KRHUB_78371"/>
    <x v="3"/>
    <x v="8"/>
    <x v="2"/>
    <x v="2"/>
    <x v="2"/>
    <n v="36"/>
    <n v="3567.6"/>
    <m/>
    <x v="2"/>
    <n v="99.1"/>
    <n v="3567.6"/>
  </r>
  <r>
    <d v="2024-12-16T00:00:00"/>
    <x v="1"/>
    <x v="23"/>
    <s v="KRHUB_90915"/>
    <x v="5"/>
    <x v="5"/>
    <x v="2"/>
    <x v="2"/>
    <x v="13"/>
    <n v="72"/>
    <n v="4540.32"/>
    <m/>
    <x v="2"/>
    <n v="63.059999999999995"/>
    <n v="4540.32"/>
  </r>
  <r>
    <d v="2024-12-16T00:00:00"/>
    <x v="1"/>
    <x v="22"/>
    <s v="KRHUB_78371"/>
    <x v="3"/>
    <x v="8"/>
    <x v="2"/>
    <x v="2"/>
    <x v="6"/>
    <n v="12"/>
    <n v="3684.24"/>
    <m/>
    <x v="2"/>
    <n v="307.02"/>
    <n v="3684.24"/>
  </r>
  <r>
    <d v="2024-12-16T00:00:00"/>
    <x v="1"/>
    <x v="23"/>
    <s v="KRHUB_90915"/>
    <x v="5"/>
    <x v="5"/>
    <x v="2"/>
    <x v="2"/>
    <x v="6"/>
    <n v="18"/>
    <n v="5526.36"/>
    <m/>
    <x v="2"/>
    <n v="307.02"/>
    <n v="5526.36"/>
  </r>
  <r>
    <d v="2024-12-16T00:00:00"/>
    <x v="1"/>
    <x v="23"/>
    <s v="KRHUB_90915"/>
    <x v="5"/>
    <x v="5"/>
    <x v="2"/>
    <x v="2"/>
    <x v="6"/>
    <n v="18"/>
    <n v="7105.32"/>
    <m/>
    <x v="2"/>
    <n v="394.74"/>
    <n v="7105.32"/>
  </r>
  <r>
    <d v="2024-12-16T00:00:00"/>
    <x v="1"/>
    <x v="23"/>
    <s v="KRHUB_90915"/>
    <x v="5"/>
    <x v="5"/>
    <x v="2"/>
    <x v="2"/>
    <x v="6"/>
    <n v="18"/>
    <n v="5999.94"/>
    <m/>
    <x v="2"/>
    <n v="333.33"/>
    <n v="5999.94"/>
  </r>
  <r>
    <d v="2024-12-16T00:00:00"/>
    <x v="1"/>
    <x v="22"/>
    <s v="KRHUB_78371"/>
    <x v="3"/>
    <x v="8"/>
    <x v="3"/>
    <x v="28"/>
    <x v="36"/>
    <n v="120"/>
    <n v="5602.8"/>
    <m/>
    <x v="2"/>
    <n v="46.690000000000005"/>
    <n v="5602.8"/>
  </r>
  <r>
    <d v="2024-12-16T00:00:00"/>
    <x v="1"/>
    <x v="23"/>
    <s v="KRHUB_90915"/>
    <x v="5"/>
    <x v="5"/>
    <x v="3"/>
    <x v="4"/>
    <x v="9"/>
    <n v="240"/>
    <n v="11016"/>
    <m/>
    <x v="2"/>
    <n v="45.9"/>
    <n v="11016"/>
  </r>
  <r>
    <d v="2024-12-16T00:00:00"/>
    <x v="1"/>
    <x v="23"/>
    <s v="KRHUB_90915"/>
    <x v="5"/>
    <x v="5"/>
    <x v="3"/>
    <x v="4"/>
    <x v="10"/>
    <n v="36"/>
    <n v="3755.16"/>
    <m/>
    <x v="2"/>
    <n v="104.31"/>
    <n v="3755.16"/>
  </r>
  <r>
    <d v="2024-12-16T00:00:00"/>
    <x v="1"/>
    <x v="22"/>
    <s v="KRHUB_78371"/>
    <x v="3"/>
    <x v="8"/>
    <x v="3"/>
    <x v="5"/>
    <x v="38"/>
    <n v="5"/>
    <n v="6333.15"/>
    <m/>
    <x v="2"/>
    <n v="1266.6299999999999"/>
    <n v="6333.15"/>
  </r>
  <r>
    <d v="2024-12-16T00:00:00"/>
    <x v="1"/>
    <x v="23"/>
    <s v="KRHUB_90915"/>
    <x v="5"/>
    <x v="5"/>
    <x v="3"/>
    <x v="5"/>
    <x v="38"/>
    <n v="3"/>
    <n v="3799.89"/>
    <m/>
    <x v="2"/>
    <n v="1266.6299999999999"/>
    <n v="3799.8899999999994"/>
  </r>
  <r>
    <d v="2024-12-16T00:00:00"/>
    <x v="1"/>
    <x v="22"/>
    <s v="KRHUB_78371"/>
    <x v="3"/>
    <x v="8"/>
    <x v="3"/>
    <x v="5"/>
    <x v="1"/>
    <n v="4"/>
    <n v="3671.72"/>
    <m/>
    <x v="2"/>
    <n v="917.93"/>
    <n v="3671.72"/>
  </r>
  <r>
    <d v="2024-12-16T00:00:00"/>
    <x v="1"/>
    <x v="22"/>
    <s v="KRHUB_78371"/>
    <x v="3"/>
    <x v="8"/>
    <x v="3"/>
    <x v="34"/>
    <x v="11"/>
    <n v="12"/>
    <n v="1989.96"/>
    <m/>
    <x v="2"/>
    <n v="165.83"/>
    <n v="1989.96"/>
  </r>
  <r>
    <d v="2024-12-16T00:00:00"/>
    <x v="1"/>
    <x v="22"/>
    <s v="KRHUB_78371"/>
    <x v="3"/>
    <x v="8"/>
    <x v="3"/>
    <x v="16"/>
    <x v="39"/>
    <n v="12"/>
    <n v="2102.64"/>
    <m/>
    <x v="2"/>
    <n v="175.22"/>
    <n v="2102.64"/>
  </r>
  <r>
    <d v="2024-12-16T00:00:00"/>
    <x v="1"/>
    <x v="23"/>
    <s v="KRHUB_90915"/>
    <x v="5"/>
    <x v="5"/>
    <x v="3"/>
    <x v="16"/>
    <x v="39"/>
    <n v="192"/>
    <n v="33642.239999999998"/>
    <m/>
    <x v="2"/>
    <n v="175.22"/>
    <n v="33642.239999999998"/>
  </r>
  <r>
    <d v="2024-12-16T00:00:00"/>
    <x v="1"/>
    <x v="21"/>
    <s v="KRHUB_96991"/>
    <x v="6"/>
    <x v="7"/>
    <x v="3"/>
    <x v="16"/>
    <x v="39"/>
    <n v="1848"/>
    <n v="323806.56"/>
    <m/>
    <x v="2"/>
    <n v="175.22"/>
    <n v="323806.56"/>
  </r>
  <r>
    <d v="2024-12-16T00:00:00"/>
    <x v="1"/>
    <x v="21"/>
    <s v="KRHUB_96991"/>
    <x v="6"/>
    <x v="7"/>
    <x v="3"/>
    <x v="16"/>
    <x v="39"/>
    <n v="1352"/>
    <n v="236897.44"/>
    <m/>
    <x v="2"/>
    <n v="175.22"/>
    <n v="236897.44"/>
  </r>
  <r>
    <d v="2024-12-16T00:00:00"/>
    <x v="1"/>
    <x v="23"/>
    <s v="KRHUB_90915"/>
    <x v="5"/>
    <x v="5"/>
    <x v="3"/>
    <x v="16"/>
    <x v="16"/>
    <n v="8"/>
    <n v="11348.4"/>
    <m/>
    <x v="2"/>
    <n v="1418.55"/>
    <n v="11348.4"/>
  </r>
  <r>
    <d v="2024-12-16T00:00:00"/>
    <x v="1"/>
    <x v="23"/>
    <s v="KRHUB_90915"/>
    <x v="5"/>
    <x v="5"/>
    <x v="3"/>
    <x v="6"/>
    <x v="9"/>
    <n v="360"/>
    <n v="14418"/>
    <m/>
    <x v="2"/>
    <n v="40.049999999999997"/>
    <n v="14417.999999999998"/>
  </r>
  <r>
    <d v="2024-12-16T00:00:00"/>
    <x v="1"/>
    <x v="22"/>
    <s v="KRHUB_78371"/>
    <x v="3"/>
    <x v="8"/>
    <x v="3"/>
    <x v="6"/>
    <x v="13"/>
    <n v="10"/>
    <n v="4606.2"/>
    <m/>
    <x v="2"/>
    <n v="460.62"/>
    <n v="4606.2"/>
  </r>
  <r>
    <d v="2024-12-16T00:00:00"/>
    <x v="1"/>
    <x v="21"/>
    <s v="KRHUB_96991"/>
    <x v="6"/>
    <x v="7"/>
    <x v="3"/>
    <x v="6"/>
    <x v="13"/>
    <n v="720"/>
    <n v="331646.40000000002"/>
    <m/>
    <x v="2"/>
    <n v="460.62"/>
    <n v="331646.40000000002"/>
  </r>
  <r>
    <d v="2024-12-16T00:00:00"/>
    <x v="1"/>
    <x v="22"/>
    <s v="KRHUB_78371"/>
    <x v="3"/>
    <x v="8"/>
    <x v="3"/>
    <x v="6"/>
    <x v="37"/>
    <n v="6"/>
    <n v="10368.6"/>
    <m/>
    <x v="2"/>
    <n v="1728.1000000000001"/>
    <n v="10368.6"/>
  </r>
  <r>
    <d v="2024-12-16T00:00:00"/>
    <x v="1"/>
    <x v="22"/>
    <s v="KRHUB_78371"/>
    <x v="3"/>
    <x v="8"/>
    <x v="3"/>
    <x v="6"/>
    <x v="1"/>
    <n v="4"/>
    <n v="9299.0400000000009"/>
    <m/>
    <x v="2"/>
    <n v="2324.7600000000002"/>
    <n v="9299.0400000000009"/>
  </r>
  <r>
    <d v="2024-12-16T00:00:00"/>
    <x v="1"/>
    <x v="23"/>
    <s v="KRHUB_90915"/>
    <x v="5"/>
    <x v="5"/>
    <x v="3"/>
    <x v="6"/>
    <x v="30"/>
    <n v="360"/>
    <n v="7513.2"/>
    <m/>
    <x v="2"/>
    <n v="20.87"/>
    <n v="7513.2000000000007"/>
  </r>
  <r>
    <d v="2024-12-16T00:00:00"/>
    <x v="1"/>
    <x v="22"/>
    <s v="KRHUB_78371"/>
    <x v="3"/>
    <x v="8"/>
    <x v="3"/>
    <x v="6"/>
    <x v="13"/>
    <n v="4"/>
    <n v="961.32"/>
    <m/>
    <x v="2"/>
    <n v="240.33"/>
    <n v="961.32"/>
  </r>
  <r>
    <d v="2024-12-16T00:00:00"/>
    <x v="1"/>
    <x v="22"/>
    <s v="KRHUB_78371"/>
    <x v="3"/>
    <x v="8"/>
    <x v="3"/>
    <x v="7"/>
    <x v="10"/>
    <n v="36"/>
    <n v="3755.16"/>
    <m/>
    <x v="2"/>
    <n v="104.31"/>
    <n v="3755.16"/>
  </r>
  <r>
    <d v="2024-12-16T00:00:00"/>
    <x v="1"/>
    <x v="22"/>
    <s v="KRHUB_78371"/>
    <x v="3"/>
    <x v="8"/>
    <x v="3"/>
    <x v="7"/>
    <x v="40"/>
    <n v="24"/>
    <n v="4305.6000000000004"/>
    <m/>
    <x v="2"/>
    <n v="179.4"/>
    <n v="4305.6000000000004"/>
  </r>
  <r>
    <d v="2024-12-16T00:00:00"/>
    <x v="1"/>
    <x v="23"/>
    <s v="KRHUB_90915"/>
    <x v="5"/>
    <x v="5"/>
    <x v="4"/>
    <x v="8"/>
    <x v="13"/>
    <n v="6"/>
    <n v="696.48"/>
    <m/>
    <x v="2"/>
    <n v="116.08"/>
    <n v="696.48"/>
  </r>
  <r>
    <d v="2024-12-16T00:00:00"/>
    <x v="1"/>
    <x v="22"/>
    <s v="KRHUB_78371"/>
    <x v="3"/>
    <x v="8"/>
    <x v="4"/>
    <x v="8"/>
    <x v="2"/>
    <n v="12"/>
    <n v="3120"/>
    <m/>
    <x v="2"/>
    <n v="260"/>
    <n v="3120"/>
  </r>
  <r>
    <d v="2024-12-16T00:00:00"/>
    <x v="1"/>
    <x v="22"/>
    <s v="KRHUB_78371"/>
    <x v="3"/>
    <x v="8"/>
    <x v="4"/>
    <x v="8"/>
    <x v="2"/>
    <n v="6"/>
    <n v="1560"/>
    <m/>
    <x v="2"/>
    <n v="260"/>
    <n v="1560"/>
  </r>
  <r>
    <d v="2024-12-16T00:00:00"/>
    <x v="1"/>
    <x v="22"/>
    <s v="KRHUB_78371"/>
    <x v="3"/>
    <x v="8"/>
    <x v="4"/>
    <x v="8"/>
    <x v="31"/>
    <n v="12"/>
    <n v="803.52"/>
    <m/>
    <x v="2"/>
    <n v="66.959999999999994"/>
    <n v="803.52"/>
  </r>
  <r>
    <d v="2024-12-16T00:00:00"/>
    <x v="1"/>
    <x v="22"/>
    <s v="KRHUB_78371"/>
    <x v="3"/>
    <x v="8"/>
    <x v="4"/>
    <x v="8"/>
    <x v="31"/>
    <n v="24"/>
    <n v="1607.04"/>
    <m/>
    <x v="2"/>
    <n v="66.959999999999994"/>
    <n v="1607.04"/>
  </r>
  <r>
    <d v="2024-12-16T00:00:00"/>
    <x v="1"/>
    <x v="22"/>
    <s v="KRHUB_78371"/>
    <x v="3"/>
    <x v="8"/>
    <x v="11"/>
    <x v="29"/>
    <x v="41"/>
    <n v="12"/>
    <n v="2989.92"/>
    <m/>
    <x v="2"/>
    <n v="249.16"/>
    <n v="2989.92"/>
  </r>
  <r>
    <d v="2024-12-16T00:00:00"/>
    <x v="1"/>
    <x v="22"/>
    <s v="KRHUB_78371"/>
    <x v="3"/>
    <x v="8"/>
    <x v="11"/>
    <x v="29"/>
    <x v="41"/>
    <n v="12"/>
    <n v="2989.92"/>
    <m/>
    <x v="2"/>
    <n v="249.16"/>
    <n v="2989.92"/>
  </r>
  <r>
    <d v="2024-12-16T00:00:00"/>
    <x v="1"/>
    <x v="22"/>
    <s v="KRHUB_78371"/>
    <x v="3"/>
    <x v="8"/>
    <x v="11"/>
    <x v="29"/>
    <x v="41"/>
    <n v="12"/>
    <n v="2989.92"/>
    <m/>
    <x v="2"/>
    <n v="249.16"/>
    <n v="2989.92"/>
  </r>
  <r>
    <d v="2024-12-16T00:00:00"/>
    <x v="1"/>
    <x v="22"/>
    <s v="KRHUB_78371"/>
    <x v="3"/>
    <x v="8"/>
    <x v="5"/>
    <x v="9"/>
    <x v="1"/>
    <n v="6"/>
    <n v="2342.64"/>
    <m/>
    <x v="2"/>
    <n v="390.44"/>
    <n v="2342.64"/>
  </r>
  <r>
    <d v="2024-12-16T00:00:00"/>
    <x v="1"/>
    <x v="22"/>
    <s v="KRHUB_78371"/>
    <x v="3"/>
    <x v="8"/>
    <x v="5"/>
    <x v="9"/>
    <x v="16"/>
    <n v="6"/>
    <n v="9125.2199999999993"/>
    <m/>
    <x v="2"/>
    <n v="1520.87"/>
    <n v="9125.2199999999993"/>
  </r>
  <r>
    <d v="2024-12-16T00:00:00"/>
    <x v="1"/>
    <x v="22"/>
    <s v="KRHUB_78371"/>
    <x v="3"/>
    <x v="8"/>
    <x v="5"/>
    <x v="9"/>
    <x v="16"/>
    <n v="6"/>
    <n v="9646.92"/>
    <m/>
    <x v="2"/>
    <n v="1607.82"/>
    <n v="9646.92"/>
  </r>
  <r>
    <d v="2024-12-16T00:00:00"/>
    <x v="1"/>
    <x v="22"/>
    <s v="KRHUB_78371"/>
    <x v="3"/>
    <x v="8"/>
    <x v="5"/>
    <x v="9"/>
    <x v="1"/>
    <n v="24"/>
    <n v="8327.0400000000009"/>
    <m/>
    <x v="2"/>
    <n v="346.96000000000004"/>
    <n v="8327.0400000000009"/>
  </r>
  <r>
    <d v="2024-12-16T00:00:00"/>
    <x v="1"/>
    <x v="22"/>
    <s v="KRHUB_78371"/>
    <x v="3"/>
    <x v="8"/>
    <x v="5"/>
    <x v="9"/>
    <x v="6"/>
    <n v="6"/>
    <n v="2081.7600000000002"/>
    <m/>
    <x v="2"/>
    <n v="346.96000000000004"/>
    <n v="2081.7600000000002"/>
  </r>
  <r>
    <d v="2024-12-16T00:00:00"/>
    <x v="1"/>
    <x v="22"/>
    <s v="KRHUB_78371"/>
    <x v="3"/>
    <x v="8"/>
    <x v="5"/>
    <x v="9"/>
    <x v="16"/>
    <n v="6"/>
    <n v="9125.2199999999993"/>
    <m/>
    <x v="2"/>
    <n v="1520.87"/>
    <n v="9125.2199999999993"/>
  </r>
  <r>
    <d v="2024-12-16T00:00:00"/>
    <x v="1"/>
    <x v="22"/>
    <s v="KRHUB_78371"/>
    <x v="3"/>
    <x v="8"/>
    <x v="5"/>
    <x v="9"/>
    <x v="13"/>
    <n v="6"/>
    <n v="547.86"/>
    <m/>
    <x v="2"/>
    <n v="91.31"/>
    <n v="547.86"/>
  </r>
  <r>
    <d v="2024-12-16T00:00:00"/>
    <x v="1"/>
    <x v="22"/>
    <s v="KRHUB_78371"/>
    <x v="3"/>
    <x v="8"/>
    <x v="5"/>
    <x v="9"/>
    <x v="16"/>
    <n v="11"/>
    <n v="12311.2"/>
    <m/>
    <x v="2"/>
    <n v="1119.2"/>
    <n v="12311.2"/>
  </r>
  <r>
    <d v="2024-12-16T00:00:00"/>
    <x v="1"/>
    <x v="22"/>
    <s v="KRHUB_78371"/>
    <x v="3"/>
    <x v="8"/>
    <x v="5"/>
    <x v="9"/>
    <x v="16"/>
    <n v="1"/>
    <n v="1119.2"/>
    <m/>
    <x v="2"/>
    <n v="1119.2"/>
    <n v="1119.2"/>
  </r>
  <r>
    <d v="2024-12-16T00:00:00"/>
    <x v="1"/>
    <x v="22"/>
    <s v="KRHUB_78371"/>
    <x v="3"/>
    <x v="8"/>
    <x v="5"/>
    <x v="9"/>
    <x v="41"/>
    <n v="6"/>
    <n v="3495"/>
    <m/>
    <x v="2"/>
    <n v="582.5"/>
    <n v="3495"/>
  </r>
  <r>
    <d v="2024-12-16T00:00:00"/>
    <x v="1"/>
    <x v="22"/>
    <s v="KRHUB_78371"/>
    <x v="3"/>
    <x v="8"/>
    <x v="5"/>
    <x v="9"/>
    <x v="22"/>
    <n v="12"/>
    <n v="300"/>
    <m/>
    <x v="2"/>
    <n v="25"/>
    <n v="300"/>
  </r>
  <r>
    <d v="2024-12-16T00:00:00"/>
    <x v="1"/>
    <x v="22"/>
    <s v="KRHUB_78371"/>
    <x v="3"/>
    <x v="8"/>
    <x v="5"/>
    <x v="9"/>
    <x v="22"/>
    <n v="24"/>
    <n v="499.92"/>
    <m/>
    <x v="2"/>
    <n v="20.830000000000002"/>
    <n v="499.92000000000007"/>
  </r>
  <r>
    <d v="2024-12-16T00:00:00"/>
    <x v="1"/>
    <x v="23"/>
    <s v="KRHUB_90915"/>
    <x v="5"/>
    <x v="5"/>
    <x v="5"/>
    <x v="9"/>
    <x v="13"/>
    <n v="48"/>
    <n v="2000.16"/>
    <m/>
    <x v="2"/>
    <n v="41.67"/>
    <n v="2000.16"/>
  </r>
  <r>
    <d v="2024-12-16T00:00:00"/>
    <x v="1"/>
    <x v="23"/>
    <s v="KRHUB_90915"/>
    <x v="5"/>
    <x v="5"/>
    <x v="5"/>
    <x v="9"/>
    <x v="13"/>
    <n v="24"/>
    <n v="1000.08"/>
    <m/>
    <x v="2"/>
    <n v="41.67"/>
    <n v="1000.08"/>
  </r>
  <r>
    <d v="2024-12-16T00:00:00"/>
    <x v="1"/>
    <x v="22"/>
    <s v="KRHUB_78371"/>
    <x v="3"/>
    <x v="8"/>
    <x v="5"/>
    <x v="9"/>
    <x v="8"/>
    <n v="12"/>
    <n v="1989.96"/>
    <m/>
    <x v="2"/>
    <n v="165.83"/>
    <n v="1989.96"/>
  </r>
  <r>
    <d v="2024-12-16T00:00:00"/>
    <x v="1"/>
    <x v="22"/>
    <s v="KRHUB_78371"/>
    <x v="3"/>
    <x v="8"/>
    <x v="5"/>
    <x v="9"/>
    <x v="19"/>
    <n v="12"/>
    <n v="990"/>
    <m/>
    <x v="2"/>
    <n v="82.5"/>
    <n v="990"/>
  </r>
  <r>
    <d v="2024-12-16T00:00:00"/>
    <x v="1"/>
    <x v="22"/>
    <s v="KRHUB_78371"/>
    <x v="3"/>
    <x v="8"/>
    <x v="5"/>
    <x v="9"/>
    <x v="19"/>
    <n v="12"/>
    <n v="990"/>
    <m/>
    <x v="2"/>
    <n v="82.5"/>
    <n v="990"/>
  </r>
  <r>
    <d v="2024-12-16T00:00:00"/>
    <x v="1"/>
    <x v="22"/>
    <s v="KRHUB_78371"/>
    <x v="3"/>
    <x v="8"/>
    <x v="5"/>
    <x v="9"/>
    <x v="19"/>
    <n v="12"/>
    <n v="990"/>
    <m/>
    <x v="2"/>
    <n v="82.5"/>
    <n v="990"/>
  </r>
  <r>
    <d v="2024-12-16T00:00:00"/>
    <x v="1"/>
    <x v="22"/>
    <s v="KRHUB_78371"/>
    <x v="3"/>
    <x v="8"/>
    <x v="5"/>
    <x v="9"/>
    <x v="19"/>
    <n v="12"/>
    <n v="990"/>
    <m/>
    <x v="2"/>
    <n v="82.5"/>
    <n v="990"/>
  </r>
  <r>
    <d v="2024-12-16T00:00:00"/>
    <x v="1"/>
    <x v="22"/>
    <s v="KRHUB_78371"/>
    <x v="3"/>
    <x v="8"/>
    <x v="5"/>
    <x v="9"/>
    <x v="1"/>
    <n v="12"/>
    <n v="3990"/>
    <m/>
    <x v="2"/>
    <n v="332.5"/>
    <n v="3990"/>
  </r>
  <r>
    <d v="2024-12-16T00:00:00"/>
    <x v="1"/>
    <x v="22"/>
    <s v="KRHUB_78371"/>
    <x v="3"/>
    <x v="8"/>
    <x v="5"/>
    <x v="9"/>
    <x v="1"/>
    <n v="12"/>
    <n v="3990"/>
    <m/>
    <x v="2"/>
    <n v="332.5"/>
    <n v="3990"/>
  </r>
  <r>
    <d v="2024-12-16T00:00:00"/>
    <x v="1"/>
    <x v="23"/>
    <s v="KRHUB_90915"/>
    <x v="5"/>
    <x v="5"/>
    <x v="5"/>
    <x v="9"/>
    <x v="1"/>
    <n v="12"/>
    <n v="4089.96"/>
    <m/>
    <x v="2"/>
    <n v="340.83"/>
    <n v="4089.96"/>
  </r>
  <r>
    <d v="2024-12-16T00:00:00"/>
    <x v="1"/>
    <x v="23"/>
    <s v="KRHUB_90915"/>
    <x v="5"/>
    <x v="5"/>
    <x v="5"/>
    <x v="9"/>
    <x v="6"/>
    <n v="6"/>
    <n v="995.04"/>
    <m/>
    <x v="2"/>
    <n v="165.84"/>
    <n v="995.04"/>
  </r>
  <r>
    <d v="2024-12-16T00:00:00"/>
    <x v="1"/>
    <x v="23"/>
    <s v="KRHUB_90915"/>
    <x v="5"/>
    <x v="5"/>
    <x v="5"/>
    <x v="9"/>
    <x v="8"/>
    <n v="12"/>
    <n v="1989.96"/>
    <m/>
    <x v="2"/>
    <n v="165.83"/>
    <n v="1989.96"/>
  </r>
  <r>
    <d v="2024-12-16T00:00:00"/>
    <x v="1"/>
    <x v="19"/>
    <s v="KRHUB_86219"/>
    <x v="5"/>
    <x v="5"/>
    <x v="5"/>
    <x v="9"/>
    <x v="19"/>
    <n v="40"/>
    <n v="3300"/>
    <m/>
    <x v="2"/>
    <n v="82.5"/>
    <n v="3300"/>
  </r>
  <r>
    <d v="2024-12-16T00:00:00"/>
    <x v="1"/>
    <x v="23"/>
    <s v="KRHUB_90915"/>
    <x v="5"/>
    <x v="5"/>
    <x v="5"/>
    <x v="9"/>
    <x v="19"/>
    <n v="32"/>
    <n v="2640"/>
    <m/>
    <x v="2"/>
    <n v="82.5"/>
    <n v="2640"/>
  </r>
  <r>
    <d v="2024-12-16T00:00:00"/>
    <x v="1"/>
    <x v="23"/>
    <s v="KRHUB_90915"/>
    <x v="5"/>
    <x v="5"/>
    <x v="5"/>
    <x v="9"/>
    <x v="19"/>
    <n v="64"/>
    <n v="5280"/>
    <m/>
    <x v="2"/>
    <n v="82.5"/>
    <n v="5280"/>
  </r>
  <r>
    <d v="2024-12-16T00:00:00"/>
    <x v="1"/>
    <x v="23"/>
    <s v="KRHUB_90915"/>
    <x v="5"/>
    <x v="5"/>
    <x v="5"/>
    <x v="9"/>
    <x v="19"/>
    <n v="64"/>
    <n v="5280"/>
    <m/>
    <x v="2"/>
    <n v="82.5"/>
    <n v="5280"/>
  </r>
  <r>
    <d v="2024-12-16T00:00:00"/>
    <x v="1"/>
    <x v="23"/>
    <s v="KRHUB_90915"/>
    <x v="5"/>
    <x v="5"/>
    <x v="5"/>
    <x v="9"/>
    <x v="19"/>
    <n v="8"/>
    <n v="833.36"/>
    <m/>
    <x v="2"/>
    <n v="104.17"/>
    <n v="833.36"/>
  </r>
  <r>
    <d v="2024-12-16T00:00:00"/>
    <x v="1"/>
    <x v="23"/>
    <s v="KRHUB_90915"/>
    <x v="5"/>
    <x v="5"/>
    <x v="5"/>
    <x v="9"/>
    <x v="19"/>
    <n v="24"/>
    <n v="2500.08"/>
    <m/>
    <x v="2"/>
    <n v="104.17"/>
    <n v="2500.08"/>
  </r>
  <r>
    <d v="2024-12-16T00:00:00"/>
    <x v="1"/>
    <x v="19"/>
    <s v="KRHUB_86219"/>
    <x v="5"/>
    <x v="5"/>
    <x v="5"/>
    <x v="9"/>
    <x v="1"/>
    <n v="12"/>
    <n v="3990"/>
    <m/>
    <x v="2"/>
    <n v="332.5"/>
    <n v="3990"/>
  </r>
  <r>
    <d v="2024-12-16T00:00:00"/>
    <x v="1"/>
    <x v="22"/>
    <s v="KRHUB_78371"/>
    <x v="3"/>
    <x v="8"/>
    <x v="5"/>
    <x v="35"/>
    <x v="8"/>
    <n v="6"/>
    <n v="1494.96"/>
    <m/>
    <x v="2"/>
    <n v="249.16"/>
    <n v="1494.96"/>
  </r>
  <r>
    <d v="2024-12-16T00:00:00"/>
    <x v="1"/>
    <x v="22"/>
    <s v="KRHUB_78371"/>
    <x v="3"/>
    <x v="8"/>
    <x v="5"/>
    <x v="9"/>
    <x v="6"/>
    <n v="24"/>
    <n v="8327.0400000000009"/>
    <m/>
    <x v="2"/>
    <n v="346.96000000000004"/>
    <n v="8327.0400000000009"/>
  </r>
  <r>
    <d v="2024-12-16T00:00:00"/>
    <x v="1"/>
    <x v="22"/>
    <s v="KRHUB_78371"/>
    <x v="3"/>
    <x v="8"/>
    <x v="5"/>
    <x v="9"/>
    <x v="1"/>
    <n v="6"/>
    <n v="4495.0200000000004"/>
    <m/>
    <x v="2"/>
    <n v="749.17000000000007"/>
    <n v="4495.0200000000004"/>
  </r>
  <r>
    <d v="2024-12-16T00:00:00"/>
    <x v="1"/>
    <x v="22"/>
    <s v="KRHUB_78371"/>
    <x v="3"/>
    <x v="8"/>
    <x v="5"/>
    <x v="9"/>
    <x v="16"/>
    <n v="24"/>
    <n v="29979.84"/>
    <m/>
    <x v="2"/>
    <n v="1249.1600000000001"/>
    <n v="29979.840000000004"/>
  </r>
  <r>
    <d v="2024-12-16T00:00:00"/>
    <x v="1"/>
    <x v="22"/>
    <s v="KRHUB_78371"/>
    <x v="3"/>
    <x v="8"/>
    <x v="5"/>
    <x v="9"/>
    <x v="6"/>
    <n v="12"/>
    <n v="4163.5200000000004"/>
    <m/>
    <x v="2"/>
    <n v="346.96000000000004"/>
    <n v="4163.5200000000004"/>
  </r>
  <r>
    <d v="2024-12-16T00:00:00"/>
    <x v="1"/>
    <x v="22"/>
    <s v="KRHUB_78371"/>
    <x v="3"/>
    <x v="8"/>
    <x v="5"/>
    <x v="9"/>
    <x v="41"/>
    <n v="6"/>
    <n v="4495.0200000000004"/>
    <m/>
    <x v="3"/>
    <n v="749.17000000000007"/>
    <n v="4495.0200000000004"/>
  </r>
  <r>
    <d v="2024-12-16T00:00:00"/>
    <x v="1"/>
    <x v="23"/>
    <s v="KRHUB_90915"/>
    <x v="5"/>
    <x v="5"/>
    <x v="6"/>
    <x v="10"/>
    <x v="41"/>
    <n v="6"/>
    <n v="4173.8999999999996"/>
    <m/>
    <x v="3"/>
    <n v="695.65"/>
    <n v="4173.8999999999996"/>
  </r>
  <r>
    <d v="2024-12-16T00:00:00"/>
    <x v="1"/>
    <x v="23"/>
    <s v="KRHUB_90915"/>
    <x v="5"/>
    <x v="5"/>
    <x v="6"/>
    <x v="10"/>
    <x v="37"/>
    <n v="80"/>
    <n v="26296.799999999999"/>
    <m/>
    <x v="3"/>
    <n v="328.71"/>
    <n v="26296.799999999999"/>
  </r>
  <r>
    <d v="2024-12-16T00:00:00"/>
    <x v="1"/>
    <x v="23"/>
    <s v="KRHUB_90915"/>
    <x v="5"/>
    <x v="5"/>
    <x v="6"/>
    <x v="10"/>
    <x v="2"/>
    <n v="48"/>
    <n v="5244.48"/>
    <m/>
    <x v="3"/>
    <n v="109.25999999999999"/>
    <n v="5244.48"/>
  </r>
  <r>
    <d v="2024-12-16T00:00:00"/>
    <x v="1"/>
    <x v="23"/>
    <s v="KRHUB_90915"/>
    <x v="5"/>
    <x v="5"/>
    <x v="6"/>
    <x v="10"/>
    <x v="53"/>
    <n v="68"/>
    <n v="10451.6"/>
    <m/>
    <x v="3"/>
    <n v="153.70000000000002"/>
    <n v="10451.6"/>
  </r>
  <r>
    <d v="2024-12-16T00:00:00"/>
    <x v="1"/>
    <x v="23"/>
    <s v="KRHUB_90915"/>
    <x v="5"/>
    <x v="5"/>
    <x v="6"/>
    <x v="30"/>
    <x v="1"/>
    <n v="12"/>
    <n v="1477.8"/>
    <m/>
    <x v="3"/>
    <n v="123.14999999999999"/>
    <n v="1477.8"/>
  </r>
  <r>
    <d v="2024-12-16T00:00:00"/>
    <x v="1"/>
    <x v="23"/>
    <s v="KRHUB_90915"/>
    <x v="5"/>
    <x v="5"/>
    <x v="6"/>
    <x v="30"/>
    <x v="8"/>
    <n v="48"/>
    <n v="2544"/>
    <m/>
    <x v="3"/>
    <n v="53"/>
    <n v="2544"/>
  </r>
  <r>
    <d v="2024-12-16T00:00:00"/>
    <x v="1"/>
    <x v="23"/>
    <s v="KRHUB_90915"/>
    <x v="5"/>
    <x v="5"/>
    <x v="6"/>
    <x v="30"/>
    <x v="1"/>
    <n v="31"/>
    <n v="5712.06"/>
    <m/>
    <x v="3"/>
    <n v="184.26000000000002"/>
    <n v="5712.06"/>
  </r>
  <r>
    <d v="2024-12-16T00:00:00"/>
    <x v="1"/>
    <x v="23"/>
    <s v="KRHUB_90915"/>
    <x v="5"/>
    <x v="5"/>
    <x v="6"/>
    <x v="30"/>
    <x v="1"/>
    <n v="29"/>
    <n v="5343.54"/>
    <m/>
    <x v="3"/>
    <n v="184.26"/>
    <n v="5343.54"/>
  </r>
  <r>
    <d v="2024-12-16T00:00:00"/>
    <x v="1"/>
    <x v="19"/>
    <s v="KRHUB_86219"/>
    <x v="5"/>
    <x v="5"/>
    <x v="6"/>
    <x v="30"/>
    <x v="1"/>
    <n v="24"/>
    <n v="3844.32"/>
    <m/>
    <x v="3"/>
    <n v="160.18"/>
    <n v="3844.32"/>
  </r>
  <r>
    <d v="2024-12-16T00:00:00"/>
    <x v="1"/>
    <x v="23"/>
    <s v="KRHUB_90915"/>
    <x v="5"/>
    <x v="5"/>
    <x v="6"/>
    <x v="30"/>
    <x v="1"/>
    <n v="60"/>
    <n v="9610.7999999999993"/>
    <m/>
    <x v="3"/>
    <n v="160.17999999999998"/>
    <n v="9610.7999999999993"/>
  </r>
  <r>
    <d v="2024-12-16T00:00:00"/>
    <x v="1"/>
    <x v="23"/>
    <s v="KRHUB_90915"/>
    <x v="5"/>
    <x v="5"/>
    <x v="6"/>
    <x v="30"/>
    <x v="41"/>
    <n v="6"/>
    <n v="2438.88"/>
    <m/>
    <x v="3"/>
    <n v="406.48"/>
    <n v="2438.88"/>
  </r>
  <r>
    <d v="2024-12-16T00:00:00"/>
    <x v="1"/>
    <x v="23"/>
    <s v="KRHUB_90915"/>
    <x v="5"/>
    <x v="5"/>
    <x v="6"/>
    <x v="30"/>
    <x v="41"/>
    <n v="12"/>
    <n v="4766.6400000000003"/>
    <m/>
    <x v="3"/>
    <n v="397.22"/>
    <n v="4766.6400000000003"/>
  </r>
  <r>
    <d v="2024-12-16T00:00:00"/>
    <x v="1"/>
    <x v="19"/>
    <s v="KRHUB_86219"/>
    <x v="5"/>
    <x v="5"/>
    <x v="6"/>
    <x v="30"/>
    <x v="41"/>
    <n v="12"/>
    <n v="4766.6400000000003"/>
    <m/>
    <x v="3"/>
    <n v="397.22"/>
    <n v="4766.6400000000003"/>
  </r>
  <r>
    <d v="2024-12-16T00:00:00"/>
    <x v="1"/>
    <x v="19"/>
    <s v="KRHUB_86219"/>
    <x v="5"/>
    <x v="5"/>
    <x v="6"/>
    <x v="30"/>
    <x v="16"/>
    <n v="4"/>
    <n v="2266.64"/>
    <m/>
    <x v="3"/>
    <n v="566.66"/>
    <n v="2266.64"/>
  </r>
  <r>
    <d v="2024-12-16T00:00:00"/>
    <x v="1"/>
    <x v="23"/>
    <s v="KRHUB_90915"/>
    <x v="5"/>
    <x v="5"/>
    <x v="6"/>
    <x v="30"/>
    <x v="16"/>
    <n v="4"/>
    <n v="1988.88"/>
    <m/>
    <x v="3"/>
    <n v="497.22"/>
    <n v="1988.88"/>
  </r>
  <r>
    <d v="2024-12-16T00:00:00"/>
    <x v="1"/>
    <x v="19"/>
    <s v="KRHUB_86219"/>
    <x v="5"/>
    <x v="5"/>
    <x v="6"/>
    <x v="30"/>
    <x v="16"/>
    <n v="8"/>
    <n v="3962.96"/>
    <m/>
    <x v="3"/>
    <n v="495.37"/>
    <n v="3962.96"/>
  </r>
  <r>
    <d v="2024-12-16T00:00:00"/>
    <x v="1"/>
    <x v="23"/>
    <s v="KRHUB_90915"/>
    <x v="5"/>
    <x v="5"/>
    <x v="6"/>
    <x v="30"/>
    <x v="1"/>
    <n v="12"/>
    <n v="2833.32"/>
    <m/>
    <x v="3"/>
    <n v="236.11"/>
    <n v="2833.32"/>
  </r>
  <r>
    <d v="2024-12-16T00:00:00"/>
    <x v="1"/>
    <x v="23"/>
    <s v="KRHUB_90915"/>
    <x v="5"/>
    <x v="5"/>
    <x v="6"/>
    <x v="10"/>
    <x v="45"/>
    <n v="10"/>
    <n v="14120.3"/>
    <m/>
    <x v="3"/>
    <n v="1412.03"/>
    <n v="14120.3"/>
  </r>
  <r>
    <d v="2024-12-16T00:00:00"/>
    <x v="1"/>
    <x v="19"/>
    <s v="KRHUB_86219"/>
    <x v="5"/>
    <x v="5"/>
    <x v="6"/>
    <x v="10"/>
    <x v="45"/>
    <n v="4"/>
    <n v="5648.12"/>
    <m/>
    <x v="3"/>
    <n v="1412.03"/>
    <n v="5648.12"/>
  </r>
  <r>
    <d v="2024-12-16T00:00:00"/>
    <x v="1"/>
    <x v="19"/>
    <s v="KRHUB_86219"/>
    <x v="5"/>
    <x v="5"/>
    <x v="6"/>
    <x v="10"/>
    <x v="45"/>
    <n v="6"/>
    <n v="7772.22"/>
    <m/>
    <x v="3"/>
    <n v="1295.3700000000001"/>
    <n v="7772.2200000000012"/>
  </r>
  <r>
    <d v="2024-12-16T00:00:00"/>
    <x v="1"/>
    <x v="23"/>
    <s v="KRHUB_90915"/>
    <x v="5"/>
    <x v="5"/>
    <x v="6"/>
    <x v="10"/>
    <x v="45"/>
    <n v="20"/>
    <n v="25907.4"/>
    <m/>
    <x v="3"/>
    <n v="1295.3700000000001"/>
    <n v="25907.4"/>
  </r>
  <r>
    <d v="2024-12-16T00:00:00"/>
    <x v="1"/>
    <x v="23"/>
    <s v="KRHUB_90915"/>
    <x v="5"/>
    <x v="5"/>
    <x v="6"/>
    <x v="10"/>
    <x v="8"/>
    <n v="24"/>
    <n v="3977.76"/>
    <m/>
    <x v="3"/>
    <n v="165.74"/>
    <n v="3977.76"/>
  </r>
  <r>
    <d v="2024-12-16T00:00:00"/>
    <x v="1"/>
    <x v="19"/>
    <s v="KRHUB_86219"/>
    <x v="5"/>
    <x v="5"/>
    <x v="6"/>
    <x v="10"/>
    <x v="2"/>
    <n v="144"/>
    <n v="12000.96"/>
    <m/>
    <x v="3"/>
    <n v="83.339999999999989"/>
    <n v="12000.96"/>
  </r>
  <r>
    <d v="2024-12-16T00:00:00"/>
    <x v="1"/>
    <x v="23"/>
    <s v="KRHUB_90915"/>
    <x v="5"/>
    <x v="5"/>
    <x v="6"/>
    <x v="10"/>
    <x v="2"/>
    <n v="192"/>
    <n v="16001.28"/>
    <m/>
    <x v="3"/>
    <n v="83.34"/>
    <n v="16001.28"/>
  </r>
  <r>
    <d v="2024-12-16T00:00:00"/>
    <x v="1"/>
    <x v="23"/>
    <s v="KRHUB_90915"/>
    <x v="5"/>
    <x v="5"/>
    <x v="6"/>
    <x v="10"/>
    <x v="17"/>
    <n v="141"/>
    <n v="14387.64"/>
    <m/>
    <x v="3"/>
    <n v="102.03999999999999"/>
    <n v="14387.64"/>
  </r>
  <r>
    <d v="2024-12-16T00:00:00"/>
    <x v="1"/>
    <x v="23"/>
    <s v="KRHUB_90915"/>
    <x v="5"/>
    <x v="5"/>
    <x v="6"/>
    <x v="10"/>
    <x v="17"/>
    <n v="39"/>
    <n v="3979.56"/>
    <m/>
    <x v="3"/>
    <n v="102.03999999999999"/>
    <n v="3979.5599999999995"/>
  </r>
  <r>
    <d v="2024-12-16T00:00:00"/>
    <x v="1"/>
    <x v="19"/>
    <s v="KRHUB_86219"/>
    <x v="5"/>
    <x v="5"/>
    <x v="6"/>
    <x v="10"/>
    <x v="17"/>
    <n v="50"/>
    <n v="5102"/>
    <m/>
    <x v="3"/>
    <n v="102.04"/>
    <n v="5102"/>
  </r>
  <r>
    <d v="2024-12-16T00:00:00"/>
    <x v="1"/>
    <x v="23"/>
    <s v="KRHUB_90915"/>
    <x v="5"/>
    <x v="5"/>
    <x v="6"/>
    <x v="10"/>
    <x v="17"/>
    <n v="320"/>
    <n v="32652.799999999999"/>
    <m/>
    <x v="3"/>
    <n v="102.03999999999999"/>
    <n v="32652.799999999996"/>
  </r>
  <r>
    <d v="2024-12-16T00:00:00"/>
    <x v="1"/>
    <x v="23"/>
    <s v="KRHUB_90915"/>
    <x v="5"/>
    <x v="5"/>
    <x v="6"/>
    <x v="11"/>
    <x v="13"/>
    <n v="144"/>
    <n v="1333.44"/>
    <m/>
    <x v="3"/>
    <n v="9.26"/>
    <n v="1333.44"/>
  </r>
  <r>
    <d v="2024-12-16T00:00:00"/>
    <x v="1"/>
    <x v="19"/>
    <s v="KRHUB_86219"/>
    <x v="5"/>
    <x v="5"/>
    <x v="6"/>
    <x v="11"/>
    <x v="46"/>
    <n v="4"/>
    <n v="1477.8"/>
    <m/>
    <x v="3"/>
    <n v="369.45"/>
    <n v="1477.8"/>
  </r>
  <r>
    <d v="2024-12-16T00:00:00"/>
    <x v="1"/>
    <x v="19"/>
    <s v="KRHUB_86219"/>
    <x v="5"/>
    <x v="5"/>
    <x v="6"/>
    <x v="11"/>
    <x v="46"/>
    <n v="12"/>
    <n v="4433.3999999999996"/>
    <m/>
    <x v="3"/>
    <n v="369.45"/>
    <n v="4433.3999999999996"/>
  </r>
  <r>
    <d v="2024-12-16T00:00:00"/>
    <x v="1"/>
    <x v="23"/>
    <s v="KRHUB_90915"/>
    <x v="5"/>
    <x v="5"/>
    <x v="6"/>
    <x v="11"/>
    <x v="8"/>
    <n v="24"/>
    <n v="3244.32"/>
    <m/>
    <x v="3"/>
    <n v="135.18"/>
    <n v="3244.32"/>
  </r>
  <r>
    <d v="2024-12-16T00:00:00"/>
    <x v="1"/>
    <x v="23"/>
    <s v="KRHUB_90915"/>
    <x v="5"/>
    <x v="5"/>
    <x v="6"/>
    <x v="11"/>
    <x v="8"/>
    <n v="48"/>
    <n v="6488.64"/>
    <m/>
    <x v="3"/>
    <n v="135.18"/>
    <n v="6488.64"/>
  </r>
  <r>
    <d v="2024-12-16T00:00:00"/>
    <x v="1"/>
    <x v="19"/>
    <s v="KRHUB_86219"/>
    <x v="5"/>
    <x v="5"/>
    <x v="6"/>
    <x v="11"/>
    <x v="8"/>
    <n v="48"/>
    <n v="6488.64"/>
    <m/>
    <x v="3"/>
    <n v="135.18"/>
    <n v="6488.64"/>
  </r>
  <r>
    <d v="2024-12-16T00:00:00"/>
    <x v="1"/>
    <x v="19"/>
    <s v="KRHUB_86219"/>
    <x v="5"/>
    <x v="5"/>
    <x v="6"/>
    <x v="11"/>
    <x v="2"/>
    <n v="48"/>
    <n v="3244.8"/>
    <m/>
    <x v="3"/>
    <n v="67.600000000000009"/>
    <n v="3244.8"/>
  </r>
  <r>
    <d v="2024-12-16T00:00:00"/>
    <x v="1"/>
    <x v="22"/>
    <s v="KRHUB_78371"/>
    <x v="3"/>
    <x v="8"/>
    <x v="7"/>
    <x v="12"/>
    <x v="21"/>
    <n v="6"/>
    <n v="1445.46"/>
    <m/>
    <x v="3"/>
    <n v="240.91"/>
    <n v="1445.46"/>
  </r>
  <r>
    <d v="2024-12-16T00:00:00"/>
    <x v="1"/>
    <x v="23"/>
    <s v="KRHUB_90915"/>
    <x v="5"/>
    <x v="5"/>
    <x v="7"/>
    <x v="12"/>
    <x v="21"/>
    <n v="6"/>
    <n v="1445.46"/>
    <m/>
    <x v="3"/>
    <n v="240.91"/>
    <n v="1445.46"/>
  </r>
  <r>
    <d v="2024-12-16T00:00:00"/>
    <x v="1"/>
    <x v="23"/>
    <s v="KRHUB_90915"/>
    <x v="5"/>
    <x v="5"/>
    <x v="7"/>
    <x v="12"/>
    <x v="20"/>
    <n v="6"/>
    <n v="2809.08"/>
    <m/>
    <x v="3"/>
    <n v="468.18"/>
    <n v="2809.08"/>
  </r>
  <r>
    <d v="2024-12-16T00:00:00"/>
    <x v="1"/>
    <x v="23"/>
    <s v="KRHUB_90915"/>
    <x v="5"/>
    <x v="5"/>
    <x v="7"/>
    <x v="12"/>
    <x v="21"/>
    <n v="18"/>
    <n v="4336.38"/>
    <m/>
    <x v="3"/>
    <n v="240.91"/>
    <n v="4336.38"/>
  </r>
  <r>
    <d v="2024-12-16T00:00:00"/>
    <x v="1"/>
    <x v="22"/>
    <s v="KRHUB_78371"/>
    <x v="3"/>
    <x v="8"/>
    <x v="7"/>
    <x v="12"/>
    <x v="21"/>
    <n v="12"/>
    <n v="2890.92"/>
    <m/>
    <x v="3"/>
    <n v="240.91"/>
    <n v="2890.92"/>
  </r>
  <r>
    <d v="2024-12-16T00:00:00"/>
    <x v="1"/>
    <x v="22"/>
    <s v="KRHUB_78371"/>
    <x v="3"/>
    <x v="8"/>
    <x v="7"/>
    <x v="12"/>
    <x v="1"/>
    <n v="6"/>
    <n v="6423.18"/>
    <m/>
    <x v="3"/>
    <n v="1070.53"/>
    <n v="6423.18"/>
  </r>
  <r>
    <d v="2024-12-16T00:00:00"/>
    <x v="1"/>
    <x v="22"/>
    <s v="KRHUB_78371"/>
    <x v="3"/>
    <x v="8"/>
    <x v="7"/>
    <x v="12"/>
    <x v="20"/>
    <n v="6"/>
    <n v="2236.38"/>
    <m/>
    <x v="3"/>
    <n v="372.73"/>
    <n v="2236.38"/>
  </r>
  <r>
    <d v="2024-12-16T00:00:00"/>
    <x v="1"/>
    <x v="22"/>
    <s v="KRHUB_78371"/>
    <x v="3"/>
    <x v="8"/>
    <x v="7"/>
    <x v="12"/>
    <x v="2"/>
    <n v="12"/>
    <n v="916.44"/>
    <m/>
    <x v="3"/>
    <n v="76.37"/>
    <n v="916.44"/>
  </r>
  <r>
    <d v="2024-12-16T00:00:00"/>
    <x v="1"/>
    <x v="23"/>
    <s v="KRHUB_90915"/>
    <x v="5"/>
    <x v="5"/>
    <x v="7"/>
    <x v="12"/>
    <x v="2"/>
    <n v="24"/>
    <n v="1832.88"/>
    <m/>
    <x v="3"/>
    <n v="76.37"/>
    <n v="1832.88"/>
  </r>
  <r>
    <d v="2024-12-16T00:00:00"/>
    <x v="1"/>
    <x v="23"/>
    <s v="KRHUB_90915"/>
    <x v="5"/>
    <x v="5"/>
    <x v="7"/>
    <x v="12"/>
    <x v="21"/>
    <n v="12"/>
    <n v="2236.3200000000002"/>
    <m/>
    <x v="3"/>
    <n v="186.36"/>
    <n v="2236.3200000000002"/>
  </r>
  <r>
    <d v="2024-12-16T00:00:00"/>
    <x v="1"/>
    <x v="23"/>
    <s v="KRHUB_90915"/>
    <x v="5"/>
    <x v="5"/>
    <x v="7"/>
    <x v="12"/>
    <x v="20"/>
    <n v="6"/>
    <n v="2290.86"/>
    <m/>
    <x v="3"/>
    <n v="381.81"/>
    <n v="2290.86"/>
  </r>
  <r>
    <d v="2024-12-16T00:00:00"/>
    <x v="1"/>
    <x v="22"/>
    <s v="KRHUB_78371"/>
    <x v="3"/>
    <x v="8"/>
    <x v="7"/>
    <x v="12"/>
    <x v="2"/>
    <n v="6"/>
    <n v="458.22"/>
    <m/>
    <x v="3"/>
    <n v="76.37"/>
    <n v="458.22"/>
  </r>
  <r>
    <d v="2024-12-16T00:00:00"/>
    <x v="1"/>
    <x v="23"/>
    <s v="KRHUB_90915"/>
    <x v="5"/>
    <x v="5"/>
    <x v="7"/>
    <x v="12"/>
    <x v="2"/>
    <n v="24"/>
    <n v="1832.88"/>
    <m/>
    <x v="3"/>
    <n v="76.37"/>
    <n v="1832.88"/>
  </r>
  <r>
    <d v="2024-12-16T00:00:00"/>
    <x v="1"/>
    <x v="23"/>
    <s v="KRHUB_90915"/>
    <x v="5"/>
    <x v="5"/>
    <x v="7"/>
    <x v="12"/>
    <x v="2"/>
    <n v="14"/>
    <n v="1043.56"/>
    <m/>
    <x v="3"/>
    <n v="74.539999999999992"/>
    <n v="1043.56"/>
  </r>
  <r>
    <d v="2024-12-16T00:00:00"/>
    <x v="1"/>
    <x v="22"/>
    <s v="KRHUB_78371"/>
    <x v="3"/>
    <x v="8"/>
    <x v="7"/>
    <x v="12"/>
    <x v="2"/>
    <n v="6"/>
    <n v="458.22"/>
    <m/>
    <x v="3"/>
    <n v="76.37"/>
    <n v="458.22"/>
  </r>
  <r>
    <d v="2024-12-16T00:00:00"/>
    <x v="1"/>
    <x v="23"/>
    <s v="KRHUB_90915"/>
    <x v="5"/>
    <x v="5"/>
    <x v="7"/>
    <x v="12"/>
    <x v="2"/>
    <n v="10"/>
    <n v="763.7"/>
    <m/>
    <x v="3"/>
    <n v="76.37"/>
    <n v="763.7"/>
  </r>
  <r>
    <d v="2024-12-16T00:00:00"/>
    <x v="1"/>
    <x v="23"/>
    <s v="KRHUB_90915"/>
    <x v="5"/>
    <x v="5"/>
    <x v="7"/>
    <x v="12"/>
    <x v="2"/>
    <n v="12"/>
    <n v="916.44"/>
    <m/>
    <x v="3"/>
    <n v="76.37"/>
    <n v="916.44"/>
  </r>
  <r>
    <d v="2024-12-16T00:00:00"/>
    <x v="1"/>
    <x v="23"/>
    <s v="KRHUB_90915"/>
    <x v="5"/>
    <x v="5"/>
    <x v="7"/>
    <x v="12"/>
    <x v="21"/>
    <n v="18"/>
    <n v="3354.48"/>
    <m/>
    <x v="3"/>
    <n v="186.36"/>
    <n v="3354.4800000000005"/>
  </r>
  <r>
    <d v="2024-12-16T00:00:00"/>
    <x v="1"/>
    <x v="22"/>
    <s v="KRHUB_78371"/>
    <x v="3"/>
    <x v="8"/>
    <x v="7"/>
    <x v="12"/>
    <x v="2"/>
    <n v="12"/>
    <n v="916.44"/>
    <m/>
    <x v="3"/>
    <n v="76.37"/>
    <n v="916.44"/>
  </r>
  <r>
    <d v="2024-12-16T00:00:00"/>
    <x v="1"/>
    <x v="23"/>
    <s v="KRHUB_90915"/>
    <x v="5"/>
    <x v="5"/>
    <x v="7"/>
    <x v="12"/>
    <x v="2"/>
    <n v="24"/>
    <n v="1832.88"/>
    <m/>
    <x v="3"/>
    <n v="76.37"/>
    <n v="1832.88"/>
  </r>
  <r>
    <d v="2024-12-16T00:00:00"/>
    <x v="1"/>
    <x v="23"/>
    <s v="KRHUB_90915"/>
    <x v="5"/>
    <x v="5"/>
    <x v="7"/>
    <x v="12"/>
    <x v="0"/>
    <n v="36"/>
    <n v="1440"/>
    <m/>
    <x v="3"/>
    <n v="40"/>
    <n v="1440"/>
  </r>
  <r>
    <d v="2024-12-16T00:00:00"/>
    <x v="1"/>
    <x v="19"/>
    <s v="KRHUB_86219"/>
    <x v="5"/>
    <x v="5"/>
    <x v="7"/>
    <x v="12"/>
    <x v="7"/>
    <n v="300"/>
    <n v="7350"/>
    <m/>
    <x v="3"/>
    <n v="24.5"/>
    <n v="7350"/>
  </r>
  <r>
    <d v="2024-12-16T00:00:00"/>
    <x v="1"/>
    <x v="23"/>
    <s v="KRHUB_90915"/>
    <x v="5"/>
    <x v="5"/>
    <x v="7"/>
    <x v="12"/>
    <x v="7"/>
    <n v="120"/>
    <n v="2940"/>
    <m/>
    <x v="3"/>
    <n v="24.5"/>
    <n v="2940"/>
  </r>
  <r>
    <d v="2024-12-16T00:00:00"/>
    <x v="1"/>
    <x v="23"/>
    <s v="KRHUB_90915"/>
    <x v="5"/>
    <x v="5"/>
    <x v="7"/>
    <x v="12"/>
    <x v="7"/>
    <n v="180"/>
    <n v="4410"/>
    <m/>
    <x v="3"/>
    <n v="24.5"/>
    <n v="4410"/>
  </r>
  <r>
    <d v="2024-12-16T00:00:00"/>
    <x v="1"/>
    <x v="23"/>
    <s v="KRHUB_90915"/>
    <x v="5"/>
    <x v="5"/>
    <x v="7"/>
    <x v="13"/>
    <x v="21"/>
    <n v="1"/>
    <n v="163.63999999999999"/>
    <m/>
    <x v="3"/>
    <n v="163.63999999999999"/>
    <n v="163.63999999999999"/>
  </r>
  <r>
    <d v="2024-12-16T00:00:00"/>
    <x v="1"/>
    <x v="23"/>
    <s v="KRHUB_90915"/>
    <x v="5"/>
    <x v="5"/>
    <x v="7"/>
    <x v="13"/>
    <x v="21"/>
    <n v="6"/>
    <n v="1030.92"/>
    <m/>
    <x v="3"/>
    <n v="171.82000000000002"/>
    <n v="1030.92"/>
  </r>
  <r>
    <d v="2024-12-16T00:00:00"/>
    <x v="1"/>
    <x v="22"/>
    <s v="KRHUB_78371"/>
    <x v="3"/>
    <x v="8"/>
    <x v="7"/>
    <x v="13"/>
    <x v="21"/>
    <n v="6"/>
    <n v="1030.92"/>
    <m/>
    <x v="3"/>
    <n v="171.82000000000002"/>
    <n v="1030.92"/>
  </r>
  <r>
    <d v="2024-12-16T00:00:00"/>
    <x v="1"/>
    <x v="23"/>
    <s v="KRHUB_90915"/>
    <x v="5"/>
    <x v="5"/>
    <x v="7"/>
    <x v="13"/>
    <x v="2"/>
    <n v="12"/>
    <n v="818.16"/>
    <m/>
    <x v="3"/>
    <n v="68.179999999999993"/>
    <n v="818.15999999999985"/>
  </r>
  <r>
    <d v="2024-12-16T00:00:00"/>
    <x v="1"/>
    <x v="23"/>
    <s v="KRHUB_90915"/>
    <x v="5"/>
    <x v="5"/>
    <x v="7"/>
    <x v="13"/>
    <x v="2"/>
    <n v="6"/>
    <n v="409.08"/>
    <m/>
    <x v="3"/>
    <n v="68.179999999999993"/>
    <n v="409.07999999999993"/>
  </r>
  <r>
    <d v="2024-12-16T00:00:00"/>
    <x v="1"/>
    <x v="22"/>
    <s v="KRHUB_78371"/>
    <x v="3"/>
    <x v="8"/>
    <x v="7"/>
    <x v="13"/>
    <x v="8"/>
    <n v="6"/>
    <n v="1194.78"/>
    <m/>
    <x v="3"/>
    <n v="199.13"/>
    <n v="1194.78"/>
  </r>
  <r>
    <d v="2024-12-16T00:00:00"/>
    <x v="1"/>
    <x v="23"/>
    <s v="KRHUB_90915"/>
    <x v="5"/>
    <x v="5"/>
    <x v="7"/>
    <x v="13"/>
    <x v="8"/>
    <n v="3"/>
    <n v="255.66"/>
    <m/>
    <x v="3"/>
    <n v="85.22"/>
    <n v="255.66"/>
  </r>
  <r>
    <d v="2024-12-16T00:00:00"/>
    <x v="1"/>
    <x v="22"/>
    <s v="KRHUB_78371"/>
    <x v="3"/>
    <x v="8"/>
    <x v="7"/>
    <x v="13"/>
    <x v="8"/>
    <n v="12"/>
    <n v="2389.56"/>
    <m/>
    <x v="3"/>
    <n v="199.13"/>
    <n v="2389.56"/>
  </r>
  <r>
    <d v="2024-12-16T00:00:00"/>
    <x v="1"/>
    <x v="22"/>
    <s v="KRHUB_78371"/>
    <x v="3"/>
    <x v="8"/>
    <x v="7"/>
    <x v="13"/>
    <x v="8"/>
    <n v="6"/>
    <n v="511.32"/>
    <m/>
    <x v="3"/>
    <n v="85.22"/>
    <n v="511.32"/>
  </r>
  <r>
    <d v="2024-12-16T00:00:00"/>
    <x v="1"/>
    <x v="22"/>
    <s v="KRHUB_78371"/>
    <x v="3"/>
    <x v="8"/>
    <x v="8"/>
    <x v="14"/>
    <x v="8"/>
    <n v="6"/>
    <n v="2081.7600000000002"/>
    <m/>
    <x v="3"/>
    <n v="346.96000000000004"/>
    <n v="2081.7600000000002"/>
  </r>
  <r>
    <d v="2024-12-16T00:00:00"/>
    <x v="1"/>
    <x v="22"/>
    <s v="KRHUB_78371"/>
    <x v="3"/>
    <x v="8"/>
    <x v="8"/>
    <x v="14"/>
    <x v="2"/>
    <n v="6"/>
    <n v="1820.88"/>
    <m/>
    <x v="3"/>
    <n v="303.48"/>
    <n v="1820.88"/>
  </r>
  <r>
    <d v="2024-12-16T00:00:00"/>
    <x v="1"/>
    <x v="22"/>
    <s v="KRHUB_78371"/>
    <x v="3"/>
    <x v="8"/>
    <x v="8"/>
    <x v="14"/>
    <x v="1"/>
    <n v="8"/>
    <n v="2080"/>
    <m/>
    <x v="3"/>
    <n v="260"/>
    <n v="2080"/>
  </r>
  <r>
    <d v="2024-12-16T00:00:00"/>
    <x v="1"/>
    <x v="22"/>
    <s v="KRHUB_78371"/>
    <x v="3"/>
    <x v="8"/>
    <x v="8"/>
    <x v="14"/>
    <x v="41"/>
    <n v="10"/>
    <n v="3730.4"/>
    <m/>
    <x v="3"/>
    <n v="373.04"/>
    <n v="3730.4"/>
  </r>
  <r>
    <d v="2024-12-16T00:00:00"/>
    <x v="1"/>
    <x v="22"/>
    <s v="KRHUB_78371"/>
    <x v="3"/>
    <x v="8"/>
    <x v="8"/>
    <x v="14"/>
    <x v="41"/>
    <n v="9"/>
    <n v="7426.89"/>
    <m/>
    <x v="3"/>
    <n v="825.21"/>
    <n v="7426.89"/>
  </r>
  <r>
    <d v="2024-12-16T00:00:00"/>
    <x v="3"/>
    <x v="19"/>
    <s v="KRHUB_86219"/>
    <x v="5"/>
    <x v="5"/>
    <x v="6"/>
    <x v="11"/>
    <x v="33"/>
    <n v="16"/>
    <n v="0"/>
    <m/>
    <x v="3"/>
    <n v="0"/>
    <n v="0"/>
  </r>
  <r>
    <d v="2024-12-17T00:00:00"/>
    <x v="0"/>
    <x v="23"/>
    <s v="KRHUB_90915"/>
    <x v="5"/>
    <x v="5"/>
    <x v="0"/>
    <x v="15"/>
    <x v="2"/>
    <n v="-3"/>
    <n v="-1918.83"/>
    <s v="DAMAGED"/>
    <x v="3"/>
    <n v="639.61"/>
    <n v="-1918.83"/>
  </r>
  <r>
    <d v="2024-12-17T00:00:00"/>
    <x v="0"/>
    <x v="23"/>
    <s v="KRHUB_90915"/>
    <x v="5"/>
    <x v="5"/>
    <x v="6"/>
    <x v="30"/>
    <x v="41"/>
    <n v="-1"/>
    <n v="-406.48"/>
    <s v="DAMAGED"/>
    <x v="3"/>
    <n v="406.48"/>
    <n v="-406.48"/>
  </r>
  <r>
    <d v="2024-12-17T00:00:00"/>
    <x v="0"/>
    <x v="23"/>
    <s v="KRHUB_90915"/>
    <x v="5"/>
    <x v="5"/>
    <x v="6"/>
    <x v="30"/>
    <x v="16"/>
    <n v="-4"/>
    <n v="-1988.88"/>
    <s v="DAMAGED"/>
    <x v="3"/>
    <n v="497.22"/>
    <n v="-1988.88"/>
  </r>
  <r>
    <d v="2024-12-17T00:00:00"/>
    <x v="2"/>
    <x v="22"/>
    <s v="KRHUB_78371"/>
    <x v="3"/>
    <x v="8"/>
    <x v="10"/>
    <x v="25"/>
    <x v="8"/>
    <n v="-25"/>
    <n v="-3750"/>
    <s v="Wrong Order"/>
    <x v="3"/>
    <n v="150"/>
    <n v="-3750"/>
  </r>
  <r>
    <d v="2024-12-17T00:00:00"/>
    <x v="2"/>
    <x v="22"/>
    <s v="KRHUB_78371"/>
    <x v="3"/>
    <x v="8"/>
    <x v="1"/>
    <x v="26"/>
    <x v="1"/>
    <n v="-2"/>
    <n v="-891.08"/>
    <s v="Short Supplied"/>
    <x v="3"/>
    <n v="445.54"/>
    <n v="-891.08"/>
  </r>
  <r>
    <d v="2024-12-17T00:00:00"/>
    <x v="2"/>
    <x v="22"/>
    <s v="KRHUB_78371"/>
    <x v="3"/>
    <x v="8"/>
    <x v="1"/>
    <x v="32"/>
    <x v="41"/>
    <n v="-12"/>
    <n v="-4553.5200000000004"/>
    <s v="Wrong Order"/>
    <x v="3"/>
    <n v="379.46000000000004"/>
    <n v="-4553.5200000000004"/>
  </r>
  <r>
    <d v="2024-12-17T00:00:00"/>
    <x v="2"/>
    <x v="22"/>
    <s v="KRHUB_78371"/>
    <x v="3"/>
    <x v="8"/>
    <x v="1"/>
    <x v="26"/>
    <x v="41"/>
    <n v="-24"/>
    <n v="-6964.32"/>
    <s v="Wrong Order"/>
    <x v="3"/>
    <n v="290.18"/>
    <n v="-6964.32"/>
  </r>
  <r>
    <d v="2024-12-17T00:00:00"/>
    <x v="2"/>
    <x v="22"/>
    <s v="KRHUB_78371"/>
    <x v="3"/>
    <x v="8"/>
    <x v="8"/>
    <x v="14"/>
    <x v="41"/>
    <n v="-10"/>
    <n v="-3730.4"/>
    <s v="Wrong Order"/>
    <x v="3"/>
    <n v="373.04"/>
    <n v="-3730.4"/>
  </r>
  <r>
    <d v="2024-12-17T00:00:00"/>
    <x v="2"/>
    <x v="22"/>
    <s v="KRHUB_78371"/>
    <x v="3"/>
    <x v="8"/>
    <x v="8"/>
    <x v="14"/>
    <x v="41"/>
    <n v="-9"/>
    <n v="-7426.89"/>
    <s v="Wrong Order"/>
    <x v="3"/>
    <n v="825.21"/>
    <n v="-7426.89"/>
  </r>
  <r>
    <d v="2024-12-17T00:00:00"/>
    <x v="1"/>
    <x v="24"/>
    <s v="KRHUB_89269"/>
    <x v="4"/>
    <x v="4"/>
    <x v="9"/>
    <x v="17"/>
    <x v="22"/>
    <n v="192"/>
    <n v="14987.52"/>
    <m/>
    <x v="3"/>
    <n v="78.06"/>
    <n v="14987.52"/>
  </r>
  <r>
    <d v="2024-12-17T00:00:00"/>
    <x v="1"/>
    <x v="24"/>
    <s v="KRHUB_89269"/>
    <x v="4"/>
    <x v="4"/>
    <x v="9"/>
    <x v="18"/>
    <x v="13"/>
    <n v="8"/>
    <n v="1157.8399999999999"/>
    <m/>
    <x v="3"/>
    <n v="144.72999999999999"/>
    <n v="1157.8399999999999"/>
  </r>
  <r>
    <d v="2024-12-17T00:00:00"/>
    <x v="1"/>
    <x v="24"/>
    <s v="KRHUB_89269"/>
    <x v="4"/>
    <x v="4"/>
    <x v="0"/>
    <x v="19"/>
    <x v="23"/>
    <n v="12"/>
    <n v="1038.8399999999999"/>
    <m/>
    <x v="3"/>
    <n v="86.57"/>
    <n v="1038.8399999999999"/>
  </r>
  <r>
    <d v="2024-12-17T00:00:00"/>
    <x v="1"/>
    <x v="15"/>
    <s v="KRHUB_90736"/>
    <x v="4"/>
    <x v="4"/>
    <x v="0"/>
    <x v="19"/>
    <x v="23"/>
    <n v="48"/>
    <n v="2019.84"/>
    <m/>
    <x v="3"/>
    <n v="42.08"/>
    <n v="2019.84"/>
  </r>
  <r>
    <d v="2024-12-17T00:00:00"/>
    <x v="1"/>
    <x v="24"/>
    <s v="KRHUB_89269"/>
    <x v="4"/>
    <x v="4"/>
    <x v="0"/>
    <x v="36"/>
    <x v="50"/>
    <n v="18"/>
    <n v="3600"/>
    <m/>
    <x v="3"/>
    <n v="200"/>
    <n v="3600"/>
  </r>
  <r>
    <d v="2024-12-17T00:00:00"/>
    <x v="1"/>
    <x v="24"/>
    <s v="KRHUB_89269"/>
    <x v="4"/>
    <x v="4"/>
    <x v="0"/>
    <x v="20"/>
    <x v="24"/>
    <n v="6"/>
    <n v="3348.24"/>
    <m/>
    <x v="3"/>
    <n v="558.04"/>
    <n v="3348.24"/>
  </r>
  <r>
    <d v="2024-12-17T00:00:00"/>
    <x v="1"/>
    <x v="8"/>
    <s v="KRHUB_78366"/>
    <x v="4"/>
    <x v="4"/>
    <x v="0"/>
    <x v="20"/>
    <x v="24"/>
    <n v="20"/>
    <n v="11160.8"/>
    <m/>
    <x v="3"/>
    <n v="558.04"/>
    <n v="11160.8"/>
  </r>
  <r>
    <d v="2024-12-17T00:00:00"/>
    <x v="1"/>
    <x v="15"/>
    <s v="KRHUB_90736"/>
    <x v="4"/>
    <x v="4"/>
    <x v="0"/>
    <x v="20"/>
    <x v="24"/>
    <n v="10"/>
    <n v="5580.4"/>
    <m/>
    <x v="3"/>
    <n v="558.04"/>
    <n v="5580.4"/>
  </r>
  <r>
    <d v="2024-12-17T00:00:00"/>
    <x v="1"/>
    <x v="8"/>
    <s v="KRHUB_78366"/>
    <x v="4"/>
    <x v="4"/>
    <x v="0"/>
    <x v="20"/>
    <x v="19"/>
    <n v="20"/>
    <n v="20518"/>
    <m/>
    <x v="3"/>
    <n v="1025.9000000000001"/>
    <n v="20518"/>
  </r>
  <r>
    <d v="2024-12-17T00:00:00"/>
    <x v="1"/>
    <x v="24"/>
    <s v="KRHUB_89269"/>
    <x v="4"/>
    <x v="4"/>
    <x v="0"/>
    <x v="22"/>
    <x v="26"/>
    <n v="480"/>
    <n v="19200"/>
    <m/>
    <x v="3"/>
    <n v="40"/>
    <n v="19200"/>
  </r>
  <r>
    <d v="2024-12-17T00:00:00"/>
    <x v="1"/>
    <x v="15"/>
    <s v="KRHUB_90736"/>
    <x v="4"/>
    <x v="4"/>
    <x v="0"/>
    <x v="22"/>
    <x v="28"/>
    <n v="40"/>
    <n v="1240"/>
    <m/>
    <x v="3"/>
    <n v="31"/>
    <n v="1240"/>
  </r>
  <r>
    <d v="2024-12-17T00:00:00"/>
    <x v="1"/>
    <x v="15"/>
    <s v="KRHUB_90736"/>
    <x v="4"/>
    <x v="4"/>
    <x v="0"/>
    <x v="22"/>
    <x v="49"/>
    <n v="24"/>
    <n v="1663.92"/>
    <m/>
    <x v="3"/>
    <n v="69.33"/>
    <n v="1663.92"/>
  </r>
  <r>
    <d v="2024-12-17T00:00:00"/>
    <x v="1"/>
    <x v="8"/>
    <s v="KRHUB_78366"/>
    <x v="4"/>
    <x v="4"/>
    <x v="0"/>
    <x v="0"/>
    <x v="13"/>
    <n v="36"/>
    <n v="9610.92"/>
    <m/>
    <x v="3"/>
    <n v="266.97000000000003"/>
    <n v="9610.9200000000019"/>
  </r>
  <r>
    <d v="2024-12-17T00:00:00"/>
    <x v="1"/>
    <x v="14"/>
    <s v="KRHUB_78572"/>
    <x v="4"/>
    <x v="4"/>
    <x v="0"/>
    <x v="0"/>
    <x v="0"/>
    <n v="36"/>
    <n v="8839.44"/>
    <m/>
    <x v="3"/>
    <n v="245.54000000000002"/>
    <n v="8839.44"/>
  </r>
  <r>
    <d v="2024-12-17T00:00:00"/>
    <x v="1"/>
    <x v="24"/>
    <s v="KRHUB_89269"/>
    <x v="4"/>
    <x v="4"/>
    <x v="0"/>
    <x v="24"/>
    <x v="30"/>
    <n v="400"/>
    <n v="4044"/>
    <m/>
    <x v="3"/>
    <n v="10.11"/>
    <n v="4044"/>
  </r>
  <r>
    <d v="2024-12-17T00:00:00"/>
    <x v="1"/>
    <x v="24"/>
    <s v="KRHUB_89269"/>
    <x v="4"/>
    <x v="4"/>
    <x v="10"/>
    <x v="25"/>
    <x v="0"/>
    <n v="20"/>
    <n v="2250"/>
    <m/>
    <x v="3"/>
    <n v="112.5"/>
    <n v="2250"/>
  </r>
  <r>
    <d v="2024-12-17T00:00:00"/>
    <x v="1"/>
    <x v="24"/>
    <s v="KRHUB_89269"/>
    <x v="4"/>
    <x v="4"/>
    <x v="10"/>
    <x v="25"/>
    <x v="0"/>
    <n v="13"/>
    <n v="1462.5"/>
    <m/>
    <x v="3"/>
    <n v="112.5"/>
    <n v="1462.5"/>
  </r>
  <r>
    <d v="2024-12-17T00:00:00"/>
    <x v="1"/>
    <x v="24"/>
    <s v="KRHUB_89269"/>
    <x v="4"/>
    <x v="4"/>
    <x v="10"/>
    <x v="25"/>
    <x v="0"/>
    <n v="3"/>
    <n v="337.5"/>
    <m/>
    <x v="3"/>
    <n v="112.5"/>
    <n v="337.5"/>
  </r>
  <r>
    <d v="2024-12-17T00:00:00"/>
    <x v="1"/>
    <x v="24"/>
    <s v="KRHUB_89269"/>
    <x v="4"/>
    <x v="4"/>
    <x v="10"/>
    <x v="25"/>
    <x v="32"/>
    <n v="2"/>
    <n v="300"/>
    <m/>
    <x v="3"/>
    <n v="150"/>
    <n v="300"/>
  </r>
  <r>
    <d v="2024-12-17T00:00:00"/>
    <x v="1"/>
    <x v="24"/>
    <s v="KRHUB_89269"/>
    <x v="4"/>
    <x v="4"/>
    <x v="10"/>
    <x v="25"/>
    <x v="32"/>
    <n v="38"/>
    <n v="5700"/>
    <m/>
    <x v="3"/>
    <n v="150"/>
    <n v="5700"/>
  </r>
  <r>
    <d v="2024-12-17T00:00:00"/>
    <x v="1"/>
    <x v="15"/>
    <s v="KRHUB_90736"/>
    <x v="4"/>
    <x v="4"/>
    <x v="10"/>
    <x v="25"/>
    <x v="31"/>
    <n v="6"/>
    <n v="350.04"/>
    <m/>
    <x v="3"/>
    <n v="58.34"/>
    <n v="350.04"/>
  </r>
  <r>
    <d v="2024-12-17T00:00:00"/>
    <x v="1"/>
    <x v="24"/>
    <s v="KRHUB_89269"/>
    <x v="4"/>
    <x v="4"/>
    <x v="10"/>
    <x v="25"/>
    <x v="13"/>
    <n v="12"/>
    <n v="2599.92"/>
    <m/>
    <x v="3"/>
    <n v="216.66"/>
    <n v="2599.92"/>
  </r>
  <r>
    <d v="2024-12-17T00:00:00"/>
    <x v="1"/>
    <x v="8"/>
    <s v="KRHUB_78366"/>
    <x v="4"/>
    <x v="4"/>
    <x v="1"/>
    <x v="1"/>
    <x v="1"/>
    <n v="7"/>
    <n v="1556.24"/>
    <m/>
    <x v="3"/>
    <n v="222.32"/>
    <n v="1556.24"/>
  </r>
  <r>
    <d v="2024-12-17T00:00:00"/>
    <x v="1"/>
    <x v="8"/>
    <s v="KRHUB_78366"/>
    <x v="4"/>
    <x v="4"/>
    <x v="1"/>
    <x v="1"/>
    <x v="1"/>
    <n v="3"/>
    <n v="666.96"/>
    <m/>
    <x v="3"/>
    <n v="222.32000000000002"/>
    <n v="666.96"/>
  </r>
  <r>
    <d v="2024-12-17T00:00:00"/>
    <x v="1"/>
    <x v="8"/>
    <s v="KRHUB_78366"/>
    <x v="4"/>
    <x v="4"/>
    <x v="1"/>
    <x v="1"/>
    <x v="1"/>
    <n v="14"/>
    <n v="3437.56"/>
    <m/>
    <x v="3"/>
    <n v="245.54"/>
    <n v="3437.56"/>
  </r>
  <r>
    <d v="2024-12-17T00:00:00"/>
    <x v="1"/>
    <x v="24"/>
    <s v="KRHUB_89269"/>
    <x v="4"/>
    <x v="4"/>
    <x v="1"/>
    <x v="1"/>
    <x v="8"/>
    <n v="2"/>
    <n v="444.64"/>
    <m/>
    <x v="3"/>
    <n v="222.32"/>
    <n v="444.64"/>
  </r>
  <r>
    <d v="2024-12-17T00:00:00"/>
    <x v="1"/>
    <x v="24"/>
    <s v="KRHUB_89269"/>
    <x v="4"/>
    <x v="4"/>
    <x v="1"/>
    <x v="1"/>
    <x v="8"/>
    <n v="8"/>
    <n v="3500"/>
    <m/>
    <x v="3"/>
    <n v="437.5"/>
    <n v="3500"/>
  </r>
  <r>
    <d v="2024-12-17T00:00:00"/>
    <x v="1"/>
    <x v="15"/>
    <s v="KRHUB_90736"/>
    <x v="4"/>
    <x v="4"/>
    <x v="1"/>
    <x v="1"/>
    <x v="8"/>
    <n v="8"/>
    <n v="3500"/>
    <m/>
    <x v="3"/>
    <n v="437.5"/>
    <n v="3500"/>
  </r>
  <r>
    <d v="2024-12-17T00:00:00"/>
    <x v="1"/>
    <x v="24"/>
    <s v="KRHUB_89269"/>
    <x v="4"/>
    <x v="4"/>
    <x v="1"/>
    <x v="1"/>
    <x v="31"/>
    <n v="12"/>
    <n v="803.52"/>
    <m/>
    <x v="3"/>
    <n v="66.959999999999994"/>
    <n v="803.52"/>
  </r>
  <r>
    <d v="2024-12-17T00:00:00"/>
    <x v="1"/>
    <x v="24"/>
    <s v="KRHUB_89269"/>
    <x v="4"/>
    <x v="4"/>
    <x v="1"/>
    <x v="1"/>
    <x v="31"/>
    <n v="24"/>
    <n v="1607.04"/>
    <m/>
    <x v="3"/>
    <n v="66.959999999999994"/>
    <n v="1607.04"/>
  </r>
  <r>
    <d v="2024-12-17T00:00:00"/>
    <x v="1"/>
    <x v="8"/>
    <s v="KRHUB_78366"/>
    <x v="4"/>
    <x v="4"/>
    <x v="1"/>
    <x v="1"/>
    <x v="13"/>
    <n v="72"/>
    <n v="3456"/>
    <m/>
    <x v="3"/>
    <n v="48"/>
    <n v="3456"/>
  </r>
  <r>
    <d v="2024-12-17T00:00:00"/>
    <x v="1"/>
    <x v="24"/>
    <s v="KRHUB_89269"/>
    <x v="4"/>
    <x v="4"/>
    <x v="1"/>
    <x v="1"/>
    <x v="23"/>
    <n v="144"/>
    <n v="2880"/>
    <m/>
    <x v="3"/>
    <n v="20"/>
    <n v="2880"/>
  </r>
  <r>
    <d v="2024-12-17T00:00:00"/>
    <x v="1"/>
    <x v="24"/>
    <s v="KRHUB_89269"/>
    <x v="4"/>
    <x v="4"/>
    <x v="1"/>
    <x v="26"/>
    <x v="23"/>
    <n v="241"/>
    <n v="10543.75"/>
    <m/>
    <x v="3"/>
    <n v="43.75"/>
    <n v="10543.75"/>
  </r>
  <r>
    <d v="2024-12-17T00:00:00"/>
    <x v="1"/>
    <x v="24"/>
    <s v="KRHUB_89269"/>
    <x v="4"/>
    <x v="4"/>
    <x v="1"/>
    <x v="26"/>
    <x v="23"/>
    <n v="47"/>
    <n v="2056.25"/>
    <m/>
    <x v="3"/>
    <n v="43.75"/>
    <n v="2056.25"/>
  </r>
  <r>
    <d v="2024-12-17T00:00:00"/>
    <x v="1"/>
    <x v="24"/>
    <s v="KRHUB_89269"/>
    <x v="4"/>
    <x v="4"/>
    <x v="1"/>
    <x v="26"/>
    <x v="23"/>
    <n v="12"/>
    <n v="1060.68"/>
    <m/>
    <x v="3"/>
    <n v="88.39"/>
    <n v="1060.68"/>
  </r>
  <r>
    <d v="2024-12-17T00:00:00"/>
    <x v="1"/>
    <x v="24"/>
    <s v="KRHUB_89269"/>
    <x v="4"/>
    <x v="4"/>
    <x v="2"/>
    <x v="27"/>
    <x v="20"/>
    <n v="60"/>
    <n v="6487.2"/>
    <m/>
    <x v="3"/>
    <n v="108.11999999999999"/>
    <n v="6487.2"/>
  </r>
  <r>
    <d v="2024-12-17T00:00:00"/>
    <x v="1"/>
    <x v="24"/>
    <s v="KRHUB_89269"/>
    <x v="4"/>
    <x v="4"/>
    <x v="2"/>
    <x v="27"/>
    <x v="11"/>
    <n v="240"/>
    <n v="7567.2"/>
    <m/>
    <x v="3"/>
    <n v="31.529999999999998"/>
    <n v="7567.2"/>
  </r>
  <r>
    <d v="2024-12-17T00:00:00"/>
    <x v="1"/>
    <x v="24"/>
    <s v="KRHUB_89269"/>
    <x v="4"/>
    <x v="4"/>
    <x v="2"/>
    <x v="27"/>
    <x v="20"/>
    <n v="30"/>
    <n v="4324.2"/>
    <m/>
    <x v="3"/>
    <n v="144.13999999999999"/>
    <n v="4324.2"/>
  </r>
  <r>
    <d v="2024-12-17T00:00:00"/>
    <x v="1"/>
    <x v="24"/>
    <s v="KRHUB_89269"/>
    <x v="4"/>
    <x v="4"/>
    <x v="2"/>
    <x v="27"/>
    <x v="34"/>
    <n v="112"/>
    <n v="5044.4799999999996"/>
    <m/>
    <x v="3"/>
    <n v="45.04"/>
    <n v="5044.4799999999996"/>
  </r>
  <r>
    <d v="2024-12-17T00:00:00"/>
    <x v="1"/>
    <x v="24"/>
    <s v="KRHUB_89269"/>
    <x v="4"/>
    <x v="4"/>
    <x v="2"/>
    <x v="27"/>
    <x v="32"/>
    <n v="20"/>
    <n v="4234.3999999999996"/>
    <m/>
    <x v="3"/>
    <n v="211.71999999999997"/>
    <n v="4234.3999999999996"/>
  </r>
  <r>
    <d v="2024-12-17T00:00:00"/>
    <x v="1"/>
    <x v="24"/>
    <s v="KRHUB_89269"/>
    <x v="4"/>
    <x v="4"/>
    <x v="2"/>
    <x v="27"/>
    <x v="33"/>
    <n v="1"/>
    <n v="2043.29"/>
    <m/>
    <x v="3"/>
    <n v="2043.29"/>
    <n v="2043.29"/>
  </r>
  <r>
    <d v="2024-12-17T00:00:00"/>
    <x v="1"/>
    <x v="24"/>
    <s v="KRHUB_89269"/>
    <x v="4"/>
    <x v="4"/>
    <x v="2"/>
    <x v="2"/>
    <x v="1"/>
    <n v="12"/>
    <n v="3684.24"/>
    <m/>
    <x v="3"/>
    <n v="307.02"/>
    <n v="3684.24"/>
  </r>
  <r>
    <d v="2024-12-17T00:00:00"/>
    <x v="1"/>
    <x v="15"/>
    <s v="KRHUB_90736"/>
    <x v="4"/>
    <x v="4"/>
    <x v="2"/>
    <x v="2"/>
    <x v="1"/>
    <n v="12"/>
    <n v="3684.24"/>
    <m/>
    <x v="3"/>
    <n v="307.02"/>
    <n v="3684.24"/>
  </r>
  <r>
    <d v="2024-12-17T00:00:00"/>
    <x v="1"/>
    <x v="24"/>
    <s v="KRHUB_89269"/>
    <x v="4"/>
    <x v="4"/>
    <x v="2"/>
    <x v="2"/>
    <x v="39"/>
    <n v="32"/>
    <n v="5045.12"/>
    <m/>
    <x v="3"/>
    <n v="157.66"/>
    <n v="5045.12"/>
  </r>
  <r>
    <d v="2024-12-17T00:00:00"/>
    <x v="1"/>
    <x v="24"/>
    <s v="KRHUB_89269"/>
    <x v="4"/>
    <x v="4"/>
    <x v="2"/>
    <x v="2"/>
    <x v="6"/>
    <n v="18"/>
    <n v="5526.36"/>
    <m/>
    <x v="3"/>
    <n v="307.02"/>
    <n v="5526.36"/>
  </r>
  <r>
    <d v="2024-12-17T00:00:00"/>
    <x v="1"/>
    <x v="8"/>
    <s v="KRHUB_78366"/>
    <x v="4"/>
    <x v="4"/>
    <x v="2"/>
    <x v="2"/>
    <x v="2"/>
    <n v="48"/>
    <n v="8216.16"/>
    <m/>
    <x v="3"/>
    <n v="171.17"/>
    <n v="8216.16"/>
  </r>
  <r>
    <d v="2024-12-17T00:00:00"/>
    <x v="1"/>
    <x v="8"/>
    <s v="KRHUB_78366"/>
    <x v="4"/>
    <x v="4"/>
    <x v="2"/>
    <x v="2"/>
    <x v="6"/>
    <n v="18"/>
    <n v="5921.1"/>
    <m/>
    <x v="3"/>
    <n v="328.95000000000005"/>
    <n v="5921.1"/>
  </r>
  <r>
    <d v="2024-12-17T00:00:00"/>
    <x v="1"/>
    <x v="8"/>
    <s v="KRHUB_78366"/>
    <x v="4"/>
    <x v="4"/>
    <x v="2"/>
    <x v="2"/>
    <x v="35"/>
    <n v="15"/>
    <n v="6315.9"/>
    <m/>
    <x v="3"/>
    <n v="421.06"/>
    <n v="6315.9"/>
  </r>
  <r>
    <d v="2024-12-17T00:00:00"/>
    <x v="1"/>
    <x v="8"/>
    <s v="KRHUB_78366"/>
    <x v="4"/>
    <x v="4"/>
    <x v="2"/>
    <x v="2"/>
    <x v="8"/>
    <n v="24"/>
    <n v="4736.88"/>
    <m/>
    <x v="3"/>
    <n v="197.37"/>
    <n v="4736.88"/>
  </r>
  <r>
    <d v="2024-12-17T00:00:00"/>
    <x v="1"/>
    <x v="8"/>
    <s v="KRHUB_78366"/>
    <x v="4"/>
    <x v="4"/>
    <x v="2"/>
    <x v="2"/>
    <x v="2"/>
    <n v="48"/>
    <n v="4756.8"/>
    <m/>
    <x v="3"/>
    <n v="99.100000000000009"/>
    <n v="4756.8"/>
  </r>
  <r>
    <d v="2024-12-17T00:00:00"/>
    <x v="1"/>
    <x v="8"/>
    <s v="KRHUB_78366"/>
    <x v="4"/>
    <x v="4"/>
    <x v="2"/>
    <x v="2"/>
    <x v="6"/>
    <n v="18"/>
    <n v="5999.94"/>
    <m/>
    <x v="3"/>
    <n v="333.33"/>
    <n v="5999.94"/>
  </r>
  <r>
    <d v="2024-12-17T00:00:00"/>
    <x v="1"/>
    <x v="15"/>
    <s v="KRHUB_90736"/>
    <x v="4"/>
    <x v="4"/>
    <x v="3"/>
    <x v="4"/>
    <x v="37"/>
    <n v="6"/>
    <n v="11890.62"/>
    <m/>
    <x v="3"/>
    <n v="1981.7700000000002"/>
    <n v="11890.62"/>
  </r>
  <r>
    <d v="2024-12-17T00:00:00"/>
    <x v="1"/>
    <x v="15"/>
    <s v="KRHUB_90736"/>
    <x v="4"/>
    <x v="4"/>
    <x v="3"/>
    <x v="4"/>
    <x v="23"/>
    <n v="144"/>
    <n v="24994.080000000002"/>
    <m/>
    <x v="3"/>
    <n v="173.57000000000002"/>
    <n v="24994.080000000002"/>
  </r>
  <r>
    <d v="2024-12-17T00:00:00"/>
    <x v="1"/>
    <x v="25"/>
    <s v="KRHUB_95398"/>
    <x v="6"/>
    <x v="7"/>
    <x v="3"/>
    <x v="5"/>
    <x v="38"/>
    <n v="131"/>
    <n v="165928.53"/>
    <m/>
    <x v="3"/>
    <n v="1266.6299999999999"/>
    <n v="165928.53"/>
  </r>
  <r>
    <d v="2024-12-17T00:00:00"/>
    <x v="1"/>
    <x v="25"/>
    <s v="KRHUB_95398"/>
    <x v="6"/>
    <x v="7"/>
    <x v="3"/>
    <x v="5"/>
    <x v="38"/>
    <n v="369"/>
    <n v="467386.47"/>
    <m/>
    <x v="3"/>
    <n v="1266.6299999999999"/>
    <n v="467386.47"/>
  </r>
  <r>
    <d v="2024-12-17T00:00:00"/>
    <x v="1"/>
    <x v="24"/>
    <s v="KRHUB_89269"/>
    <x v="4"/>
    <x v="4"/>
    <x v="3"/>
    <x v="5"/>
    <x v="39"/>
    <n v="6"/>
    <n v="1727.28"/>
    <m/>
    <x v="3"/>
    <n v="287.88"/>
    <n v="1727.28"/>
  </r>
  <r>
    <d v="2024-12-17T00:00:00"/>
    <x v="1"/>
    <x v="24"/>
    <s v="KRHUB_89269"/>
    <x v="4"/>
    <x v="4"/>
    <x v="3"/>
    <x v="6"/>
    <x v="13"/>
    <n v="9"/>
    <n v="2553.39"/>
    <m/>
    <x v="3"/>
    <n v="283.70999999999998"/>
    <n v="2553.39"/>
  </r>
  <r>
    <d v="2024-12-17T00:00:00"/>
    <x v="1"/>
    <x v="25"/>
    <s v="KRHUB_95398"/>
    <x v="6"/>
    <x v="7"/>
    <x v="3"/>
    <x v="6"/>
    <x v="13"/>
    <n v="1440"/>
    <n v="663292.80000000005"/>
    <m/>
    <x v="3"/>
    <n v="460.62"/>
    <n v="663292.80000000005"/>
  </r>
  <r>
    <d v="2024-12-17T00:00:00"/>
    <x v="1"/>
    <x v="25"/>
    <s v="KRHUB_95398"/>
    <x v="6"/>
    <x v="7"/>
    <x v="3"/>
    <x v="6"/>
    <x v="37"/>
    <n v="800"/>
    <n v="1382480"/>
    <m/>
    <x v="3"/>
    <n v="1728.1"/>
    <n v="1382480"/>
  </r>
  <r>
    <d v="2024-12-17T00:00:00"/>
    <x v="1"/>
    <x v="25"/>
    <s v="KRHUB_95398"/>
    <x v="6"/>
    <x v="7"/>
    <x v="3"/>
    <x v="6"/>
    <x v="1"/>
    <n v="129"/>
    <n v="299894.03999999998"/>
    <m/>
    <x v="3"/>
    <n v="2324.7599999999998"/>
    <n v="299894.03999999998"/>
  </r>
  <r>
    <d v="2024-12-17T00:00:00"/>
    <x v="1"/>
    <x v="25"/>
    <s v="KRHUB_95398"/>
    <x v="6"/>
    <x v="7"/>
    <x v="3"/>
    <x v="6"/>
    <x v="1"/>
    <n v="711"/>
    <n v="1652904.36"/>
    <m/>
    <x v="3"/>
    <n v="2324.7600000000002"/>
    <n v="1652904.36"/>
  </r>
  <r>
    <d v="2024-12-17T00:00:00"/>
    <x v="1"/>
    <x v="8"/>
    <s v="KRHUB_78366"/>
    <x v="4"/>
    <x v="4"/>
    <x v="3"/>
    <x v="7"/>
    <x v="40"/>
    <n v="25"/>
    <n v="4485"/>
    <m/>
    <x v="3"/>
    <n v="179.4"/>
    <n v="4485"/>
  </r>
  <r>
    <d v="2024-12-17T00:00:00"/>
    <x v="1"/>
    <x v="24"/>
    <s v="KRHUB_89269"/>
    <x v="4"/>
    <x v="4"/>
    <x v="4"/>
    <x v="8"/>
    <x v="23"/>
    <n v="12"/>
    <n v="428.52"/>
    <m/>
    <x v="3"/>
    <n v="35.71"/>
    <n v="428.52"/>
  </r>
  <r>
    <d v="2024-12-17T00:00:00"/>
    <x v="1"/>
    <x v="24"/>
    <s v="KRHUB_89269"/>
    <x v="4"/>
    <x v="4"/>
    <x v="11"/>
    <x v="29"/>
    <x v="1"/>
    <n v="1"/>
    <n v="207.5"/>
    <m/>
    <x v="3"/>
    <n v="207.5"/>
    <n v="207.5"/>
  </r>
  <r>
    <d v="2024-12-17T00:00:00"/>
    <x v="1"/>
    <x v="24"/>
    <s v="KRHUB_89269"/>
    <x v="4"/>
    <x v="4"/>
    <x v="11"/>
    <x v="29"/>
    <x v="1"/>
    <n v="2"/>
    <n v="415"/>
    <m/>
    <x v="3"/>
    <n v="207.5"/>
    <n v="415"/>
  </r>
  <r>
    <d v="2024-12-17T00:00:00"/>
    <x v="1"/>
    <x v="24"/>
    <s v="KRHUB_89269"/>
    <x v="4"/>
    <x v="4"/>
    <x v="11"/>
    <x v="29"/>
    <x v="1"/>
    <n v="2"/>
    <n v="581.66"/>
    <m/>
    <x v="3"/>
    <n v="290.83"/>
    <n v="581.66"/>
  </r>
  <r>
    <d v="2024-12-17T00:00:00"/>
    <x v="1"/>
    <x v="24"/>
    <s v="KRHUB_89269"/>
    <x v="4"/>
    <x v="4"/>
    <x v="11"/>
    <x v="29"/>
    <x v="1"/>
    <n v="1"/>
    <n v="290.83"/>
    <m/>
    <x v="3"/>
    <n v="290.83"/>
    <n v="290.83"/>
  </r>
  <r>
    <d v="2024-12-17T00:00:00"/>
    <x v="1"/>
    <x v="24"/>
    <s v="KRHUB_89269"/>
    <x v="4"/>
    <x v="4"/>
    <x v="11"/>
    <x v="29"/>
    <x v="1"/>
    <n v="2"/>
    <n v="581.66"/>
    <m/>
    <x v="3"/>
    <n v="290.83"/>
    <n v="581.66"/>
  </r>
  <r>
    <d v="2024-12-17T00:00:00"/>
    <x v="1"/>
    <x v="24"/>
    <s v="KRHUB_89269"/>
    <x v="4"/>
    <x v="4"/>
    <x v="11"/>
    <x v="29"/>
    <x v="1"/>
    <n v="2"/>
    <n v="581.66"/>
    <m/>
    <x v="3"/>
    <n v="290.83"/>
    <n v="581.66"/>
  </r>
  <r>
    <d v="2024-12-17T00:00:00"/>
    <x v="1"/>
    <x v="8"/>
    <s v="KRHUB_78366"/>
    <x v="4"/>
    <x v="4"/>
    <x v="5"/>
    <x v="9"/>
    <x v="19"/>
    <n v="40"/>
    <n v="6922"/>
    <m/>
    <x v="3"/>
    <n v="173.05"/>
    <n v="6922"/>
  </r>
  <r>
    <d v="2024-12-17T00:00:00"/>
    <x v="1"/>
    <x v="8"/>
    <s v="KRHUB_78366"/>
    <x v="4"/>
    <x v="4"/>
    <x v="5"/>
    <x v="9"/>
    <x v="41"/>
    <n v="6"/>
    <n v="3907.8"/>
    <m/>
    <x v="3"/>
    <n v="651.30000000000007"/>
    <n v="3907.8"/>
  </r>
  <r>
    <d v="2024-12-17T00:00:00"/>
    <x v="1"/>
    <x v="24"/>
    <s v="KRHUB_89269"/>
    <x v="4"/>
    <x v="4"/>
    <x v="5"/>
    <x v="9"/>
    <x v="43"/>
    <n v="299"/>
    <n v="2490.67"/>
    <m/>
    <x v="3"/>
    <n v="8.33"/>
    <n v="2490.67"/>
  </r>
  <r>
    <d v="2024-12-17T00:00:00"/>
    <x v="1"/>
    <x v="15"/>
    <s v="KRHUB_90736"/>
    <x v="4"/>
    <x v="4"/>
    <x v="5"/>
    <x v="9"/>
    <x v="43"/>
    <n v="648"/>
    <n v="5533.92"/>
    <m/>
    <x v="3"/>
    <n v="8.5400000000000009"/>
    <n v="5533.920000000001"/>
  </r>
  <r>
    <d v="2024-12-17T00:00:00"/>
    <x v="1"/>
    <x v="24"/>
    <s v="KRHUB_89269"/>
    <x v="4"/>
    <x v="4"/>
    <x v="5"/>
    <x v="9"/>
    <x v="13"/>
    <n v="72"/>
    <n v="3000.24"/>
    <m/>
    <x v="3"/>
    <n v="41.669999999999995"/>
    <n v="3000.24"/>
  </r>
  <r>
    <d v="2024-12-17T00:00:00"/>
    <x v="1"/>
    <x v="24"/>
    <s v="KRHUB_89269"/>
    <x v="4"/>
    <x v="4"/>
    <x v="5"/>
    <x v="9"/>
    <x v="13"/>
    <n v="72"/>
    <n v="2399.7600000000002"/>
    <m/>
    <x v="3"/>
    <n v="33.330000000000005"/>
    <n v="2399.7600000000002"/>
  </r>
  <r>
    <d v="2024-12-17T00:00:00"/>
    <x v="1"/>
    <x v="24"/>
    <s v="KRHUB_89269"/>
    <x v="4"/>
    <x v="4"/>
    <x v="5"/>
    <x v="9"/>
    <x v="1"/>
    <n v="12"/>
    <n v="4089.96"/>
    <m/>
    <x v="3"/>
    <n v="340.83"/>
    <n v="4089.96"/>
  </r>
  <r>
    <d v="2024-12-17T00:00:00"/>
    <x v="1"/>
    <x v="15"/>
    <s v="KRHUB_90736"/>
    <x v="4"/>
    <x v="4"/>
    <x v="5"/>
    <x v="9"/>
    <x v="8"/>
    <n v="24"/>
    <n v="3979.92"/>
    <m/>
    <x v="3"/>
    <n v="165.83"/>
    <n v="3979.92"/>
  </r>
  <r>
    <d v="2024-12-17T00:00:00"/>
    <x v="1"/>
    <x v="8"/>
    <s v="KRHUB_78366"/>
    <x v="4"/>
    <x v="4"/>
    <x v="5"/>
    <x v="9"/>
    <x v="19"/>
    <n v="40"/>
    <n v="3300"/>
    <m/>
    <x v="3"/>
    <n v="82.5"/>
    <n v="3300"/>
  </r>
  <r>
    <d v="2024-12-17T00:00:00"/>
    <x v="1"/>
    <x v="24"/>
    <s v="KRHUB_89269"/>
    <x v="4"/>
    <x v="4"/>
    <x v="5"/>
    <x v="9"/>
    <x v="19"/>
    <n v="40"/>
    <n v="3300"/>
    <m/>
    <x v="3"/>
    <n v="82.5"/>
    <n v="3300"/>
  </r>
  <r>
    <d v="2024-12-17T00:00:00"/>
    <x v="1"/>
    <x v="8"/>
    <s v="KRHUB_78366"/>
    <x v="4"/>
    <x v="4"/>
    <x v="5"/>
    <x v="9"/>
    <x v="19"/>
    <n v="40"/>
    <n v="3300"/>
    <m/>
    <x v="3"/>
    <n v="82.5"/>
    <n v="3300"/>
  </r>
  <r>
    <d v="2024-12-17T00:00:00"/>
    <x v="1"/>
    <x v="24"/>
    <s v="KRHUB_89269"/>
    <x v="4"/>
    <x v="4"/>
    <x v="5"/>
    <x v="9"/>
    <x v="19"/>
    <n v="40"/>
    <n v="3300"/>
    <m/>
    <x v="3"/>
    <n v="82.5"/>
    <n v="3300"/>
  </r>
  <r>
    <d v="2024-12-17T00:00:00"/>
    <x v="1"/>
    <x v="8"/>
    <s v="KRHUB_78366"/>
    <x v="4"/>
    <x v="4"/>
    <x v="5"/>
    <x v="9"/>
    <x v="19"/>
    <n v="40"/>
    <n v="3300"/>
    <m/>
    <x v="3"/>
    <n v="82.5"/>
    <n v="3300"/>
  </r>
  <r>
    <d v="2024-12-17T00:00:00"/>
    <x v="1"/>
    <x v="24"/>
    <s v="KRHUB_89269"/>
    <x v="4"/>
    <x v="4"/>
    <x v="5"/>
    <x v="9"/>
    <x v="19"/>
    <n v="80"/>
    <n v="6600"/>
    <m/>
    <x v="3"/>
    <n v="82.5"/>
    <n v="6600"/>
  </r>
  <r>
    <d v="2024-12-17T00:00:00"/>
    <x v="1"/>
    <x v="24"/>
    <s v="KRHUB_89269"/>
    <x v="4"/>
    <x v="4"/>
    <x v="5"/>
    <x v="9"/>
    <x v="19"/>
    <n v="40"/>
    <n v="4166.8"/>
    <m/>
    <x v="3"/>
    <n v="104.17"/>
    <n v="4166.8"/>
  </r>
  <r>
    <d v="2024-12-17T00:00:00"/>
    <x v="1"/>
    <x v="8"/>
    <s v="KRHUB_78366"/>
    <x v="4"/>
    <x v="4"/>
    <x v="5"/>
    <x v="9"/>
    <x v="19"/>
    <n v="40"/>
    <n v="4166.8"/>
    <m/>
    <x v="3"/>
    <n v="104.17"/>
    <n v="4166.8"/>
  </r>
  <r>
    <d v="2024-12-17T00:00:00"/>
    <x v="1"/>
    <x v="24"/>
    <s v="KRHUB_89269"/>
    <x v="4"/>
    <x v="4"/>
    <x v="5"/>
    <x v="9"/>
    <x v="1"/>
    <n v="24"/>
    <n v="7980"/>
    <m/>
    <x v="3"/>
    <n v="332.5"/>
    <n v="7980"/>
  </r>
  <r>
    <d v="2024-12-17T00:00:00"/>
    <x v="1"/>
    <x v="8"/>
    <s v="KRHUB_78366"/>
    <x v="4"/>
    <x v="4"/>
    <x v="5"/>
    <x v="9"/>
    <x v="1"/>
    <n v="12"/>
    <n v="3990"/>
    <m/>
    <x v="3"/>
    <n v="332.5"/>
    <n v="3990"/>
  </r>
  <r>
    <d v="2024-12-17T00:00:00"/>
    <x v="1"/>
    <x v="8"/>
    <s v="KRHUB_78366"/>
    <x v="4"/>
    <x v="4"/>
    <x v="5"/>
    <x v="9"/>
    <x v="1"/>
    <n v="12"/>
    <n v="3990"/>
    <m/>
    <x v="3"/>
    <n v="332.5"/>
    <n v="3990"/>
  </r>
  <r>
    <d v="2024-12-17T00:00:00"/>
    <x v="1"/>
    <x v="24"/>
    <s v="KRHUB_89269"/>
    <x v="4"/>
    <x v="4"/>
    <x v="6"/>
    <x v="10"/>
    <x v="41"/>
    <n v="42"/>
    <n v="29217.3"/>
    <m/>
    <x v="3"/>
    <n v="695.65"/>
    <n v="29217.3"/>
  </r>
  <r>
    <d v="2024-12-17T00:00:00"/>
    <x v="1"/>
    <x v="15"/>
    <s v="KRHUB_90736"/>
    <x v="4"/>
    <x v="4"/>
    <x v="6"/>
    <x v="30"/>
    <x v="1"/>
    <n v="24"/>
    <n v="4422.24"/>
    <m/>
    <x v="3"/>
    <n v="184.26"/>
    <n v="4422.24"/>
  </r>
  <r>
    <d v="2024-12-17T00:00:00"/>
    <x v="1"/>
    <x v="8"/>
    <s v="KRHUB_78366"/>
    <x v="4"/>
    <x v="4"/>
    <x v="6"/>
    <x v="30"/>
    <x v="16"/>
    <n v="20"/>
    <n v="9907.4"/>
    <m/>
    <x v="3"/>
    <n v="495.37"/>
    <n v="9907.4"/>
  </r>
  <r>
    <d v="2024-12-17T00:00:00"/>
    <x v="1"/>
    <x v="14"/>
    <s v="KRHUB_78572"/>
    <x v="4"/>
    <x v="4"/>
    <x v="6"/>
    <x v="30"/>
    <x v="16"/>
    <n v="20"/>
    <n v="12777.8"/>
    <m/>
    <x v="3"/>
    <n v="638.89"/>
    <n v="12777.8"/>
  </r>
  <r>
    <d v="2024-12-17T00:00:00"/>
    <x v="1"/>
    <x v="14"/>
    <s v="KRHUB_78572"/>
    <x v="4"/>
    <x v="4"/>
    <x v="6"/>
    <x v="30"/>
    <x v="16"/>
    <n v="20"/>
    <n v="11296.4"/>
    <m/>
    <x v="3"/>
    <n v="564.81999999999994"/>
    <n v="11296.399999999998"/>
  </r>
  <r>
    <d v="2024-12-17T00:00:00"/>
    <x v="1"/>
    <x v="24"/>
    <s v="KRHUB_89269"/>
    <x v="4"/>
    <x v="4"/>
    <x v="6"/>
    <x v="30"/>
    <x v="1"/>
    <n v="36"/>
    <n v="7499.88"/>
    <m/>
    <x v="3"/>
    <n v="208.33"/>
    <n v="7499.88"/>
  </r>
  <r>
    <d v="2024-12-17T00:00:00"/>
    <x v="1"/>
    <x v="14"/>
    <s v="KRHUB_78572"/>
    <x v="4"/>
    <x v="4"/>
    <x v="6"/>
    <x v="10"/>
    <x v="45"/>
    <n v="60"/>
    <n v="77722.2"/>
    <m/>
    <x v="3"/>
    <n v="1295.3699999999999"/>
    <n v="77722.2"/>
  </r>
  <r>
    <d v="2024-12-17T00:00:00"/>
    <x v="1"/>
    <x v="24"/>
    <s v="KRHUB_89269"/>
    <x v="4"/>
    <x v="4"/>
    <x v="6"/>
    <x v="10"/>
    <x v="17"/>
    <n v="296"/>
    <n v="30203.84"/>
    <m/>
    <x v="3"/>
    <n v="102.04"/>
    <n v="30203.84"/>
  </r>
  <r>
    <d v="2024-12-17T00:00:00"/>
    <x v="1"/>
    <x v="24"/>
    <s v="KRHUB_89269"/>
    <x v="4"/>
    <x v="4"/>
    <x v="6"/>
    <x v="10"/>
    <x v="17"/>
    <n v="4"/>
    <n v="408.16"/>
    <m/>
    <x v="3"/>
    <n v="102.04"/>
    <n v="408.16"/>
  </r>
  <r>
    <d v="2024-12-17T00:00:00"/>
    <x v="1"/>
    <x v="24"/>
    <s v="KRHUB_89269"/>
    <x v="4"/>
    <x v="4"/>
    <x v="6"/>
    <x v="11"/>
    <x v="13"/>
    <n v="360"/>
    <n v="3333.6"/>
    <m/>
    <x v="3"/>
    <n v="9.26"/>
    <n v="3333.6"/>
  </r>
  <r>
    <d v="2024-12-17T00:00:00"/>
    <x v="1"/>
    <x v="24"/>
    <s v="KRHUB_89269"/>
    <x v="4"/>
    <x v="4"/>
    <x v="6"/>
    <x v="11"/>
    <x v="46"/>
    <n v="48"/>
    <n v="17733.599999999999"/>
    <m/>
    <x v="3"/>
    <n v="369.45"/>
    <n v="17733.599999999999"/>
  </r>
  <r>
    <d v="2024-12-17T00:00:00"/>
    <x v="1"/>
    <x v="14"/>
    <s v="KRHUB_78572"/>
    <x v="4"/>
    <x v="4"/>
    <x v="6"/>
    <x v="11"/>
    <x v="46"/>
    <n v="40"/>
    <n v="14778"/>
    <m/>
    <x v="3"/>
    <n v="369.45"/>
    <n v="14778"/>
  </r>
  <r>
    <d v="2024-12-17T00:00:00"/>
    <x v="1"/>
    <x v="24"/>
    <s v="KRHUB_89269"/>
    <x v="4"/>
    <x v="4"/>
    <x v="6"/>
    <x v="11"/>
    <x v="17"/>
    <n v="50"/>
    <n v="30046.5"/>
    <m/>
    <x v="3"/>
    <n v="600.92999999999995"/>
    <n v="30046.499999999996"/>
  </r>
  <r>
    <d v="2024-12-17T00:00:00"/>
    <x v="1"/>
    <x v="24"/>
    <s v="KRHUB_89269"/>
    <x v="4"/>
    <x v="4"/>
    <x v="6"/>
    <x v="11"/>
    <x v="17"/>
    <n v="25"/>
    <n v="16088"/>
    <m/>
    <x v="3"/>
    <n v="643.52"/>
    <n v="16088"/>
  </r>
  <r>
    <d v="2024-12-17T00:00:00"/>
    <x v="1"/>
    <x v="24"/>
    <s v="KRHUB_89269"/>
    <x v="4"/>
    <x v="4"/>
    <x v="6"/>
    <x v="11"/>
    <x v="17"/>
    <n v="167"/>
    <n v="17040.68"/>
    <m/>
    <x v="3"/>
    <n v="102.04"/>
    <n v="17040.68"/>
  </r>
  <r>
    <d v="2024-12-17T00:00:00"/>
    <x v="1"/>
    <x v="24"/>
    <s v="KRHUB_89269"/>
    <x v="4"/>
    <x v="4"/>
    <x v="6"/>
    <x v="11"/>
    <x v="17"/>
    <n v="33"/>
    <n v="3367.32"/>
    <m/>
    <x v="3"/>
    <n v="102.04"/>
    <n v="3367.32"/>
  </r>
  <r>
    <d v="2024-12-17T00:00:00"/>
    <x v="1"/>
    <x v="24"/>
    <s v="KRHUB_89269"/>
    <x v="4"/>
    <x v="4"/>
    <x v="6"/>
    <x v="11"/>
    <x v="8"/>
    <n v="240"/>
    <n v="32443.200000000001"/>
    <m/>
    <x v="3"/>
    <n v="135.18"/>
    <n v="32443.200000000001"/>
  </r>
  <r>
    <d v="2024-12-17T00:00:00"/>
    <x v="1"/>
    <x v="24"/>
    <s v="KRHUB_89269"/>
    <x v="4"/>
    <x v="4"/>
    <x v="6"/>
    <x v="11"/>
    <x v="1"/>
    <n v="12"/>
    <n v="1722.24"/>
    <m/>
    <x v="3"/>
    <n v="143.52000000000001"/>
    <n v="1722.2400000000002"/>
  </r>
  <r>
    <d v="2024-12-17T00:00:00"/>
    <x v="1"/>
    <x v="24"/>
    <s v="KRHUB_89269"/>
    <x v="4"/>
    <x v="4"/>
    <x v="6"/>
    <x v="11"/>
    <x v="1"/>
    <n v="12"/>
    <n v="1444.44"/>
    <m/>
    <x v="3"/>
    <n v="120.37"/>
    <n v="1444.44"/>
  </r>
  <r>
    <d v="2024-12-17T00:00:00"/>
    <x v="1"/>
    <x v="15"/>
    <s v="KRHUB_90736"/>
    <x v="4"/>
    <x v="4"/>
    <x v="7"/>
    <x v="12"/>
    <x v="21"/>
    <n v="2"/>
    <n v="481.82"/>
    <m/>
    <x v="3"/>
    <n v="240.91"/>
    <n v="481.82"/>
  </r>
  <r>
    <d v="2024-12-17T00:00:00"/>
    <x v="1"/>
    <x v="15"/>
    <s v="KRHUB_90736"/>
    <x v="4"/>
    <x v="4"/>
    <x v="7"/>
    <x v="12"/>
    <x v="21"/>
    <n v="16"/>
    <n v="3854.56"/>
    <m/>
    <x v="3"/>
    <n v="240.91"/>
    <n v="3854.56"/>
  </r>
  <r>
    <d v="2024-12-17T00:00:00"/>
    <x v="1"/>
    <x v="24"/>
    <s v="KRHUB_89269"/>
    <x v="4"/>
    <x v="4"/>
    <x v="7"/>
    <x v="12"/>
    <x v="2"/>
    <n v="48"/>
    <n v="3665.76"/>
    <m/>
    <x v="3"/>
    <n v="76.37"/>
    <n v="3665.76"/>
  </r>
  <r>
    <d v="2024-12-17T00:00:00"/>
    <x v="1"/>
    <x v="24"/>
    <s v="KRHUB_89269"/>
    <x v="4"/>
    <x v="4"/>
    <x v="7"/>
    <x v="12"/>
    <x v="21"/>
    <n v="6"/>
    <n v="1118.1600000000001"/>
    <m/>
    <x v="3"/>
    <n v="186.36"/>
    <n v="1118.1600000000001"/>
  </r>
  <r>
    <d v="2024-12-17T00:00:00"/>
    <x v="1"/>
    <x v="24"/>
    <s v="KRHUB_89269"/>
    <x v="4"/>
    <x v="4"/>
    <x v="7"/>
    <x v="12"/>
    <x v="21"/>
    <n v="50"/>
    <n v="9318"/>
    <m/>
    <x v="3"/>
    <n v="186.36"/>
    <n v="9318"/>
  </r>
  <r>
    <d v="2024-12-17T00:00:00"/>
    <x v="1"/>
    <x v="24"/>
    <s v="KRHUB_89269"/>
    <x v="4"/>
    <x v="4"/>
    <x v="7"/>
    <x v="12"/>
    <x v="2"/>
    <n v="48"/>
    <n v="3665.76"/>
    <m/>
    <x v="3"/>
    <n v="76.37"/>
    <n v="3665.76"/>
  </r>
  <r>
    <d v="2024-12-17T00:00:00"/>
    <x v="1"/>
    <x v="24"/>
    <s v="KRHUB_89269"/>
    <x v="4"/>
    <x v="4"/>
    <x v="7"/>
    <x v="12"/>
    <x v="21"/>
    <n v="28"/>
    <n v="5218.08"/>
    <m/>
    <x v="3"/>
    <n v="186.35999999999999"/>
    <n v="5218.08"/>
  </r>
  <r>
    <d v="2024-12-17T00:00:00"/>
    <x v="1"/>
    <x v="24"/>
    <s v="KRHUB_89269"/>
    <x v="4"/>
    <x v="4"/>
    <x v="7"/>
    <x v="12"/>
    <x v="21"/>
    <n v="28"/>
    <n v="5218.08"/>
    <m/>
    <x v="3"/>
    <n v="186.35999999999999"/>
    <n v="5218.08"/>
  </r>
  <r>
    <d v="2024-12-17T00:00:00"/>
    <x v="1"/>
    <x v="15"/>
    <s v="KRHUB_90736"/>
    <x v="4"/>
    <x v="4"/>
    <x v="7"/>
    <x v="12"/>
    <x v="1"/>
    <n v="3"/>
    <n v="2649.12"/>
    <m/>
    <x v="3"/>
    <n v="883.04"/>
    <n v="2649.12"/>
  </r>
  <r>
    <d v="2024-12-17T00:00:00"/>
    <x v="1"/>
    <x v="8"/>
    <s v="KRHUB_78366"/>
    <x v="4"/>
    <x v="4"/>
    <x v="7"/>
    <x v="12"/>
    <x v="2"/>
    <n v="48"/>
    <n v="3665.76"/>
    <m/>
    <x v="3"/>
    <n v="76.37"/>
    <n v="3665.76"/>
  </r>
  <r>
    <d v="2024-12-17T00:00:00"/>
    <x v="1"/>
    <x v="24"/>
    <s v="KRHUB_89269"/>
    <x v="4"/>
    <x v="4"/>
    <x v="7"/>
    <x v="12"/>
    <x v="7"/>
    <n v="240"/>
    <n v="5880"/>
    <m/>
    <x v="3"/>
    <n v="24.5"/>
    <n v="5880"/>
  </r>
  <r>
    <d v="2024-12-17T00:00:00"/>
    <x v="1"/>
    <x v="24"/>
    <s v="KRHUB_89269"/>
    <x v="4"/>
    <x v="4"/>
    <x v="7"/>
    <x v="12"/>
    <x v="7"/>
    <n v="240"/>
    <n v="5880"/>
    <m/>
    <x v="3"/>
    <n v="24.5"/>
    <n v="5880"/>
  </r>
  <r>
    <d v="2024-12-17T00:00:00"/>
    <x v="1"/>
    <x v="24"/>
    <s v="KRHUB_89269"/>
    <x v="4"/>
    <x v="4"/>
    <x v="7"/>
    <x v="13"/>
    <x v="21"/>
    <n v="24"/>
    <n v="4123.68"/>
    <m/>
    <x v="3"/>
    <n v="171.82000000000002"/>
    <n v="4123.68"/>
  </r>
  <r>
    <d v="2024-12-17T00:00:00"/>
    <x v="3"/>
    <x v="24"/>
    <s v="KRHUB_89269"/>
    <x v="4"/>
    <x v="4"/>
    <x v="6"/>
    <x v="11"/>
    <x v="33"/>
    <n v="48"/>
    <n v="0"/>
    <m/>
    <x v="3"/>
    <n v="0"/>
    <n v="0"/>
  </r>
  <r>
    <d v="2024-12-17T00:00:00"/>
    <x v="3"/>
    <x v="14"/>
    <s v="KRHUB_78572"/>
    <x v="4"/>
    <x v="4"/>
    <x v="6"/>
    <x v="11"/>
    <x v="33"/>
    <n v="40"/>
    <n v="0"/>
    <m/>
    <x v="3"/>
    <n v="0"/>
    <n v="0"/>
  </r>
  <r>
    <d v="2024-12-17T00:00:00"/>
    <x v="3"/>
    <x v="24"/>
    <s v="KRHUB_89269"/>
    <x v="4"/>
    <x v="4"/>
    <x v="6"/>
    <x v="11"/>
    <x v="33"/>
    <n v="25"/>
    <n v="0"/>
    <m/>
    <x v="3"/>
    <n v="0"/>
    <n v="0"/>
  </r>
  <r>
    <d v="2024-12-18T00:00:00"/>
    <x v="1"/>
    <x v="9"/>
    <s v="KRHUB_93329"/>
    <x v="4"/>
    <x v="4"/>
    <x v="9"/>
    <x v="17"/>
    <x v="22"/>
    <n v="24"/>
    <n v="1873.44"/>
    <m/>
    <x v="3"/>
    <n v="78.06"/>
    <n v="1873.44"/>
  </r>
  <r>
    <d v="2024-12-18T00:00:00"/>
    <x v="1"/>
    <x v="9"/>
    <s v="KRHUB_93329"/>
    <x v="4"/>
    <x v="4"/>
    <x v="0"/>
    <x v="19"/>
    <x v="23"/>
    <n v="12"/>
    <n v="504.96"/>
    <m/>
    <x v="3"/>
    <n v="42.08"/>
    <n v="504.96"/>
  </r>
  <r>
    <d v="2024-12-18T00:00:00"/>
    <x v="1"/>
    <x v="9"/>
    <s v="KRHUB_93329"/>
    <x v="4"/>
    <x v="4"/>
    <x v="0"/>
    <x v="20"/>
    <x v="24"/>
    <n v="5"/>
    <n v="2790.2"/>
    <m/>
    <x v="3"/>
    <n v="558.04"/>
    <n v="2790.2"/>
  </r>
  <r>
    <d v="2024-12-18T00:00:00"/>
    <x v="1"/>
    <x v="9"/>
    <s v="KRHUB_93329"/>
    <x v="4"/>
    <x v="4"/>
    <x v="0"/>
    <x v="21"/>
    <x v="22"/>
    <n v="96"/>
    <n v="6314.88"/>
    <m/>
    <x v="3"/>
    <n v="65.78"/>
    <n v="6314.88"/>
  </r>
  <r>
    <d v="2024-12-18T00:00:00"/>
    <x v="1"/>
    <x v="9"/>
    <s v="KRHUB_93329"/>
    <x v="4"/>
    <x v="4"/>
    <x v="0"/>
    <x v="22"/>
    <x v="25"/>
    <n v="120"/>
    <n v="13440"/>
    <m/>
    <x v="3"/>
    <n v="112"/>
    <n v="13440"/>
  </r>
  <r>
    <d v="2024-12-18T00:00:00"/>
    <x v="1"/>
    <x v="12"/>
    <s v="KRHUB_92863"/>
    <x v="4"/>
    <x v="4"/>
    <x v="0"/>
    <x v="22"/>
    <x v="26"/>
    <n v="480"/>
    <n v="19200"/>
    <m/>
    <x v="3"/>
    <n v="40"/>
    <n v="19200"/>
  </r>
  <r>
    <d v="2024-12-18T00:00:00"/>
    <x v="1"/>
    <x v="12"/>
    <s v="KRHUB_92863"/>
    <x v="4"/>
    <x v="4"/>
    <x v="0"/>
    <x v="22"/>
    <x v="26"/>
    <n v="90"/>
    <n v="6300"/>
    <m/>
    <x v="3"/>
    <n v="70"/>
    <n v="6300"/>
  </r>
  <r>
    <d v="2024-12-18T00:00:00"/>
    <x v="1"/>
    <x v="12"/>
    <s v="KRHUB_92863"/>
    <x v="4"/>
    <x v="4"/>
    <x v="0"/>
    <x v="22"/>
    <x v="26"/>
    <n v="150"/>
    <n v="10500"/>
    <m/>
    <x v="3"/>
    <n v="70"/>
    <n v="10500"/>
  </r>
  <r>
    <d v="2024-12-18T00:00:00"/>
    <x v="1"/>
    <x v="9"/>
    <s v="KRHUB_93329"/>
    <x v="4"/>
    <x v="4"/>
    <x v="0"/>
    <x v="22"/>
    <x v="28"/>
    <n v="40"/>
    <n v="1240"/>
    <m/>
    <x v="3"/>
    <n v="31"/>
    <n v="1240"/>
  </r>
  <r>
    <d v="2024-12-18T00:00:00"/>
    <x v="1"/>
    <x v="12"/>
    <s v="KRHUB_92863"/>
    <x v="4"/>
    <x v="4"/>
    <x v="0"/>
    <x v="22"/>
    <x v="49"/>
    <n v="40"/>
    <n v="2773.2"/>
    <m/>
    <x v="3"/>
    <n v="69.33"/>
    <n v="2773.2"/>
  </r>
  <r>
    <d v="2024-12-18T00:00:00"/>
    <x v="1"/>
    <x v="12"/>
    <s v="KRHUB_92863"/>
    <x v="4"/>
    <x v="4"/>
    <x v="0"/>
    <x v="0"/>
    <x v="2"/>
    <n v="6"/>
    <n v="3080.34"/>
    <m/>
    <x v="3"/>
    <n v="513.39"/>
    <n v="3080.34"/>
  </r>
  <r>
    <d v="2024-12-18T00:00:00"/>
    <x v="1"/>
    <x v="9"/>
    <s v="KRHUB_93329"/>
    <x v="4"/>
    <x v="4"/>
    <x v="0"/>
    <x v="15"/>
    <x v="13"/>
    <n v="2"/>
    <n v="704.02"/>
    <m/>
    <x v="3"/>
    <n v="352.01"/>
    <n v="704.02"/>
  </r>
  <r>
    <d v="2024-12-18T00:00:00"/>
    <x v="1"/>
    <x v="9"/>
    <s v="KRHUB_93329"/>
    <x v="4"/>
    <x v="4"/>
    <x v="0"/>
    <x v="31"/>
    <x v="50"/>
    <n v="20"/>
    <n v="1661"/>
    <m/>
    <x v="3"/>
    <n v="83.05"/>
    <n v="1661"/>
  </r>
  <r>
    <d v="2024-12-18T00:00:00"/>
    <x v="1"/>
    <x v="9"/>
    <s v="KRHUB_93329"/>
    <x v="4"/>
    <x v="4"/>
    <x v="0"/>
    <x v="24"/>
    <x v="29"/>
    <n v="40"/>
    <n v="4120"/>
    <m/>
    <x v="3"/>
    <n v="103"/>
    <n v="4120"/>
  </r>
  <r>
    <d v="2024-12-18T00:00:00"/>
    <x v="1"/>
    <x v="9"/>
    <s v="KRHUB_93329"/>
    <x v="4"/>
    <x v="4"/>
    <x v="10"/>
    <x v="25"/>
    <x v="8"/>
    <n v="48"/>
    <n v="9919.68"/>
    <m/>
    <x v="3"/>
    <n v="206.66"/>
    <n v="9919.68"/>
  </r>
  <r>
    <d v="2024-12-18T00:00:00"/>
    <x v="1"/>
    <x v="9"/>
    <s v="KRHUB_93329"/>
    <x v="4"/>
    <x v="4"/>
    <x v="10"/>
    <x v="25"/>
    <x v="32"/>
    <n v="20"/>
    <n v="3000"/>
    <m/>
    <x v="3"/>
    <n v="150"/>
    <n v="3000"/>
  </r>
  <r>
    <d v="2024-12-18T00:00:00"/>
    <x v="1"/>
    <x v="12"/>
    <s v="KRHUB_92863"/>
    <x v="4"/>
    <x v="4"/>
    <x v="10"/>
    <x v="25"/>
    <x v="11"/>
    <n v="12"/>
    <n v="890.04"/>
    <m/>
    <x v="3"/>
    <n v="74.17"/>
    <n v="890.04"/>
  </r>
  <r>
    <d v="2024-12-18T00:00:00"/>
    <x v="1"/>
    <x v="9"/>
    <s v="KRHUB_93329"/>
    <x v="4"/>
    <x v="4"/>
    <x v="10"/>
    <x v="25"/>
    <x v="32"/>
    <n v="20"/>
    <n v="3500"/>
    <m/>
    <x v="3"/>
    <n v="175"/>
    <n v="3500"/>
  </r>
  <r>
    <d v="2024-12-18T00:00:00"/>
    <x v="1"/>
    <x v="9"/>
    <s v="KRHUB_93329"/>
    <x v="4"/>
    <x v="4"/>
    <x v="10"/>
    <x v="25"/>
    <x v="8"/>
    <n v="24"/>
    <n v="3000"/>
    <m/>
    <x v="3"/>
    <n v="125"/>
    <n v="3000"/>
  </r>
  <r>
    <d v="2024-12-18T00:00:00"/>
    <x v="1"/>
    <x v="9"/>
    <s v="KRHUB_93329"/>
    <x v="4"/>
    <x v="4"/>
    <x v="10"/>
    <x v="25"/>
    <x v="8"/>
    <n v="24"/>
    <n v="3000"/>
    <m/>
    <x v="3"/>
    <n v="125"/>
    <n v="3000"/>
  </r>
  <r>
    <d v="2024-12-18T00:00:00"/>
    <x v="1"/>
    <x v="9"/>
    <s v="KRHUB_93329"/>
    <x v="4"/>
    <x v="4"/>
    <x v="1"/>
    <x v="1"/>
    <x v="8"/>
    <n v="4"/>
    <n v="1750"/>
    <m/>
    <x v="3"/>
    <n v="437.5"/>
    <n v="1750"/>
  </r>
  <r>
    <d v="2024-12-18T00:00:00"/>
    <x v="1"/>
    <x v="12"/>
    <s v="KRHUB_92863"/>
    <x v="4"/>
    <x v="4"/>
    <x v="1"/>
    <x v="1"/>
    <x v="8"/>
    <n v="24"/>
    <n v="10500"/>
    <m/>
    <x v="3"/>
    <n v="437.5"/>
    <n v="10500"/>
  </r>
  <r>
    <d v="2024-12-18T00:00:00"/>
    <x v="1"/>
    <x v="9"/>
    <s v="KRHUB_93329"/>
    <x v="4"/>
    <x v="4"/>
    <x v="1"/>
    <x v="1"/>
    <x v="23"/>
    <n v="62"/>
    <n v="1240"/>
    <m/>
    <x v="3"/>
    <n v="20"/>
    <n v="1240"/>
  </r>
  <r>
    <d v="2024-12-18T00:00:00"/>
    <x v="1"/>
    <x v="9"/>
    <s v="KRHUB_93329"/>
    <x v="4"/>
    <x v="4"/>
    <x v="1"/>
    <x v="1"/>
    <x v="23"/>
    <n v="82"/>
    <n v="1640"/>
    <m/>
    <x v="3"/>
    <n v="20"/>
    <n v="1640"/>
  </r>
  <r>
    <d v="2024-12-18T00:00:00"/>
    <x v="1"/>
    <x v="9"/>
    <s v="KRHUB_93329"/>
    <x v="4"/>
    <x v="4"/>
    <x v="1"/>
    <x v="26"/>
    <x v="23"/>
    <n v="12"/>
    <n v="525"/>
    <m/>
    <x v="3"/>
    <n v="43.75"/>
    <n v="525"/>
  </r>
  <r>
    <d v="2024-12-18T00:00:00"/>
    <x v="1"/>
    <x v="9"/>
    <s v="KRHUB_93329"/>
    <x v="4"/>
    <x v="4"/>
    <x v="1"/>
    <x v="26"/>
    <x v="23"/>
    <n v="12"/>
    <n v="1060.68"/>
    <m/>
    <x v="3"/>
    <n v="88.39"/>
    <n v="1060.68"/>
  </r>
  <r>
    <d v="2024-12-18T00:00:00"/>
    <x v="1"/>
    <x v="12"/>
    <s v="KRHUB_92863"/>
    <x v="4"/>
    <x v="4"/>
    <x v="2"/>
    <x v="27"/>
    <x v="20"/>
    <n v="30"/>
    <n v="3243.6"/>
    <m/>
    <x v="3"/>
    <n v="108.11999999999999"/>
    <n v="3243.6"/>
  </r>
  <r>
    <d v="2024-12-18T00:00:00"/>
    <x v="1"/>
    <x v="9"/>
    <s v="KRHUB_93329"/>
    <x v="4"/>
    <x v="4"/>
    <x v="2"/>
    <x v="27"/>
    <x v="11"/>
    <n v="120"/>
    <n v="3783.6"/>
    <m/>
    <x v="3"/>
    <n v="31.529999999999998"/>
    <n v="3783.6"/>
  </r>
  <r>
    <d v="2024-12-18T00:00:00"/>
    <x v="1"/>
    <x v="9"/>
    <s v="KRHUB_93329"/>
    <x v="4"/>
    <x v="4"/>
    <x v="2"/>
    <x v="27"/>
    <x v="20"/>
    <n v="30"/>
    <n v="4324.2"/>
    <m/>
    <x v="3"/>
    <n v="144.13999999999999"/>
    <n v="4324.2"/>
  </r>
  <r>
    <d v="2024-12-18T00:00:00"/>
    <x v="1"/>
    <x v="9"/>
    <s v="KRHUB_93329"/>
    <x v="4"/>
    <x v="4"/>
    <x v="2"/>
    <x v="27"/>
    <x v="11"/>
    <n v="240"/>
    <n v="9079.2000000000007"/>
    <m/>
    <x v="3"/>
    <n v="37.830000000000005"/>
    <n v="9079.2000000000007"/>
  </r>
  <r>
    <d v="2024-12-18T00:00:00"/>
    <x v="1"/>
    <x v="9"/>
    <s v="KRHUB_93329"/>
    <x v="4"/>
    <x v="4"/>
    <x v="2"/>
    <x v="2"/>
    <x v="1"/>
    <n v="24"/>
    <n v="7368.48"/>
    <m/>
    <x v="3"/>
    <n v="307.02"/>
    <n v="7368.48"/>
  </r>
  <r>
    <d v="2024-12-18T00:00:00"/>
    <x v="1"/>
    <x v="9"/>
    <s v="KRHUB_93329"/>
    <x v="4"/>
    <x v="4"/>
    <x v="2"/>
    <x v="2"/>
    <x v="6"/>
    <n v="18"/>
    <n v="5921.1"/>
    <m/>
    <x v="3"/>
    <n v="328.95000000000005"/>
    <n v="5921.1"/>
  </r>
  <r>
    <d v="2024-12-18T00:00:00"/>
    <x v="1"/>
    <x v="9"/>
    <s v="KRHUB_93329"/>
    <x v="4"/>
    <x v="4"/>
    <x v="2"/>
    <x v="2"/>
    <x v="35"/>
    <n v="15"/>
    <n v="6315.9"/>
    <m/>
    <x v="3"/>
    <n v="421.06"/>
    <n v="6315.9"/>
  </r>
  <r>
    <d v="2024-12-18T00:00:00"/>
    <x v="1"/>
    <x v="9"/>
    <s v="KRHUB_93329"/>
    <x v="4"/>
    <x v="4"/>
    <x v="3"/>
    <x v="28"/>
    <x v="54"/>
    <n v="24"/>
    <n v="13445.04"/>
    <m/>
    <x v="3"/>
    <n v="560.21"/>
    <n v="13445.04"/>
  </r>
  <r>
    <d v="2024-12-18T00:00:00"/>
    <x v="1"/>
    <x v="9"/>
    <s v="KRHUB_93329"/>
    <x v="4"/>
    <x v="4"/>
    <x v="3"/>
    <x v="4"/>
    <x v="37"/>
    <n v="5"/>
    <n v="9908.85"/>
    <m/>
    <x v="3"/>
    <n v="1981.77"/>
    <n v="9908.85"/>
  </r>
  <r>
    <d v="2024-12-18T00:00:00"/>
    <x v="1"/>
    <x v="9"/>
    <s v="KRHUB_93329"/>
    <x v="4"/>
    <x v="4"/>
    <x v="3"/>
    <x v="5"/>
    <x v="38"/>
    <n v="6"/>
    <n v="7599.78"/>
    <m/>
    <x v="3"/>
    <n v="1266.6299999999999"/>
    <n v="7599.7799999999988"/>
  </r>
  <r>
    <d v="2024-12-18T00:00:00"/>
    <x v="1"/>
    <x v="9"/>
    <s v="KRHUB_93329"/>
    <x v="4"/>
    <x v="4"/>
    <x v="3"/>
    <x v="16"/>
    <x v="39"/>
    <n v="96"/>
    <n v="16821.12"/>
    <m/>
    <x v="3"/>
    <n v="175.22"/>
    <n v="16821.12"/>
  </r>
  <r>
    <d v="2024-12-18T00:00:00"/>
    <x v="1"/>
    <x v="9"/>
    <s v="KRHUB_93329"/>
    <x v="4"/>
    <x v="4"/>
    <x v="3"/>
    <x v="16"/>
    <x v="16"/>
    <n v="8"/>
    <n v="11348.4"/>
    <m/>
    <x v="3"/>
    <n v="1418.55"/>
    <n v="11348.4"/>
  </r>
  <r>
    <d v="2024-12-18T00:00:00"/>
    <x v="1"/>
    <x v="9"/>
    <s v="KRHUB_93329"/>
    <x v="4"/>
    <x v="4"/>
    <x v="3"/>
    <x v="6"/>
    <x v="13"/>
    <n v="18"/>
    <n v="5106.78"/>
    <m/>
    <x v="3"/>
    <n v="283.70999999999998"/>
    <n v="5106.78"/>
  </r>
  <r>
    <d v="2024-12-18T00:00:00"/>
    <x v="1"/>
    <x v="25"/>
    <s v="KRHUB_95398"/>
    <x v="6"/>
    <x v="7"/>
    <x v="3"/>
    <x v="6"/>
    <x v="13"/>
    <n v="563"/>
    <n v="259329.06"/>
    <m/>
    <x v="3"/>
    <n v="460.62"/>
    <n v="259329.06"/>
  </r>
  <r>
    <d v="2024-12-18T00:00:00"/>
    <x v="1"/>
    <x v="25"/>
    <s v="KRHUB_95398"/>
    <x v="6"/>
    <x v="7"/>
    <x v="3"/>
    <x v="6"/>
    <x v="13"/>
    <n v="157"/>
    <n v="72317.34"/>
    <m/>
    <x v="3"/>
    <n v="460.62"/>
    <n v="72317.34"/>
  </r>
  <r>
    <d v="2024-12-18T00:00:00"/>
    <x v="1"/>
    <x v="25"/>
    <s v="KRHUB_95398"/>
    <x v="6"/>
    <x v="7"/>
    <x v="3"/>
    <x v="6"/>
    <x v="1"/>
    <n v="960"/>
    <n v="2231769.6"/>
    <m/>
    <x v="3"/>
    <n v="2324.7600000000002"/>
    <n v="2231769.6"/>
  </r>
  <r>
    <d v="2024-12-18T00:00:00"/>
    <x v="1"/>
    <x v="12"/>
    <s v="KRHUB_92863"/>
    <x v="4"/>
    <x v="4"/>
    <x v="3"/>
    <x v="7"/>
    <x v="15"/>
    <n v="60"/>
    <n v="2754"/>
    <m/>
    <x v="3"/>
    <n v="45.9"/>
    <n v="2754"/>
  </r>
  <r>
    <d v="2024-12-18T00:00:00"/>
    <x v="1"/>
    <x v="12"/>
    <s v="KRHUB_92863"/>
    <x v="4"/>
    <x v="4"/>
    <x v="5"/>
    <x v="9"/>
    <x v="13"/>
    <n v="72"/>
    <n v="3600"/>
    <m/>
    <x v="3"/>
    <n v="50"/>
    <n v="3600"/>
  </r>
  <r>
    <d v="2024-12-18T00:00:00"/>
    <x v="1"/>
    <x v="9"/>
    <s v="KRHUB_93329"/>
    <x v="4"/>
    <x v="4"/>
    <x v="5"/>
    <x v="9"/>
    <x v="8"/>
    <n v="24"/>
    <n v="3979.92"/>
    <m/>
    <x v="3"/>
    <n v="165.83"/>
    <n v="3979.92"/>
  </r>
  <r>
    <d v="2024-12-18T00:00:00"/>
    <x v="1"/>
    <x v="9"/>
    <s v="KRHUB_93329"/>
    <x v="4"/>
    <x v="4"/>
    <x v="5"/>
    <x v="9"/>
    <x v="8"/>
    <n v="24"/>
    <n v="3979.92"/>
    <m/>
    <x v="3"/>
    <n v="165.83"/>
    <n v="3979.92"/>
  </r>
  <r>
    <d v="2024-12-18T00:00:00"/>
    <x v="1"/>
    <x v="9"/>
    <s v="KRHUB_93329"/>
    <x v="4"/>
    <x v="4"/>
    <x v="5"/>
    <x v="9"/>
    <x v="8"/>
    <n v="24"/>
    <n v="3979.92"/>
    <m/>
    <x v="3"/>
    <n v="165.83"/>
    <n v="3979.92"/>
  </r>
  <r>
    <d v="2024-12-18T00:00:00"/>
    <x v="1"/>
    <x v="12"/>
    <s v="KRHUB_92863"/>
    <x v="4"/>
    <x v="4"/>
    <x v="5"/>
    <x v="9"/>
    <x v="19"/>
    <n v="40"/>
    <n v="3300"/>
    <m/>
    <x v="3"/>
    <n v="82.5"/>
    <n v="3300"/>
  </r>
  <r>
    <d v="2024-12-18T00:00:00"/>
    <x v="1"/>
    <x v="12"/>
    <s v="KRHUB_92863"/>
    <x v="4"/>
    <x v="4"/>
    <x v="6"/>
    <x v="10"/>
    <x v="41"/>
    <n v="24"/>
    <n v="16695.599999999999"/>
    <m/>
    <x v="3"/>
    <n v="695.65"/>
    <n v="16695.599999999999"/>
  </r>
  <r>
    <d v="2024-12-18T00:00:00"/>
    <x v="1"/>
    <x v="9"/>
    <s v="KRHUB_93329"/>
    <x v="4"/>
    <x v="4"/>
    <x v="6"/>
    <x v="30"/>
    <x v="8"/>
    <n v="120"/>
    <n v="6360"/>
    <m/>
    <x v="3"/>
    <n v="53"/>
    <n v="6360"/>
  </r>
  <r>
    <d v="2024-12-18T00:00:00"/>
    <x v="1"/>
    <x v="9"/>
    <s v="KRHUB_93329"/>
    <x v="4"/>
    <x v="4"/>
    <x v="6"/>
    <x v="30"/>
    <x v="1"/>
    <n v="12"/>
    <n v="2211.12"/>
    <m/>
    <x v="3"/>
    <n v="184.26"/>
    <n v="2211.12"/>
  </r>
  <r>
    <d v="2024-12-18T00:00:00"/>
    <x v="1"/>
    <x v="12"/>
    <s v="KRHUB_92863"/>
    <x v="4"/>
    <x v="4"/>
    <x v="6"/>
    <x v="30"/>
    <x v="1"/>
    <n v="60"/>
    <n v="9610.7999999999993"/>
    <m/>
    <x v="3"/>
    <n v="160.17999999999998"/>
    <n v="9610.7999999999993"/>
  </r>
  <r>
    <d v="2024-12-18T00:00:00"/>
    <x v="1"/>
    <x v="12"/>
    <s v="KRHUB_92863"/>
    <x v="4"/>
    <x v="4"/>
    <x v="6"/>
    <x v="30"/>
    <x v="16"/>
    <n v="4"/>
    <n v="2555.56"/>
    <m/>
    <x v="3"/>
    <n v="638.89"/>
    <n v="2555.56"/>
  </r>
  <r>
    <d v="2024-12-18T00:00:00"/>
    <x v="1"/>
    <x v="12"/>
    <s v="KRHUB_92863"/>
    <x v="4"/>
    <x v="4"/>
    <x v="6"/>
    <x v="30"/>
    <x v="16"/>
    <n v="20"/>
    <n v="11296.4"/>
    <m/>
    <x v="3"/>
    <n v="564.81999999999994"/>
    <n v="11296.399999999998"/>
  </r>
  <r>
    <d v="2024-12-18T00:00:00"/>
    <x v="1"/>
    <x v="9"/>
    <s v="KRHUB_93329"/>
    <x v="4"/>
    <x v="4"/>
    <x v="6"/>
    <x v="30"/>
    <x v="16"/>
    <n v="20"/>
    <n v="11296.4"/>
    <m/>
    <x v="3"/>
    <n v="564.81999999999994"/>
    <n v="11296.399999999998"/>
  </r>
  <r>
    <d v="2024-12-18T00:00:00"/>
    <x v="1"/>
    <x v="12"/>
    <s v="KRHUB_92863"/>
    <x v="4"/>
    <x v="4"/>
    <x v="6"/>
    <x v="10"/>
    <x v="45"/>
    <n v="20"/>
    <n v="28240.6"/>
    <m/>
    <x v="3"/>
    <n v="1412.03"/>
    <n v="28240.6"/>
  </r>
  <r>
    <d v="2024-12-18T00:00:00"/>
    <x v="1"/>
    <x v="16"/>
    <s v="KRHUB_93275"/>
    <x v="5"/>
    <x v="5"/>
    <x v="6"/>
    <x v="10"/>
    <x v="45"/>
    <n v="20"/>
    <n v="25907.4"/>
    <m/>
    <x v="3"/>
    <n v="1295.3700000000001"/>
    <n v="25907.4"/>
  </r>
  <r>
    <d v="2024-12-18T00:00:00"/>
    <x v="1"/>
    <x v="26"/>
    <s v="KRHUB_85835"/>
    <x v="5"/>
    <x v="5"/>
    <x v="6"/>
    <x v="10"/>
    <x v="45"/>
    <n v="20"/>
    <n v="25907.4"/>
    <m/>
    <x v="3"/>
    <n v="1295.3700000000001"/>
    <n v="25907.4"/>
  </r>
  <r>
    <d v="2024-12-18T00:00:00"/>
    <x v="1"/>
    <x v="27"/>
    <s v="KRHUB_82079"/>
    <x v="4"/>
    <x v="4"/>
    <x v="6"/>
    <x v="10"/>
    <x v="45"/>
    <n v="20"/>
    <n v="25907.4"/>
    <m/>
    <x v="3"/>
    <n v="1295.3700000000001"/>
    <n v="25907.4"/>
  </r>
  <r>
    <d v="2024-12-18T00:00:00"/>
    <x v="1"/>
    <x v="23"/>
    <s v="KRHUB_90915"/>
    <x v="5"/>
    <x v="5"/>
    <x v="6"/>
    <x v="10"/>
    <x v="45"/>
    <n v="20"/>
    <n v="25907.4"/>
    <m/>
    <x v="3"/>
    <n v="1295.3700000000001"/>
    <n v="25907.4"/>
  </r>
  <r>
    <d v="2024-12-18T00:00:00"/>
    <x v="1"/>
    <x v="9"/>
    <s v="KRHUB_93329"/>
    <x v="4"/>
    <x v="4"/>
    <x v="6"/>
    <x v="10"/>
    <x v="45"/>
    <n v="30"/>
    <n v="38861.1"/>
    <m/>
    <x v="3"/>
    <n v="1295.3699999999999"/>
    <n v="38861.1"/>
  </r>
  <r>
    <d v="2024-12-18T00:00:00"/>
    <x v="1"/>
    <x v="28"/>
    <s v="KRHUB_88631"/>
    <x v="5"/>
    <x v="5"/>
    <x v="6"/>
    <x v="10"/>
    <x v="45"/>
    <n v="20"/>
    <n v="25907.4"/>
    <m/>
    <x v="3"/>
    <n v="1295.3700000000001"/>
    <n v="25907.4"/>
  </r>
  <r>
    <d v="2024-12-18T00:00:00"/>
    <x v="1"/>
    <x v="12"/>
    <s v="KRHUB_92863"/>
    <x v="4"/>
    <x v="4"/>
    <x v="6"/>
    <x v="10"/>
    <x v="17"/>
    <n v="4"/>
    <n v="408.16"/>
    <m/>
    <x v="3"/>
    <n v="102.04"/>
    <n v="408.16"/>
  </r>
  <r>
    <d v="2024-12-18T00:00:00"/>
    <x v="1"/>
    <x v="12"/>
    <s v="KRHUB_92863"/>
    <x v="4"/>
    <x v="4"/>
    <x v="6"/>
    <x v="10"/>
    <x v="17"/>
    <n v="496"/>
    <n v="50611.839999999997"/>
    <m/>
    <x v="3"/>
    <n v="102.03999999999999"/>
    <n v="50611.839999999997"/>
  </r>
  <r>
    <d v="2024-12-18T00:00:00"/>
    <x v="1"/>
    <x v="12"/>
    <s v="KRHUB_92863"/>
    <x v="4"/>
    <x v="4"/>
    <x v="6"/>
    <x v="11"/>
    <x v="46"/>
    <n v="40"/>
    <n v="14778"/>
    <m/>
    <x v="3"/>
    <n v="369.45"/>
    <n v="14778"/>
  </r>
  <r>
    <d v="2024-12-18T00:00:00"/>
    <x v="1"/>
    <x v="12"/>
    <s v="KRHUB_92863"/>
    <x v="4"/>
    <x v="4"/>
    <x v="6"/>
    <x v="11"/>
    <x v="17"/>
    <n v="50"/>
    <n v="30046.5"/>
    <m/>
    <x v="3"/>
    <n v="600.92999999999995"/>
    <n v="30046.499999999996"/>
  </r>
  <r>
    <d v="2024-12-18T00:00:00"/>
    <x v="1"/>
    <x v="9"/>
    <s v="KRHUB_93329"/>
    <x v="4"/>
    <x v="4"/>
    <x v="6"/>
    <x v="11"/>
    <x v="17"/>
    <n v="150"/>
    <n v="15306"/>
    <m/>
    <x v="3"/>
    <n v="102.04"/>
    <n v="15306.000000000002"/>
  </r>
  <r>
    <d v="2024-12-18T00:00:00"/>
    <x v="1"/>
    <x v="12"/>
    <s v="KRHUB_92863"/>
    <x v="4"/>
    <x v="4"/>
    <x v="6"/>
    <x v="11"/>
    <x v="8"/>
    <n v="96"/>
    <n v="12977.28"/>
    <m/>
    <x v="3"/>
    <n v="135.18"/>
    <n v="12977.28"/>
  </r>
  <r>
    <d v="2024-12-18T00:00:00"/>
    <x v="1"/>
    <x v="9"/>
    <s v="KRHUB_93329"/>
    <x v="4"/>
    <x v="4"/>
    <x v="6"/>
    <x v="11"/>
    <x v="2"/>
    <n v="144"/>
    <n v="9734.4"/>
    <m/>
    <x v="3"/>
    <n v="67.599999999999994"/>
    <n v="9734.4"/>
  </r>
  <r>
    <d v="2024-12-18T00:00:00"/>
    <x v="1"/>
    <x v="12"/>
    <s v="KRHUB_92863"/>
    <x v="4"/>
    <x v="4"/>
    <x v="7"/>
    <x v="12"/>
    <x v="1"/>
    <n v="6"/>
    <n v="5298.24"/>
    <m/>
    <x v="3"/>
    <n v="883.04"/>
    <n v="5298.24"/>
  </r>
  <r>
    <d v="2024-12-18T00:00:00"/>
    <x v="1"/>
    <x v="12"/>
    <s v="KRHUB_92863"/>
    <x v="4"/>
    <x v="4"/>
    <x v="7"/>
    <x v="13"/>
    <x v="20"/>
    <n v="6"/>
    <n v="2045.46"/>
    <m/>
    <x v="3"/>
    <n v="340.91"/>
    <n v="2045.46"/>
  </r>
  <r>
    <d v="2024-12-18T00:00:00"/>
    <x v="1"/>
    <x v="12"/>
    <s v="KRHUB_92863"/>
    <x v="4"/>
    <x v="4"/>
    <x v="8"/>
    <x v="14"/>
    <x v="41"/>
    <n v="6"/>
    <n v="2238.2399999999998"/>
    <m/>
    <x v="3"/>
    <n v="373.03999999999996"/>
    <n v="2238.2399999999998"/>
  </r>
  <r>
    <d v="2024-12-18T00:00:00"/>
    <x v="3"/>
    <x v="12"/>
    <s v="KRHUB_92863"/>
    <x v="4"/>
    <x v="4"/>
    <x v="6"/>
    <x v="11"/>
    <x v="33"/>
    <n v="40"/>
    <n v="0"/>
    <m/>
    <x v="3"/>
    <n v="0"/>
    <n v="0"/>
  </r>
  <r>
    <d v="2024-12-19T00:00:00"/>
    <x v="1"/>
    <x v="15"/>
    <s v="KRHUB_90736"/>
    <x v="4"/>
    <x v="4"/>
    <x v="9"/>
    <x v="17"/>
    <x v="22"/>
    <n v="192"/>
    <n v="14987.52"/>
    <m/>
    <x v="3"/>
    <n v="78.06"/>
    <n v="14987.52"/>
  </r>
  <r>
    <d v="2024-12-19T00:00:00"/>
    <x v="1"/>
    <x v="15"/>
    <s v="KRHUB_90736"/>
    <x v="4"/>
    <x v="4"/>
    <x v="9"/>
    <x v="18"/>
    <x v="6"/>
    <n v="18"/>
    <n v="5921.1"/>
    <m/>
    <x v="3"/>
    <n v="328.95000000000005"/>
    <n v="5921.1"/>
  </r>
  <r>
    <d v="2024-12-19T00:00:00"/>
    <x v="1"/>
    <x v="15"/>
    <s v="KRHUB_90736"/>
    <x v="4"/>
    <x v="4"/>
    <x v="9"/>
    <x v="18"/>
    <x v="6"/>
    <n v="18"/>
    <n v="5131.62"/>
    <m/>
    <x v="3"/>
    <n v="285.08999999999997"/>
    <n v="5131.62"/>
  </r>
  <r>
    <d v="2024-12-19T00:00:00"/>
    <x v="1"/>
    <x v="15"/>
    <s v="KRHUB_90736"/>
    <x v="4"/>
    <x v="4"/>
    <x v="0"/>
    <x v="19"/>
    <x v="23"/>
    <n v="24"/>
    <n v="1009.92"/>
    <m/>
    <x v="3"/>
    <n v="42.08"/>
    <n v="1009.92"/>
  </r>
  <r>
    <d v="2024-12-19T00:00:00"/>
    <x v="1"/>
    <x v="15"/>
    <s v="KRHUB_90736"/>
    <x v="4"/>
    <x v="4"/>
    <x v="0"/>
    <x v="22"/>
    <x v="25"/>
    <n v="24"/>
    <n v="2688"/>
    <m/>
    <x v="3"/>
    <n v="112"/>
    <n v="2688"/>
  </r>
  <r>
    <d v="2024-12-19T00:00:00"/>
    <x v="1"/>
    <x v="15"/>
    <s v="KRHUB_90736"/>
    <x v="4"/>
    <x v="4"/>
    <x v="0"/>
    <x v="22"/>
    <x v="26"/>
    <n v="120"/>
    <n v="4800"/>
    <m/>
    <x v="3"/>
    <n v="40"/>
    <n v="4800"/>
  </r>
  <r>
    <d v="2024-12-19T00:00:00"/>
    <x v="1"/>
    <x v="15"/>
    <s v="KRHUB_90736"/>
    <x v="4"/>
    <x v="4"/>
    <x v="0"/>
    <x v="22"/>
    <x v="26"/>
    <n v="100"/>
    <n v="7000"/>
    <m/>
    <x v="3"/>
    <n v="70"/>
    <n v="7000"/>
  </r>
  <r>
    <d v="2024-12-19T00:00:00"/>
    <x v="1"/>
    <x v="15"/>
    <s v="KRHUB_90736"/>
    <x v="4"/>
    <x v="4"/>
    <x v="0"/>
    <x v="0"/>
    <x v="13"/>
    <n v="36"/>
    <n v="9610.92"/>
    <m/>
    <x v="3"/>
    <n v="266.97000000000003"/>
    <n v="9610.9200000000019"/>
  </r>
  <r>
    <d v="2024-12-19T00:00:00"/>
    <x v="1"/>
    <x v="15"/>
    <s v="KRHUB_90736"/>
    <x v="4"/>
    <x v="4"/>
    <x v="0"/>
    <x v="0"/>
    <x v="2"/>
    <n v="12"/>
    <n v="6160.68"/>
    <m/>
    <x v="3"/>
    <n v="513.39"/>
    <n v="6160.68"/>
  </r>
  <r>
    <d v="2024-12-19T00:00:00"/>
    <x v="1"/>
    <x v="15"/>
    <s v="KRHUB_90736"/>
    <x v="4"/>
    <x v="4"/>
    <x v="0"/>
    <x v="0"/>
    <x v="0"/>
    <n v="36"/>
    <n v="8839.44"/>
    <m/>
    <x v="3"/>
    <n v="245.54000000000002"/>
    <n v="8839.44"/>
  </r>
  <r>
    <d v="2024-12-19T00:00:00"/>
    <x v="1"/>
    <x v="15"/>
    <s v="KRHUB_90736"/>
    <x v="4"/>
    <x v="4"/>
    <x v="0"/>
    <x v="23"/>
    <x v="20"/>
    <n v="18"/>
    <n v="2812.68"/>
    <m/>
    <x v="3"/>
    <n v="156.26"/>
    <n v="2812.68"/>
  </r>
  <r>
    <d v="2024-12-19T00:00:00"/>
    <x v="1"/>
    <x v="15"/>
    <s v="KRHUB_90736"/>
    <x v="4"/>
    <x v="4"/>
    <x v="0"/>
    <x v="24"/>
    <x v="29"/>
    <n v="80"/>
    <n v="8240"/>
    <m/>
    <x v="3"/>
    <n v="103"/>
    <n v="8240"/>
  </r>
  <r>
    <d v="2024-12-19T00:00:00"/>
    <x v="1"/>
    <x v="15"/>
    <s v="KRHUB_90736"/>
    <x v="4"/>
    <x v="4"/>
    <x v="10"/>
    <x v="25"/>
    <x v="2"/>
    <n v="12"/>
    <n v="990"/>
    <m/>
    <x v="3"/>
    <n v="82.5"/>
    <n v="990"/>
  </r>
  <r>
    <d v="2024-12-19T00:00:00"/>
    <x v="1"/>
    <x v="15"/>
    <s v="KRHUB_90736"/>
    <x v="4"/>
    <x v="4"/>
    <x v="10"/>
    <x v="25"/>
    <x v="0"/>
    <n v="12"/>
    <n v="1900.08"/>
    <m/>
    <x v="3"/>
    <n v="158.34"/>
    <n v="1900.08"/>
  </r>
  <r>
    <d v="2024-12-19T00:00:00"/>
    <x v="1"/>
    <x v="15"/>
    <s v="KRHUB_90736"/>
    <x v="4"/>
    <x v="4"/>
    <x v="10"/>
    <x v="25"/>
    <x v="11"/>
    <n v="12"/>
    <n v="850.08"/>
    <m/>
    <x v="3"/>
    <n v="70.84"/>
    <n v="850.08"/>
  </r>
  <r>
    <d v="2024-12-19T00:00:00"/>
    <x v="1"/>
    <x v="15"/>
    <s v="KRHUB_90736"/>
    <x v="4"/>
    <x v="4"/>
    <x v="1"/>
    <x v="1"/>
    <x v="1"/>
    <n v="12"/>
    <n v="2667.84"/>
    <m/>
    <x v="3"/>
    <n v="222.32000000000002"/>
    <n v="2667.84"/>
  </r>
  <r>
    <d v="2024-12-19T00:00:00"/>
    <x v="1"/>
    <x v="15"/>
    <s v="KRHUB_90736"/>
    <x v="4"/>
    <x v="4"/>
    <x v="1"/>
    <x v="1"/>
    <x v="1"/>
    <n v="12"/>
    <n v="2667.84"/>
    <m/>
    <x v="3"/>
    <n v="222.32000000000002"/>
    <n v="2667.84"/>
  </r>
  <r>
    <d v="2024-12-19T00:00:00"/>
    <x v="1"/>
    <x v="15"/>
    <s v="KRHUB_90736"/>
    <x v="4"/>
    <x v="4"/>
    <x v="1"/>
    <x v="1"/>
    <x v="23"/>
    <n v="24"/>
    <n v="857.04"/>
    <m/>
    <x v="3"/>
    <n v="35.71"/>
    <n v="857.04"/>
  </r>
  <r>
    <d v="2024-12-19T00:00:00"/>
    <x v="1"/>
    <x v="15"/>
    <s v="KRHUB_90736"/>
    <x v="4"/>
    <x v="4"/>
    <x v="1"/>
    <x v="1"/>
    <x v="13"/>
    <n v="72"/>
    <n v="3456"/>
    <m/>
    <x v="3"/>
    <n v="48"/>
    <n v="3456"/>
  </r>
  <r>
    <d v="2024-12-19T00:00:00"/>
    <x v="1"/>
    <x v="15"/>
    <s v="KRHUB_90736"/>
    <x v="4"/>
    <x v="4"/>
    <x v="2"/>
    <x v="27"/>
    <x v="11"/>
    <n v="120"/>
    <n v="3783.6"/>
    <m/>
    <x v="3"/>
    <n v="31.529999999999998"/>
    <n v="3783.6"/>
  </r>
  <r>
    <d v="2024-12-19T00:00:00"/>
    <x v="1"/>
    <x v="15"/>
    <s v="KRHUB_90736"/>
    <x v="4"/>
    <x v="4"/>
    <x v="2"/>
    <x v="27"/>
    <x v="34"/>
    <n v="112"/>
    <n v="5044.4799999999996"/>
    <m/>
    <x v="3"/>
    <n v="45.04"/>
    <n v="5044.4799999999996"/>
  </r>
  <r>
    <d v="2024-12-19T00:00:00"/>
    <x v="1"/>
    <x v="15"/>
    <s v="KRHUB_90736"/>
    <x v="4"/>
    <x v="4"/>
    <x v="2"/>
    <x v="27"/>
    <x v="19"/>
    <n v="40"/>
    <n v="4324.3999999999996"/>
    <m/>
    <x v="3"/>
    <n v="108.10999999999999"/>
    <n v="4324.3999999999996"/>
  </r>
  <r>
    <d v="2024-12-19T00:00:00"/>
    <x v="1"/>
    <x v="15"/>
    <s v="KRHUB_90736"/>
    <x v="4"/>
    <x v="4"/>
    <x v="2"/>
    <x v="2"/>
    <x v="2"/>
    <n v="48"/>
    <n v="8216.16"/>
    <m/>
    <x v="3"/>
    <n v="171.17"/>
    <n v="8216.16"/>
  </r>
  <r>
    <d v="2024-12-19T00:00:00"/>
    <x v="1"/>
    <x v="15"/>
    <s v="KRHUB_90736"/>
    <x v="4"/>
    <x v="4"/>
    <x v="2"/>
    <x v="2"/>
    <x v="8"/>
    <n v="48"/>
    <n v="9473.76"/>
    <m/>
    <x v="3"/>
    <n v="197.37"/>
    <n v="9473.76"/>
  </r>
  <r>
    <d v="2024-12-19T00:00:00"/>
    <x v="1"/>
    <x v="25"/>
    <s v="KRHUB_95398"/>
    <x v="6"/>
    <x v="7"/>
    <x v="3"/>
    <x v="5"/>
    <x v="38"/>
    <n v="190"/>
    <n v="240659.7"/>
    <m/>
    <x v="3"/>
    <n v="1266.6300000000001"/>
    <n v="240659.7"/>
  </r>
  <r>
    <d v="2024-12-19T00:00:00"/>
    <x v="1"/>
    <x v="25"/>
    <s v="KRHUB_95398"/>
    <x v="6"/>
    <x v="7"/>
    <x v="3"/>
    <x v="5"/>
    <x v="38"/>
    <n v="60"/>
    <n v="75997.8"/>
    <m/>
    <x v="3"/>
    <n v="1266.6300000000001"/>
    <n v="75997.8"/>
  </r>
  <r>
    <d v="2024-12-19T00:00:00"/>
    <x v="1"/>
    <x v="15"/>
    <s v="KRHUB_90736"/>
    <x v="4"/>
    <x v="4"/>
    <x v="3"/>
    <x v="6"/>
    <x v="9"/>
    <n v="36"/>
    <n v="1441.8"/>
    <m/>
    <x v="3"/>
    <n v="40.049999999999997"/>
    <n v="1441.8"/>
  </r>
  <r>
    <d v="2024-12-19T00:00:00"/>
    <x v="1"/>
    <x v="25"/>
    <s v="KRHUB_95398"/>
    <x v="6"/>
    <x v="7"/>
    <x v="3"/>
    <x v="6"/>
    <x v="13"/>
    <n v="71"/>
    <n v="32704.02"/>
    <m/>
    <x v="3"/>
    <n v="460.62"/>
    <n v="32704.02"/>
  </r>
  <r>
    <d v="2024-12-19T00:00:00"/>
    <x v="1"/>
    <x v="25"/>
    <s v="KRHUB_95398"/>
    <x v="6"/>
    <x v="7"/>
    <x v="3"/>
    <x v="6"/>
    <x v="13"/>
    <n v="865"/>
    <n v="398436.3"/>
    <m/>
    <x v="3"/>
    <n v="460.62"/>
    <n v="398436.3"/>
  </r>
  <r>
    <d v="2024-12-19T00:00:00"/>
    <x v="1"/>
    <x v="15"/>
    <s v="KRHUB_90736"/>
    <x v="4"/>
    <x v="4"/>
    <x v="3"/>
    <x v="6"/>
    <x v="14"/>
    <n v="180"/>
    <n v="16371"/>
    <m/>
    <x v="3"/>
    <n v="90.95"/>
    <n v="16371"/>
  </r>
  <r>
    <d v="2024-12-19T00:00:00"/>
    <x v="1"/>
    <x v="25"/>
    <s v="KRHUB_95398"/>
    <x v="6"/>
    <x v="7"/>
    <x v="3"/>
    <x v="6"/>
    <x v="37"/>
    <n v="800"/>
    <n v="1382480"/>
    <m/>
    <x v="3"/>
    <n v="1728.1"/>
    <n v="1382480"/>
  </r>
  <r>
    <d v="2024-12-19T00:00:00"/>
    <x v="1"/>
    <x v="15"/>
    <s v="KRHUB_90736"/>
    <x v="4"/>
    <x v="4"/>
    <x v="5"/>
    <x v="9"/>
    <x v="8"/>
    <n v="24"/>
    <n v="3979.92"/>
    <m/>
    <x v="3"/>
    <n v="165.83"/>
    <n v="3979.92"/>
  </r>
  <r>
    <d v="2024-12-19T00:00:00"/>
    <x v="1"/>
    <x v="15"/>
    <s v="KRHUB_90736"/>
    <x v="4"/>
    <x v="4"/>
    <x v="5"/>
    <x v="9"/>
    <x v="8"/>
    <n v="24"/>
    <n v="3979.92"/>
    <m/>
    <x v="3"/>
    <n v="165.83"/>
    <n v="3979.92"/>
  </r>
  <r>
    <d v="2024-12-19T00:00:00"/>
    <x v="1"/>
    <x v="15"/>
    <s v="KRHUB_90736"/>
    <x v="4"/>
    <x v="4"/>
    <x v="6"/>
    <x v="30"/>
    <x v="16"/>
    <n v="4"/>
    <n v="2266.64"/>
    <m/>
    <x v="3"/>
    <n v="566.66"/>
    <n v="2266.64"/>
  </r>
  <r>
    <d v="2024-12-19T00:00:00"/>
    <x v="1"/>
    <x v="15"/>
    <s v="KRHUB_90736"/>
    <x v="4"/>
    <x v="4"/>
    <x v="6"/>
    <x v="30"/>
    <x v="16"/>
    <n v="4"/>
    <n v="1981.48"/>
    <m/>
    <x v="3"/>
    <n v="495.37"/>
    <n v="1981.48"/>
  </r>
  <r>
    <d v="2024-12-19T00:00:00"/>
    <x v="1"/>
    <x v="14"/>
    <s v="KRHUB_78572"/>
    <x v="4"/>
    <x v="4"/>
    <x v="6"/>
    <x v="10"/>
    <x v="45"/>
    <n v="80"/>
    <n v="103629.6"/>
    <m/>
    <x v="3"/>
    <n v="1295.3700000000001"/>
    <n v="103629.6"/>
  </r>
  <r>
    <d v="2024-12-19T00:00:00"/>
    <x v="1"/>
    <x v="15"/>
    <s v="KRHUB_90736"/>
    <x v="4"/>
    <x v="4"/>
    <x v="6"/>
    <x v="11"/>
    <x v="13"/>
    <n v="432"/>
    <n v="4000.32"/>
    <m/>
    <x v="3"/>
    <n v="9.26"/>
    <n v="4000.3199999999997"/>
  </r>
  <r>
    <d v="2024-12-19T00:00:00"/>
    <x v="1"/>
    <x v="15"/>
    <s v="KRHUB_90736"/>
    <x v="4"/>
    <x v="4"/>
    <x v="6"/>
    <x v="11"/>
    <x v="2"/>
    <n v="96"/>
    <n v="6489.6"/>
    <m/>
    <x v="3"/>
    <n v="67.600000000000009"/>
    <n v="6489.6"/>
  </r>
  <r>
    <d v="2024-12-19T00:00:00"/>
    <x v="1"/>
    <x v="15"/>
    <s v="KRHUB_90736"/>
    <x v="4"/>
    <x v="4"/>
    <x v="6"/>
    <x v="11"/>
    <x v="8"/>
    <n v="72"/>
    <n v="5666.4"/>
    <m/>
    <x v="3"/>
    <n v="78.699999999999989"/>
    <n v="5666.4"/>
  </r>
  <r>
    <d v="2024-12-19T00:00:00"/>
    <x v="1"/>
    <x v="15"/>
    <s v="KRHUB_90736"/>
    <x v="4"/>
    <x v="4"/>
    <x v="6"/>
    <x v="11"/>
    <x v="2"/>
    <n v="48"/>
    <n v="2000.16"/>
    <m/>
    <x v="3"/>
    <n v="41.67"/>
    <n v="2000.16"/>
  </r>
  <r>
    <d v="2024-12-19T00:00:00"/>
    <x v="1"/>
    <x v="15"/>
    <s v="KRHUB_90736"/>
    <x v="4"/>
    <x v="4"/>
    <x v="6"/>
    <x v="11"/>
    <x v="2"/>
    <n v="48"/>
    <n v="2000.16"/>
    <m/>
    <x v="3"/>
    <n v="41.67"/>
    <n v="2000.16"/>
  </r>
  <r>
    <d v="2024-12-19T00:00:00"/>
    <x v="1"/>
    <x v="15"/>
    <s v="KRHUB_90736"/>
    <x v="4"/>
    <x v="4"/>
    <x v="7"/>
    <x v="12"/>
    <x v="21"/>
    <n v="12"/>
    <n v="2236.3200000000002"/>
    <m/>
    <x v="3"/>
    <n v="186.36"/>
    <n v="2236.3200000000002"/>
  </r>
  <r>
    <d v="2024-12-19T00:00:00"/>
    <x v="1"/>
    <x v="15"/>
    <s v="KRHUB_90736"/>
    <x v="4"/>
    <x v="4"/>
    <x v="7"/>
    <x v="12"/>
    <x v="21"/>
    <n v="6"/>
    <n v="1445.46"/>
    <m/>
    <x v="3"/>
    <n v="240.91"/>
    <n v="1445.46"/>
  </r>
  <r>
    <d v="2024-12-19T00:00:00"/>
    <x v="1"/>
    <x v="15"/>
    <s v="KRHUB_90736"/>
    <x v="4"/>
    <x v="4"/>
    <x v="7"/>
    <x v="12"/>
    <x v="21"/>
    <n v="12"/>
    <n v="2236.3200000000002"/>
    <m/>
    <x v="3"/>
    <n v="186.36"/>
    <n v="2236.3200000000002"/>
  </r>
  <r>
    <d v="2024-12-19T00:00:00"/>
    <x v="1"/>
    <x v="15"/>
    <s v="KRHUB_90736"/>
    <x v="4"/>
    <x v="4"/>
    <x v="7"/>
    <x v="12"/>
    <x v="21"/>
    <n v="12"/>
    <n v="2236.3200000000002"/>
    <m/>
    <x v="3"/>
    <n v="186.36"/>
    <n v="2236.3200000000002"/>
  </r>
  <r>
    <d v="2024-12-19T00:00:00"/>
    <x v="1"/>
    <x v="15"/>
    <s v="KRHUB_90736"/>
    <x v="4"/>
    <x v="4"/>
    <x v="7"/>
    <x v="12"/>
    <x v="7"/>
    <n v="300"/>
    <n v="7350"/>
    <m/>
    <x v="3"/>
    <n v="24.5"/>
    <n v="7350"/>
  </r>
  <r>
    <d v="2024-12-19T00:00:00"/>
    <x v="3"/>
    <x v="15"/>
    <s v="KRHUB_90736"/>
    <x v="4"/>
    <x v="4"/>
    <x v="6"/>
    <x v="11"/>
    <x v="7"/>
    <n v="72"/>
    <n v="0"/>
    <m/>
    <x v="3"/>
    <n v="0"/>
    <n v="0"/>
  </r>
  <r>
    <d v="2024-12-20T00:00:00"/>
    <x v="1"/>
    <x v="10"/>
    <s v="KRHUB_85606"/>
    <x v="4"/>
    <x v="4"/>
    <x v="9"/>
    <x v="18"/>
    <x v="2"/>
    <n v="12"/>
    <n v="1736.76"/>
    <m/>
    <x v="3"/>
    <n v="144.72999999999999"/>
    <n v="1736.7599999999998"/>
  </r>
  <r>
    <d v="2024-12-20T00:00:00"/>
    <x v="1"/>
    <x v="10"/>
    <s v="KRHUB_85606"/>
    <x v="4"/>
    <x v="4"/>
    <x v="9"/>
    <x v="18"/>
    <x v="6"/>
    <n v="6"/>
    <n v="1973.7"/>
    <m/>
    <x v="3"/>
    <n v="328.95"/>
    <n v="1973.6999999999998"/>
  </r>
  <r>
    <d v="2024-12-20T00:00:00"/>
    <x v="1"/>
    <x v="10"/>
    <s v="KRHUB_85606"/>
    <x v="4"/>
    <x v="4"/>
    <x v="9"/>
    <x v="18"/>
    <x v="6"/>
    <n v="6"/>
    <n v="1710.54"/>
    <m/>
    <x v="3"/>
    <n v="285.08999999999997"/>
    <n v="1710.54"/>
  </r>
  <r>
    <d v="2024-12-20T00:00:00"/>
    <x v="1"/>
    <x v="10"/>
    <s v="KRHUB_85606"/>
    <x v="4"/>
    <x v="4"/>
    <x v="0"/>
    <x v="19"/>
    <x v="23"/>
    <n v="24"/>
    <n v="2077.6799999999998"/>
    <m/>
    <x v="3"/>
    <n v="86.57"/>
    <n v="2077.6799999999998"/>
  </r>
  <r>
    <d v="2024-12-20T00:00:00"/>
    <x v="1"/>
    <x v="18"/>
    <s v="KRHUB_92137"/>
    <x v="5"/>
    <x v="5"/>
    <x v="0"/>
    <x v="21"/>
    <x v="22"/>
    <n v="48"/>
    <n v="3157.44"/>
    <m/>
    <x v="3"/>
    <n v="65.78"/>
    <n v="3157.44"/>
  </r>
  <r>
    <d v="2024-12-20T00:00:00"/>
    <x v="1"/>
    <x v="17"/>
    <s v="KRHUB_91961"/>
    <x v="4"/>
    <x v="4"/>
    <x v="0"/>
    <x v="22"/>
    <x v="26"/>
    <n v="480"/>
    <n v="19200"/>
    <m/>
    <x v="3"/>
    <n v="40"/>
    <n v="19200"/>
  </r>
  <r>
    <d v="2024-12-20T00:00:00"/>
    <x v="1"/>
    <x v="18"/>
    <s v="KRHUB_92137"/>
    <x v="5"/>
    <x v="5"/>
    <x v="0"/>
    <x v="22"/>
    <x v="26"/>
    <n v="480"/>
    <n v="19200"/>
    <m/>
    <x v="3"/>
    <n v="40"/>
    <n v="19200"/>
  </r>
  <r>
    <d v="2024-12-20T00:00:00"/>
    <x v="1"/>
    <x v="10"/>
    <s v="KRHUB_85606"/>
    <x v="4"/>
    <x v="4"/>
    <x v="0"/>
    <x v="22"/>
    <x v="49"/>
    <n v="40"/>
    <n v="2773.2"/>
    <m/>
    <x v="3"/>
    <n v="69.33"/>
    <n v="2773.2"/>
  </r>
  <r>
    <d v="2024-12-20T00:00:00"/>
    <x v="1"/>
    <x v="17"/>
    <s v="KRHUB_91961"/>
    <x v="4"/>
    <x v="4"/>
    <x v="0"/>
    <x v="22"/>
    <x v="49"/>
    <n v="24"/>
    <n v="1663.92"/>
    <m/>
    <x v="3"/>
    <n v="69.33"/>
    <n v="1663.92"/>
  </r>
  <r>
    <d v="2024-12-20T00:00:00"/>
    <x v="1"/>
    <x v="17"/>
    <s v="KRHUB_91961"/>
    <x v="4"/>
    <x v="4"/>
    <x v="0"/>
    <x v="0"/>
    <x v="13"/>
    <n v="24"/>
    <n v="6407.28"/>
    <m/>
    <x v="3"/>
    <n v="266.96999999999997"/>
    <n v="6407.2799999999988"/>
  </r>
  <r>
    <d v="2024-12-20T00:00:00"/>
    <x v="1"/>
    <x v="17"/>
    <s v="KRHUB_91961"/>
    <x v="4"/>
    <x v="4"/>
    <x v="0"/>
    <x v="0"/>
    <x v="2"/>
    <n v="6"/>
    <n v="3080.34"/>
    <m/>
    <x v="3"/>
    <n v="513.39"/>
    <n v="3080.34"/>
  </r>
  <r>
    <d v="2024-12-20T00:00:00"/>
    <x v="1"/>
    <x v="17"/>
    <s v="KRHUB_91961"/>
    <x v="4"/>
    <x v="4"/>
    <x v="0"/>
    <x v="31"/>
    <x v="50"/>
    <n v="50"/>
    <n v="4152.5"/>
    <m/>
    <x v="3"/>
    <n v="83.05"/>
    <n v="4152.5"/>
  </r>
  <r>
    <d v="2024-12-20T00:00:00"/>
    <x v="1"/>
    <x v="17"/>
    <s v="KRHUB_91961"/>
    <x v="4"/>
    <x v="4"/>
    <x v="0"/>
    <x v="31"/>
    <x v="50"/>
    <n v="50"/>
    <n v="10272.5"/>
    <m/>
    <x v="3"/>
    <n v="205.45"/>
    <n v="10272.5"/>
  </r>
  <r>
    <d v="2024-12-20T00:00:00"/>
    <x v="1"/>
    <x v="17"/>
    <s v="KRHUB_91961"/>
    <x v="4"/>
    <x v="4"/>
    <x v="0"/>
    <x v="31"/>
    <x v="23"/>
    <n v="36"/>
    <n v="3182.04"/>
    <m/>
    <x v="3"/>
    <n v="88.39"/>
    <n v="3182.04"/>
  </r>
  <r>
    <d v="2024-12-20T00:00:00"/>
    <x v="1"/>
    <x v="18"/>
    <s v="KRHUB_92137"/>
    <x v="5"/>
    <x v="5"/>
    <x v="0"/>
    <x v="24"/>
    <x v="29"/>
    <n v="320"/>
    <n v="32960"/>
    <m/>
    <x v="3"/>
    <n v="103"/>
    <n v="32960"/>
  </r>
  <r>
    <d v="2024-12-20T00:00:00"/>
    <x v="1"/>
    <x v="17"/>
    <s v="KRHUB_91961"/>
    <x v="4"/>
    <x v="4"/>
    <x v="0"/>
    <x v="24"/>
    <x v="29"/>
    <n v="160"/>
    <n v="16480"/>
    <m/>
    <x v="3"/>
    <n v="103"/>
    <n v="16480"/>
  </r>
  <r>
    <d v="2024-12-20T00:00:00"/>
    <x v="1"/>
    <x v="10"/>
    <s v="KRHUB_85606"/>
    <x v="4"/>
    <x v="4"/>
    <x v="10"/>
    <x v="25"/>
    <x v="8"/>
    <n v="12"/>
    <n v="3000"/>
    <m/>
    <x v="3"/>
    <n v="250"/>
    <n v="3000"/>
  </r>
  <r>
    <d v="2024-12-20T00:00:00"/>
    <x v="1"/>
    <x v="10"/>
    <s v="KRHUB_85606"/>
    <x v="4"/>
    <x v="4"/>
    <x v="10"/>
    <x v="25"/>
    <x v="0"/>
    <n v="12"/>
    <n v="1350"/>
    <m/>
    <x v="3"/>
    <n v="112.5"/>
    <n v="1350"/>
  </r>
  <r>
    <d v="2024-12-20T00:00:00"/>
    <x v="1"/>
    <x v="10"/>
    <s v="KRHUB_85606"/>
    <x v="4"/>
    <x v="4"/>
    <x v="10"/>
    <x v="25"/>
    <x v="13"/>
    <n v="12"/>
    <n v="790.08"/>
    <m/>
    <x v="3"/>
    <n v="65.84"/>
    <n v="790.08"/>
  </r>
  <r>
    <d v="2024-12-20T00:00:00"/>
    <x v="1"/>
    <x v="10"/>
    <s v="KRHUB_85606"/>
    <x v="4"/>
    <x v="4"/>
    <x v="10"/>
    <x v="25"/>
    <x v="0"/>
    <n v="12"/>
    <n v="1350"/>
    <m/>
    <x v="3"/>
    <n v="112.5"/>
    <n v="1350"/>
  </r>
  <r>
    <d v="2024-12-20T00:00:00"/>
    <x v="1"/>
    <x v="10"/>
    <s v="KRHUB_85606"/>
    <x v="4"/>
    <x v="4"/>
    <x v="10"/>
    <x v="25"/>
    <x v="11"/>
    <n v="12"/>
    <n v="750"/>
    <m/>
    <x v="3"/>
    <n v="62.5"/>
    <n v="750"/>
  </r>
  <r>
    <d v="2024-12-20T00:00:00"/>
    <x v="1"/>
    <x v="10"/>
    <s v="KRHUB_85606"/>
    <x v="4"/>
    <x v="4"/>
    <x v="10"/>
    <x v="25"/>
    <x v="2"/>
    <n v="24"/>
    <n v="3400.08"/>
    <m/>
    <x v="3"/>
    <n v="141.66999999999999"/>
    <n v="3400.08"/>
  </r>
  <r>
    <d v="2024-12-20T00:00:00"/>
    <x v="1"/>
    <x v="17"/>
    <s v="KRHUB_91961"/>
    <x v="4"/>
    <x v="4"/>
    <x v="10"/>
    <x v="25"/>
    <x v="8"/>
    <n v="48"/>
    <n v="6000"/>
    <m/>
    <x v="3"/>
    <n v="125"/>
    <n v="6000"/>
  </r>
  <r>
    <d v="2024-12-20T00:00:00"/>
    <x v="1"/>
    <x v="10"/>
    <s v="KRHUB_85606"/>
    <x v="4"/>
    <x v="4"/>
    <x v="1"/>
    <x v="1"/>
    <x v="1"/>
    <n v="12"/>
    <n v="2946.48"/>
    <m/>
    <x v="3"/>
    <n v="245.54"/>
    <n v="2946.48"/>
  </r>
  <r>
    <d v="2024-12-20T00:00:00"/>
    <x v="1"/>
    <x v="17"/>
    <s v="KRHUB_91961"/>
    <x v="4"/>
    <x v="4"/>
    <x v="1"/>
    <x v="1"/>
    <x v="8"/>
    <n v="6"/>
    <n v="2625"/>
    <m/>
    <x v="3"/>
    <n v="437.5"/>
    <n v="2625"/>
  </r>
  <r>
    <d v="2024-12-20T00:00:00"/>
    <x v="1"/>
    <x v="10"/>
    <s v="KRHUB_85606"/>
    <x v="4"/>
    <x v="4"/>
    <x v="1"/>
    <x v="1"/>
    <x v="23"/>
    <n v="72"/>
    <n v="1440"/>
    <m/>
    <x v="3"/>
    <n v="20"/>
    <n v="1440"/>
  </r>
  <r>
    <d v="2024-12-20T00:00:00"/>
    <x v="1"/>
    <x v="10"/>
    <s v="KRHUB_85606"/>
    <x v="4"/>
    <x v="4"/>
    <x v="1"/>
    <x v="26"/>
    <x v="23"/>
    <n v="12"/>
    <n v="1060.68"/>
    <m/>
    <x v="3"/>
    <n v="88.39"/>
    <n v="1060.68"/>
  </r>
  <r>
    <d v="2024-12-20T00:00:00"/>
    <x v="1"/>
    <x v="10"/>
    <s v="KRHUB_85606"/>
    <x v="4"/>
    <x v="4"/>
    <x v="2"/>
    <x v="27"/>
    <x v="7"/>
    <n v="120"/>
    <n v="5404.8"/>
    <m/>
    <x v="3"/>
    <n v="45.04"/>
    <n v="5404.8"/>
  </r>
  <r>
    <d v="2024-12-20T00:00:00"/>
    <x v="1"/>
    <x v="10"/>
    <s v="KRHUB_85606"/>
    <x v="4"/>
    <x v="4"/>
    <x v="2"/>
    <x v="27"/>
    <x v="20"/>
    <n v="30"/>
    <n v="4324.2"/>
    <m/>
    <x v="3"/>
    <n v="144.13999999999999"/>
    <n v="4324.2"/>
  </r>
  <r>
    <d v="2024-12-20T00:00:00"/>
    <x v="1"/>
    <x v="10"/>
    <s v="KRHUB_85606"/>
    <x v="4"/>
    <x v="4"/>
    <x v="2"/>
    <x v="27"/>
    <x v="19"/>
    <n v="40"/>
    <n v="4324.3999999999996"/>
    <m/>
    <x v="3"/>
    <n v="108.10999999999999"/>
    <n v="4324.3999999999996"/>
  </r>
  <r>
    <d v="2024-12-20T00:00:00"/>
    <x v="1"/>
    <x v="10"/>
    <s v="KRHUB_85606"/>
    <x v="4"/>
    <x v="4"/>
    <x v="2"/>
    <x v="2"/>
    <x v="3"/>
    <n v="54"/>
    <n v="6631.74"/>
    <m/>
    <x v="3"/>
    <n v="122.81"/>
    <n v="6631.74"/>
  </r>
  <r>
    <d v="2024-12-20T00:00:00"/>
    <x v="1"/>
    <x v="10"/>
    <s v="KRHUB_85606"/>
    <x v="4"/>
    <x v="4"/>
    <x v="2"/>
    <x v="2"/>
    <x v="0"/>
    <n v="36"/>
    <n v="4421.16"/>
    <m/>
    <x v="3"/>
    <n v="122.81"/>
    <n v="4421.16"/>
  </r>
  <r>
    <d v="2024-12-20T00:00:00"/>
    <x v="1"/>
    <x v="10"/>
    <s v="KRHUB_85606"/>
    <x v="4"/>
    <x v="4"/>
    <x v="2"/>
    <x v="2"/>
    <x v="2"/>
    <n v="48"/>
    <n v="8216.16"/>
    <m/>
    <x v="3"/>
    <n v="171.17"/>
    <n v="8216.16"/>
  </r>
  <r>
    <d v="2024-12-20T00:00:00"/>
    <x v="1"/>
    <x v="10"/>
    <s v="KRHUB_85606"/>
    <x v="4"/>
    <x v="4"/>
    <x v="2"/>
    <x v="2"/>
    <x v="6"/>
    <n v="18"/>
    <n v="5921.1"/>
    <m/>
    <x v="3"/>
    <n v="328.95000000000005"/>
    <n v="5921.1"/>
  </r>
  <r>
    <d v="2024-12-20T00:00:00"/>
    <x v="1"/>
    <x v="17"/>
    <s v="KRHUB_91961"/>
    <x v="4"/>
    <x v="4"/>
    <x v="3"/>
    <x v="4"/>
    <x v="9"/>
    <n v="144"/>
    <n v="6609.6"/>
    <m/>
    <x v="3"/>
    <n v="45.900000000000006"/>
    <n v="6609.6"/>
  </r>
  <r>
    <d v="2024-12-20T00:00:00"/>
    <x v="1"/>
    <x v="18"/>
    <s v="KRHUB_92137"/>
    <x v="5"/>
    <x v="5"/>
    <x v="3"/>
    <x v="16"/>
    <x v="39"/>
    <n v="32"/>
    <n v="5607.04"/>
    <m/>
    <x v="3"/>
    <n v="175.22"/>
    <n v="5607.04"/>
  </r>
  <r>
    <d v="2024-12-20T00:00:00"/>
    <x v="1"/>
    <x v="17"/>
    <s v="KRHUB_91961"/>
    <x v="4"/>
    <x v="4"/>
    <x v="3"/>
    <x v="16"/>
    <x v="39"/>
    <n v="96"/>
    <n v="16821.12"/>
    <m/>
    <x v="3"/>
    <n v="175.22"/>
    <n v="16821.12"/>
  </r>
  <r>
    <d v="2024-12-20T00:00:00"/>
    <x v="1"/>
    <x v="18"/>
    <s v="KRHUB_92137"/>
    <x v="5"/>
    <x v="5"/>
    <x v="3"/>
    <x v="16"/>
    <x v="37"/>
    <n v="32"/>
    <n v="9879.68"/>
    <m/>
    <x v="3"/>
    <n v="308.74"/>
    <n v="9879.68"/>
  </r>
  <r>
    <d v="2024-12-20T00:00:00"/>
    <x v="1"/>
    <x v="17"/>
    <s v="KRHUB_91961"/>
    <x v="4"/>
    <x v="4"/>
    <x v="3"/>
    <x v="16"/>
    <x v="37"/>
    <n v="16"/>
    <n v="4939.84"/>
    <m/>
    <x v="3"/>
    <n v="308.74"/>
    <n v="4939.84"/>
  </r>
  <r>
    <d v="2024-12-20T00:00:00"/>
    <x v="1"/>
    <x v="18"/>
    <s v="KRHUB_92137"/>
    <x v="5"/>
    <x v="5"/>
    <x v="3"/>
    <x v="16"/>
    <x v="37"/>
    <n v="16"/>
    <n v="4939.84"/>
    <m/>
    <x v="3"/>
    <n v="308.74"/>
    <n v="4939.84"/>
  </r>
  <r>
    <d v="2024-12-20T00:00:00"/>
    <x v="1"/>
    <x v="18"/>
    <s v="KRHUB_92137"/>
    <x v="5"/>
    <x v="5"/>
    <x v="3"/>
    <x v="16"/>
    <x v="16"/>
    <n v="12"/>
    <n v="17022.599999999999"/>
    <m/>
    <x v="3"/>
    <n v="1418.55"/>
    <n v="17022.599999999999"/>
  </r>
  <r>
    <d v="2024-12-20T00:00:00"/>
    <x v="1"/>
    <x v="17"/>
    <s v="KRHUB_91961"/>
    <x v="4"/>
    <x v="4"/>
    <x v="3"/>
    <x v="16"/>
    <x v="16"/>
    <n v="16"/>
    <n v="22696.799999999999"/>
    <m/>
    <x v="3"/>
    <n v="1418.55"/>
    <n v="22696.799999999999"/>
  </r>
  <r>
    <d v="2024-12-20T00:00:00"/>
    <x v="1"/>
    <x v="18"/>
    <s v="KRHUB_92137"/>
    <x v="5"/>
    <x v="5"/>
    <x v="3"/>
    <x v="6"/>
    <x v="13"/>
    <n v="9"/>
    <n v="2553.39"/>
    <m/>
    <x v="3"/>
    <n v="283.70999999999998"/>
    <n v="2553.39"/>
  </r>
  <r>
    <d v="2024-12-20T00:00:00"/>
    <x v="1"/>
    <x v="17"/>
    <s v="KRHUB_91961"/>
    <x v="4"/>
    <x v="4"/>
    <x v="3"/>
    <x v="6"/>
    <x v="37"/>
    <n v="32"/>
    <n v="55299.199999999997"/>
    <m/>
    <x v="3"/>
    <n v="1728.1"/>
    <n v="55299.199999999997"/>
  </r>
  <r>
    <d v="2024-12-20T00:00:00"/>
    <x v="1"/>
    <x v="17"/>
    <s v="KRHUB_91961"/>
    <x v="4"/>
    <x v="4"/>
    <x v="3"/>
    <x v="6"/>
    <x v="13"/>
    <n v="24"/>
    <n v="5767.92"/>
    <m/>
    <x v="3"/>
    <n v="240.33"/>
    <n v="5767.92"/>
  </r>
  <r>
    <d v="2024-12-20T00:00:00"/>
    <x v="1"/>
    <x v="10"/>
    <s v="KRHUB_85606"/>
    <x v="4"/>
    <x v="4"/>
    <x v="3"/>
    <x v="7"/>
    <x v="10"/>
    <n v="45"/>
    <n v="4693.95"/>
    <m/>
    <x v="3"/>
    <n v="104.31"/>
    <n v="4693.95"/>
  </r>
  <r>
    <d v="2024-12-20T00:00:00"/>
    <x v="1"/>
    <x v="10"/>
    <s v="KRHUB_85606"/>
    <x v="4"/>
    <x v="4"/>
    <x v="5"/>
    <x v="9"/>
    <x v="41"/>
    <n v="6"/>
    <n v="4495.0200000000004"/>
    <m/>
    <x v="3"/>
    <n v="749.17000000000007"/>
    <n v="4495.0200000000004"/>
  </r>
  <r>
    <d v="2024-12-20T00:00:00"/>
    <x v="1"/>
    <x v="10"/>
    <s v="KRHUB_85606"/>
    <x v="4"/>
    <x v="4"/>
    <x v="5"/>
    <x v="9"/>
    <x v="16"/>
    <n v="4"/>
    <n v="3330"/>
    <m/>
    <x v="3"/>
    <n v="832.5"/>
    <n v="3330"/>
  </r>
  <r>
    <d v="2024-12-20T00:00:00"/>
    <x v="1"/>
    <x v="10"/>
    <s v="KRHUB_85606"/>
    <x v="4"/>
    <x v="4"/>
    <x v="5"/>
    <x v="9"/>
    <x v="16"/>
    <n v="4"/>
    <n v="3330"/>
    <m/>
    <x v="3"/>
    <n v="832.5"/>
    <n v="3330"/>
  </r>
  <r>
    <d v="2024-12-20T00:00:00"/>
    <x v="1"/>
    <x v="10"/>
    <s v="KRHUB_85606"/>
    <x v="4"/>
    <x v="4"/>
    <x v="5"/>
    <x v="9"/>
    <x v="43"/>
    <n v="324"/>
    <n v="3508.92"/>
    <m/>
    <x v="3"/>
    <n v="10.83"/>
    <n v="3508.92"/>
  </r>
  <r>
    <d v="2024-12-20T00:00:00"/>
    <x v="1"/>
    <x v="10"/>
    <s v="KRHUB_85606"/>
    <x v="4"/>
    <x v="4"/>
    <x v="5"/>
    <x v="9"/>
    <x v="43"/>
    <n v="216"/>
    <n v="1844.64"/>
    <m/>
    <x v="3"/>
    <n v="8.5400000000000009"/>
    <n v="1844.64"/>
  </r>
  <r>
    <d v="2024-12-20T00:00:00"/>
    <x v="1"/>
    <x v="10"/>
    <s v="KRHUB_85606"/>
    <x v="4"/>
    <x v="4"/>
    <x v="6"/>
    <x v="30"/>
    <x v="1"/>
    <n v="24"/>
    <n v="4422.24"/>
    <m/>
    <x v="3"/>
    <n v="184.26"/>
    <n v="4422.24"/>
  </r>
  <r>
    <d v="2024-12-20T00:00:00"/>
    <x v="1"/>
    <x v="10"/>
    <s v="KRHUB_85606"/>
    <x v="4"/>
    <x v="4"/>
    <x v="6"/>
    <x v="30"/>
    <x v="1"/>
    <n v="60"/>
    <n v="9610.7999999999993"/>
    <m/>
    <x v="3"/>
    <n v="160.17999999999998"/>
    <n v="9610.7999999999993"/>
  </r>
  <r>
    <d v="2024-12-20T00:00:00"/>
    <x v="1"/>
    <x v="10"/>
    <s v="KRHUB_85606"/>
    <x v="4"/>
    <x v="4"/>
    <x v="6"/>
    <x v="30"/>
    <x v="41"/>
    <n v="30"/>
    <n v="13583.1"/>
    <m/>
    <x v="3"/>
    <n v="452.77000000000004"/>
    <n v="13583.1"/>
  </r>
  <r>
    <d v="2024-12-20T00:00:00"/>
    <x v="1"/>
    <x v="10"/>
    <s v="KRHUB_85606"/>
    <x v="4"/>
    <x v="4"/>
    <x v="6"/>
    <x v="30"/>
    <x v="41"/>
    <n v="30"/>
    <n v="11916.6"/>
    <m/>
    <x v="3"/>
    <n v="397.22"/>
    <n v="11916.6"/>
  </r>
  <r>
    <d v="2024-12-20T00:00:00"/>
    <x v="1"/>
    <x v="10"/>
    <s v="KRHUB_85606"/>
    <x v="4"/>
    <x v="4"/>
    <x v="6"/>
    <x v="30"/>
    <x v="16"/>
    <n v="4"/>
    <n v="1981.48"/>
    <m/>
    <x v="3"/>
    <n v="495.37"/>
    <n v="1981.48"/>
  </r>
  <r>
    <d v="2024-12-20T00:00:00"/>
    <x v="1"/>
    <x v="10"/>
    <s v="KRHUB_85606"/>
    <x v="4"/>
    <x v="4"/>
    <x v="6"/>
    <x v="30"/>
    <x v="16"/>
    <n v="4"/>
    <n v="1981.48"/>
    <m/>
    <x v="3"/>
    <n v="495.37"/>
    <n v="1981.48"/>
  </r>
  <r>
    <d v="2024-12-20T00:00:00"/>
    <x v="1"/>
    <x v="10"/>
    <s v="KRHUB_85606"/>
    <x v="4"/>
    <x v="4"/>
    <x v="6"/>
    <x v="30"/>
    <x v="16"/>
    <n v="32"/>
    <n v="20444.48"/>
    <m/>
    <x v="3"/>
    <n v="638.89"/>
    <n v="20444.48"/>
  </r>
  <r>
    <d v="2024-12-20T00:00:00"/>
    <x v="1"/>
    <x v="10"/>
    <s v="KRHUB_85606"/>
    <x v="4"/>
    <x v="4"/>
    <x v="6"/>
    <x v="30"/>
    <x v="16"/>
    <n v="32"/>
    <n v="18073.919999999998"/>
    <m/>
    <x v="3"/>
    <n v="564.80999999999995"/>
    <n v="18073.919999999998"/>
  </r>
  <r>
    <d v="2024-12-20T00:00:00"/>
    <x v="1"/>
    <x v="10"/>
    <s v="KRHUB_85606"/>
    <x v="4"/>
    <x v="4"/>
    <x v="6"/>
    <x v="10"/>
    <x v="18"/>
    <n v="6"/>
    <n v="5388.84"/>
    <m/>
    <x v="3"/>
    <n v="898.14"/>
    <n v="5388.84"/>
  </r>
  <r>
    <d v="2024-12-20T00:00:00"/>
    <x v="1"/>
    <x v="17"/>
    <s v="KRHUB_91961"/>
    <x v="4"/>
    <x v="4"/>
    <x v="6"/>
    <x v="10"/>
    <x v="45"/>
    <n v="4"/>
    <n v="5648.12"/>
    <m/>
    <x v="3"/>
    <n v="1412.03"/>
    <n v="5648.12"/>
  </r>
  <r>
    <d v="2024-12-20T00:00:00"/>
    <x v="1"/>
    <x v="17"/>
    <s v="KRHUB_91961"/>
    <x v="4"/>
    <x v="4"/>
    <x v="6"/>
    <x v="10"/>
    <x v="45"/>
    <n v="6"/>
    <n v="8472.18"/>
    <m/>
    <x v="3"/>
    <n v="1412.03"/>
    <n v="8472.18"/>
  </r>
  <r>
    <d v="2024-12-20T00:00:00"/>
    <x v="1"/>
    <x v="10"/>
    <s v="KRHUB_85606"/>
    <x v="4"/>
    <x v="4"/>
    <x v="6"/>
    <x v="10"/>
    <x v="18"/>
    <n v="6"/>
    <n v="4750.0200000000004"/>
    <m/>
    <x v="3"/>
    <n v="791.67000000000007"/>
    <n v="4750.0200000000004"/>
  </r>
  <r>
    <d v="2024-12-20T00:00:00"/>
    <x v="1"/>
    <x v="17"/>
    <s v="KRHUB_91961"/>
    <x v="4"/>
    <x v="4"/>
    <x v="6"/>
    <x v="10"/>
    <x v="45"/>
    <n v="10"/>
    <n v="12953.7"/>
    <m/>
    <x v="3"/>
    <n v="1295.3700000000001"/>
    <n v="12953.7"/>
  </r>
  <r>
    <d v="2024-12-20T00:00:00"/>
    <x v="1"/>
    <x v="17"/>
    <s v="KRHUB_91961"/>
    <x v="4"/>
    <x v="4"/>
    <x v="6"/>
    <x v="10"/>
    <x v="17"/>
    <n v="4"/>
    <n v="408.16"/>
    <m/>
    <x v="3"/>
    <n v="102.04"/>
    <n v="408.16"/>
  </r>
  <r>
    <d v="2024-12-20T00:00:00"/>
    <x v="1"/>
    <x v="18"/>
    <s v="KRHUB_92137"/>
    <x v="5"/>
    <x v="5"/>
    <x v="6"/>
    <x v="10"/>
    <x v="17"/>
    <n v="150"/>
    <n v="15306"/>
    <m/>
    <x v="3"/>
    <n v="102.04"/>
    <n v="15306.000000000002"/>
  </r>
  <r>
    <d v="2024-12-20T00:00:00"/>
    <x v="1"/>
    <x v="17"/>
    <s v="KRHUB_91961"/>
    <x v="4"/>
    <x v="4"/>
    <x v="6"/>
    <x v="10"/>
    <x v="17"/>
    <n v="146"/>
    <n v="14897.84"/>
    <m/>
    <x v="3"/>
    <n v="102.04"/>
    <n v="14897.84"/>
  </r>
  <r>
    <d v="2024-12-20T00:00:00"/>
    <x v="1"/>
    <x v="10"/>
    <s v="KRHUB_85606"/>
    <x v="4"/>
    <x v="4"/>
    <x v="6"/>
    <x v="11"/>
    <x v="1"/>
    <n v="11"/>
    <n v="1171.28"/>
    <m/>
    <x v="3"/>
    <n v="106.48"/>
    <n v="1171.28"/>
  </r>
  <r>
    <d v="2024-12-20T00:00:00"/>
    <x v="1"/>
    <x v="10"/>
    <s v="KRHUB_85606"/>
    <x v="4"/>
    <x v="4"/>
    <x v="6"/>
    <x v="11"/>
    <x v="1"/>
    <n v="37"/>
    <n v="3939.76"/>
    <m/>
    <x v="3"/>
    <n v="106.48"/>
    <n v="3939.76"/>
  </r>
  <r>
    <d v="2024-12-20T00:00:00"/>
    <x v="1"/>
    <x v="10"/>
    <s v="KRHUB_85606"/>
    <x v="4"/>
    <x v="4"/>
    <x v="6"/>
    <x v="11"/>
    <x v="17"/>
    <n v="15"/>
    <n v="9013.9500000000007"/>
    <m/>
    <x v="3"/>
    <n v="600.93000000000006"/>
    <n v="9013.9500000000007"/>
  </r>
  <r>
    <d v="2024-12-20T00:00:00"/>
    <x v="1"/>
    <x v="10"/>
    <s v="KRHUB_85606"/>
    <x v="4"/>
    <x v="4"/>
    <x v="6"/>
    <x v="11"/>
    <x v="18"/>
    <n v="18"/>
    <n v="17249.939999999999"/>
    <m/>
    <x v="3"/>
    <n v="958.32999999999993"/>
    <n v="17249.939999999999"/>
  </r>
  <r>
    <d v="2024-12-20T00:00:00"/>
    <x v="1"/>
    <x v="10"/>
    <s v="KRHUB_85606"/>
    <x v="4"/>
    <x v="4"/>
    <x v="6"/>
    <x v="11"/>
    <x v="17"/>
    <n v="10"/>
    <n v="6009.3"/>
    <m/>
    <x v="3"/>
    <n v="600.93000000000006"/>
    <n v="6009.3000000000011"/>
  </r>
  <r>
    <d v="2024-12-20T00:00:00"/>
    <x v="1"/>
    <x v="10"/>
    <s v="KRHUB_85606"/>
    <x v="4"/>
    <x v="4"/>
    <x v="6"/>
    <x v="11"/>
    <x v="8"/>
    <n v="112"/>
    <n v="15140.16"/>
    <m/>
    <x v="3"/>
    <n v="135.18"/>
    <n v="15140.16"/>
  </r>
  <r>
    <d v="2024-12-20T00:00:00"/>
    <x v="1"/>
    <x v="10"/>
    <s v="KRHUB_85606"/>
    <x v="4"/>
    <x v="4"/>
    <x v="6"/>
    <x v="11"/>
    <x v="8"/>
    <n v="8"/>
    <n v="1081.44"/>
    <m/>
    <x v="3"/>
    <n v="135.18"/>
    <n v="1081.44"/>
  </r>
  <r>
    <d v="2024-12-20T00:00:00"/>
    <x v="1"/>
    <x v="10"/>
    <s v="KRHUB_85606"/>
    <x v="4"/>
    <x v="4"/>
    <x v="6"/>
    <x v="11"/>
    <x v="1"/>
    <n v="24"/>
    <n v="2888.88"/>
    <m/>
    <x v="3"/>
    <n v="120.37"/>
    <n v="2888.88"/>
  </r>
  <r>
    <d v="2024-12-20T00:00:00"/>
    <x v="1"/>
    <x v="10"/>
    <s v="KRHUB_85606"/>
    <x v="4"/>
    <x v="4"/>
    <x v="6"/>
    <x v="11"/>
    <x v="8"/>
    <n v="48"/>
    <n v="3777.6"/>
    <m/>
    <x v="3"/>
    <n v="78.7"/>
    <n v="3777.6000000000004"/>
  </r>
  <r>
    <d v="2024-12-20T00:00:00"/>
    <x v="1"/>
    <x v="10"/>
    <s v="KRHUB_85606"/>
    <x v="4"/>
    <x v="4"/>
    <x v="7"/>
    <x v="12"/>
    <x v="20"/>
    <n v="6"/>
    <n v="2809.08"/>
    <m/>
    <x v="3"/>
    <n v="468.18"/>
    <n v="2809.08"/>
  </r>
  <r>
    <d v="2024-12-20T00:00:00"/>
    <x v="1"/>
    <x v="10"/>
    <s v="KRHUB_85606"/>
    <x v="4"/>
    <x v="4"/>
    <x v="7"/>
    <x v="12"/>
    <x v="20"/>
    <n v="6"/>
    <n v="2809.08"/>
    <m/>
    <x v="3"/>
    <n v="468.18"/>
    <n v="2809.08"/>
  </r>
  <r>
    <d v="2024-12-20T00:00:00"/>
    <x v="1"/>
    <x v="10"/>
    <s v="KRHUB_85606"/>
    <x v="4"/>
    <x v="4"/>
    <x v="7"/>
    <x v="12"/>
    <x v="21"/>
    <n v="10"/>
    <n v="2409.1"/>
    <m/>
    <x v="3"/>
    <n v="240.91"/>
    <n v="2409.1"/>
  </r>
  <r>
    <d v="2024-12-20T00:00:00"/>
    <x v="1"/>
    <x v="10"/>
    <s v="KRHUB_85606"/>
    <x v="4"/>
    <x v="4"/>
    <x v="7"/>
    <x v="12"/>
    <x v="20"/>
    <n v="10"/>
    <n v="4681.8"/>
    <m/>
    <x v="3"/>
    <n v="468.18"/>
    <n v="4681.8"/>
  </r>
  <r>
    <d v="2024-12-20T00:00:00"/>
    <x v="1"/>
    <x v="18"/>
    <s v="KRHUB_92137"/>
    <x v="5"/>
    <x v="5"/>
    <x v="7"/>
    <x v="12"/>
    <x v="2"/>
    <n v="24"/>
    <n v="1832.88"/>
    <m/>
    <x v="3"/>
    <n v="76.37"/>
    <n v="1832.88"/>
  </r>
  <r>
    <d v="2024-12-20T00:00:00"/>
    <x v="1"/>
    <x v="18"/>
    <s v="KRHUB_92137"/>
    <x v="5"/>
    <x v="5"/>
    <x v="7"/>
    <x v="12"/>
    <x v="20"/>
    <n v="6"/>
    <n v="2290.86"/>
    <m/>
    <x v="3"/>
    <n v="381.81"/>
    <n v="2290.86"/>
  </r>
  <r>
    <d v="2024-12-20T00:00:00"/>
    <x v="1"/>
    <x v="18"/>
    <s v="KRHUB_92137"/>
    <x v="5"/>
    <x v="5"/>
    <x v="7"/>
    <x v="12"/>
    <x v="20"/>
    <n v="6"/>
    <n v="2290.86"/>
    <m/>
    <x v="3"/>
    <n v="381.81"/>
    <n v="2290.86"/>
  </r>
  <r>
    <d v="2024-12-20T00:00:00"/>
    <x v="1"/>
    <x v="18"/>
    <s v="KRHUB_92137"/>
    <x v="5"/>
    <x v="5"/>
    <x v="7"/>
    <x v="12"/>
    <x v="2"/>
    <n v="24"/>
    <n v="1832.88"/>
    <m/>
    <x v="3"/>
    <n v="76.37"/>
    <n v="1832.88"/>
  </r>
  <r>
    <d v="2024-12-20T00:00:00"/>
    <x v="1"/>
    <x v="18"/>
    <s v="KRHUB_92137"/>
    <x v="5"/>
    <x v="5"/>
    <x v="7"/>
    <x v="12"/>
    <x v="20"/>
    <n v="6"/>
    <n v="2236.38"/>
    <m/>
    <x v="3"/>
    <n v="372.73"/>
    <n v="2236.38"/>
  </r>
  <r>
    <d v="2024-12-20T00:00:00"/>
    <x v="1"/>
    <x v="18"/>
    <s v="KRHUB_92137"/>
    <x v="5"/>
    <x v="5"/>
    <x v="7"/>
    <x v="12"/>
    <x v="2"/>
    <n v="24"/>
    <n v="1832.88"/>
    <m/>
    <x v="3"/>
    <n v="76.37"/>
    <n v="1832.88"/>
  </r>
  <r>
    <d v="2024-12-20T00:00:00"/>
    <x v="1"/>
    <x v="10"/>
    <s v="KRHUB_85606"/>
    <x v="4"/>
    <x v="4"/>
    <x v="7"/>
    <x v="13"/>
    <x v="21"/>
    <n v="1"/>
    <n v="208.18"/>
    <m/>
    <x v="3"/>
    <n v="208.18"/>
    <n v="208.18"/>
  </r>
  <r>
    <d v="2024-12-20T00:00:00"/>
    <x v="1"/>
    <x v="10"/>
    <s v="KRHUB_85606"/>
    <x v="4"/>
    <x v="4"/>
    <x v="7"/>
    <x v="13"/>
    <x v="21"/>
    <n v="5"/>
    <n v="1068.1500000000001"/>
    <m/>
    <x v="3"/>
    <n v="213.63000000000002"/>
    <n v="1068.1500000000001"/>
  </r>
  <r>
    <d v="2024-12-20T00:00:00"/>
    <x v="1"/>
    <x v="10"/>
    <s v="KRHUB_85606"/>
    <x v="4"/>
    <x v="4"/>
    <x v="7"/>
    <x v="13"/>
    <x v="20"/>
    <n v="6"/>
    <n v="2558.2199999999998"/>
    <m/>
    <x v="3"/>
    <n v="426.36999999999995"/>
    <n v="2558.2199999999998"/>
  </r>
  <r>
    <d v="2024-12-20T00:00:00"/>
    <x v="1"/>
    <x v="10"/>
    <s v="KRHUB_85606"/>
    <x v="4"/>
    <x v="4"/>
    <x v="7"/>
    <x v="13"/>
    <x v="21"/>
    <n v="24"/>
    <n v="4123.68"/>
    <m/>
    <x v="3"/>
    <n v="171.82000000000002"/>
    <n v="4123.68"/>
  </r>
  <r>
    <d v="2024-12-20T00:00:00"/>
    <x v="1"/>
    <x v="10"/>
    <s v="KRHUB_85606"/>
    <x v="4"/>
    <x v="4"/>
    <x v="7"/>
    <x v="13"/>
    <x v="2"/>
    <n v="48"/>
    <n v="3272.64"/>
    <m/>
    <x v="3"/>
    <n v="68.179999999999993"/>
    <n v="3272.6399999999994"/>
  </r>
  <r>
    <d v="2024-12-02T00:00:00"/>
    <x v="2"/>
    <x v="29"/>
    <s v="KRAHD_38591"/>
    <x v="1"/>
    <x v="1"/>
    <x v="9"/>
    <x v="18"/>
    <x v="13"/>
    <n v="-1"/>
    <n v="-144.72999999999999"/>
    <s v="Wrong Order"/>
    <x v="0"/>
    <n v="144.72999999999999"/>
    <n v="-144.72999999999999"/>
  </r>
  <r>
    <d v="2024-12-02T00:00:00"/>
    <x v="2"/>
    <x v="30"/>
    <s v="KRAHD_102733"/>
    <x v="3"/>
    <x v="9"/>
    <x v="9"/>
    <x v="18"/>
    <x v="13"/>
    <n v="-3"/>
    <n v="-434.19"/>
    <s v="Shop had No Cash"/>
    <x v="0"/>
    <n v="144.72999999999999"/>
    <n v="-434.18999999999994"/>
  </r>
  <r>
    <d v="2024-12-02T00:00:00"/>
    <x v="2"/>
    <x v="31"/>
    <s v="KRAHD_39534"/>
    <x v="1"/>
    <x v="1"/>
    <x v="9"/>
    <x v="18"/>
    <x v="13"/>
    <n v="-1"/>
    <n v="-144.72999999999999"/>
    <s v="Shop had No Cash"/>
    <x v="0"/>
    <n v="144.72999999999999"/>
    <n v="-144.72999999999999"/>
  </r>
  <r>
    <d v="2024-12-02T00:00:00"/>
    <x v="2"/>
    <x v="32"/>
    <s v="KRAHD_38651"/>
    <x v="1"/>
    <x v="1"/>
    <x v="9"/>
    <x v="18"/>
    <x v="13"/>
    <n v="-1"/>
    <n v="-144.72999999999999"/>
    <s v="Shop had No Cash"/>
    <x v="0"/>
    <n v="144.72999999999999"/>
    <n v="-144.72999999999999"/>
  </r>
  <r>
    <d v="2024-12-02T00:00:00"/>
    <x v="2"/>
    <x v="33"/>
    <s v="KRAHD_40112"/>
    <x v="0"/>
    <x v="0"/>
    <x v="9"/>
    <x v="18"/>
    <x v="13"/>
    <n v="-1"/>
    <n v="-144.72999999999999"/>
    <s v="Shop had No Cash"/>
    <x v="0"/>
    <n v="144.72999999999999"/>
    <n v="-144.72999999999999"/>
  </r>
  <r>
    <d v="2024-12-02T00:00:00"/>
    <x v="2"/>
    <x v="34"/>
    <s v="KRAHD_38550"/>
    <x v="1"/>
    <x v="1"/>
    <x v="9"/>
    <x v="18"/>
    <x v="13"/>
    <n v="-1"/>
    <n v="-144.72999999999999"/>
    <s v="Wrong Order"/>
    <x v="0"/>
    <n v="144.72999999999999"/>
    <n v="-144.72999999999999"/>
  </r>
  <r>
    <d v="2024-12-02T00:00:00"/>
    <x v="2"/>
    <x v="35"/>
    <s v="KRAHD_53216"/>
    <x v="0"/>
    <x v="0"/>
    <x v="9"/>
    <x v="18"/>
    <x v="13"/>
    <n v="-1"/>
    <n v="-144.72999999999999"/>
    <s v="Wrong Order"/>
    <x v="0"/>
    <n v="144.72999999999999"/>
    <n v="-144.72999999999999"/>
  </r>
  <r>
    <d v="2024-12-02T00:00:00"/>
    <x v="2"/>
    <x v="36"/>
    <s v="KRAHD_75432"/>
    <x v="1"/>
    <x v="1"/>
    <x v="9"/>
    <x v="18"/>
    <x v="13"/>
    <n v="-1"/>
    <n v="-144.72999999999999"/>
    <s v="Wrong Order"/>
    <x v="0"/>
    <n v="144.72999999999999"/>
    <n v="-144.72999999999999"/>
  </r>
  <r>
    <d v="2024-12-02T00:00:00"/>
    <x v="2"/>
    <x v="37"/>
    <s v="KRAHD_75922"/>
    <x v="0"/>
    <x v="0"/>
    <x v="9"/>
    <x v="18"/>
    <x v="13"/>
    <n v="-1"/>
    <n v="-144.72999999999999"/>
    <s v="Wrong Order"/>
    <x v="0"/>
    <n v="144.72999999999999"/>
    <n v="-144.72999999999999"/>
  </r>
  <r>
    <d v="2024-12-02T00:00:00"/>
    <x v="2"/>
    <x v="38"/>
    <s v="KRAHD_86105"/>
    <x v="0"/>
    <x v="0"/>
    <x v="9"/>
    <x v="18"/>
    <x v="13"/>
    <n v="-1"/>
    <n v="-144.72999999999999"/>
    <s v="Wrong Order"/>
    <x v="0"/>
    <n v="144.72999999999999"/>
    <n v="-144.72999999999999"/>
  </r>
  <r>
    <d v="2024-12-02T00:00:00"/>
    <x v="2"/>
    <x v="39"/>
    <s v="KRAHD_39538"/>
    <x v="7"/>
    <x v="10"/>
    <x v="9"/>
    <x v="18"/>
    <x v="6"/>
    <n v="-18"/>
    <n v="-5921.1"/>
    <s v="Godown Short"/>
    <x v="0"/>
    <n v="328.95000000000005"/>
    <n v="-5921.1"/>
  </r>
  <r>
    <d v="2024-12-02T00:00:00"/>
    <x v="2"/>
    <x v="40"/>
    <s v="KRAHD_55612"/>
    <x v="0"/>
    <x v="0"/>
    <x v="9"/>
    <x v="18"/>
    <x v="6"/>
    <n v="-3"/>
    <n v="-986.85"/>
    <s v="Wrong Order"/>
    <x v="0"/>
    <n v="328.95"/>
    <n v="-986.84999999999991"/>
  </r>
  <r>
    <d v="2024-12-02T00:00:00"/>
    <x v="2"/>
    <x v="41"/>
    <s v="KRAHD_38421"/>
    <x v="3"/>
    <x v="3"/>
    <x v="0"/>
    <x v="36"/>
    <x v="50"/>
    <n v="-2"/>
    <n v="-400"/>
    <s v="Po Expired So Customer Rejected"/>
    <x v="0"/>
    <n v="200"/>
    <n v="-400"/>
  </r>
  <r>
    <d v="2024-12-02T00:00:00"/>
    <x v="2"/>
    <x v="42"/>
    <s v="KRAHD_38988"/>
    <x v="0"/>
    <x v="0"/>
    <x v="0"/>
    <x v="20"/>
    <x v="24"/>
    <n v="-1"/>
    <n v="-558.04"/>
    <s v="Wrong Order"/>
    <x v="0"/>
    <n v="558.04"/>
    <n v="-558.04"/>
  </r>
  <r>
    <d v="2024-12-02T00:00:00"/>
    <x v="2"/>
    <x v="33"/>
    <s v="KRAHD_40112"/>
    <x v="0"/>
    <x v="0"/>
    <x v="0"/>
    <x v="20"/>
    <x v="24"/>
    <n v="-1"/>
    <n v="-558.04"/>
    <s v="Shop had No Cash"/>
    <x v="0"/>
    <n v="558.04"/>
    <n v="-558.04"/>
  </r>
  <r>
    <d v="2024-12-02T00:00:00"/>
    <x v="2"/>
    <x v="30"/>
    <s v="KRAHD_102733"/>
    <x v="3"/>
    <x v="9"/>
    <x v="0"/>
    <x v="20"/>
    <x v="24"/>
    <n v="-1"/>
    <n v="-558.04"/>
    <s v="Shop had No Cash"/>
    <x v="0"/>
    <n v="558.04"/>
    <n v="-558.04"/>
  </r>
  <r>
    <d v="2024-12-02T00:00:00"/>
    <x v="2"/>
    <x v="43"/>
    <s v="KRAHD_38523"/>
    <x v="8"/>
    <x v="11"/>
    <x v="0"/>
    <x v="20"/>
    <x v="19"/>
    <n v="-1"/>
    <n v="-1025.9000000000001"/>
    <s v="Wrong Order"/>
    <x v="0"/>
    <n v="1025.9000000000001"/>
    <n v="-1025.9000000000001"/>
  </r>
  <r>
    <d v="2024-12-02T00:00:00"/>
    <x v="2"/>
    <x v="42"/>
    <s v="KRAHD_38988"/>
    <x v="0"/>
    <x v="0"/>
    <x v="0"/>
    <x v="20"/>
    <x v="19"/>
    <n v="-1"/>
    <n v="-1025.9000000000001"/>
    <s v="Wrong Order"/>
    <x v="0"/>
    <n v="1025.9000000000001"/>
    <n v="-1025.9000000000001"/>
  </r>
  <r>
    <d v="2024-12-02T00:00:00"/>
    <x v="2"/>
    <x v="44"/>
    <s v="KRAHD_38630"/>
    <x v="1"/>
    <x v="1"/>
    <x v="0"/>
    <x v="20"/>
    <x v="19"/>
    <n v="-1"/>
    <n v="-1025.9000000000001"/>
    <s v="Wrong Order"/>
    <x v="0"/>
    <n v="1025.9000000000001"/>
    <n v="-1025.9000000000001"/>
  </r>
  <r>
    <d v="2024-12-02T00:00:00"/>
    <x v="2"/>
    <x v="45"/>
    <s v="KRAHD_70465"/>
    <x v="2"/>
    <x v="2"/>
    <x v="0"/>
    <x v="20"/>
    <x v="19"/>
    <n v="-1"/>
    <n v="-1025.9000000000001"/>
    <s v="Wrong Order"/>
    <x v="0"/>
    <n v="1025.9000000000001"/>
    <n v="-1025.9000000000001"/>
  </r>
  <r>
    <d v="2024-12-02T00:00:00"/>
    <x v="2"/>
    <x v="46"/>
    <s v="KRAHD_41616"/>
    <x v="0"/>
    <x v="0"/>
    <x v="0"/>
    <x v="20"/>
    <x v="19"/>
    <n v="-1"/>
    <n v="-1025.9000000000001"/>
    <s v="Shop Closed"/>
    <x v="0"/>
    <n v="1025.9000000000001"/>
    <n v="-1025.9000000000001"/>
  </r>
  <r>
    <d v="2024-12-02T00:00:00"/>
    <x v="2"/>
    <x v="47"/>
    <s v="KRAHD_40413"/>
    <x v="0"/>
    <x v="0"/>
    <x v="0"/>
    <x v="20"/>
    <x v="19"/>
    <n v="-1"/>
    <n v="-1025.9000000000001"/>
    <s v="Wrong Order"/>
    <x v="0"/>
    <n v="1025.9000000000001"/>
    <n v="-1025.9000000000001"/>
  </r>
  <r>
    <d v="2024-12-02T00:00:00"/>
    <x v="2"/>
    <x v="48"/>
    <s v="KRAHD_38512"/>
    <x v="3"/>
    <x v="3"/>
    <x v="0"/>
    <x v="20"/>
    <x v="19"/>
    <n v="-4"/>
    <n v="-4103.6000000000004"/>
    <s v="Wrong Order"/>
    <x v="0"/>
    <n v="1025.9000000000001"/>
    <n v="-4103.6000000000004"/>
  </r>
  <r>
    <d v="2024-12-02T00:00:00"/>
    <x v="2"/>
    <x v="49"/>
    <s v="KRAHD_40253"/>
    <x v="1"/>
    <x v="1"/>
    <x v="0"/>
    <x v="20"/>
    <x v="19"/>
    <n v="-1"/>
    <n v="-1025.9000000000001"/>
    <s v="Wrong Order"/>
    <x v="0"/>
    <n v="1025.9000000000001"/>
    <n v="-1025.9000000000001"/>
  </r>
  <r>
    <d v="2024-12-02T00:00:00"/>
    <x v="2"/>
    <x v="30"/>
    <s v="KRAHD_102733"/>
    <x v="3"/>
    <x v="9"/>
    <x v="0"/>
    <x v="20"/>
    <x v="19"/>
    <n v="-1"/>
    <n v="-1852.67"/>
    <s v="Shop had No Cash"/>
    <x v="0"/>
    <n v="1852.67"/>
    <n v="-1852.67"/>
  </r>
  <r>
    <d v="2024-12-02T00:00:00"/>
    <x v="2"/>
    <x v="50"/>
    <s v="KRAHD_38439"/>
    <x v="0"/>
    <x v="0"/>
    <x v="0"/>
    <x v="20"/>
    <x v="19"/>
    <n v="-1"/>
    <n v="-1852.67"/>
    <s v="Shop had No Cash"/>
    <x v="0"/>
    <n v="1852.67"/>
    <n v="-1852.67"/>
  </r>
  <r>
    <d v="2024-12-02T00:00:00"/>
    <x v="2"/>
    <x v="48"/>
    <s v="KRAHD_38512"/>
    <x v="3"/>
    <x v="3"/>
    <x v="0"/>
    <x v="20"/>
    <x v="19"/>
    <n v="-2"/>
    <n v="-3705.34"/>
    <s v="Wrong Order"/>
    <x v="0"/>
    <n v="1852.67"/>
    <n v="-3705.34"/>
  </r>
  <r>
    <d v="2024-12-02T00:00:00"/>
    <x v="2"/>
    <x v="51"/>
    <s v="KRAHD_42201"/>
    <x v="0"/>
    <x v="0"/>
    <x v="0"/>
    <x v="20"/>
    <x v="19"/>
    <n v="-1"/>
    <n v="-1852.67"/>
    <s v="Wrong Order"/>
    <x v="0"/>
    <n v="1852.67"/>
    <n v="-1852.67"/>
  </r>
  <r>
    <d v="2024-12-02T00:00:00"/>
    <x v="2"/>
    <x v="52"/>
    <s v="KRAHD_39093"/>
    <x v="0"/>
    <x v="0"/>
    <x v="0"/>
    <x v="20"/>
    <x v="19"/>
    <n v="-1"/>
    <n v="-2141.96"/>
    <s v="Wrong Order"/>
    <x v="0"/>
    <n v="2141.96"/>
    <n v="-2141.96"/>
  </r>
  <r>
    <d v="2024-12-02T00:00:00"/>
    <x v="2"/>
    <x v="53"/>
    <s v="KRAHD_77550"/>
    <x v="1"/>
    <x v="1"/>
    <x v="0"/>
    <x v="20"/>
    <x v="19"/>
    <n v="-2"/>
    <n v="-4283.92"/>
    <s v="Shop had No Cash"/>
    <x v="0"/>
    <n v="2141.96"/>
    <n v="-4283.92"/>
  </r>
  <r>
    <d v="2024-12-02T00:00:00"/>
    <x v="2"/>
    <x v="48"/>
    <s v="KRAHD_38512"/>
    <x v="3"/>
    <x v="3"/>
    <x v="0"/>
    <x v="20"/>
    <x v="19"/>
    <n v="-1"/>
    <n v="-2141.96"/>
    <s v="Wrong Order"/>
    <x v="0"/>
    <n v="2141.96"/>
    <n v="-2141.96"/>
  </r>
  <r>
    <d v="2024-12-02T00:00:00"/>
    <x v="2"/>
    <x v="43"/>
    <s v="KRAHD_38523"/>
    <x v="8"/>
    <x v="11"/>
    <x v="0"/>
    <x v="20"/>
    <x v="0"/>
    <n v="-1"/>
    <n v="-379.46"/>
    <s v="Wrong Order"/>
    <x v="0"/>
    <n v="379.46"/>
    <n v="-379.46"/>
  </r>
  <r>
    <d v="2024-12-02T00:00:00"/>
    <x v="2"/>
    <x v="35"/>
    <s v="KRAHD_53216"/>
    <x v="0"/>
    <x v="0"/>
    <x v="0"/>
    <x v="20"/>
    <x v="0"/>
    <n v="-1"/>
    <n v="-379.46"/>
    <s v="Wrong Order"/>
    <x v="0"/>
    <n v="379.46"/>
    <n v="-379.46"/>
  </r>
  <r>
    <d v="2024-12-02T00:00:00"/>
    <x v="2"/>
    <x v="44"/>
    <s v="KRAHD_38630"/>
    <x v="1"/>
    <x v="1"/>
    <x v="0"/>
    <x v="20"/>
    <x v="0"/>
    <n v="-1"/>
    <n v="-379.46"/>
    <s v="Wrong Order"/>
    <x v="0"/>
    <n v="379.46"/>
    <n v="-379.46"/>
  </r>
  <r>
    <d v="2024-12-02T00:00:00"/>
    <x v="2"/>
    <x v="33"/>
    <s v="KRAHD_40112"/>
    <x v="0"/>
    <x v="0"/>
    <x v="0"/>
    <x v="20"/>
    <x v="0"/>
    <n v="-1"/>
    <n v="-379.46"/>
    <s v="Shop had No Cash"/>
    <x v="4"/>
    <n v="379.46"/>
    <n v="-379.46"/>
  </r>
  <r>
    <d v="2024-12-02T00:00:00"/>
    <x v="2"/>
    <x v="54"/>
    <s v="KRAHD_82527"/>
    <x v="0"/>
    <x v="0"/>
    <x v="0"/>
    <x v="20"/>
    <x v="0"/>
    <n v="-1"/>
    <n v="-379.46"/>
    <s v="Wrong Order"/>
    <x v="4"/>
    <n v="379.46"/>
    <n v="-379.46"/>
  </r>
  <r>
    <d v="2024-12-02T00:00:00"/>
    <x v="2"/>
    <x v="33"/>
    <s v="KRAHD_40112"/>
    <x v="0"/>
    <x v="0"/>
    <x v="0"/>
    <x v="20"/>
    <x v="0"/>
    <n v="-1"/>
    <n v="-379.46"/>
    <s v="Shop had No Cash"/>
    <x v="4"/>
    <n v="379.46"/>
    <n v="-379.46"/>
  </r>
  <r>
    <d v="2024-12-02T00:00:00"/>
    <x v="2"/>
    <x v="37"/>
    <s v="KRAHD_75922"/>
    <x v="0"/>
    <x v="0"/>
    <x v="0"/>
    <x v="20"/>
    <x v="0"/>
    <n v="-1"/>
    <n v="-379.46"/>
    <s v="Wrong Order"/>
    <x v="4"/>
    <n v="379.46"/>
    <n v="-379.46"/>
  </r>
  <r>
    <d v="2024-12-02T00:00:00"/>
    <x v="2"/>
    <x v="55"/>
    <s v="KRAHD_38717"/>
    <x v="9"/>
    <x v="12"/>
    <x v="0"/>
    <x v="21"/>
    <x v="48"/>
    <n v="-4"/>
    <n v="-314.44"/>
    <s v="Godown Short"/>
    <x v="4"/>
    <n v="78.61"/>
    <n v="-314.44"/>
  </r>
  <r>
    <d v="2024-12-02T00:00:00"/>
    <x v="2"/>
    <x v="56"/>
    <s v="KRAHD_47308"/>
    <x v="0"/>
    <x v="0"/>
    <x v="0"/>
    <x v="21"/>
    <x v="22"/>
    <n v="-18"/>
    <n v="-1184.04"/>
    <s v="Shop had No Cash"/>
    <x v="4"/>
    <n v="65.78"/>
    <n v="-1184.04"/>
  </r>
  <r>
    <d v="2024-12-02T00:00:00"/>
    <x v="2"/>
    <x v="57"/>
    <s v="KRAHD_38423"/>
    <x v="8"/>
    <x v="11"/>
    <x v="0"/>
    <x v="21"/>
    <x v="22"/>
    <n v="-6"/>
    <n v="-394.68"/>
    <s v="Shop had No Cash"/>
    <x v="4"/>
    <n v="65.78"/>
    <n v="-394.68"/>
  </r>
  <r>
    <d v="2024-12-02T00:00:00"/>
    <x v="2"/>
    <x v="58"/>
    <s v="KRAHD_40072"/>
    <x v="0"/>
    <x v="0"/>
    <x v="0"/>
    <x v="21"/>
    <x v="22"/>
    <n v="-26"/>
    <n v="-1710.28"/>
    <s v="Wrong Order"/>
    <x v="4"/>
    <n v="65.78"/>
    <n v="-1710.28"/>
  </r>
  <r>
    <d v="2024-12-02T00:00:00"/>
    <x v="2"/>
    <x v="59"/>
    <s v="KRAHD_40281"/>
    <x v="0"/>
    <x v="0"/>
    <x v="0"/>
    <x v="21"/>
    <x v="22"/>
    <n v="-34"/>
    <n v="-2236.52"/>
    <s v="Shop had No Cash"/>
    <x v="4"/>
    <n v="65.78"/>
    <n v="-2236.52"/>
  </r>
  <r>
    <d v="2024-12-02T00:00:00"/>
    <x v="2"/>
    <x v="60"/>
    <s v="KRAHD_88685"/>
    <x v="10"/>
    <x v="13"/>
    <x v="0"/>
    <x v="22"/>
    <x v="25"/>
    <n v="-1"/>
    <n v="-112"/>
    <s v="Shop had No Cash"/>
    <x v="4"/>
    <n v="112"/>
    <n v="-112"/>
  </r>
  <r>
    <d v="2024-12-02T00:00:00"/>
    <x v="2"/>
    <x v="61"/>
    <s v="KRAHD_M01439"/>
    <x v="11"/>
    <x v="14"/>
    <x v="0"/>
    <x v="22"/>
    <x v="25"/>
    <n v="-1"/>
    <n v="-112"/>
    <s v="Shop Closed"/>
    <x v="4"/>
    <n v="112"/>
    <n v="-112"/>
  </r>
  <r>
    <d v="2024-12-02T00:00:00"/>
    <x v="2"/>
    <x v="46"/>
    <s v="KRAHD_41616"/>
    <x v="0"/>
    <x v="0"/>
    <x v="0"/>
    <x v="22"/>
    <x v="26"/>
    <n v="-2"/>
    <n v="-80"/>
    <s v="Shop Closed"/>
    <x v="4"/>
    <n v="40"/>
    <n v="-80"/>
  </r>
  <r>
    <d v="2024-12-02T00:00:00"/>
    <x v="2"/>
    <x v="54"/>
    <s v="KRAHD_82527"/>
    <x v="0"/>
    <x v="0"/>
    <x v="0"/>
    <x v="22"/>
    <x v="26"/>
    <n v="-1"/>
    <n v="-40"/>
    <s v="Wrong Order"/>
    <x v="4"/>
    <n v="40"/>
    <n v="-40"/>
  </r>
  <r>
    <d v="2024-12-02T00:00:00"/>
    <x v="2"/>
    <x v="42"/>
    <s v="KRAHD_38988"/>
    <x v="0"/>
    <x v="0"/>
    <x v="0"/>
    <x v="22"/>
    <x v="26"/>
    <n v="-4"/>
    <n v="-160"/>
    <s v="Wrong Order"/>
    <x v="4"/>
    <n v="40"/>
    <n v="-160"/>
  </r>
  <r>
    <d v="2024-12-02T00:00:00"/>
    <x v="2"/>
    <x v="36"/>
    <s v="KRAHD_75432"/>
    <x v="1"/>
    <x v="1"/>
    <x v="0"/>
    <x v="22"/>
    <x v="26"/>
    <n v="-5"/>
    <n v="-200"/>
    <s v="Wrong Order"/>
    <x v="4"/>
    <n v="40"/>
    <n v="-200"/>
  </r>
  <r>
    <d v="2024-12-02T00:00:00"/>
    <x v="2"/>
    <x v="38"/>
    <s v="KRAHD_86105"/>
    <x v="0"/>
    <x v="0"/>
    <x v="0"/>
    <x v="22"/>
    <x v="26"/>
    <n v="-4"/>
    <n v="-160"/>
    <s v="Wrong Order"/>
    <x v="4"/>
    <n v="40"/>
    <n v="-160"/>
  </r>
  <r>
    <d v="2024-12-02T00:00:00"/>
    <x v="2"/>
    <x v="37"/>
    <s v="KRAHD_75922"/>
    <x v="0"/>
    <x v="0"/>
    <x v="0"/>
    <x v="22"/>
    <x v="26"/>
    <n v="-1"/>
    <n v="-40"/>
    <s v="Wrong Order"/>
    <x v="4"/>
    <n v="40"/>
    <n v="-40"/>
  </r>
  <r>
    <d v="2024-12-02T00:00:00"/>
    <x v="2"/>
    <x v="62"/>
    <s v="KRAHD_M04982"/>
    <x v="10"/>
    <x v="15"/>
    <x v="0"/>
    <x v="22"/>
    <x v="26"/>
    <n v="-8"/>
    <n v="-320"/>
    <s v="Shop had No Cash"/>
    <x v="4"/>
    <n v="40"/>
    <n v="-320"/>
  </r>
  <r>
    <d v="2024-12-02T00:00:00"/>
    <x v="2"/>
    <x v="63"/>
    <s v="KRAHD_77640"/>
    <x v="0"/>
    <x v="0"/>
    <x v="0"/>
    <x v="22"/>
    <x v="26"/>
    <n v="-4"/>
    <n v="-160"/>
    <s v="Wrong Order"/>
    <x v="4"/>
    <n v="40"/>
    <n v="-160"/>
  </r>
  <r>
    <d v="2024-12-02T00:00:00"/>
    <x v="2"/>
    <x v="32"/>
    <s v="KRAHD_38651"/>
    <x v="1"/>
    <x v="1"/>
    <x v="0"/>
    <x v="22"/>
    <x v="26"/>
    <n v="-2"/>
    <n v="-80"/>
    <s v="Shop had No Cash"/>
    <x v="4"/>
    <n v="40"/>
    <n v="-80"/>
  </r>
  <r>
    <d v="2024-12-02T00:00:00"/>
    <x v="2"/>
    <x v="36"/>
    <s v="KRAHD_75432"/>
    <x v="1"/>
    <x v="1"/>
    <x v="0"/>
    <x v="22"/>
    <x v="26"/>
    <n v="-10"/>
    <n v="-400"/>
    <s v="Wrong Order"/>
    <x v="4"/>
    <n v="40"/>
    <n v="-400"/>
  </r>
  <r>
    <d v="2024-12-02T00:00:00"/>
    <x v="2"/>
    <x v="35"/>
    <s v="KRAHD_53216"/>
    <x v="0"/>
    <x v="0"/>
    <x v="0"/>
    <x v="22"/>
    <x v="26"/>
    <n v="-1"/>
    <n v="-40"/>
    <s v="Wrong Order"/>
    <x v="4"/>
    <n v="40"/>
    <n v="-40"/>
  </r>
  <r>
    <d v="2024-12-02T00:00:00"/>
    <x v="2"/>
    <x v="38"/>
    <s v="KRAHD_86105"/>
    <x v="0"/>
    <x v="0"/>
    <x v="0"/>
    <x v="22"/>
    <x v="26"/>
    <n v="-4"/>
    <n v="-280"/>
    <s v="Wrong Order"/>
    <x v="4"/>
    <n v="70"/>
    <n v="-280"/>
  </r>
  <r>
    <d v="2024-12-02T00:00:00"/>
    <x v="2"/>
    <x v="36"/>
    <s v="KRAHD_75432"/>
    <x v="1"/>
    <x v="1"/>
    <x v="0"/>
    <x v="22"/>
    <x v="26"/>
    <n v="-20"/>
    <n v="-1400"/>
    <s v="Wrong Order"/>
    <x v="4"/>
    <n v="70"/>
    <n v="-1400"/>
  </r>
  <r>
    <d v="2024-12-02T00:00:00"/>
    <x v="2"/>
    <x v="63"/>
    <s v="KRAHD_77640"/>
    <x v="0"/>
    <x v="0"/>
    <x v="0"/>
    <x v="22"/>
    <x v="26"/>
    <n v="-4"/>
    <n v="-280"/>
    <s v="Wrong Order"/>
    <x v="4"/>
    <n v="70"/>
    <n v="-280"/>
  </r>
  <r>
    <d v="2024-12-02T00:00:00"/>
    <x v="2"/>
    <x v="64"/>
    <s v="KRAHD_M01969"/>
    <x v="1"/>
    <x v="1"/>
    <x v="0"/>
    <x v="22"/>
    <x v="26"/>
    <n v="-1"/>
    <n v="-70"/>
    <s v="Wrong Order"/>
    <x v="4"/>
    <n v="70"/>
    <n v="-70"/>
  </r>
  <r>
    <d v="2024-12-02T00:00:00"/>
    <x v="2"/>
    <x v="50"/>
    <s v="KRAHD_38439"/>
    <x v="0"/>
    <x v="0"/>
    <x v="0"/>
    <x v="22"/>
    <x v="26"/>
    <n v="-5"/>
    <n v="-350"/>
    <s v="Shop had No Cash"/>
    <x v="4"/>
    <n v="70"/>
    <n v="-350"/>
  </r>
  <r>
    <d v="2024-12-02T00:00:00"/>
    <x v="2"/>
    <x v="36"/>
    <s v="KRAHD_75432"/>
    <x v="1"/>
    <x v="1"/>
    <x v="0"/>
    <x v="22"/>
    <x v="27"/>
    <n v="-2"/>
    <n v="-197.9"/>
    <s v="Wrong Order"/>
    <x v="4"/>
    <n v="98.95"/>
    <n v="-197.9"/>
  </r>
  <r>
    <d v="2024-12-02T00:00:00"/>
    <x v="2"/>
    <x v="65"/>
    <s v="KRAHD_M01343"/>
    <x v="10"/>
    <x v="15"/>
    <x v="0"/>
    <x v="22"/>
    <x v="27"/>
    <n v="-1"/>
    <n v="-98.95"/>
    <s v="Shop Closed"/>
    <x v="4"/>
    <n v="98.95"/>
    <n v="-98.95"/>
  </r>
  <r>
    <d v="2024-12-02T00:00:00"/>
    <x v="2"/>
    <x v="42"/>
    <s v="KRAHD_38988"/>
    <x v="0"/>
    <x v="0"/>
    <x v="0"/>
    <x v="22"/>
    <x v="27"/>
    <n v="-1"/>
    <n v="-98.95"/>
    <s v="Wrong Order"/>
    <x v="4"/>
    <n v="98.95"/>
    <n v="-98.95"/>
  </r>
  <r>
    <d v="2024-12-02T00:00:00"/>
    <x v="2"/>
    <x v="60"/>
    <s v="KRAHD_88685"/>
    <x v="10"/>
    <x v="13"/>
    <x v="0"/>
    <x v="22"/>
    <x v="27"/>
    <n v="-1"/>
    <n v="-98.95"/>
    <s v="Shop had No Cash"/>
    <x v="4"/>
    <n v="98.95"/>
    <n v="-98.95"/>
  </r>
  <r>
    <d v="2024-12-02T00:00:00"/>
    <x v="2"/>
    <x v="66"/>
    <s v="KRAHD_40484"/>
    <x v="12"/>
    <x v="16"/>
    <x v="0"/>
    <x v="22"/>
    <x v="27"/>
    <n v="-2"/>
    <n v="-197.9"/>
    <s v="Shop had No Cash"/>
    <x v="4"/>
    <n v="98.95"/>
    <n v="-197.9"/>
  </r>
  <r>
    <d v="2024-12-02T00:00:00"/>
    <x v="2"/>
    <x v="64"/>
    <s v="KRAHD_M01969"/>
    <x v="1"/>
    <x v="1"/>
    <x v="0"/>
    <x v="22"/>
    <x v="27"/>
    <n v="-1"/>
    <n v="-98.95"/>
    <s v="Wrong Order"/>
    <x v="4"/>
    <n v="98.95"/>
    <n v="-98.95"/>
  </r>
  <r>
    <d v="2024-12-02T00:00:00"/>
    <x v="2"/>
    <x v="67"/>
    <s v="KRAHD_90635"/>
    <x v="6"/>
    <x v="17"/>
    <x v="0"/>
    <x v="22"/>
    <x v="8"/>
    <n v="-9"/>
    <n v="-900"/>
    <s v="Wrong Order"/>
    <x v="4"/>
    <n v="100"/>
    <n v="-900"/>
  </r>
  <r>
    <d v="2024-12-02T00:00:00"/>
    <x v="2"/>
    <x v="31"/>
    <s v="KRAHD_39534"/>
    <x v="1"/>
    <x v="1"/>
    <x v="0"/>
    <x v="0"/>
    <x v="2"/>
    <n v="-2"/>
    <n v="-1026.78"/>
    <s v="Shop had No Cash"/>
    <x v="4"/>
    <n v="513.39"/>
    <n v="-1026.78"/>
  </r>
  <r>
    <d v="2024-12-02T00:00:00"/>
    <x v="2"/>
    <x v="41"/>
    <s v="KRAHD_38421"/>
    <x v="3"/>
    <x v="3"/>
    <x v="0"/>
    <x v="36"/>
    <x v="23"/>
    <n v="-1"/>
    <n v="-111.61"/>
    <s v="Po Expired So Customer Rejected"/>
    <x v="4"/>
    <n v="111.61"/>
    <n v="-111.61"/>
  </r>
  <r>
    <d v="2024-12-02T00:00:00"/>
    <x v="2"/>
    <x v="68"/>
    <s v="KRAHD_39638"/>
    <x v="13"/>
    <x v="18"/>
    <x v="0"/>
    <x v="31"/>
    <x v="50"/>
    <n v="-2"/>
    <n v="-305.98"/>
    <s v="Wrong Order"/>
    <x v="4"/>
    <n v="152.99"/>
    <n v="-305.98"/>
  </r>
  <r>
    <d v="2024-12-02T00:00:00"/>
    <x v="2"/>
    <x v="47"/>
    <s v="KRAHD_40413"/>
    <x v="0"/>
    <x v="0"/>
    <x v="0"/>
    <x v="23"/>
    <x v="13"/>
    <n v="-1"/>
    <n v="-222.32"/>
    <s v="Wrong Order"/>
    <x v="4"/>
    <n v="222.32"/>
    <n v="-222.32"/>
  </r>
  <r>
    <d v="2024-12-02T00:00:00"/>
    <x v="2"/>
    <x v="69"/>
    <s v="KRAHD_93063"/>
    <x v="12"/>
    <x v="16"/>
    <x v="0"/>
    <x v="23"/>
    <x v="20"/>
    <n v="-1"/>
    <n v="-133.04"/>
    <s v="Wrong Order"/>
    <x v="4"/>
    <n v="133.04"/>
    <n v="-133.04"/>
  </r>
  <r>
    <d v="2024-12-02T00:00:00"/>
    <x v="2"/>
    <x v="70"/>
    <s v="KRAHD_38526"/>
    <x v="3"/>
    <x v="3"/>
    <x v="0"/>
    <x v="24"/>
    <x v="29"/>
    <n v="-6"/>
    <n v="-618"/>
    <s v="Wrong Order"/>
    <x v="4"/>
    <n v="103"/>
    <n v="-618"/>
  </r>
  <r>
    <d v="2024-12-02T00:00:00"/>
    <x v="2"/>
    <x v="71"/>
    <s v="KRAHD_79100"/>
    <x v="14"/>
    <x v="19"/>
    <x v="0"/>
    <x v="24"/>
    <x v="29"/>
    <n v="-2"/>
    <n v="-206"/>
    <s v="Wrong Order"/>
    <x v="4"/>
    <n v="103"/>
    <n v="-206"/>
  </r>
  <r>
    <d v="2024-12-02T00:00:00"/>
    <x v="2"/>
    <x v="72"/>
    <s v="KRAHD_M01596"/>
    <x v="10"/>
    <x v="15"/>
    <x v="0"/>
    <x v="24"/>
    <x v="29"/>
    <n v="-3"/>
    <n v="-309"/>
    <s v="Godown Short"/>
    <x v="4"/>
    <n v="103"/>
    <n v="-309"/>
  </r>
  <r>
    <d v="2024-12-02T00:00:00"/>
    <x v="2"/>
    <x v="73"/>
    <s v="KRAHD_40967"/>
    <x v="0"/>
    <x v="0"/>
    <x v="0"/>
    <x v="24"/>
    <x v="29"/>
    <n v="-1"/>
    <n v="-103"/>
    <s v="Wrong Order"/>
    <x v="4"/>
    <n v="103"/>
    <n v="-103"/>
  </r>
  <r>
    <d v="2024-12-02T00:00:00"/>
    <x v="2"/>
    <x v="74"/>
    <s v="KRAHD_97701"/>
    <x v="15"/>
    <x v="20"/>
    <x v="0"/>
    <x v="24"/>
    <x v="29"/>
    <n v="-5"/>
    <n v="-515"/>
    <s v="Godown Short"/>
    <x v="4"/>
    <n v="103"/>
    <n v="-515"/>
  </r>
  <r>
    <d v="2024-12-02T00:00:00"/>
    <x v="2"/>
    <x v="75"/>
    <s v="KRAHD_38584"/>
    <x v="3"/>
    <x v="21"/>
    <x v="0"/>
    <x v="24"/>
    <x v="29"/>
    <n v="-1"/>
    <n v="-103"/>
    <s v="Wrong Order"/>
    <x v="4"/>
    <n v="103"/>
    <n v="-103"/>
  </r>
  <r>
    <d v="2024-12-02T00:00:00"/>
    <x v="2"/>
    <x v="76"/>
    <s v="KRAHD_94675"/>
    <x v="3"/>
    <x v="3"/>
    <x v="0"/>
    <x v="24"/>
    <x v="29"/>
    <n v="-1"/>
    <n v="-103"/>
    <s v="Wrong Order"/>
    <x v="4"/>
    <n v="103"/>
    <n v="-103"/>
  </r>
  <r>
    <d v="2024-12-02T00:00:00"/>
    <x v="2"/>
    <x v="77"/>
    <s v="KRAHD_93109"/>
    <x v="0"/>
    <x v="0"/>
    <x v="0"/>
    <x v="24"/>
    <x v="29"/>
    <n v="-1"/>
    <n v="-103"/>
    <s v="Wrong Order"/>
    <x v="4"/>
    <n v="103"/>
    <n v="-103"/>
  </r>
  <r>
    <d v="2024-12-02T00:00:00"/>
    <x v="2"/>
    <x v="78"/>
    <s v="KRAHD_84004"/>
    <x v="3"/>
    <x v="3"/>
    <x v="0"/>
    <x v="24"/>
    <x v="29"/>
    <n v="-2"/>
    <n v="-206"/>
    <s v="Wrong Order"/>
    <x v="4"/>
    <n v="103"/>
    <n v="-206"/>
  </r>
  <r>
    <d v="2024-12-02T00:00:00"/>
    <x v="2"/>
    <x v="79"/>
    <s v="KRAHD_68680"/>
    <x v="14"/>
    <x v="19"/>
    <x v="0"/>
    <x v="24"/>
    <x v="29"/>
    <n v="-2"/>
    <n v="-206"/>
    <s v="Godown Short"/>
    <x v="4"/>
    <n v="103"/>
    <n v="-206"/>
  </r>
  <r>
    <d v="2024-12-02T00:00:00"/>
    <x v="2"/>
    <x v="80"/>
    <s v="KRAHD_38571"/>
    <x v="8"/>
    <x v="11"/>
    <x v="0"/>
    <x v="24"/>
    <x v="29"/>
    <n v="-2"/>
    <n v="-206"/>
    <s v="Wrong Order"/>
    <x v="4"/>
    <n v="103"/>
    <n v="-206"/>
  </r>
  <r>
    <d v="2024-12-02T00:00:00"/>
    <x v="2"/>
    <x v="32"/>
    <s v="KRAHD_38651"/>
    <x v="1"/>
    <x v="1"/>
    <x v="0"/>
    <x v="24"/>
    <x v="29"/>
    <n v="-2"/>
    <n v="-206"/>
    <s v="Shop had No Cash"/>
    <x v="4"/>
    <n v="103"/>
    <n v="-206"/>
  </r>
  <r>
    <d v="2024-12-02T00:00:00"/>
    <x v="2"/>
    <x v="47"/>
    <s v="KRAHD_40413"/>
    <x v="0"/>
    <x v="0"/>
    <x v="0"/>
    <x v="24"/>
    <x v="29"/>
    <n v="-1"/>
    <n v="-103"/>
    <s v="Wrong Order"/>
    <x v="4"/>
    <n v="103"/>
    <n v="-103"/>
  </r>
  <r>
    <d v="2024-12-02T00:00:00"/>
    <x v="2"/>
    <x v="81"/>
    <s v="KRAHD_83768"/>
    <x v="12"/>
    <x v="16"/>
    <x v="0"/>
    <x v="24"/>
    <x v="29"/>
    <n v="-1"/>
    <n v="-103"/>
    <s v="Godown Short"/>
    <x v="4"/>
    <n v="103"/>
    <n v="-103"/>
  </r>
  <r>
    <d v="2024-12-02T00:00:00"/>
    <x v="2"/>
    <x v="82"/>
    <s v="KRAHD_M01356"/>
    <x v="15"/>
    <x v="22"/>
    <x v="0"/>
    <x v="24"/>
    <x v="29"/>
    <n v="-1"/>
    <n v="-103"/>
    <s v="Godown Short"/>
    <x v="4"/>
    <n v="103"/>
    <n v="-103"/>
  </r>
  <r>
    <d v="2024-12-02T00:00:00"/>
    <x v="2"/>
    <x v="83"/>
    <s v="KRAHD_38572"/>
    <x v="3"/>
    <x v="3"/>
    <x v="0"/>
    <x v="24"/>
    <x v="29"/>
    <n v="-2"/>
    <n v="-206"/>
    <s v="Wrong Order"/>
    <x v="4"/>
    <n v="103"/>
    <n v="-206"/>
  </r>
  <r>
    <d v="2024-12-02T00:00:00"/>
    <x v="2"/>
    <x v="84"/>
    <s v="KRAHD_38549"/>
    <x v="0"/>
    <x v="0"/>
    <x v="0"/>
    <x v="24"/>
    <x v="29"/>
    <n v="-1"/>
    <n v="-103"/>
    <s v="Wrong Order"/>
    <x v="4"/>
    <n v="103"/>
    <n v="-103"/>
  </r>
  <r>
    <d v="2024-12-02T00:00:00"/>
    <x v="2"/>
    <x v="85"/>
    <s v="KRAHD_25726"/>
    <x v="10"/>
    <x v="13"/>
    <x v="0"/>
    <x v="24"/>
    <x v="29"/>
    <n v="-2"/>
    <n v="-206"/>
    <s v="Godown Short"/>
    <x v="4"/>
    <n v="103"/>
    <n v="-206"/>
  </r>
  <r>
    <d v="2024-12-02T00:00:00"/>
    <x v="2"/>
    <x v="65"/>
    <s v="KRAHD_M01343"/>
    <x v="10"/>
    <x v="15"/>
    <x v="0"/>
    <x v="24"/>
    <x v="29"/>
    <n v="-1"/>
    <n v="-103"/>
    <s v="Shop Closed"/>
    <x v="4"/>
    <n v="103"/>
    <n v="-103"/>
  </r>
  <r>
    <d v="2024-12-02T00:00:00"/>
    <x v="2"/>
    <x v="38"/>
    <s v="KRAHD_86105"/>
    <x v="0"/>
    <x v="0"/>
    <x v="0"/>
    <x v="24"/>
    <x v="29"/>
    <n v="-3"/>
    <n v="-309"/>
    <s v="Godown Short"/>
    <x v="4"/>
    <n v="103"/>
    <n v="-309"/>
  </r>
  <r>
    <d v="2024-12-02T00:00:00"/>
    <x v="2"/>
    <x v="86"/>
    <s v="KRAHD_88734"/>
    <x v="2"/>
    <x v="2"/>
    <x v="0"/>
    <x v="24"/>
    <x v="29"/>
    <n v="-3"/>
    <n v="-309"/>
    <s v="Wrong Order"/>
    <x v="4"/>
    <n v="103"/>
    <n v="-309"/>
  </r>
  <r>
    <d v="2024-12-02T00:00:00"/>
    <x v="2"/>
    <x v="70"/>
    <s v="KRAHD_38526"/>
    <x v="3"/>
    <x v="3"/>
    <x v="0"/>
    <x v="24"/>
    <x v="11"/>
    <n v="-5"/>
    <n v="-505.5"/>
    <s v="Wrong Order"/>
    <x v="4"/>
    <n v="101.1"/>
    <n v="-505.5"/>
  </r>
  <r>
    <d v="2024-12-02T00:00:00"/>
    <x v="2"/>
    <x v="87"/>
    <s v="KRAHD_25973"/>
    <x v="16"/>
    <x v="23"/>
    <x v="10"/>
    <x v="25"/>
    <x v="8"/>
    <n v="-1"/>
    <n v="-200"/>
    <s v="Wrong Order"/>
    <x v="4"/>
    <n v="200"/>
    <n v="-200"/>
  </r>
  <r>
    <d v="2024-12-02T00:00:00"/>
    <x v="2"/>
    <x v="88"/>
    <s v="KRAHD_48058"/>
    <x v="0"/>
    <x v="0"/>
    <x v="10"/>
    <x v="25"/>
    <x v="32"/>
    <n v="-1"/>
    <n v="-270.83"/>
    <s v="Godown Short"/>
    <x v="4"/>
    <n v="270.83"/>
    <n v="-270.83"/>
  </r>
  <r>
    <d v="2024-12-02T00:00:00"/>
    <x v="2"/>
    <x v="89"/>
    <s v="KRAHD_83015"/>
    <x v="13"/>
    <x v="18"/>
    <x v="10"/>
    <x v="25"/>
    <x v="32"/>
    <n v="-1"/>
    <n v="-270.83"/>
    <s v="Wrong Order"/>
    <x v="4"/>
    <n v="270.83"/>
    <n v="-270.83"/>
  </r>
  <r>
    <d v="2024-12-02T00:00:00"/>
    <x v="2"/>
    <x v="90"/>
    <s v="KRAHD_91898"/>
    <x v="16"/>
    <x v="23"/>
    <x v="10"/>
    <x v="25"/>
    <x v="32"/>
    <n v="-1"/>
    <n v="-270.83"/>
    <s v="Godown Short"/>
    <x v="4"/>
    <n v="270.83"/>
    <n v="-270.83"/>
  </r>
  <r>
    <d v="2024-12-02T00:00:00"/>
    <x v="2"/>
    <x v="91"/>
    <s v="KRAHD_83181"/>
    <x v="0"/>
    <x v="0"/>
    <x v="10"/>
    <x v="25"/>
    <x v="32"/>
    <n v="-1"/>
    <n v="-270.83"/>
    <s v="Wrong Order"/>
    <x v="4"/>
    <n v="270.83"/>
    <n v="-270.83"/>
  </r>
  <r>
    <d v="2024-12-02T00:00:00"/>
    <x v="2"/>
    <x v="83"/>
    <s v="KRAHD_38572"/>
    <x v="3"/>
    <x v="3"/>
    <x v="10"/>
    <x v="25"/>
    <x v="32"/>
    <n v="-1"/>
    <n v="-270.83"/>
    <s v="Wrong Order"/>
    <x v="4"/>
    <n v="270.83"/>
    <n v="-270.83"/>
  </r>
  <r>
    <d v="2024-12-02T00:00:00"/>
    <x v="2"/>
    <x v="92"/>
    <s v="KRAHD_25840"/>
    <x v="12"/>
    <x v="16"/>
    <x v="10"/>
    <x v="25"/>
    <x v="13"/>
    <n v="-5"/>
    <n v="-562.5"/>
    <s v="Wrong Order"/>
    <x v="4"/>
    <n v="112.5"/>
    <n v="-562.5"/>
  </r>
  <r>
    <d v="2024-12-02T00:00:00"/>
    <x v="2"/>
    <x v="93"/>
    <s v="KRAHD_38481"/>
    <x v="12"/>
    <x v="16"/>
    <x v="10"/>
    <x v="25"/>
    <x v="41"/>
    <n v="-1"/>
    <n v="-1723.27"/>
    <s v="Godown Short"/>
    <x v="4"/>
    <n v="1723.27"/>
    <n v="-1723.27"/>
  </r>
  <r>
    <d v="2024-12-02T00:00:00"/>
    <x v="2"/>
    <x v="91"/>
    <s v="KRAHD_83181"/>
    <x v="0"/>
    <x v="0"/>
    <x v="10"/>
    <x v="25"/>
    <x v="0"/>
    <n v="-1"/>
    <n v="-112.5"/>
    <s v="Wrong Order"/>
    <x v="4"/>
    <n v="112.5"/>
    <n v="-112.5"/>
  </r>
  <r>
    <d v="2024-12-02T00:00:00"/>
    <x v="2"/>
    <x v="94"/>
    <s v="KRAHD_40235"/>
    <x v="1"/>
    <x v="24"/>
    <x v="10"/>
    <x v="25"/>
    <x v="0"/>
    <n v="-3"/>
    <n v="-337.5"/>
    <s v="Wrong Order"/>
    <x v="4"/>
    <n v="112.5"/>
    <n v="-337.5"/>
  </r>
  <r>
    <d v="2024-12-02T00:00:00"/>
    <x v="2"/>
    <x v="95"/>
    <s v="KRAHD_86142"/>
    <x v="0"/>
    <x v="25"/>
    <x v="10"/>
    <x v="25"/>
    <x v="0"/>
    <n v="-1"/>
    <n v="-112.5"/>
    <s v="Wrong Order"/>
    <x v="4"/>
    <n v="112.5"/>
    <n v="-112.5"/>
  </r>
  <r>
    <d v="2024-12-02T00:00:00"/>
    <x v="2"/>
    <x v="83"/>
    <s v="KRAHD_38572"/>
    <x v="3"/>
    <x v="3"/>
    <x v="10"/>
    <x v="25"/>
    <x v="0"/>
    <n v="-2"/>
    <n v="-225"/>
    <s v="Wrong Order"/>
    <x v="4"/>
    <n v="112.5"/>
    <n v="-225"/>
  </r>
  <r>
    <d v="2024-12-02T00:00:00"/>
    <x v="2"/>
    <x v="96"/>
    <s v="KRAHD_38632"/>
    <x v="8"/>
    <x v="11"/>
    <x v="1"/>
    <x v="26"/>
    <x v="41"/>
    <n v="-1"/>
    <n v="-334.82"/>
    <s v="Godown Short"/>
    <x v="4"/>
    <n v="334.82"/>
    <n v="-334.82"/>
  </r>
  <r>
    <d v="2024-12-02T00:00:00"/>
    <x v="2"/>
    <x v="55"/>
    <s v="KRAHD_38717"/>
    <x v="9"/>
    <x v="12"/>
    <x v="1"/>
    <x v="1"/>
    <x v="1"/>
    <n v="-2"/>
    <n v="-444.64"/>
    <s v="Godown Short"/>
    <x v="4"/>
    <n v="222.32"/>
    <n v="-444.64"/>
  </r>
  <r>
    <d v="2024-12-02T00:00:00"/>
    <x v="2"/>
    <x v="55"/>
    <s v="KRAHD_38717"/>
    <x v="9"/>
    <x v="12"/>
    <x v="1"/>
    <x v="1"/>
    <x v="1"/>
    <n v="-4"/>
    <n v="-889.28"/>
    <s v="Godown Short"/>
    <x v="4"/>
    <n v="222.32"/>
    <n v="-889.28"/>
  </r>
  <r>
    <d v="2024-12-02T00:00:00"/>
    <x v="2"/>
    <x v="55"/>
    <s v="KRAHD_38717"/>
    <x v="9"/>
    <x v="12"/>
    <x v="1"/>
    <x v="1"/>
    <x v="8"/>
    <n v="-1"/>
    <n v="-489.6"/>
    <s v="Godown Short"/>
    <x v="4"/>
    <n v="489.6"/>
    <n v="-489.6"/>
  </r>
  <r>
    <d v="2024-12-02T00:00:00"/>
    <x v="2"/>
    <x v="97"/>
    <s v="KRAHD_92058"/>
    <x v="3"/>
    <x v="21"/>
    <x v="2"/>
    <x v="27"/>
    <x v="7"/>
    <n v="-6"/>
    <n v="-270.24"/>
    <s v="Wrong Order"/>
    <x v="4"/>
    <n v="45.04"/>
    <n v="-270.24"/>
  </r>
  <r>
    <d v="2024-12-02T00:00:00"/>
    <x v="2"/>
    <x v="41"/>
    <s v="KRAHD_38421"/>
    <x v="3"/>
    <x v="3"/>
    <x v="2"/>
    <x v="27"/>
    <x v="7"/>
    <n v="-2"/>
    <n v="-90.08"/>
    <s v="Po Expired So Customer Rejected"/>
    <x v="4"/>
    <n v="45.04"/>
    <n v="-90.08"/>
  </r>
  <r>
    <d v="2024-12-02T00:00:00"/>
    <x v="2"/>
    <x v="86"/>
    <s v="KRAHD_88734"/>
    <x v="2"/>
    <x v="2"/>
    <x v="2"/>
    <x v="27"/>
    <x v="20"/>
    <n v="-1"/>
    <n v="-99.1"/>
    <s v="Wrong Order"/>
    <x v="4"/>
    <n v="99.1"/>
    <n v="-99.1"/>
  </r>
  <r>
    <d v="2024-12-02T00:00:00"/>
    <x v="2"/>
    <x v="41"/>
    <s v="KRAHD_38421"/>
    <x v="3"/>
    <x v="3"/>
    <x v="2"/>
    <x v="27"/>
    <x v="20"/>
    <n v="-2"/>
    <n v="-198.2"/>
    <s v="Po Expired So Customer Rejected"/>
    <x v="4"/>
    <n v="99.1"/>
    <n v="-198.2"/>
  </r>
  <r>
    <d v="2024-12-02T00:00:00"/>
    <x v="2"/>
    <x v="98"/>
    <s v="KRAHD_80386"/>
    <x v="15"/>
    <x v="26"/>
    <x v="2"/>
    <x v="27"/>
    <x v="11"/>
    <n v="-5"/>
    <n v="-157.65"/>
    <s v="Shop Closed"/>
    <x v="4"/>
    <n v="31.53"/>
    <n v="-157.65"/>
  </r>
  <r>
    <d v="2024-12-02T00:00:00"/>
    <x v="2"/>
    <x v="84"/>
    <s v="KRAHD_38549"/>
    <x v="0"/>
    <x v="0"/>
    <x v="2"/>
    <x v="27"/>
    <x v="11"/>
    <n v="-7"/>
    <n v="-220.71"/>
    <s v="Wrong Order"/>
    <x v="4"/>
    <n v="31.53"/>
    <n v="-220.71"/>
  </r>
  <r>
    <d v="2024-12-02T00:00:00"/>
    <x v="2"/>
    <x v="66"/>
    <s v="KRAHD_40484"/>
    <x v="12"/>
    <x v="16"/>
    <x v="2"/>
    <x v="27"/>
    <x v="11"/>
    <n v="-6"/>
    <n v="-189.18"/>
    <s v="Shop had No Cash"/>
    <x v="4"/>
    <n v="31.53"/>
    <n v="-189.18"/>
  </r>
  <r>
    <d v="2024-12-02T00:00:00"/>
    <x v="2"/>
    <x v="99"/>
    <s v="KRAHD_38582"/>
    <x v="1"/>
    <x v="1"/>
    <x v="2"/>
    <x v="27"/>
    <x v="33"/>
    <n v="-1"/>
    <n v="-466.71"/>
    <s v="Wrong Order"/>
    <x v="4"/>
    <n v="466.71"/>
    <n v="-466.71"/>
  </r>
  <r>
    <d v="2024-12-02T00:00:00"/>
    <x v="2"/>
    <x v="31"/>
    <s v="KRAHD_39534"/>
    <x v="1"/>
    <x v="1"/>
    <x v="2"/>
    <x v="27"/>
    <x v="33"/>
    <n v="-1"/>
    <n v="-466.71"/>
    <s v="Shop had No Cash"/>
    <x v="4"/>
    <n v="466.71"/>
    <n v="-466.71"/>
  </r>
  <r>
    <d v="2024-12-02T00:00:00"/>
    <x v="2"/>
    <x v="36"/>
    <s v="KRAHD_75432"/>
    <x v="1"/>
    <x v="1"/>
    <x v="2"/>
    <x v="27"/>
    <x v="33"/>
    <n v="-1"/>
    <n v="-466.71"/>
    <s v="Wrong Order"/>
    <x v="4"/>
    <n v="466.71"/>
    <n v="-466.71"/>
  </r>
  <r>
    <d v="2024-12-02T00:00:00"/>
    <x v="2"/>
    <x v="66"/>
    <s v="KRAHD_40484"/>
    <x v="12"/>
    <x v="16"/>
    <x v="2"/>
    <x v="27"/>
    <x v="34"/>
    <n v="-11"/>
    <n v="-495.44"/>
    <s v="Shop had No Cash"/>
    <x v="4"/>
    <n v="45.04"/>
    <n v="-495.44"/>
  </r>
  <r>
    <d v="2024-12-02T00:00:00"/>
    <x v="2"/>
    <x v="100"/>
    <s v="KRAHD_41623"/>
    <x v="10"/>
    <x v="13"/>
    <x v="2"/>
    <x v="27"/>
    <x v="34"/>
    <n v="-8"/>
    <n v="-360.32"/>
    <s v="Shop Closed"/>
    <x v="4"/>
    <n v="45.04"/>
    <n v="-360.32"/>
  </r>
  <r>
    <d v="2024-12-02T00:00:00"/>
    <x v="2"/>
    <x v="33"/>
    <s v="KRAHD_40112"/>
    <x v="0"/>
    <x v="0"/>
    <x v="2"/>
    <x v="27"/>
    <x v="34"/>
    <n v="-12"/>
    <n v="-540.48"/>
    <s v="Shop had No Cash"/>
    <x v="4"/>
    <n v="45.04"/>
    <n v="-540.48"/>
  </r>
  <r>
    <d v="2024-12-02T00:00:00"/>
    <x v="2"/>
    <x v="41"/>
    <s v="KRAHD_38421"/>
    <x v="3"/>
    <x v="3"/>
    <x v="2"/>
    <x v="27"/>
    <x v="34"/>
    <n v="-4"/>
    <n v="-180.16"/>
    <s v="Po Expired So Customer Rejected"/>
    <x v="4"/>
    <n v="45.04"/>
    <n v="-180.16"/>
  </r>
  <r>
    <d v="2024-12-02T00:00:00"/>
    <x v="2"/>
    <x v="51"/>
    <s v="KRAHD_42201"/>
    <x v="0"/>
    <x v="0"/>
    <x v="2"/>
    <x v="27"/>
    <x v="34"/>
    <n v="-6"/>
    <n v="-270.24"/>
    <s v="Wrong Order"/>
    <x v="4"/>
    <n v="45.04"/>
    <n v="-270.24"/>
  </r>
  <r>
    <d v="2024-12-02T00:00:00"/>
    <x v="2"/>
    <x v="101"/>
    <s v="KRAHD_38979"/>
    <x v="0"/>
    <x v="25"/>
    <x v="2"/>
    <x v="27"/>
    <x v="34"/>
    <n v="-20"/>
    <n v="-900.8"/>
    <s v="Wrong Order"/>
    <x v="4"/>
    <n v="45.04"/>
    <n v="-900.8"/>
  </r>
  <r>
    <d v="2024-12-02T00:00:00"/>
    <x v="2"/>
    <x v="84"/>
    <s v="KRAHD_38549"/>
    <x v="0"/>
    <x v="0"/>
    <x v="2"/>
    <x v="27"/>
    <x v="34"/>
    <n v="-14"/>
    <n v="-630.55999999999995"/>
    <s v="Wrong Order"/>
    <x v="4"/>
    <n v="45.04"/>
    <n v="-630.55999999999995"/>
  </r>
  <r>
    <d v="2024-12-02T00:00:00"/>
    <x v="2"/>
    <x v="66"/>
    <s v="KRAHD_40484"/>
    <x v="12"/>
    <x v="16"/>
    <x v="2"/>
    <x v="27"/>
    <x v="34"/>
    <n v="-3"/>
    <n v="-135.12"/>
    <s v="Shop had No Cash"/>
    <x v="4"/>
    <n v="45.04"/>
    <n v="-135.12"/>
  </r>
  <r>
    <d v="2024-12-02T00:00:00"/>
    <x v="2"/>
    <x v="84"/>
    <s v="KRAHD_38549"/>
    <x v="0"/>
    <x v="0"/>
    <x v="2"/>
    <x v="27"/>
    <x v="51"/>
    <n v="-1"/>
    <n v="-204.33"/>
    <s v="Wrong Order"/>
    <x v="4"/>
    <n v="204.33"/>
    <n v="-204.33"/>
  </r>
  <r>
    <d v="2024-12-02T00:00:00"/>
    <x v="2"/>
    <x v="102"/>
    <s v="KRAHD_25650"/>
    <x v="17"/>
    <x v="27"/>
    <x v="2"/>
    <x v="27"/>
    <x v="19"/>
    <n v="-6"/>
    <n v="-648.66"/>
    <s v="Wrong Order"/>
    <x v="4"/>
    <n v="108.11"/>
    <n v="-648.66"/>
  </r>
  <r>
    <d v="2024-12-02T00:00:00"/>
    <x v="2"/>
    <x v="66"/>
    <s v="KRAHD_40484"/>
    <x v="12"/>
    <x v="16"/>
    <x v="2"/>
    <x v="27"/>
    <x v="11"/>
    <n v="-1"/>
    <n v="-37.83"/>
    <s v="Shop had No Cash"/>
    <x v="4"/>
    <n v="37.83"/>
    <n v="-37.83"/>
  </r>
  <r>
    <d v="2024-12-02T00:00:00"/>
    <x v="2"/>
    <x v="51"/>
    <s v="KRAHD_42201"/>
    <x v="0"/>
    <x v="0"/>
    <x v="2"/>
    <x v="27"/>
    <x v="11"/>
    <n v="-3"/>
    <n v="-113.49"/>
    <s v="Wrong Order"/>
    <x v="4"/>
    <n v="37.83"/>
    <n v="-113.49"/>
  </r>
  <r>
    <d v="2024-12-02T00:00:00"/>
    <x v="2"/>
    <x v="66"/>
    <s v="KRAHD_40484"/>
    <x v="12"/>
    <x v="16"/>
    <x v="2"/>
    <x v="27"/>
    <x v="11"/>
    <n v="-7"/>
    <n v="-264.81"/>
    <s v="Shop had No Cash"/>
    <x v="4"/>
    <n v="37.83"/>
    <n v="-264.81"/>
  </r>
  <r>
    <d v="2024-12-02T00:00:00"/>
    <x v="2"/>
    <x v="41"/>
    <s v="KRAHD_38421"/>
    <x v="3"/>
    <x v="3"/>
    <x v="2"/>
    <x v="2"/>
    <x v="1"/>
    <n v="-1"/>
    <n v="-330.23"/>
    <s v="Po Expired So Customer Rejected"/>
    <x v="4"/>
    <n v="330.23"/>
    <n v="-330.23"/>
  </r>
  <r>
    <d v="2024-12-02T00:00:00"/>
    <x v="2"/>
    <x v="103"/>
    <s v="KRAHD_M01602"/>
    <x v="12"/>
    <x v="16"/>
    <x v="2"/>
    <x v="2"/>
    <x v="1"/>
    <n v="-1"/>
    <n v="-540.29"/>
    <s v="Wrong Order"/>
    <x v="4"/>
    <n v="540.29"/>
    <n v="-540.29"/>
  </r>
  <r>
    <d v="2024-12-02T00:00:00"/>
    <x v="2"/>
    <x v="41"/>
    <s v="KRAHD_38421"/>
    <x v="3"/>
    <x v="3"/>
    <x v="2"/>
    <x v="2"/>
    <x v="2"/>
    <n v="-2"/>
    <n v="-245.62"/>
    <s v="Po Expired So Customer Rejected"/>
    <x v="4"/>
    <n v="122.81"/>
    <n v="-245.62"/>
  </r>
  <r>
    <d v="2024-12-02T00:00:00"/>
    <x v="2"/>
    <x v="55"/>
    <s v="KRAHD_38717"/>
    <x v="9"/>
    <x v="12"/>
    <x v="2"/>
    <x v="2"/>
    <x v="2"/>
    <n v="-1"/>
    <n v="-122.81"/>
    <s v="Godown Short"/>
    <x v="4"/>
    <n v="122.81"/>
    <n v="-122.81"/>
  </r>
  <r>
    <d v="2024-12-02T00:00:00"/>
    <x v="2"/>
    <x v="84"/>
    <s v="KRAHD_38549"/>
    <x v="0"/>
    <x v="0"/>
    <x v="2"/>
    <x v="2"/>
    <x v="1"/>
    <n v="-2"/>
    <n v="-614.04"/>
    <s v="Wrong Order"/>
    <x v="4"/>
    <n v="307.02"/>
    <n v="-614.04"/>
  </r>
  <r>
    <d v="2024-12-02T00:00:00"/>
    <x v="2"/>
    <x v="51"/>
    <s v="KRAHD_42201"/>
    <x v="0"/>
    <x v="0"/>
    <x v="2"/>
    <x v="2"/>
    <x v="1"/>
    <n v="-2"/>
    <n v="-614.04"/>
    <s v="Wrong Order"/>
    <x v="4"/>
    <n v="307.02"/>
    <n v="-614.04"/>
  </r>
  <r>
    <d v="2024-12-02T00:00:00"/>
    <x v="2"/>
    <x v="54"/>
    <s v="KRAHD_82527"/>
    <x v="0"/>
    <x v="0"/>
    <x v="2"/>
    <x v="2"/>
    <x v="46"/>
    <n v="-2"/>
    <n v="-614.04"/>
    <s v="Wrong Order"/>
    <x v="4"/>
    <n v="307.02"/>
    <n v="-614.04"/>
  </r>
  <r>
    <d v="2024-12-02T00:00:00"/>
    <x v="2"/>
    <x v="5"/>
    <s v="KRAHD_38677"/>
    <x v="3"/>
    <x v="3"/>
    <x v="2"/>
    <x v="2"/>
    <x v="3"/>
    <n v="-2"/>
    <n v="-245.62"/>
    <s v="Wrong Order"/>
    <x v="4"/>
    <n v="122.81"/>
    <n v="-245.62"/>
  </r>
  <r>
    <d v="2024-12-02T00:00:00"/>
    <x v="2"/>
    <x v="54"/>
    <s v="KRAHD_82527"/>
    <x v="0"/>
    <x v="0"/>
    <x v="2"/>
    <x v="2"/>
    <x v="3"/>
    <n v="-1"/>
    <n v="-122.81"/>
    <s v="Wrong Order"/>
    <x v="4"/>
    <n v="122.81"/>
    <n v="-122.81"/>
  </r>
  <r>
    <d v="2024-12-02T00:00:00"/>
    <x v="2"/>
    <x v="41"/>
    <s v="KRAHD_38421"/>
    <x v="3"/>
    <x v="3"/>
    <x v="2"/>
    <x v="2"/>
    <x v="1"/>
    <n v="-2"/>
    <n v="-1088.06"/>
    <s v="Po Expired So Customer Rejected"/>
    <x v="4"/>
    <n v="544.03"/>
    <n v="-1088.06"/>
  </r>
  <r>
    <d v="2024-12-02T00:00:00"/>
    <x v="2"/>
    <x v="51"/>
    <s v="KRAHD_42201"/>
    <x v="0"/>
    <x v="0"/>
    <x v="2"/>
    <x v="2"/>
    <x v="1"/>
    <n v="-1"/>
    <n v="-544.03"/>
    <s v="Wrong Order"/>
    <x v="4"/>
    <n v="544.03"/>
    <n v="-544.03"/>
  </r>
  <r>
    <d v="2024-12-02T00:00:00"/>
    <x v="2"/>
    <x v="41"/>
    <s v="KRAHD_38421"/>
    <x v="3"/>
    <x v="3"/>
    <x v="2"/>
    <x v="3"/>
    <x v="4"/>
    <n v="-1"/>
    <n v="-162.28"/>
    <s v="Po Expired So Customer Rejected"/>
    <x v="4"/>
    <n v="162.28"/>
    <n v="-162.28"/>
  </r>
  <r>
    <d v="2024-12-02T00:00:00"/>
    <x v="2"/>
    <x v="41"/>
    <s v="KRAHD_38421"/>
    <x v="3"/>
    <x v="3"/>
    <x v="2"/>
    <x v="3"/>
    <x v="5"/>
    <n v="-2"/>
    <n v="-198.2"/>
    <s v="Po Expired So Customer Rejected"/>
    <x v="4"/>
    <n v="99.1"/>
    <n v="-198.2"/>
  </r>
  <r>
    <d v="2024-12-02T00:00:00"/>
    <x v="2"/>
    <x v="41"/>
    <s v="KRAHD_38421"/>
    <x v="3"/>
    <x v="3"/>
    <x v="2"/>
    <x v="2"/>
    <x v="6"/>
    <n v="-1"/>
    <n v="-307.02"/>
    <s v="Po Expired So Customer Rejected"/>
    <x v="4"/>
    <n v="307.02"/>
    <n v="-307.02"/>
  </r>
  <r>
    <d v="2024-12-02T00:00:00"/>
    <x v="2"/>
    <x v="87"/>
    <s v="KRAHD_25973"/>
    <x v="16"/>
    <x v="23"/>
    <x v="2"/>
    <x v="2"/>
    <x v="2"/>
    <n v="-2"/>
    <n v="-342.34"/>
    <s v="Wrong Order"/>
    <x v="4"/>
    <n v="171.17"/>
    <n v="-342.34"/>
  </r>
  <r>
    <d v="2024-12-02T00:00:00"/>
    <x v="2"/>
    <x v="84"/>
    <s v="KRAHD_38549"/>
    <x v="0"/>
    <x v="0"/>
    <x v="2"/>
    <x v="2"/>
    <x v="2"/>
    <n v="-2"/>
    <n v="-342.34"/>
    <s v="Wrong Order"/>
    <x v="4"/>
    <n v="171.17"/>
    <n v="-342.34"/>
  </r>
  <r>
    <d v="2024-12-02T00:00:00"/>
    <x v="2"/>
    <x v="104"/>
    <s v="KRAHD_38642"/>
    <x v="0"/>
    <x v="0"/>
    <x v="2"/>
    <x v="2"/>
    <x v="2"/>
    <n v="-3"/>
    <n v="-513.51"/>
    <s v="Wrong Order"/>
    <x v="4"/>
    <n v="171.17"/>
    <n v="-513.51"/>
  </r>
  <r>
    <d v="2024-12-02T00:00:00"/>
    <x v="2"/>
    <x v="105"/>
    <s v="KRAHD_86017"/>
    <x v="1"/>
    <x v="1"/>
    <x v="2"/>
    <x v="2"/>
    <x v="6"/>
    <n v="-3"/>
    <n v="-986.85"/>
    <s v="Wrong Order"/>
    <x v="4"/>
    <n v="328.95"/>
    <n v="-986.84999999999991"/>
  </r>
  <r>
    <d v="2024-12-02T00:00:00"/>
    <x v="2"/>
    <x v="41"/>
    <s v="KRAHD_38421"/>
    <x v="3"/>
    <x v="3"/>
    <x v="2"/>
    <x v="2"/>
    <x v="6"/>
    <n v="-3"/>
    <n v="-986.85"/>
    <s v="Po Expired So Customer Rejected"/>
    <x v="4"/>
    <n v="328.95"/>
    <n v="-986.84999999999991"/>
  </r>
  <r>
    <d v="2024-12-02T00:00:00"/>
    <x v="2"/>
    <x v="33"/>
    <s v="KRAHD_40112"/>
    <x v="0"/>
    <x v="0"/>
    <x v="2"/>
    <x v="2"/>
    <x v="32"/>
    <n v="-1"/>
    <n v="-511.72"/>
    <s v="Shop had No Cash"/>
    <x v="4"/>
    <n v="511.72"/>
    <n v="-511.72"/>
  </r>
  <r>
    <d v="2024-12-02T00:00:00"/>
    <x v="2"/>
    <x v="84"/>
    <s v="KRAHD_38549"/>
    <x v="0"/>
    <x v="0"/>
    <x v="2"/>
    <x v="2"/>
    <x v="7"/>
    <n v="-2"/>
    <n v="-162.18"/>
    <s v="Wrong Order"/>
    <x v="4"/>
    <n v="81.09"/>
    <n v="-162.18"/>
  </r>
  <r>
    <d v="2024-12-02T00:00:00"/>
    <x v="2"/>
    <x v="41"/>
    <s v="KRAHD_38421"/>
    <x v="3"/>
    <x v="3"/>
    <x v="2"/>
    <x v="2"/>
    <x v="7"/>
    <n v="-3"/>
    <n v="-243.27"/>
    <s v="Po Expired So Customer Rejected"/>
    <x v="4"/>
    <n v="81.09"/>
    <n v="-243.27"/>
  </r>
  <r>
    <d v="2024-12-02T00:00:00"/>
    <x v="2"/>
    <x v="41"/>
    <s v="KRAHD_38421"/>
    <x v="3"/>
    <x v="3"/>
    <x v="2"/>
    <x v="2"/>
    <x v="0"/>
    <n v="-1"/>
    <n v="-157.66"/>
    <s v="Po Expired So Customer Rejected"/>
    <x v="4"/>
    <n v="157.66"/>
    <n v="-157.66"/>
  </r>
  <r>
    <d v="2024-12-02T00:00:00"/>
    <x v="2"/>
    <x v="97"/>
    <s v="KRAHD_92058"/>
    <x v="3"/>
    <x v="21"/>
    <x v="2"/>
    <x v="2"/>
    <x v="6"/>
    <n v="-1"/>
    <n v="-280.70999999999998"/>
    <s v="Wrong Order"/>
    <x v="4"/>
    <n v="280.70999999999998"/>
    <n v="-280.70999999999998"/>
  </r>
  <r>
    <d v="2024-12-02T00:00:00"/>
    <x v="2"/>
    <x v="41"/>
    <s v="KRAHD_38421"/>
    <x v="3"/>
    <x v="3"/>
    <x v="2"/>
    <x v="2"/>
    <x v="6"/>
    <n v="-2"/>
    <n v="-666.66"/>
    <s v="Po Expired So Customer Rejected"/>
    <x v="4"/>
    <n v="333.33"/>
    <n v="-666.66"/>
  </r>
  <r>
    <d v="2024-12-02T00:00:00"/>
    <x v="2"/>
    <x v="41"/>
    <s v="KRAHD_38421"/>
    <x v="3"/>
    <x v="3"/>
    <x v="2"/>
    <x v="2"/>
    <x v="13"/>
    <n v="-3"/>
    <n v="-243.27"/>
    <s v="Po Expired So Customer Rejected"/>
    <x v="4"/>
    <n v="81.09"/>
    <n v="-243.27"/>
  </r>
  <r>
    <d v="2024-12-02T00:00:00"/>
    <x v="2"/>
    <x v="54"/>
    <s v="KRAHD_82527"/>
    <x v="0"/>
    <x v="0"/>
    <x v="2"/>
    <x v="2"/>
    <x v="13"/>
    <n v="-3"/>
    <n v="-243.27"/>
    <s v="Wrong Order"/>
    <x v="4"/>
    <n v="81.09"/>
    <n v="-243.27"/>
  </r>
  <r>
    <d v="2024-12-02T00:00:00"/>
    <x v="2"/>
    <x v="106"/>
    <s v="KRAHD_92481"/>
    <x v="12"/>
    <x v="16"/>
    <x v="3"/>
    <x v="28"/>
    <x v="54"/>
    <n v="-1"/>
    <n v="-515.75"/>
    <s v="Wrong Order"/>
    <x v="4"/>
    <n v="515.75"/>
    <n v="-515.75"/>
  </r>
  <r>
    <d v="2024-12-02T00:00:00"/>
    <x v="2"/>
    <x v="88"/>
    <s v="KRAHD_48058"/>
    <x v="0"/>
    <x v="0"/>
    <x v="3"/>
    <x v="28"/>
    <x v="36"/>
    <n v="-1"/>
    <n v="-46.69"/>
    <s v="Wrong Order"/>
    <x v="4"/>
    <n v="46.69"/>
    <n v="-46.69"/>
  </r>
  <r>
    <d v="2024-12-02T00:00:00"/>
    <x v="2"/>
    <x v="107"/>
    <s v="KRAHD_82998"/>
    <x v="0"/>
    <x v="0"/>
    <x v="3"/>
    <x v="28"/>
    <x v="36"/>
    <n v="-1"/>
    <n v="-46.69"/>
    <s v="Wrong Order"/>
    <x v="4"/>
    <n v="46.69"/>
    <n v="-46.69"/>
  </r>
  <r>
    <d v="2024-12-02T00:00:00"/>
    <x v="2"/>
    <x v="108"/>
    <s v="KRAHD_91284"/>
    <x v="3"/>
    <x v="3"/>
    <x v="3"/>
    <x v="28"/>
    <x v="36"/>
    <n v="-2"/>
    <n v="-93.38"/>
    <s v="Wrong Order"/>
    <x v="4"/>
    <n v="46.69"/>
    <n v="-93.38"/>
  </r>
  <r>
    <d v="2024-12-02T00:00:00"/>
    <x v="2"/>
    <x v="109"/>
    <s v="KRAHD_39042"/>
    <x v="12"/>
    <x v="16"/>
    <x v="3"/>
    <x v="28"/>
    <x v="36"/>
    <n v="-1"/>
    <n v="-46.69"/>
    <s v="Wrong Order"/>
    <x v="4"/>
    <n v="46.69"/>
    <n v="-46.69"/>
  </r>
  <r>
    <d v="2024-12-02T00:00:00"/>
    <x v="2"/>
    <x v="110"/>
    <s v="KRAHD_42093"/>
    <x v="2"/>
    <x v="2"/>
    <x v="3"/>
    <x v="28"/>
    <x v="36"/>
    <n v="-1"/>
    <n v="-46.69"/>
    <s v="Wrong Order"/>
    <x v="4"/>
    <n v="46.69"/>
    <n v="-46.69"/>
  </r>
  <r>
    <d v="2024-12-02T00:00:00"/>
    <x v="2"/>
    <x v="41"/>
    <s v="KRAHD_38421"/>
    <x v="3"/>
    <x v="3"/>
    <x v="3"/>
    <x v="4"/>
    <x v="23"/>
    <n v="-2"/>
    <n v="-347.14"/>
    <s v="Po Expired So Customer Rejected"/>
    <x v="4"/>
    <n v="173.57"/>
    <n v="-347.14"/>
  </r>
  <r>
    <d v="2024-12-02T00:00:00"/>
    <x v="2"/>
    <x v="111"/>
    <s v="KRAHD_25727"/>
    <x v="12"/>
    <x v="16"/>
    <x v="3"/>
    <x v="4"/>
    <x v="23"/>
    <n v="-5"/>
    <n v="-867.85"/>
    <s v="Shop Closed"/>
    <x v="4"/>
    <n v="173.57"/>
    <n v="-867.84999999999991"/>
  </r>
  <r>
    <d v="2024-12-02T00:00:00"/>
    <x v="2"/>
    <x v="41"/>
    <s v="KRAHD_38421"/>
    <x v="3"/>
    <x v="3"/>
    <x v="3"/>
    <x v="4"/>
    <x v="10"/>
    <n v="-4"/>
    <n v="-417.24"/>
    <s v="Po Expired So Customer Rejected"/>
    <x v="4"/>
    <n v="104.31"/>
    <n v="-417.24"/>
  </r>
  <r>
    <d v="2024-12-02T00:00:00"/>
    <x v="2"/>
    <x v="112"/>
    <s v="KRAHD_71621"/>
    <x v="0"/>
    <x v="0"/>
    <x v="3"/>
    <x v="4"/>
    <x v="10"/>
    <n v="-2"/>
    <n v="-208.62"/>
    <s v="Wrong Order"/>
    <x v="4"/>
    <n v="104.31"/>
    <n v="-208.62"/>
  </r>
  <r>
    <d v="2024-12-02T00:00:00"/>
    <x v="2"/>
    <x v="113"/>
    <s v="KRAHD_38578"/>
    <x v="3"/>
    <x v="3"/>
    <x v="3"/>
    <x v="5"/>
    <x v="39"/>
    <n v="-6"/>
    <n v="-1727.28"/>
    <s v="Wrong Order"/>
    <x v="4"/>
    <n v="287.88"/>
    <n v="-1727.28"/>
  </r>
  <r>
    <d v="2024-12-02T00:00:00"/>
    <x v="2"/>
    <x v="114"/>
    <s v="KRAHD_P2373"/>
    <x v="15"/>
    <x v="28"/>
    <x v="3"/>
    <x v="34"/>
    <x v="2"/>
    <n v="-1"/>
    <n v="-374.17"/>
    <s v="Wrong Order"/>
    <x v="4"/>
    <n v="374.17"/>
    <n v="-374.17"/>
  </r>
  <r>
    <d v="2024-12-02T00:00:00"/>
    <x v="2"/>
    <x v="115"/>
    <s v="KRAHD_48180"/>
    <x v="10"/>
    <x v="13"/>
    <x v="3"/>
    <x v="16"/>
    <x v="39"/>
    <n v="-1"/>
    <n v="-175.22"/>
    <s v="Wrong Order"/>
    <x v="4"/>
    <n v="175.22"/>
    <n v="-175.22"/>
  </r>
  <r>
    <d v="2024-12-02T00:00:00"/>
    <x v="2"/>
    <x v="116"/>
    <s v="KRAHD_97658"/>
    <x v="15"/>
    <x v="20"/>
    <x v="3"/>
    <x v="16"/>
    <x v="39"/>
    <n v="-1"/>
    <n v="-175.22"/>
    <s v="Wrong Order"/>
    <x v="4"/>
    <n v="175.22"/>
    <n v="-175.22"/>
  </r>
  <r>
    <d v="2024-12-02T00:00:00"/>
    <x v="2"/>
    <x v="65"/>
    <s v="KRAHD_M01343"/>
    <x v="10"/>
    <x v="15"/>
    <x v="3"/>
    <x v="16"/>
    <x v="39"/>
    <n v="-1"/>
    <n v="-175.22"/>
    <s v="Shop Closed"/>
    <x v="4"/>
    <n v="175.22"/>
    <n v="-175.22"/>
  </r>
  <r>
    <d v="2024-12-02T00:00:00"/>
    <x v="2"/>
    <x v="117"/>
    <s v="KRAHD_101287"/>
    <x v="15"/>
    <x v="26"/>
    <x v="3"/>
    <x v="16"/>
    <x v="37"/>
    <n v="-1"/>
    <n v="-308.74"/>
    <s v="Wrong Order"/>
    <x v="4"/>
    <n v="308.74"/>
    <n v="-308.74"/>
  </r>
  <r>
    <d v="2024-12-02T00:00:00"/>
    <x v="2"/>
    <x v="118"/>
    <s v="KRAHD_47112"/>
    <x v="0"/>
    <x v="0"/>
    <x v="3"/>
    <x v="16"/>
    <x v="37"/>
    <n v="-2"/>
    <n v="-617.48"/>
    <s v="Shop had No Cash"/>
    <x v="4"/>
    <n v="308.74"/>
    <n v="-617.48"/>
  </r>
  <r>
    <d v="2024-12-02T00:00:00"/>
    <x v="2"/>
    <x v="46"/>
    <s v="KRAHD_41616"/>
    <x v="0"/>
    <x v="0"/>
    <x v="3"/>
    <x v="6"/>
    <x v="13"/>
    <n v="-2"/>
    <n v="-921.24"/>
    <s v="Shop Closed"/>
    <x v="4"/>
    <n v="460.62"/>
    <n v="-921.24"/>
  </r>
  <r>
    <d v="2024-12-02T00:00:00"/>
    <x v="2"/>
    <x v="113"/>
    <s v="KRAHD_38578"/>
    <x v="3"/>
    <x v="3"/>
    <x v="3"/>
    <x v="6"/>
    <x v="13"/>
    <n v="-2"/>
    <n v="-921.24"/>
    <s v="Wrong Order"/>
    <x v="4"/>
    <n v="460.62"/>
    <n v="-921.24"/>
  </r>
  <r>
    <d v="2024-12-02T00:00:00"/>
    <x v="2"/>
    <x v="119"/>
    <s v="KRAHD_38606"/>
    <x v="0"/>
    <x v="0"/>
    <x v="3"/>
    <x v="6"/>
    <x v="13"/>
    <n v="-2"/>
    <n v="-921.24"/>
    <s v="Wrong Order"/>
    <x v="4"/>
    <n v="460.62"/>
    <n v="-921.24"/>
  </r>
  <r>
    <d v="2024-12-02T00:00:00"/>
    <x v="2"/>
    <x v="108"/>
    <s v="KRAHD_91284"/>
    <x v="3"/>
    <x v="3"/>
    <x v="3"/>
    <x v="6"/>
    <x v="13"/>
    <n v="-2"/>
    <n v="-921.24"/>
    <s v="Wrong Order"/>
    <x v="4"/>
    <n v="460.62"/>
    <n v="-921.24"/>
  </r>
  <r>
    <d v="2024-12-02T00:00:00"/>
    <x v="2"/>
    <x v="120"/>
    <s v="KRAHD_40934"/>
    <x v="0"/>
    <x v="0"/>
    <x v="3"/>
    <x v="6"/>
    <x v="13"/>
    <n v="-1"/>
    <n v="-460.62"/>
    <s v="Shop had No Cash"/>
    <x v="4"/>
    <n v="460.62"/>
    <n v="-460.62"/>
  </r>
  <r>
    <d v="2024-12-02T00:00:00"/>
    <x v="2"/>
    <x v="118"/>
    <s v="KRAHD_47112"/>
    <x v="0"/>
    <x v="0"/>
    <x v="3"/>
    <x v="6"/>
    <x v="13"/>
    <n v="-2"/>
    <n v="-921.24"/>
    <s v="Shop had No Cash"/>
    <x v="4"/>
    <n v="460.62"/>
    <n v="-921.24"/>
  </r>
  <r>
    <d v="2024-12-02T00:00:00"/>
    <x v="2"/>
    <x v="121"/>
    <s v="KRAHD_39854"/>
    <x v="0"/>
    <x v="0"/>
    <x v="3"/>
    <x v="6"/>
    <x v="13"/>
    <n v="-1"/>
    <n v="-460.62"/>
    <s v="Wrong Order"/>
    <x v="4"/>
    <n v="460.62"/>
    <n v="-460.62"/>
  </r>
  <r>
    <d v="2024-12-02T00:00:00"/>
    <x v="2"/>
    <x v="41"/>
    <s v="KRAHD_38421"/>
    <x v="3"/>
    <x v="3"/>
    <x v="3"/>
    <x v="6"/>
    <x v="37"/>
    <n v="-1"/>
    <n v="-1728.1"/>
    <s v="Po Expired So Customer Rejected"/>
    <x v="4"/>
    <n v="1728.1"/>
    <n v="-1728.1"/>
  </r>
  <r>
    <d v="2024-12-02T00:00:00"/>
    <x v="2"/>
    <x v="60"/>
    <s v="KRAHD_88685"/>
    <x v="10"/>
    <x v="13"/>
    <x v="3"/>
    <x v="6"/>
    <x v="30"/>
    <n v="-12"/>
    <n v="-250.44"/>
    <s v="Shop had No Cash"/>
    <x v="4"/>
    <n v="20.87"/>
    <n v="-250.44"/>
  </r>
  <r>
    <d v="2024-12-02T00:00:00"/>
    <x v="2"/>
    <x v="61"/>
    <s v="KRAHD_M01439"/>
    <x v="11"/>
    <x v="14"/>
    <x v="3"/>
    <x v="6"/>
    <x v="13"/>
    <n v="-1"/>
    <n v="-240.33"/>
    <s v="Shop Closed"/>
    <x v="4"/>
    <n v="240.33"/>
    <n v="-240.33"/>
  </r>
  <r>
    <d v="2024-12-02T00:00:00"/>
    <x v="2"/>
    <x v="115"/>
    <s v="KRAHD_48180"/>
    <x v="10"/>
    <x v="13"/>
    <x v="3"/>
    <x v="6"/>
    <x v="13"/>
    <n v="-1"/>
    <n v="-240.33"/>
    <s v="Wrong Order"/>
    <x v="4"/>
    <n v="240.33"/>
    <n v="-240.33"/>
  </r>
  <r>
    <d v="2024-12-02T00:00:00"/>
    <x v="2"/>
    <x v="46"/>
    <s v="KRAHD_41616"/>
    <x v="0"/>
    <x v="0"/>
    <x v="3"/>
    <x v="6"/>
    <x v="13"/>
    <n v="-1"/>
    <n v="-240.33"/>
    <s v="Shop Closed"/>
    <x v="4"/>
    <n v="240.33"/>
    <n v="-240.33"/>
  </r>
  <r>
    <d v="2024-12-02T00:00:00"/>
    <x v="2"/>
    <x v="120"/>
    <s v="KRAHD_40934"/>
    <x v="0"/>
    <x v="0"/>
    <x v="3"/>
    <x v="6"/>
    <x v="13"/>
    <n v="-1"/>
    <n v="-240.33"/>
    <s v="Shop had No Cash"/>
    <x v="4"/>
    <n v="240.33"/>
    <n v="-240.33"/>
  </r>
  <r>
    <d v="2024-12-02T00:00:00"/>
    <x v="2"/>
    <x v="37"/>
    <s v="KRAHD_75922"/>
    <x v="0"/>
    <x v="0"/>
    <x v="11"/>
    <x v="29"/>
    <x v="41"/>
    <n v="-1"/>
    <n v="-249.16"/>
    <s v="Wrong Order"/>
    <x v="4"/>
    <n v="249.16"/>
    <n v="-249.16"/>
  </r>
  <r>
    <d v="2024-12-02T00:00:00"/>
    <x v="2"/>
    <x v="54"/>
    <s v="KRAHD_82527"/>
    <x v="0"/>
    <x v="0"/>
    <x v="11"/>
    <x v="29"/>
    <x v="41"/>
    <n v="-1"/>
    <n v="-249.16"/>
    <s v="Wrong Order"/>
    <x v="4"/>
    <n v="249.16"/>
    <n v="-249.16"/>
  </r>
  <r>
    <d v="2024-12-02T00:00:00"/>
    <x v="2"/>
    <x v="63"/>
    <s v="KRAHD_77640"/>
    <x v="0"/>
    <x v="0"/>
    <x v="11"/>
    <x v="29"/>
    <x v="41"/>
    <n v="-1"/>
    <n v="-249.16"/>
    <s v="Wrong Order"/>
    <x v="4"/>
    <n v="249.16"/>
    <n v="-249.16"/>
  </r>
  <r>
    <d v="2024-12-02T00:00:00"/>
    <x v="2"/>
    <x v="33"/>
    <s v="KRAHD_40112"/>
    <x v="0"/>
    <x v="0"/>
    <x v="11"/>
    <x v="29"/>
    <x v="41"/>
    <n v="-1"/>
    <n v="-249.16"/>
    <s v="Shop had No Cash"/>
    <x v="4"/>
    <n v="249.16"/>
    <n v="-249.16"/>
  </r>
  <r>
    <d v="2024-12-02T00:00:00"/>
    <x v="2"/>
    <x v="35"/>
    <s v="KRAHD_53216"/>
    <x v="0"/>
    <x v="0"/>
    <x v="11"/>
    <x v="29"/>
    <x v="41"/>
    <n v="-1"/>
    <n v="-249.16"/>
    <s v="Wrong Order"/>
    <x v="4"/>
    <n v="249.16"/>
    <n v="-249.16"/>
  </r>
  <r>
    <d v="2024-12-02T00:00:00"/>
    <x v="2"/>
    <x v="38"/>
    <s v="KRAHD_86105"/>
    <x v="0"/>
    <x v="0"/>
    <x v="11"/>
    <x v="29"/>
    <x v="41"/>
    <n v="-1"/>
    <n v="-249.16"/>
    <s v="Wrong Order"/>
    <x v="4"/>
    <n v="249.16"/>
    <n v="-249.16"/>
  </r>
  <r>
    <d v="2024-12-02T00:00:00"/>
    <x v="2"/>
    <x v="122"/>
    <s v="KRAHD_93547"/>
    <x v="3"/>
    <x v="3"/>
    <x v="5"/>
    <x v="9"/>
    <x v="41"/>
    <n v="-1"/>
    <n v="-1086.0899999999999"/>
    <s v="Wrong Order"/>
    <x v="4"/>
    <n v="1086.0899999999999"/>
    <n v="-1086.0899999999999"/>
  </r>
  <r>
    <d v="2024-12-02T00:00:00"/>
    <x v="2"/>
    <x v="66"/>
    <s v="KRAHD_40484"/>
    <x v="12"/>
    <x v="16"/>
    <x v="5"/>
    <x v="9"/>
    <x v="43"/>
    <n v="-26"/>
    <n v="-333.32"/>
    <s v="Shop had No Cash"/>
    <x v="4"/>
    <n v="12.82"/>
    <n v="-333.32"/>
  </r>
  <r>
    <d v="2024-12-02T00:00:00"/>
    <x v="2"/>
    <x v="123"/>
    <s v="KRAHD_M02566"/>
    <x v="15"/>
    <x v="22"/>
    <x v="5"/>
    <x v="9"/>
    <x v="43"/>
    <n v="-24"/>
    <n v="-266.64"/>
    <s v="Wrong Order"/>
    <x v="4"/>
    <n v="11.11"/>
    <n v="-266.64"/>
  </r>
  <r>
    <d v="2024-12-02T00:00:00"/>
    <x v="2"/>
    <x v="66"/>
    <s v="KRAHD_40484"/>
    <x v="12"/>
    <x v="16"/>
    <x v="5"/>
    <x v="9"/>
    <x v="43"/>
    <n v="-26"/>
    <n v="-288.86"/>
    <s v="Shop had No Cash"/>
    <x v="4"/>
    <n v="11.110000000000001"/>
    <n v="-288.86"/>
  </r>
  <r>
    <d v="2024-12-02T00:00:00"/>
    <x v="2"/>
    <x v="115"/>
    <s v="KRAHD_48180"/>
    <x v="10"/>
    <x v="13"/>
    <x v="5"/>
    <x v="9"/>
    <x v="43"/>
    <n v="-3"/>
    <n v="-25.62"/>
    <s v="Wrong Order"/>
    <x v="4"/>
    <n v="8.5400000000000009"/>
    <n v="-25.620000000000005"/>
  </r>
  <r>
    <d v="2024-12-02T00:00:00"/>
    <x v="2"/>
    <x v="66"/>
    <s v="KRAHD_40484"/>
    <x v="12"/>
    <x v="16"/>
    <x v="5"/>
    <x v="9"/>
    <x v="44"/>
    <n v="-10"/>
    <n v="-166.7"/>
    <s v="Shop had No Cash"/>
    <x v="4"/>
    <n v="16.669999999999998"/>
    <n v="-166.7"/>
  </r>
  <r>
    <d v="2024-12-02T00:00:00"/>
    <x v="2"/>
    <x v="115"/>
    <s v="KRAHD_48180"/>
    <x v="10"/>
    <x v="13"/>
    <x v="5"/>
    <x v="9"/>
    <x v="44"/>
    <n v="-4"/>
    <n v="-68.36"/>
    <s v="Wrong Order"/>
    <x v="4"/>
    <n v="17.09"/>
    <n v="-68.36"/>
  </r>
  <r>
    <d v="2024-12-02T00:00:00"/>
    <x v="2"/>
    <x v="124"/>
    <s v="KRAHD_41011"/>
    <x v="3"/>
    <x v="3"/>
    <x v="5"/>
    <x v="9"/>
    <x v="8"/>
    <n v="-1"/>
    <n v="-249.16"/>
    <s v="Wrong Order"/>
    <x v="4"/>
    <n v="249.16"/>
    <n v="-249.16"/>
  </r>
  <r>
    <d v="2024-12-02T00:00:00"/>
    <x v="2"/>
    <x v="125"/>
    <s v="KRAHD_38719"/>
    <x v="0"/>
    <x v="0"/>
    <x v="5"/>
    <x v="9"/>
    <x v="19"/>
    <n v="-2"/>
    <n v="-165"/>
    <s v="Godown Short"/>
    <x v="4"/>
    <n v="82.5"/>
    <n v="-165"/>
  </r>
  <r>
    <d v="2024-12-02T00:00:00"/>
    <x v="2"/>
    <x v="126"/>
    <s v="KRAHD_38513"/>
    <x v="1"/>
    <x v="1"/>
    <x v="5"/>
    <x v="9"/>
    <x v="19"/>
    <n v="-1"/>
    <n v="-82.5"/>
    <s v="Wrong Order"/>
    <x v="4"/>
    <n v="82.5"/>
    <n v="-82.5"/>
  </r>
  <r>
    <d v="2024-12-02T00:00:00"/>
    <x v="2"/>
    <x v="127"/>
    <s v="KRAHD_85030"/>
    <x v="0"/>
    <x v="29"/>
    <x v="5"/>
    <x v="9"/>
    <x v="19"/>
    <n v="-1"/>
    <n v="-82.5"/>
    <s v="Wrong Order"/>
    <x v="4"/>
    <n v="82.5"/>
    <n v="-82.5"/>
  </r>
  <r>
    <d v="2024-12-02T00:00:00"/>
    <x v="2"/>
    <x v="128"/>
    <s v="KRAHD_92202"/>
    <x v="0"/>
    <x v="0"/>
    <x v="5"/>
    <x v="9"/>
    <x v="19"/>
    <n v="-2"/>
    <n v="-165"/>
    <s v="Wrong Order"/>
    <x v="4"/>
    <n v="82.5"/>
    <n v="-165"/>
  </r>
  <r>
    <d v="2024-12-02T00:00:00"/>
    <x v="2"/>
    <x v="129"/>
    <s v="KRAHD_70707"/>
    <x v="1"/>
    <x v="1"/>
    <x v="5"/>
    <x v="9"/>
    <x v="19"/>
    <n v="-1"/>
    <n v="-132.5"/>
    <s v="Wrong Order"/>
    <x v="4"/>
    <n v="132.5"/>
    <n v="-132.5"/>
  </r>
  <r>
    <d v="2024-12-02T00:00:00"/>
    <x v="2"/>
    <x v="125"/>
    <s v="KRAHD_38719"/>
    <x v="0"/>
    <x v="0"/>
    <x v="5"/>
    <x v="9"/>
    <x v="1"/>
    <n v="-1"/>
    <n v="-332.5"/>
    <s v="Godown Short"/>
    <x v="4"/>
    <n v="332.5"/>
    <n v="-332.5"/>
  </r>
  <r>
    <d v="2024-12-02T00:00:00"/>
    <x v="2"/>
    <x v="130"/>
    <s v="KRAHD_39436"/>
    <x v="2"/>
    <x v="2"/>
    <x v="5"/>
    <x v="9"/>
    <x v="1"/>
    <n v="-1"/>
    <n v="-332.5"/>
    <s v="Godown Short"/>
    <x v="4"/>
    <n v="332.5"/>
    <n v="-332.5"/>
  </r>
  <r>
    <d v="2024-12-02T00:00:00"/>
    <x v="2"/>
    <x v="128"/>
    <s v="KRAHD_92202"/>
    <x v="0"/>
    <x v="0"/>
    <x v="5"/>
    <x v="9"/>
    <x v="1"/>
    <n v="-3"/>
    <n v="-997.5"/>
    <s v="Wrong Order"/>
    <x v="4"/>
    <n v="332.5"/>
    <n v="-997.5"/>
  </r>
  <r>
    <d v="2024-12-02T00:00:00"/>
    <x v="2"/>
    <x v="7"/>
    <s v="KRAHD_77560"/>
    <x v="2"/>
    <x v="2"/>
    <x v="5"/>
    <x v="9"/>
    <x v="1"/>
    <n v="-2"/>
    <n v="-665"/>
    <s v="Wrong Order"/>
    <x v="4"/>
    <n v="332.5"/>
    <n v="-665"/>
  </r>
  <r>
    <d v="2024-12-02T00:00:00"/>
    <x v="2"/>
    <x v="129"/>
    <s v="KRAHD_70707"/>
    <x v="1"/>
    <x v="1"/>
    <x v="5"/>
    <x v="9"/>
    <x v="1"/>
    <n v="-1"/>
    <n v="-332.5"/>
    <s v="Wrong Order"/>
    <x v="4"/>
    <n v="332.5"/>
    <n v="-332.5"/>
  </r>
  <r>
    <d v="2024-12-02T00:00:00"/>
    <x v="2"/>
    <x v="87"/>
    <s v="KRAHD_25973"/>
    <x v="16"/>
    <x v="23"/>
    <x v="5"/>
    <x v="9"/>
    <x v="39"/>
    <n v="-1"/>
    <n v="-82.5"/>
    <s v="Wrong Order"/>
    <x v="4"/>
    <n v="82.5"/>
    <n v="-82.5"/>
  </r>
  <r>
    <d v="2024-12-02T00:00:00"/>
    <x v="2"/>
    <x v="131"/>
    <s v="KRAHD_80440"/>
    <x v="13"/>
    <x v="18"/>
    <x v="5"/>
    <x v="9"/>
    <x v="1"/>
    <n v="-2"/>
    <n v="-665"/>
    <s v="Shop had No Cash"/>
    <x v="4"/>
    <n v="332.5"/>
    <n v="-665"/>
  </r>
  <r>
    <d v="2024-12-02T00:00:00"/>
    <x v="2"/>
    <x v="132"/>
    <s v="KRAHD_38913"/>
    <x v="1"/>
    <x v="1"/>
    <x v="5"/>
    <x v="9"/>
    <x v="1"/>
    <n v="-2"/>
    <n v="-665"/>
    <s v="Wrong Order"/>
    <x v="4"/>
    <n v="332.5"/>
    <n v="-665"/>
  </r>
  <r>
    <d v="2024-12-02T00:00:00"/>
    <x v="2"/>
    <x v="131"/>
    <s v="KRAHD_80440"/>
    <x v="13"/>
    <x v="18"/>
    <x v="5"/>
    <x v="9"/>
    <x v="1"/>
    <n v="-5"/>
    <n v="-1662.5"/>
    <s v="Shop had No Cash"/>
    <x v="4"/>
    <n v="332.5"/>
    <n v="-1662.5"/>
  </r>
  <r>
    <d v="2024-12-02T00:00:00"/>
    <x v="2"/>
    <x v="87"/>
    <s v="KRAHD_25973"/>
    <x v="16"/>
    <x v="23"/>
    <x v="5"/>
    <x v="9"/>
    <x v="1"/>
    <n v="-1"/>
    <n v="-332.5"/>
    <s v="Wrong Order"/>
    <x v="4"/>
    <n v="332.5"/>
    <n v="-332.5"/>
  </r>
  <r>
    <d v="2024-12-02T00:00:00"/>
    <x v="2"/>
    <x v="131"/>
    <s v="KRAHD_80440"/>
    <x v="13"/>
    <x v="18"/>
    <x v="5"/>
    <x v="9"/>
    <x v="1"/>
    <n v="-2"/>
    <n v="-665"/>
    <s v="Shop had No Cash"/>
    <x v="4"/>
    <n v="332.5"/>
    <n v="-665"/>
  </r>
  <r>
    <d v="2024-12-02T00:00:00"/>
    <x v="2"/>
    <x v="131"/>
    <s v="KRAHD_80440"/>
    <x v="13"/>
    <x v="18"/>
    <x v="5"/>
    <x v="9"/>
    <x v="1"/>
    <n v="-2"/>
    <n v="-681.66"/>
    <s v="Shop had No Cash"/>
    <x v="4"/>
    <n v="340.83"/>
    <n v="-681.66"/>
  </r>
  <r>
    <d v="2024-12-02T00:00:00"/>
    <x v="2"/>
    <x v="97"/>
    <s v="KRAHD_92058"/>
    <x v="3"/>
    <x v="21"/>
    <x v="5"/>
    <x v="9"/>
    <x v="41"/>
    <n v="-1"/>
    <n v="-749.17"/>
    <s v="Wrong Order"/>
    <x v="4"/>
    <n v="749.17"/>
    <n v="-749.17"/>
  </r>
  <r>
    <d v="2024-12-02T00:00:00"/>
    <x v="2"/>
    <x v="97"/>
    <s v="KRAHD_92058"/>
    <x v="3"/>
    <x v="21"/>
    <x v="5"/>
    <x v="9"/>
    <x v="16"/>
    <n v="-1"/>
    <n v="-1249.1600000000001"/>
    <s v="Wrong Order"/>
    <x v="4"/>
    <n v="1249.1600000000001"/>
    <n v="-1249.1600000000001"/>
  </r>
  <r>
    <d v="2024-12-02T00:00:00"/>
    <x v="2"/>
    <x v="133"/>
    <s v="KRAHD_44577"/>
    <x v="17"/>
    <x v="27"/>
    <x v="5"/>
    <x v="9"/>
    <x v="1"/>
    <n v="-3"/>
    <n v="-780"/>
    <s v="Wrong Order"/>
    <x v="4"/>
    <n v="260"/>
    <n v="-780"/>
  </r>
  <r>
    <d v="2024-12-02T00:00:00"/>
    <x v="2"/>
    <x v="98"/>
    <s v="KRAHD_80386"/>
    <x v="15"/>
    <x v="26"/>
    <x v="6"/>
    <x v="10"/>
    <x v="41"/>
    <n v="-1"/>
    <n v="-695.65"/>
    <s v="Shop Closed"/>
    <x v="4"/>
    <n v="695.65"/>
    <n v="-695.65"/>
  </r>
  <r>
    <d v="2024-12-02T00:00:00"/>
    <x v="2"/>
    <x v="134"/>
    <s v="KRAHD_40038"/>
    <x v="1"/>
    <x v="1"/>
    <x v="6"/>
    <x v="10"/>
    <x v="53"/>
    <n v="-4"/>
    <n v="-592.6"/>
    <s v="Godown Short"/>
    <x v="4"/>
    <n v="148.15"/>
    <n v="-592.6"/>
  </r>
  <r>
    <d v="2024-12-02T00:00:00"/>
    <x v="2"/>
    <x v="135"/>
    <s v="KRAHD_39128"/>
    <x v="10"/>
    <x v="13"/>
    <x v="6"/>
    <x v="30"/>
    <x v="8"/>
    <n v="-2"/>
    <n v="-106"/>
    <s v="Wrong Order"/>
    <x v="4"/>
    <n v="53"/>
    <n v="-106"/>
  </r>
  <r>
    <d v="2024-12-02T00:00:00"/>
    <x v="2"/>
    <x v="135"/>
    <s v="KRAHD_39128"/>
    <x v="10"/>
    <x v="13"/>
    <x v="6"/>
    <x v="30"/>
    <x v="8"/>
    <n v="-2"/>
    <n v="-106"/>
    <s v="Wrong Order"/>
    <x v="4"/>
    <n v="53"/>
    <n v="-106"/>
  </r>
  <r>
    <d v="2024-12-02T00:00:00"/>
    <x v="2"/>
    <x v="136"/>
    <s v="KRAHD_46672"/>
    <x v="6"/>
    <x v="17"/>
    <x v="6"/>
    <x v="30"/>
    <x v="1"/>
    <n v="-6"/>
    <n v="-1105.56"/>
    <s v="Wrong Order"/>
    <x v="4"/>
    <n v="184.26"/>
    <n v="-1105.56"/>
  </r>
  <r>
    <d v="2024-12-02T00:00:00"/>
    <x v="2"/>
    <x v="55"/>
    <s v="KRAHD_38717"/>
    <x v="9"/>
    <x v="12"/>
    <x v="6"/>
    <x v="30"/>
    <x v="1"/>
    <n v="-12"/>
    <n v="-2211.12"/>
    <s v="Godown Short"/>
    <x v="4"/>
    <n v="184.26"/>
    <n v="-2211.12"/>
  </r>
  <r>
    <d v="2024-12-02T00:00:00"/>
    <x v="2"/>
    <x v="137"/>
    <s v="KRAHD_25664"/>
    <x v="6"/>
    <x v="17"/>
    <x v="6"/>
    <x v="30"/>
    <x v="1"/>
    <n v="-3"/>
    <n v="-552.78"/>
    <s v="Godown Short"/>
    <x v="4"/>
    <n v="184.26"/>
    <n v="-552.78"/>
  </r>
  <r>
    <d v="2024-12-02T00:00:00"/>
    <x v="2"/>
    <x v="135"/>
    <s v="KRAHD_39128"/>
    <x v="10"/>
    <x v="13"/>
    <x v="6"/>
    <x v="30"/>
    <x v="1"/>
    <n v="-2"/>
    <n v="-320.36"/>
    <s v="Wrong Order"/>
    <x v="4"/>
    <n v="160.18"/>
    <n v="-320.36"/>
  </r>
  <r>
    <d v="2024-12-02T00:00:00"/>
    <x v="2"/>
    <x v="126"/>
    <s v="KRAHD_38513"/>
    <x v="1"/>
    <x v="1"/>
    <x v="6"/>
    <x v="30"/>
    <x v="1"/>
    <n v="-2"/>
    <n v="-320.36"/>
    <s v="Wrong Order"/>
    <x v="4"/>
    <n v="160.18"/>
    <n v="-320.36"/>
  </r>
  <r>
    <d v="2024-12-02T00:00:00"/>
    <x v="2"/>
    <x v="69"/>
    <s v="KRAHD_93063"/>
    <x v="12"/>
    <x v="16"/>
    <x v="6"/>
    <x v="30"/>
    <x v="16"/>
    <n v="-2"/>
    <n v="-1277.78"/>
    <s v="Wrong Order"/>
    <x v="4"/>
    <n v="638.89"/>
    <n v="-1277.78"/>
  </r>
  <r>
    <d v="2024-12-02T00:00:00"/>
    <x v="2"/>
    <x v="138"/>
    <s v="KRAHD_38535"/>
    <x v="8"/>
    <x v="11"/>
    <x v="6"/>
    <x v="30"/>
    <x v="16"/>
    <n v="-4"/>
    <n v="-2555.56"/>
    <s v="Wrong Order"/>
    <x v="4"/>
    <n v="638.89"/>
    <n v="-2555.56"/>
  </r>
  <r>
    <d v="2024-12-02T00:00:00"/>
    <x v="2"/>
    <x v="139"/>
    <s v="KRAHD_92020"/>
    <x v="18"/>
    <x v="30"/>
    <x v="6"/>
    <x v="10"/>
    <x v="1"/>
    <n v="-5"/>
    <n v="-2275.85"/>
    <s v="Godown Short"/>
    <x v="4"/>
    <n v="455.16999999999996"/>
    <n v="-2275.85"/>
  </r>
  <r>
    <d v="2024-12-02T00:00:00"/>
    <x v="2"/>
    <x v="139"/>
    <s v="KRAHD_92020"/>
    <x v="18"/>
    <x v="30"/>
    <x v="6"/>
    <x v="10"/>
    <x v="1"/>
    <n v="-1"/>
    <n v="-455.17"/>
    <s v="Godown Short"/>
    <x v="4"/>
    <n v="455.17"/>
    <n v="-455.17"/>
  </r>
  <r>
    <d v="2024-12-02T00:00:00"/>
    <x v="2"/>
    <x v="140"/>
    <s v="KRAHD_40271"/>
    <x v="1"/>
    <x v="1"/>
    <x v="6"/>
    <x v="10"/>
    <x v="1"/>
    <n v="-2"/>
    <n v="-820.7"/>
    <s v="Wrong Order"/>
    <x v="4"/>
    <n v="410.35"/>
    <n v="-820.7"/>
  </r>
  <r>
    <d v="2024-12-02T00:00:00"/>
    <x v="2"/>
    <x v="132"/>
    <s v="KRAHD_38913"/>
    <x v="1"/>
    <x v="1"/>
    <x v="6"/>
    <x v="10"/>
    <x v="8"/>
    <n v="-6"/>
    <n v="-994.44"/>
    <s v="Wrong Order"/>
    <x v="4"/>
    <n v="165.74"/>
    <n v="-994.44"/>
  </r>
  <r>
    <d v="2024-12-02T00:00:00"/>
    <x v="2"/>
    <x v="62"/>
    <s v="KRAHD_M04982"/>
    <x v="10"/>
    <x v="15"/>
    <x v="6"/>
    <x v="10"/>
    <x v="8"/>
    <n v="-24"/>
    <n v="-3977.76"/>
    <s v="Shop had No Cash"/>
    <x v="4"/>
    <n v="165.74"/>
    <n v="-3977.76"/>
  </r>
  <r>
    <d v="2024-12-02T00:00:00"/>
    <x v="2"/>
    <x v="132"/>
    <s v="KRAHD_38913"/>
    <x v="1"/>
    <x v="1"/>
    <x v="6"/>
    <x v="10"/>
    <x v="2"/>
    <n v="-10"/>
    <n v="-833.4"/>
    <s v="Wrong Order"/>
    <x v="4"/>
    <n v="83.34"/>
    <n v="-833.40000000000009"/>
  </r>
  <r>
    <d v="2024-12-02T00:00:00"/>
    <x v="2"/>
    <x v="62"/>
    <s v="KRAHD_M04982"/>
    <x v="10"/>
    <x v="15"/>
    <x v="6"/>
    <x v="10"/>
    <x v="2"/>
    <n v="-2"/>
    <n v="-166.68"/>
    <s v="Shop had No Cash"/>
    <x v="4"/>
    <n v="83.34"/>
    <n v="-166.68"/>
  </r>
  <r>
    <d v="2024-12-02T00:00:00"/>
    <x v="2"/>
    <x v="71"/>
    <s v="KRAHD_79100"/>
    <x v="14"/>
    <x v="19"/>
    <x v="6"/>
    <x v="10"/>
    <x v="2"/>
    <n v="-4"/>
    <n v="-333.36"/>
    <s v="Wrong Order"/>
    <x v="4"/>
    <n v="83.34"/>
    <n v="-333.36"/>
  </r>
  <r>
    <d v="2024-12-02T00:00:00"/>
    <x v="2"/>
    <x v="135"/>
    <s v="KRAHD_39128"/>
    <x v="10"/>
    <x v="13"/>
    <x v="6"/>
    <x v="10"/>
    <x v="2"/>
    <n v="-6"/>
    <n v="-500.04"/>
    <s v="Wrong Order"/>
    <x v="4"/>
    <n v="83.34"/>
    <n v="-500.04"/>
  </r>
  <r>
    <d v="2024-12-02T00:00:00"/>
    <x v="2"/>
    <x v="141"/>
    <s v="KRAHD_M01203"/>
    <x v="15"/>
    <x v="22"/>
    <x v="6"/>
    <x v="10"/>
    <x v="17"/>
    <n v="-2"/>
    <n v="-204.08"/>
    <s v="Wrong Order"/>
    <x v="4"/>
    <n v="102.04"/>
    <n v="-204.08"/>
  </r>
  <r>
    <d v="2024-12-02T00:00:00"/>
    <x v="2"/>
    <x v="135"/>
    <s v="KRAHD_39128"/>
    <x v="10"/>
    <x v="13"/>
    <x v="6"/>
    <x v="10"/>
    <x v="17"/>
    <n v="-2"/>
    <n v="-204.08"/>
    <s v="Wrong Order"/>
    <x v="4"/>
    <n v="102.04"/>
    <n v="-204.08"/>
  </r>
  <r>
    <d v="2024-12-02T00:00:00"/>
    <x v="2"/>
    <x v="142"/>
    <s v="KRAHD_M05655"/>
    <x v="15"/>
    <x v="22"/>
    <x v="6"/>
    <x v="10"/>
    <x v="17"/>
    <n v="-5"/>
    <n v="-510.2"/>
    <s v="Shop had No Cash"/>
    <x v="4"/>
    <n v="102.03999999999999"/>
    <n v="-510.19999999999993"/>
  </r>
  <r>
    <d v="2024-12-02T00:00:00"/>
    <x v="2"/>
    <x v="60"/>
    <s v="KRAHD_88685"/>
    <x v="10"/>
    <x v="13"/>
    <x v="6"/>
    <x v="10"/>
    <x v="17"/>
    <n v="-1"/>
    <n v="-102.04"/>
    <s v="Shop had No Cash"/>
    <x v="4"/>
    <n v="102.04"/>
    <n v="-102.04"/>
  </r>
  <r>
    <d v="2024-12-02T00:00:00"/>
    <x v="2"/>
    <x v="98"/>
    <s v="KRAHD_80386"/>
    <x v="15"/>
    <x v="26"/>
    <x v="6"/>
    <x v="10"/>
    <x v="17"/>
    <n v="-5"/>
    <n v="-510.2"/>
    <s v="Shop Closed"/>
    <x v="4"/>
    <n v="102.03999999999999"/>
    <n v="-510.19999999999993"/>
  </r>
  <r>
    <d v="2024-12-02T00:00:00"/>
    <x v="2"/>
    <x v="143"/>
    <s v="KRAHD_M00209"/>
    <x v="10"/>
    <x v="15"/>
    <x v="6"/>
    <x v="10"/>
    <x v="17"/>
    <n v="-2"/>
    <n v="-204.08"/>
    <s v="Wrong Order"/>
    <x v="4"/>
    <n v="102.04"/>
    <n v="-204.08"/>
  </r>
  <r>
    <d v="2024-12-02T00:00:00"/>
    <x v="2"/>
    <x v="144"/>
    <s v="KRAHD_X1235"/>
    <x v="10"/>
    <x v="13"/>
    <x v="6"/>
    <x v="10"/>
    <x v="17"/>
    <n v="-3"/>
    <n v="-306.12"/>
    <s v="Wrong Order"/>
    <x v="4"/>
    <n v="102.04"/>
    <n v="-306.12"/>
  </r>
  <r>
    <d v="2024-12-02T00:00:00"/>
    <x v="2"/>
    <x v="143"/>
    <s v="KRAHD_M00209"/>
    <x v="10"/>
    <x v="15"/>
    <x v="6"/>
    <x v="11"/>
    <x v="13"/>
    <n v="-12"/>
    <n v="-111.12"/>
    <s v="Wrong Order"/>
    <x v="4"/>
    <n v="9.26"/>
    <n v="-111.12"/>
  </r>
  <r>
    <d v="2024-12-02T00:00:00"/>
    <x v="2"/>
    <x v="145"/>
    <s v="KRAHD_101330"/>
    <x v="15"/>
    <x v="26"/>
    <x v="6"/>
    <x v="11"/>
    <x v="17"/>
    <n v="-1"/>
    <n v="-102.04"/>
    <s v="Wrong Order"/>
    <x v="4"/>
    <n v="102.04"/>
    <n v="-102.04"/>
  </r>
  <r>
    <d v="2024-12-02T00:00:00"/>
    <x v="2"/>
    <x v="146"/>
    <s v="KRAHD_M01213"/>
    <x v="10"/>
    <x v="15"/>
    <x v="6"/>
    <x v="11"/>
    <x v="17"/>
    <n v="-2"/>
    <n v="-204.08"/>
    <s v="Wrong Order"/>
    <x v="4"/>
    <n v="102.04"/>
    <n v="-204.08"/>
  </r>
  <r>
    <d v="2024-12-02T00:00:00"/>
    <x v="2"/>
    <x v="143"/>
    <s v="KRAHD_M00209"/>
    <x v="10"/>
    <x v="15"/>
    <x v="6"/>
    <x v="11"/>
    <x v="17"/>
    <n v="-1"/>
    <n v="-102.04"/>
    <s v="Wrong Order"/>
    <x v="4"/>
    <n v="102.04"/>
    <n v="-102.04"/>
  </r>
  <r>
    <d v="2024-12-02T00:00:00"/>
    <x v="2"/>
    <x v="143"/>
    <s v="KRAHD_M00209"/>
    <x v="10"/>
    <x v="15"/>
    <x v="6"/>
    <x v="11"/>
    <x v="17"/>
    <n v="-1"/>
    <n v="-102.04"/>
    <s v="Wrong Order"/>
    <x v="4"/>
    <n v="102.04"/>
    <n v="-102.04"/>
  </r>
  <r>
    <d v="2024-12-02T00:00:00"/>
    <x v="2"/>
    <x v="97"/>
    <s v="KRAHD_92058"/>
    <x v="3"/>
    <x v="21"/>
    <x v="6"/>
    <x v="11"/>
    <x v="17"/>
    <n v="-30"/>
    <n v="-3061.2"/>
    <s v="Wrong Order"/>
    <x v="4"/>
    <n v="102.03999999999999"/>
    <n v="-3061.2"/>
  </r>
  <r>
    <d v="2024-12-02T00:00:00"/>
    <x v="2"/>
    <x v="135"/>
    <s v="KRAHD_39128"/>
    <x v="10"/>
    <x v="13"/>
    <x v="6"/>
    <x v="11"/>
    <x v="17"/>
    <n v="-1"/>
    <n v="-102.04"/>
    <s v="Wrong Order"/>
    <x v="4"/>
    <n v="102.04"/>
    <n v="-102.04"/>
  </r>
  <r>
    <d v="2024-12-02T00:00:00"/>
    <x v="2"/>
    <x v="115"/>
    <s v="KRAHD_48180"/>
    <x v="10"/>
    <x v="13"/>
    <x v="6"/>
    <x v="11"/>
    <x v="17"/>
    <n v="-2"/>
    <n v="-204.08"/>
    <s v="Wrong Order"/>
    <x v="4"/>
    <n v="102.04"/>
    <n v="-204.08"/>
  </r>
  <r>
    <d v="2024-12-02T00:00:00"/>
    <x v="2"/>
    <x v="98"/>
    <s v="KRAHD_80386"/>
    <x v="15"/>
    <x v="26"/>
    <x v="6"/>
    <x v="11"/>
    <x v="17"/>
    <n v="-1"/>
    <n v="-102.04"/>
    <s v="Shop Closed"/>
    <x v="4"/>
    <n v="102.04"/>
    <n v="-102.04"/>
  </r>
  <r>
    <d v="2024-12-02T00:00:00"/>
    <x v="2"/>
    <x v="139"/>
    <s v="KRAHD_92020"/>
    <x v="18"/>
    <x v="30"/>
    <x v="6"/>
    <x v="11"/>
    <x v="17"/>
    <n v="-5"/>
    <n v="-3004.65"/>
    <s v="Godown Short"/>
    <x v="4"/>
    <n v="600.93000000000006"/>
    <n v="-3004.6500000000005"/>
  </r>
  <r>
    <d v="2024-12-02T00:00:00"/>
    <x v="2"/>
    <x v="147"/>
    <s v="KRAHD_X1239"/>
    <x v="11"/>
    <x v="31"/>
    <x v="6"/>
    <x v="11"/>
    <x v="8"/>
    <n v="-2"/>
    <n v="-270.36"/>
    <s v="Shop Closed"/>
    <x v="4"/>
    <n v="135.18"/>
    <n v="-270.36"/>
  </r>
  <r>
    <d v="2024-12-02T00:00:00"/>
    <x v="2"/>
    <x v="135"/>
    <s v="KRAHD_39128"/>
    <x v="10"/>
    <x v="13"/>
    <x v="6"/>
    <x v="11"/>
    <x v="8"/>
    <n v="-6"/>
    <n v="-811.08"/>
    <s v="Wrong Order"/>
    <x v="4"/>
    <n v="135.18"/>
    <n v="-811.08"/>
  </r>
  <r>
    <d v="2024-12-02T00:00:00"/>
    <x v="2"/>
    <x v="148"/>
    <s v="KRAHD_39096"/>
    <x v="19"/>
    <x v="32"/>
    <x v="6"/>
    <x v="11"/>
    <x v="8"/>
    <n v="-21"/>
    <n v="-2838.78"/>
    <s v="Wrong Order"/>
    <x v="4"/>
    <n v="135.18"/>
    <n v="-2838.78"/>
  </r>
  <r>
    <d v="2024-12-02T00:00:00"/>
    <x v="2"/>
    <x v="149"/>
    <s v="KRAHD_40837"/>
    <x v="19"/>
    <x v="32"/>
    <x v="6"/>
    <x v="11"/>
    <x v="2"/>
    <n v="-8"/>
    <n v="-540.79999999999995"/>
    <s v="Wrong Order"/>
    <x v="4"/>
    <n v="67.599999999999994"/>
    <n v="-540.79999999999995"/>
  </r>
  <r>
    <d v="2024-12-02T00:00:00"/>
    <x v="2"/>
    <x v="135"/>
    <s v="KRAHD_39128"/>
    <x v="10"/>
    <x v="13"/>
    <x v="6"/>
    <x v="11"/>
    <x v="2"/>
    <n v="-6"/>
    <n v="-405.6"/>
    <s v="Wrong Order"/>
    <x v="4"/>
    <n v="67.600000000000009"/>
    <n v="-405.6"/>
  </r>
  <r>
    <d v="2024-12-02T00:00:00"/>
    <x v="2"/>
    <x v="114"/>
    <s v="KRAHD_P2373"/>
    <x v="15"/>
    <x v="28"/>
    <x v="6"/>
    <x v="11"/>
    <x v="2"/>
    <n v="-1"/>
    <n v="-67.599999999999994"/>
    <s v="Wrong Order"/>
    <x v="4"/>
    <n v="67.599999999999994"/>
    <n v="-67.599999999999994"/>
  </r>
  <r>
    <d v="2024-12-02T00:00:00"/>
    <x v="2"/>
    <x v="55"/>
    <s v="KRAHD_38717"/>
    <x v="9"/>
    <x v="12"/>
    <x v="6"/>
    <x v="11"/>
    <x v="1"/>
    <n v="-12"/>
    <n v="-3111.12"/>
    <s v="Godown Short"/>
    <x v="4"/>
    <n v="259.26"/>
    <n v="-3111.12"/>
  </r>
  <r>
    <d v="2024-12-02T00:00:00"/>
    <x v="2"/>
    <x v="150"/>
    <s v="KRAHD_39805"/>
    <x v="0"/>
    <x v="0"/>
    <x v="7"/>
    <x v="12"/>
    <x v="21"/>
    <n v="-1"/>
    <n v="-186.36"/>
    <s v="Wrong Order"/>
    <x v="4"/>
    <n v="186.36"/>
    <n v="-186.36"/>
  </r>
  <r>
    <d v="2024-12-02T00:00:00"/>
    <x v="2"/>
    <x v="58"/>
    <s v="KRAHD_40072"/>
    <x v="0"/>
    <x v="0"/>
    <x v="7"/>
    <x v="12"/>
    <x v="21"/>
    <n v="-1"/>
    <n v="-186.36"/>
    <s v="Wrong Order"/>
    <x v="4"/>
    <n v="186.36"/>
    <n v="-186.36"/>
  </r>
  <r>
    <d v="2024-12-02T00:00:00"/>
    <x v="2"/>
    <x v="151"/>
    <s v="KRAHD_62200"/>
    <x v="0"/>
    <x v="0"/>
    <x v="7"/>
    <x v="12"/>
    <x v="21"/>
    <n v="-1"/>
    <n v="-186.36"/>
    <s v="Shop had No Cash"/>
    <x v="4"/>
    <n v="186.36"/>
    <n v="-186.36"/>
  </r>
  <r>
    <d v="2024-12-02T00:00:00"/>
    <x v="2"/>
    <x v="62"/>
    <s v="KRAHD_M04982"/>
    <x v="10"/>
    <x v="15"/>
    <x v="7"/>
    <x v="12"/>
    <x v="2"/>
    <n v="-1"/>
    <n v="-76.37"/>
    <s v="Shop had No Cash"/>
    <x v="4"/>
    <n v="76.37"/>
    <n v="-76.37"/>
  </r>
  <r>
    <d v="2024-12-02T00:00:00"/>
    <x v="2"/>
    <x v="58"/>
    <s v="KRAHD_40072"/>
    <x v="0"/>
    <x v="0"/>
    <x v="7"/>
    <x v="12"/>
    <x v="21"/>
    <n v="-2"/>
    <n v="-372.72"/>
    <s v="Wrong Order"/>
    <x v="4"/>
    <n v="186.36"/>
    <n v="-372.72"/>
  </r>
  <r>
    <d v="2024-12-02T00:00:00"/>
    <x v="2"/>
    <x v="151"/>
    <s v="KRAHD_62200"/>
    <x v="0"/>
    <x v="0"/>
    <x v="7"/>
    <x v="12"/>
    <x v="21"/>
    <n v="-2"/>
    <n v="-372.72"/>
    <s v="Shop had No Cash"/>
    <x v="4"/>
    <n v="186.36"/>
    <n v="-372.72"/>
  </r>
  <r>
    <d v="2024-12-02T00:00:00"/>
    <x v="2"/>
    <x v="62"/>
    <s v="KRAHD_M04982"/>
    <x v="10"/>
    <x v="15"/>
    <x v="7"/>
    <x v="12"/>
    <x v="2"/>
    <n v="-1"/>
    <n v="-76.37"/>
    <s v="Shop had No Cash"/>
    <x v="4"/>
    <n v="76.37"/>
    <n v="-76.37"/>
  </r>
  <r>
    <d v="2024-12-02T00:00:00"/>
    <x v="2"/>
    <x v="152"/>
    <s v="KRAHD_M01766"/>
    <x v="15"/>
    <x v="22"/>
    <x v="7"/>
    <x v="12"/>
    <x v="7"/>
    <n v="-4"/>
    <n v="-98"/>
    <s v="Salable"/>
    <x v="4"/>
    <n v="24.5"/>
    <n v="-98"/>
  </r>
  <r>
    <d v="2024-12-02T00:00:00"/>
    <x v="2"/>
    <x v="153"/>
    <s v="KRAHD_M00874"/>
    <x v="15"/>
    <x v="22"/>
    <x v="7"/>
    <x v="12"/>
    <x v="7"/>
    <n v="-4"/>
    <n v="-98"/>
    <s v="Salable"/>
    <x v="4"/>
    <n v="24.5"/>
    <n v="-98"/>
  </r>
  <r>
    <d v="2024-12-02T00:00:00"/>
    <x v="2"/>
    <x v="154"/>
    <s v="KRAHD_M01310"/>
    <x v="15"/>
    <x v="22"/>
    <x v="7"/>
    <x v="12"/>
    <x v="7"/>
    <n v="-4"/>
    <n v="-98"/>
    <s v="Salable"/>
    <x v="4"/>
    <n v="24.5"/>
    <n v="-98"/>
  </r>
  <r>
    <d v="2024-12-02T00:00:00"/>
    <x v="2"/>
    <x v="155"/>
    <s v="KRAHD_M04954"/>
    <x v="15"/>
    <x v="22"/>
    <x v="7"/>
    <x v="12"/>
    <x v="7"/>
    <n v="-4"/>
    <n v="-98"/>
    <s v="Salable"/>
    <x v="4"/>
    <n v="24.5"/>
    <n v="-98"/>
  </r>
  <r>
    <d v="2024-12-02T00:00:00"/>
    <x v="2"/>
    <x v="156"/>
    <s v="KRAHD_M01918"/>
    <x v="15"/>
    <x v="22"/>
    <x v="7"/>
    <x v="12"/>
    <x v="7"/>
    <n v="-4"/>
    <n v="-98"/>
    <s v="Salable"/>
    <x v="4"/>
    <n v="24.5"/>
    <n v="-98"/>
  </r>
  <r>
    <d v="2024-12-02T00:00:00"/>
    <x v="2"/>
    <x v="157"/>
    <s v="KRAHD_M02489"/>
    <x v="20"/>
    <x v="33"/>
    <x v="7"/>
    <x v="12"/>
    <x v="7"/>
    <n v="-4"/>
    <n v="-98"/>
    <s v="Salable"/>
    <x v="4"/>
    <n v="24.5"/>
    <n v="-98"/>
  </r>
  <r>
    <d v="2024-12-02T00:00:00"/>
    <x v="2"/>
    <x v="158"/>
    <s v="KRAHD_M01649"/>
    <x v="15"/>
    <x v="22"/>
    <x v="7"/>
    <x v="12"/>
    <x v="7"/>
    <n v="-4"/>
    <n v="-98"/>
    <s v="Salable"/>
    <x v="4"/>
    <n v="24.5"/>
    <n v="-98"/>
  </r>
  <r>
    <d v="2024-12-02T00:00:00"/>
    <x v="2"/>
    <x v="159"/>
    <s v="KRAHD_M01920"/>
    <x v="15"/>
    <x v="22"/>
    <x v="7"/>
    <x v="12"/>
    <x v="7"/>
    <n v="-4"/>
    <n v="-98"/>
    <s v="Salable"/>
    <x v="4"/>
    <n v="24.5"/>
    <n v="-98"/>
  </r>
  <r>
    <d v="2024-12-02T00:00:00"/>
    <x v="2"/>
    <x v="160"/>
    <s v="KRAHD_M01280"/>
    <x v="15"/>
    <x v="22"/>
    <x v="7"/>
    <x v="12"/>
    <x v="7"/>
    <n v="-4"/>
    <n v="-98"/>
    <s v="Salable"/>
    <x v="4"/>
    <n v="24.5"/>
    <n v="-98"/>
  </r>
  <r>
    <d v="2024-12-02T00:00:00"/>
    <x v="2"/>
    <x v="161"/>
    <s v="KRAHD_M04949"/>
    <x v="20"/>
    <x v="33"/>
    <x v="7"/>
    <x v="12"/>
    <x v="7"/>
    <n v="-4"/>
    <n v="-98"/>
    <s v="Salable"/>
    <x v="4"/>
    <n v="24.5"/>
    <n v="-98"/>
  </r>
  <r>
    <d v="2024-12-02T00:00:00"/>
    <x v="2"/>
    <x v="162"/>
    <s v="KRAHD_M02157"/>
    <x v="15"/>
    <x v="22"/>
    <x v="7"/>
    <x v="12"/>
    <x v="7"/>
    <n v="-4"/>
    <n v="-98"/>
    <s v="Salable"/>
    <x v="4"/>
    <n v="24.5"/>
    <n v="-98"/>
  </r>
  <r>
    <d v="2024-12-02T00:00:00"/>
    <x v="2"/>
    <x v="163"/>
    <s v="KRAHD_M01996"/>
    <x v="15"/>
    <x v="22"/>
    <x v="7"/>
    <x v="12"/>
    <x v="7"/>
    <n v="-4"/>
    <n v="-98"/>
    <s v="Salable"/>
    <x v="4"/>
    <n v="24.5"/>
    <n v="-98"/>
  </r>
  <r>
    <d v="2024-12-02T00:00:00"/>
    <x v="2"/>
    <x v="164"/>
    <s v="KRAHD_M02316"/>
    <x v="15"/>
    <x v="22"/>
    <x v="7"/>
    <x v="12"/>
    <x v="7"/>
    <n v="-4"/>
    <n v="-98"/>
    <s v="Salable"/>
    <x v="4"/>
    <n v="24.5"/>
    <n v="-98"/>
  </r>
  <r>
    <d v="2024-12-02T00:00:00"/>
    <x v="2"/>
    <x v="165"/>
    <s v="KRAHD_M01549"/>
    <x v="15"/>
    <x v="22"/>
    <x v="7"/>
    <x v="12"/>
    <x v="7"/>
    <n v="-4"/>
    <n v="-98"/>
    <s v="Salable"/>
    <x v="4"/>
    <n v="24.5"/>
    <n v="-98"/>
  </r>
  <r>
    <d v="2024-12-02T00:00:00"/>
    <x v="2"/>
    <x v="166"/>
    <s v="KRAHD_M01217"/>
    <x v="15"/>
    <x v="22"/>
    <x v="7"/>
    <x v="12"/>
    <x v="7"/>
    <n v="-4"/>
    <n v="-98"/>
    <s v="Salable"/>
    <x v="4"/>
    <n v="24.5"/>
    <n v="-98"/>
  </r>
  <r>
    <d v="2024-12-02T00:00:00"/>
    <x v="2"/>
    <x v="167"/>
    <s v="KRAHD_M01371"/>
    <x v="15"/>
    <x v="22"/>
    <x v="7"/>
    <x v="12"/>
    <x v="7"/>
    <n v="-4"/>
    <n v="-98"/>
    <s v="Salable"/>
    <x v="4"/>
    <n v="24.5"/>
    <n v="-98"/>
  </r>
  <r>
    <d v="2024-12-02T00:00:00"/>
    <x v="2"/>
    <x v="168"/>
    <s v="KRAHD_M02220"/>
    <x v="15"/>
    <x v="22"/>
    <x v="7"/>
    <x v="12"/>
    <x v="7"/>
    <n v="-4"/>
    <n v="-98"/>
    <s v="Salable"/>
    <x v="4"/>
    <n v="24.5"/>
    <n v="-98"/>
  </r>
  <r>
    <d v="2024-12-02T00:00:00"/>
    <x v="2"/>
    <x v="169"/>
    <s v="KRAHD_M02349"/>
    <x v="15"/>
    <x v="22"/>
    <x v="7"/>
    <x v="12"/>
    <x v="7"/>
    <n v="-4"/>
    <n v="-98"/>
    <s v="Salable"/>
    <x v="4"/>
    <n v="24.5"/>
    <n v="-98"/>
  </r>
  <r>
    <d v="2024-12-02T00:00:00"/>
    <x v="2"/>
    <x v="170"/>
    <s v="KRAHD_M02675"/>
    <x v="16"/>
    <x v="34"/>
    <x v="7"/>
    <x v="12"/>
    <x v="7"/>
    <n v="-4"/>
    <n v="-98"/>
    <s v="Salable"/>
    <x v="4"/>
    <n v="24.5"/>
    <n v="-98"/>
  </r>
  <r>
    <d v="2024-12-02T00:00:00"/>
    <x v="2"/>
    <x v="171"/>
    <s v="KRAHD_M05263"/>
    <x v="15"/>
    <x v="22"/>
    <x v="7"/>
    <x v="12"/>
    <x v="7"/>
    <n v="-4"/>
    <n v="-98"/>
    <s v="Salable"/>
    <x v="4"/>
    <n v="24.5"/>
    <n v="-98"/>
  </r>
  <r>
    <d v="2024-12-02T00:00:00"/>
    <x v="2"/>
    <x v="172"/>
    <s v="KRAHD_M02726"/>
    <x v="20"/>
    <x v="33"/>
    <x v="7"/>
    <x v="12"/>
    <x v="7"/>
    <n v="-4"/>
    <n v="-98"/>
    <s v="Salable"/>
    <x v="4"/>
    <n v="24.5"/>
    <n v="-98"/>
  </r>
  <r>
    <d v="2024-12-02T00:00:00"/>
    <x v="2"/>
    <x v="173"/>
    <s v="KRAHD_M02451"/>
    <x v="15"/>
    <x v="22"/>
    <x v="7"/>
    <x v="12"/>
    <x v="7"/>
    <n v="-4"/>
    <n v="-98"/>
    <s v="Salable"/>
    <x v="4"/>
    <n v="24.5"/>
    <n v="-98"/>
  </r>
  <r>
    <d v="2024-12-02T00:00:00"/>
    <x v="2"/>
    <x v="174"/>
    <s v="KRAHD_M02069"/>
    <x v="15"/>
    <x v="22"/>
    <x v="7"/>
    <x v="12"/>
    <x v="7"/>
    <n v="-4"/>
    <n v="-98"/>
    <s v="Salable"/>
    <x v="4"/>
    <n v="24.5"/>
    <n v="-98"/>
  </r>
  <r>
    <d v="2024-12-02T00:00:00"/>
    <x v="2"/>
    <x v="175"/>
    <s v="KRAHD_M01174"/>
    <x v="16"/>
    <x v="34"/>
    <x v="7"/>
    <x v="12"/>
    <x v="7"/>
    <n v="-4"/>
    <n v="-98"/>
    <s v="Salable"/>
    <x v="4"/>
    <n v="24.5"/>
    <n v="-98"/>
  </r>
  <r>
    <d v="2024-12-02T00:00:00"/>
    <x v="2"/>
    <x v="176"/>
    <s v="KRAHD_M01071"/>
    <x v="15"/>
    <x v="22"/>
    <x v="7"/>
    <x v="12"/>
    <x v="7"/>
    <n v="-4"/>
    <n v="-98"/>
    <s v="Salable"/>
    <x v="4"/>
    <n v="24.5"/>
    <n v="-98"/>
  </r>
  <r>
    <d v="2024-12-02T00:00:00"/>
    <x v="2"/>
    <x v="177"/>
    <s v="KRAHD_M01057"/>
    <x v="15"/>
    <x v="22"/>
    <x v="7"/>
    <x v="12"/>
    <x v="7"/>
    <n v="-4"/>
    <n v="-98"/>
    <s v="Salable"/>
    <x v="4"/>
    <n v="24.5"/>
    <n v="-98"/>
  </r>
  <r>
    <d v="2024-12-02T00:00:00"/>
    <x v="2"/>
    <x v="65"/>
    <s v="KRAHD_M01343"/>
    <x v="10"/>
    <x v="15"/>
    <x v="7"/>
    <x v="12"/>
    <x v="7"/>
    <n v="-4"/>
    <n v="-98"/>
    <s v="Shop Closed"/>
    <x v="4"/>
    <n v="24.5"/>
    <n v="-98"/>
  </r>
  <r>
    <d v="2024-12-02T00:00:00"/>
    <x v="2"/>
    <x v="178"/>
    <s v="KRAHD_M02315"/>
    <x v="15"/>
    <x v="22"/>
    <x v="7"/>
    <x v="12"/>
    <x v="7"/>
    <n v="-4"/>
    <n v="-98"/>
    <s v="Salable"/>
    <x v="4"/>
    <n v="24.5"/>
    <n v="-98"/>
  </r>
  <r>
    <d v="2024-12-02T00:00:00"/>
    <x v="2"/>
    <x v="179"/>
    <s v="KRAHD_M01832"/>
    <x v="15"/>
    <x v="22"/>
    <x v="7"/>
    <x v="12"/>
    <x v="7"/>
    <n v="-4"/>
    <n v="-98"/>
    <s v="Salable"/>
    <x v="4"/>
    <n v="24.5"/>
    <n v="-98"/>
  </r>
  <r>
    <d v="2024-12-02T00:00:00"/>
    <x v="2"/>
    <x v="180"/>
    <s v="KRAHD_M05264"/>
    <x v="15"/>
    <x v="22"/>
    <x v="7"/>
    <x v="12"/>
    <x v="7"/>
    <n v="-4"/>
    <n v="-98"/>
    <s v="Salable"/>
    <x v="4"/>
    <n v="24.5"/>
    <n v="-98"/>
  </r>
  <r>
    <d v="2024-12-02T00:00:00"/>
    <x v="2"/>
    <x v="181"/>
    <s v="KRAHD_M01532"/>
    <x v="15"/>
    <x v="22"/>
    <x v="7"/>
    <x v="12"/>
    <x v="7"/>
    <n v="-4"/>
    <n v="-98"/>
    <s v="Salable"/>
    <x v="4"/>
    <n v="24.5"/>
    <n v="-98"/>
  </r>
  <r>
    <d v="2024-12-02T00:00:00"/>
    <x v="2"/>
    <x v="182"/>
    <s v="KRAHD_M01189"/>
    <x v="15"/>
    <x v="22"/>
    <x v="7"/>
    <x v="12"/>
    <x v="7"/>
    <n v="-4"/>
    <n v="-98"/>
    <s v="Salable"/>
    <x v="4"/>
    <n v="24.5"/>
    <n v="-98"/>
  </r>
  <r>
    <d v="2024-12-02T00:00:00"/>
    <x v="2"/>
    <x v="183"/>
    <s v="KRAHD_40706"/>
    <x v="16"/>
    <x v="23"/>
    <x v="7"/>
    <x v="12"/>
    <x v="7"/>
    <n v="-4"/>
    <n v="-98"/>
    <s v="Salable"/>
    <x v="4"/>
    <n v="24.5"/>
    <n v="-98"/>
  </r>
  <r>
    <d v="2024-12-02T00:00:00"/>
    <x v="2"/>
    <x v="184"/>
    <s v="KRAHD_M01069"/>
    <x v="15"/>
    <x v="22"/>
    <x v="7"/>
    <x v="12"/>
    <x v="7"/>
    <n v="-4"/>
    <n v="-98"/>
    <s v="Salable"/>
    <x v="4"/>
    <n v="24.5"/>
    <n v="-98"/>
  </r>
  <r>
    <d v="2024-12-02T00:00:00"/>
    <x v="2"/>
    <x v="185"/>
    <s v="KRAHD_M01313"/>
    <x v="15"/>
    <x v="22"/>
    <x v="7"/>
    <x v="12"/>
    <x v="7"/>
    <n v="-4"/>
    <n v="-98"/>
    <s v="Salable"/>
    <x v="4"/>
    <n v="24.5"/>
    <n v="-98"/>
  </r>
  <r>
    <d v="2024-12-02T00:00:00"/>
    <x v="2"/>
    <x v="186"/>
    <s v="KRAHD_M02450"/>
    <x v="15"/>
    <x v="22"/>
    <x v="7"/>
    <x v="12"/>
    <x v="7"/>
    <n v="-4"/>
    <n v="-98"/>
    <s v="Salable"/>
    <x v="4"/>
    <n v="24.5"/>
    <n v="-98"/>
  </r>
  <r>
    <d v="2024-12-02T00:00:00"/>
    <x v="2"/>
    <x v="187"/>
    <s v="KRAHD_M02231"/>
    <x v="15"/>
    <x v="22"/>
    <x v="7"/>
    <x v="12"/>
    <x v="7"/>
    <n v="-4"/>
    <n v="-98"/>
    <s v="Salable"/>
    <x v="4"/>
    <n v="24.5"/>
    <n v="-98"/>
  </r>
  <r>
    <d v="2024-12-02T00:00:00"/>
    <x v="2"/>
    <x v="188"/>
    <s v="KRAHD_M05266"/>
    <x v="15"/>
    <x v="22"/>
    <x v="7"/>
    <x v="12"/>
    <x v="7"/>
    <n v="-4"/>
    <n v="-98"/>
    <s v="Salable"/>
    <x v="4"/>
    <n v="24.5"/>
    <n v="-98"/>
  </r>
  <r>
    <d v="2024-12-02T00:00:00"/>
    <x v="2"/>
    <x v="189"/>
    <s v="KRAHD_M01330"/>
    <x v="15"/>
    <x v="22"/>
    <x v="7"/>
    <x v="12"/>
    <x v="7"/>
    <n v="-4"/>
    <n v="-98"/>
    <s v="Salable"/>
    <x v="4"/>
    <n v="24.5"/>
    <n v="-98"/>
  </r>
  <r>
    <d v="2024-12-02T00:00:00"/>
    <x v="2"/>
    <x v="190"/>
    <s v="KRAHD_M02546"/>
    <x v="15"/>
    <x v="22"/>
    <x v="7"/>
    <x v="12"/>
    <x v="7"/>
    <n v="-4"/>
    <n v="-98"/>
    <s v="Salable"/>
    <x v="4"/>
    <n v="24.5"/>
    <n v="-98"/>
  </r>
  <r>
    <d v="2024-12-02T00:00:00"/>
    <x v="2"/>
    <x v="191"/>
    <s v="KRAHD_M00867"/>
    <x v="15"/>
    <x v="22"/>
    <x v="7"/>
    <x v="12"/>
    <x v="7"/>
    <n v="-4"/>
    <n v="-98"/>
    <s v="Salable"/>
    <x v="4"/>
    <n v="24.5"/>
    <n v="-98"/>
  </r>
  <r>
    <d v="2024-12-02T00:00:00"/>
    <x v="2"/>
    <x v="192"/>
    <s v="KRAHD_M02512"/>
    <x v="15"/>
    <x v="22"/>
    <x v="7"/>
    <x v="12"/>
    <x v="7"/>
    <n v="-4"/>
    <n v="-98"/>
    <s v="Salable"/>
    <x v="4"/>
    <n v="24.5"/>
    <n v="-98"/>
  </r>
  <r>
    <d v="2024-12-02T00:00:00"/>
    <x v="2"/>
    <x v="193"/>
    <s v="KRAHD_M01218"/>
    <x v="15"/>
    <x v="22"/>
    <x v="7"/>
    <x v="12"/>
    <x v="7"/>
    <n v="-4"/>
    <n v="-98"/>
    <s v="Salable"/>
    <x v="4"/>
    <n v="24.5"/>
    <n v="-98"/>
  </r>
  <r>
    <d v="2024-12-02T00:00:00"/>
    <x v="2"/>
    <x v="194"/>
    <s v="KRAHD_M02268"/>
    <x v="15"/>
    <x v="22"/>
    <x v="7"/>
    <x v="12"/>
    <x v="7"/>
    <n v="-4"/>
    <n v="-98"/>
    <s v="Salable"/>
    <x v="4"/>
    <n v="24.5"/>
    <n v="-98"/>
  </r>
  <r>
    <d v="2024-12-02T00:00:00"/>
    <x v="2"/>
    <x v="195"/>
    <s v="KRAHD_M01716"/>
    <x v="15"/>
    <x v="22"/>
    <x v="7"/>
    <x v="12"/>
    <x v="7"/>
    <n v="-4"/>
    <n v="-98"/>
    <s v="Salable"/>
    <x v="4"/>
    <n v="24.5"/>
    <n v="-98"/>
  </r>
  <r>
    <d v="2024-12-02T00:00:00"/>
    <x v="2"/>
    <x v="196"/>
    <s v="KRAHD_M01999"/>
    <x v="15"/>
    <x v="22"/>
    <x v="7"/>
    <x v="12"/>
    <x v="7"/>
    <n v="-4"/>
    <n v="-98"/>
    <s v="Salable"/>
    <x v="4"/>
    <n v="24.5"/>
    <n v="-98"/>
  </r>
  <r>
    <d v="2024-12-02T00:00:00"/>
    <x v="2"/>
    <x v="197"/>
    <s v="KRAHD_M01626"/>
    <x v="15"/>
    <x v="22"/>
    <x v="7"/>
    <x v="12"/>
    <x v="7"/>
    <n v="-4"/>
    <n v="-98"/>
    <s v="Salable"/>
    <x v="4"/>
    <n v="24.5"/>
    <n v="-98"/>
  </r>
  <r>
    <d v="2024-12-02T00:00:00"/>
    <x v="2"/>
    <x v="198"/>
    <s v="KRAHD_M01922"/>
    <x v="15"/>
    <x v="22"/>
    <x v="7"/>
    <x v="12"/>
    <x v="7"/>
    <n v="-4"/>
    <n v="-98"/>
    <s v="Salable"/>
    <x v="4"/>
    <n v="24.5"/>
    <n v="-98"/>
  </r>
  <r>
    <d v="2024-12-02T00:00:00"/>
    <x v="2"/>
    <x v="199"/>
    <s v="KRAHD_M01182"/>
    <x v="15"/>
    <x v="22"/>
    <x v="7"/>
    <x v="12"/>
    <x v="7"/>
    <n v="-4"/>
    <n v="-98"/>
    <s v="Salable"/>
    <x v="4"/>
    <n v="24.5"/>
    <n v="-98"/>
  </r>
  <r>
    <d v="2024-12-02T00:00:00"/>
    <x v="2"/>
    <x v="200"/>
    <s v="KRAHD_M00873"/>
    <x v="15"/>
    <x v="22"/>
    <x v="7"/>
    <x v="12"/>
    <x v="7"/>
    <n v="-4"/>
    <n v="-98"/>
    <s v="Salable"/>
    <x v="4"/>
    <n v="24.5"/>
    <n v="-98"/>
  </r>
  <r>
    <d v="2024-12-02T00:00:00"/>
    <x v="2"/>
    <x v="201"/>
    <s v="KRAHD_M02248"/>
    <x v="15"/>
    <x v="22"/>
    <x v="7"/>
    <x v="12"/>
    <x v="7"/>
    <n v="-4"/>
    <n v="-98"/>
    <s v="Salable"/>
    <x v="4"/>
    <n v="24.5"/>
    <n v="-98"/>
  </r>
  <r>
    <d v="2024-12-02T00:00:00"/>
    <x v="2"/>
    <x v="202"/>
    <s v="KRAHD_M01865"/>
    <x v="15"/>
    <x v="22"/>
    <x v="7"/>
    <x v="12"/>
    <x v="7"/>
    <n v="-4"/>
    <n v="-98"/>
    <s v="Salable"/>
    <x v="4"/>
    <n v="24.5"/>
    <n v="-98"/>
  </r>
  <r>
    <d v="2024-12-02T00:00:00"/>
    <x v="2"/>
    <x v="203"/>
    <s v="KRAHD_M01220"/>
    <x v="15"/>
    <x v="22"/>
    <x v="7"/>
    <x v="12"/>
    <x v="7"/>
    <n v="-4"/>
    <n v="-98"/>
    <s v="Salable"/>
    <x v="4"/>
    <n v="24.5"/>
    <n v="-98"/>
  </r>
  <r>
    <d v="2024-12-02T00:00:00"/>
    <x v="2"/>
    <x v="204"/>
    <s v="KRAHD_M01831"/>
    <x v="20"/>
    <x v="33"/>
    <x v="7"/>
    <x v="12"/>
    <x v="7"/>
    <n v="-4"/>
    <n v="-98"/>
    <s v="Salable"/>
    <x v="4"/>
    <n v="24.5"/>
    <n v="-98"/>
  </r>
  <r>
    <d v="2024-12-02T00:00:00"/>
    <x v="2"/>
    <x v="205"/>
    <s v="KRAHD_M01763"/>
    <x v="15"/>
    <x v="22"/>
    <x v="7"/>
    <x v="12"/>
    <x v="7"/>
    <n v="-4"/>
    <n v="-98"/>
    <s v="Salable"/>
    <x v="4"/>
    <n v="24.5"/>
    <n v="-98"/>
  </r>
  <r>
    <d v="2024-12-02T00:00:00"/>
    <x v="2"/>
    <x v="206"/>
    <s v="KRAHD_M02258"/>
    <x v="15"/>
    <x v="22"/>
    <x v="7"/>
    <x v="12"/>
    <x v="7"/>
    <n v="-4"/>
    <n v="-98"/>
    <s v="Salable"/>
    <x v="4"/>
    <n v="24.5"/>
    <n v="-98"/>
  </r>
  <r>
    <d v="2024-12-02T00:00:00"/>
    <x v="2"/>
    <x v="207"/>
    <s v="KRAHD_M02587"/>
    <x v="15"/>
    <x v="22"/>
    <x v="7"/>
    <x v="12"/>
    <x v="7"/>
    <n v="-4"/>
    <n v="-98"/>
    <s v="Salable"/>
    <x v="4"/>
    <n v="24.5"/>
    <n v="-98"/>
  </r>
  <r>
    <d v="2024-12-02T00:00:00"/>
    <x v="2"/>
    <x v="208"/>
    <s v="KRAHD_M01650"/>
    <x v="15"/>
    <x v="22"/>
    <x v="7"/>
    <x v="12"/>
    <x v="7"/>
    <n v="-4"/>
    <n v="-98"/>
    <s v="Salable"/>
    <x v="4"/>
    <n v="24.5"/>
    <n v="-98"/>
  </r>
  <r>
    <d v="2024-12-02T00:00:00"/>
    <x v="2"/>
    <x v="209"/>
    <s v="KRAHD_M02454"/>
    <x v="15"/>
    <x v="22"/>
    <x v="7"/>
    <x v="12"/>
    <x v="7"/>
    <n v="-4"/>
    <n v="-98"/>
    <s v="Salable"/>
    <x v="4"/>
    <n v="24.5"/>
    <n v="-98"/>
  </r>
  <r>
    <d v="2024-12-02T00:00:00"/>
    <x v="2"/>
    <x v="210"/>
    <s v="KRAHD_M01283"/>
    <x v="15"/>
    <x v="22"/>
    <x v="7"/>
    <x v="12"/>
    <x v="7"/>
    <n v="-4"/>
    <n v="-98"/>
    <s v="Salable"/>
    <x v="4"/>
    <n v="24.5"/>
    <n v="-98"/>
  </r>
  <r>
    <d v="2024-12-02T00:00:00"/>
    <x v="2"/>
    <x v="211"/>
    <s v="KRAHD_M01534"/>
    <x v="15"/>
    <x v="22"/>
    <x v="7"/>
    <x v="12"/>
    <x v="7"/>
    <n v="-4"/>
    <n v="-98"/>
    <s v="Salable"/>
    <x v="4"/>
    <n v="24.5"/>
    <n v="-98"/>
  </r>
  <r>
    <d v="2024-12-02T00:00:00"/>
    <x v="2"/>
    <x v="212"/>
    <s v="KRAHD_M02317"/>
    <x v="15"/>
    <x v="22"/>
    <x v="7"/>
    <x v="12"/>
    <x v="7"/>
    <n v="-4"/>
    <n v="-98"/>
    <s v="Salable"/>
    <x v="4"/>
    <n v="24.5"/>
    <n v="-98"/>
  </r>
  <r>
    <d v="2024-12-02T00:00:00"/>
    <x v="2"/>
    <x v="213"/>
    <s v="KRAHD_M00973"/>
    <x v="15"/>
    <x v="22"/>
    <x v="7"/>
    <x v="12"/>
    <x v="7"/>
    <n v="-4"/>
    <n v="-98"/>
    <s v="Salable"/>
    <x v="4"/>
    <n v="24.5"/>
    <n v="-98"/>
  </r>
  <r>
    <d v="2024-12-02T00:00:00"/>
    <x v="2"/>
    <x v="116"/>
    <s v="KRAHD_M01264"/>
    <x v="15"/>
    <x v="22"/>
    <x v="7"/>
    <x v="12"/>
    <x v="7"/>
    <n v="-4"/>
    <n v="-98"/>
    <s v="Salable"/>
    <x v="4"/>
    <n v="24.5"/>
    <n v="-98"/>
  </r>
  <r>
    <d v="2024-12-02T00:00:00"/>
    <x v="2"/>
    <x v="214"/>
    <s v="KRAHD_M01486"/>
    <x v="16"/>
    <x v="34"/>
    <x v="7"/>
    <x v="12"/>
    <x v="7"/>
    <n v="-4"/>
    <n v="-98"/>
    <s v="Salable"/>
    <x v="4"/>
    <n v="24.5"/>
    <n v="-98"/>
  </r>
  <r>
    <d v="2024-12-02T00:00:00"/>
    <x v="2"/>
    <x v="215"/>
    <s v="KRAHD_M01466"/>
    <x v="15"/>
    <x v="22"/>
    <x v="7"/>
    <x v="12"/>
    <x v="7"/>
    <n v="-4"/>
    <n v="-98"/>
    <s v="Salable"/>
    <x v="4"/>
    <n v="24.5"/>
    <n v="-98"/>
  </r>
  <r>
    <d v="2024-12-02T00:00:00"/>
    <x v="2"/>
    <x v="216"/>
    <s v="KRAHD_M01373"/>
    <x v="16"/>
    <x v="34"/>
    <x v="7"/>
    <x v="12"/>
    <x v="7"/>
    <n v="-4"/>
    <n v="-98"/>
    <s v="Salable"/>
    <x v="4"/>
    <n v="24.5"/>
    <n v="-98"/>
  </r>
  <r>
    <d v="2024-12-02T00:00:00"/>
    <x v="2"/>
    <x v="217"/>
    <s v="KRAHD_M01326"/>
    <x v="15"/>
    <x v="22"/>
    <x v="7"/>
    <x v="12"/>
    <x v="7"/>
    <n v="-4"/>
    <n v="-98"/>
    <s v="Salable"/>
    <x v="4"/>
    <n v="24.5"/>
    <n v="-98"/>
  </r>
  <r>
    <d v="2024-12-02T00:00:00"/>
    <x v="2"/>
    <x v="218"/>
    <s v="KRAHD_M02445"/>
    <x v="15"/>
    <x v="22"/>
    <x v="7"/>
    <x v="12"/>
    <x v="7"/>
    <n v="-4"/>
    <n v="-98"/>
    <s v="Salable"/>
    <x v="4"/>
    <n v="24.5"/>
    <n v="-98"/>
  </r>
  <r>
    <d v="2024-12-02T00:00:00"/>
    <x v="2"/>
    <x v="219"/>
    <s v="KRAHD_M01538"/>
    <x v="15"/>
    <x v="22"/>
    <x v="7"/>
    <x v="12"/>
    <x v="7"/>
    <n v="-4"/>
    <n v="-98"/>
    <s v="Salable"/>
    <x v="4"/>
    <n v="24.5"/>
    <n v="-98"/>
  </r>
  <r>
    <d v="2024-12-02T00:00:00"/>
    <x v="2"/>
    <x v="220"/>
    <s v="KRAHD_M01542"/>
    <x v="15"/>
    <x v="22"/>
    <x v="7"/>
    <x v="12"/>
    <x v="7"/>
    <n v="-4"/>
    <n v="-98"/>
    <s v="Salable"/>
    <x v="4"/>
    <n v="24.5"/>
    <n v="-98"/>
  </r>
  <r>
    <d v="2024-12-02T00:00:00"/>
    <x v="2"/>
    <x v="221"/>
    <s v="KRAHD_M01539"/>
    <x v="15"/>
    <x v="22"/>
    <x v="7"/>
    <x v="12"/>
    <x v="7"/>
    <n v="-4"/>
    <n v="-98"/>
    <s v="Salable"/>
    <x v="4"/>
    <n v="24.5"/>
    <n v="-98"/>
  </r>
  <r>
    <d v="2024-12-02T00:00:00"/>
    <x v="2"/>
    <x v="222"/>
    <s v="KRAHD_M01181"/>
    <x v="15"/>
    <x v="22"/>
    <x v="7"/>
    <x v="12"/>
    <x v="7"/>
    <n v="-4"/>
    <n v="-98"/>
    <s v="Salable"/>
    <x v="4"/>
    <n v="24.5"/>
    <n v="-98"/>
  </r>
  <r>
    <d v="2024-12-02T00:00:00"/>
    <x v="2"/>
    <x v="223"/>
    <s v="KRAHD_M01468"/>
    <x v="15"/>
    <x v="22"/>
    <x v="7"/>
    <x v="12"/>
    <x v="7"/>
    <n v="-4"/>
    <n v="-98"/>
    <s v="Salable"/>
    <x v="4"/>
    <n v="24.5"/>
    <n v="-98"/>
  </r>
  <r>
    <d v="2024-12-02T00:00:00"/>
    <x v="2"/>
    <x v="224"/>
    <s v="KRAHD_M02250"/>
    <x v="15"/>
    <x v="22"/>
    <x v="7"/>
    <x v="12"/>
    <x v="7"/>
    <n v="-4"/>
    <n v="-98"/>
    <s v="Salable"/>
    <x v="4"/>
    <n v="24.5"/>
    <n v="-98"/>
  </r>
  <r>
    <d v="2024-12-02T00:00:00"/>
    <x v="2"/>
    <x v="225"/>
    <s v="KRAHD_M01926"/>
    <x v="15"/>
    <x v="22"/>
    <x v="7"/>
    <x v="12"/>
    <x v="7"/>
    <n v="-4"/>
    <n v="-98"/>
    <s v="Salable"/>
    <x v="4"/>
    <n v="24.5"/>
    <n v="-98"/>
  </r>
  <r>
    <d v="2024-12-02T00:00:00"/>
    <x v="2"/>
    <x v="226"/>
    <s v="KRAHD_M01834"/>
    <x v="20"/>
    <x v="33"/>
    <x v="7"/>
    <x v="12"/>
    <x v="7"/>
    <n v="-4"/>
    <n v="-98"/>
    <s v="Salable"/>
    <x v="4"/>
    <n v="24.5"/>
    <n v="-98"/>
  </r>
  <r>
    <d v="2024-12-02T00:00:00"/>
    <x v="2"/>
    <x v="227"/>
    <s v="KRAHD_M01761"/>
    <x v="15"/>
    <x v="22"/>
    <x v="7"/>
    <x v="12"/>
    <x v="7"/>
    <n v="-4"/>
    <n v="-98"/>
    <s v="Salable"/>
    <x v="4"/>
    <n v="24.5"/>
    <n v="-98"/>
  </r>
  <r>
    <d v="2024-12-02T00:00:00"/>
    <x v="2"/>
    <x v="228"/>
    <s v="KRAHD_M01651"/>
    <x v="15"/>
    <x v="22"/>
    <x v="7"/>
    <x v="12"/>
    <x v="7"/>
    <n v="-4"/>
    <n v="-98"/>
    <s v="Salable"/>
    <x v="4"/>
    <n v="24.5"/>
    <n v="-98"/>
  </r>
  <r>
    <d v="2024-12-02T00:00:00"/>
    <x v="2"/>
    <x v="229"/>
    <s v="KRAHD_M02203"/>
    <x v="16"/>
    <x v="34"/>
    <x v="7"/>
    <x v="12"/>
    <x v="7"/>
    <n v="-4"/>
    <n v="-98"/>
    <s v="Salable"/>
    <x v="4"/>
    <n v="24.5"/>
    <n v="-98"/>
  </r>
  <r>
    <d v="2024-12-02T00:00:00"/>
    <x v="2"/>
    <x v="230"/>
    <s v="KRAHD_M01478"/>
    <x v="15"/>
    <x v="22"/>
    <x v="7"/>
    <x v="12"/>
    <x v="7"/>
    <n v="-4"/>
    <n v="-98"/>
    <s v="Salable"/>
    <x v="4"/>
    <n v="24.5"/>
    <n v="-98"/>
  </r>
  <r>
    <d v="2024-12-02T00:00:00"/>
    <x v="2"/>
    <x v="231"/>
    <s v="KRAHD_M02256"/>
    <x v="15"/>
    <x v="22"/>
    <x v="7"/>
    <x v="12"/>
    <x v="7"/>
    <n v="-4"/>
    <n v="-98"/>
    <s v="Salable"/>
    <x v="4"/>
    <n v="24.5"/>
    <n v="-98"/>
  </r>
  <r>
    <d v="2024-12-02T00:00:00"/>
    <x v="2"/>
    <x v="232"/>
    <s v="KRAHD_M01998"/>
    <x v="15"/>
    <x v="22"/>
    <x v="7"/>
    <x v="12"/>
    <x v="7"/>
    <n v="-4"/>
    <n v="-98"/>
    <s v="Salable"/>
    <x v="4"/>
    <n v="24.5"/>
    <n v="-98"/>
  </r>
  <r>
    <d v="2024-12-02T00:00:00"/>
    <x v="2"/>
    <x v="233"/>
    <s v="KRAHD_M02492"/>
    <x v="15"/>
    <x v="22"/>
    <x v="7"/>
    <x v="12"/>
    <x v="7"/>
    <n v="-4"/>
    <n v="-98"/>
    <s v="Salable"/>
    <x v="4"/>
    <n v="24.5"/>
    <n v="-98"/>
  </r>
  <r>
    <d v="2024-12-02T00:00:00"/>
    <x v="2"/>
    <x v="234"/>
    <s v="KRAHD_M00924"/>
    <x v="15"/>
    <x v="22"/>
    <x v="7"/>
    <x v="12"/>
    <x v="7"/>
    <n v="-4"/>
    <n v="-98"/>
    <s v="Salable"/>
    <x v="4"/>
    <n v="24.5"/>
    <n v="-98"/>
  </r>
  <r>
    <d v="2024-12-02T00:00:00"/>
    <x v="2"/>
    <x v="235"/>
    <s v="KRAHD_M01479"/>
    <x v="15"/>
    <x v="22"/>
    <x v="7"/>
    <x v="12"/>
    <x v="7"/>
    <n v="-4"/>
    <n v="-98"/>
    <s v="Salable"/>
    <x v="4"/>
    <n v="24.5"/>
    <n v="-98"/>
  </r>
  <r>
    <d v="2024-12-02T00:00:00"/>
    <x v="2"/>
    <x v="87"/>
    <s v="KRAHD_25973"/>
    <x v="16"/>
    <x v="23"/>
    <x v="7"/>
    <x v="12"/>
    <x v="7"/>
    <n v="-2"/>
    <n v="-49"/>
    <s v="Wrong Order"/>
    <x v="4"/>
    <n v="24.5"/>
    <n v="-49"/>
  </r>
  <r>
    <d v="2024-12-02T00:00:00"/>
    <x v="2"/>
    <x v="236"/>
    <s v="KRAHD_M01907"/>
    <x v="15"/>
    <x v="22"/>
    <x v="7"/>
    <x v="12"/>
    <x v="7"/>
    <n v="-4"/>
    <n v="-98"/>
    <s v="Salable"/>
    <x v="4"/>
    <n v="24.5"/>
    <n v="-98"/>
  </r>
  <r>
    <d v="2024-12-02T00:00:00"/>
    <x v="2"/>
    <x v="237"/>
    <s v="KRAHD_M02338"/>
    <x v="15"/>
    <x v="22"/>
    <x v="7"/>
    <x v="12"/>
    <x v="7"/>
    <n v="-4"/>
    <n v="-98"/>
    <s v="Salable"/>
    <x v="4"/>
    <n v="24.5"/>
    <n v="-98"/>
  </r>
  <r>
    <d v="2024-12-02T00:00:00"/>
    <x v="2"/>
    <x v="238"/>
    <s v="KRAHD_M01541"/>
    <x v="15"/>
    <x v="22"/>
    <x v="7"/>
    <x v="12"/>
    <x v="7"/>
    <n v="-4"/>
    <n v="-98"/>
    <s v="Salable"/>
    <x v="4"/>
    <n v="24.5"/>
    <n v="-98"/>
  </r>
  <r>
    <d v="2024-12-02T00:00:00"/>
    <x v="2"/>
    <x v="239"/>
    <s v="KRAHD_M02340"/>
    <x v="15"/>
    <x v="22"/>
    <x v="7"/>
    <x v="12"/>
    <x v="7"/>
    <n v="-4"/>
    <n v="-98"/>
    <s v="Salable"/>
    <x v="4"/>
    <n v="24.5"/>
    <n v="-98"/>
  </r>
  <r>
    <d v="2024-12-02T00:00:00"/>
    <x v="2"/>
    <x v="240"/>
    <s v="KRAHD_M02543"/>
    <x v="16"/>
    <x v="34"/>
    <x v="7"/>
    <x v="12"/>
    <x v="7"/>
    <n v="-4"/>
    <n v="-98"/>
    <s v="Salable"/>
    <x v="4"/>
    <n v="24.5"/>
    <n v="-98"/>
  </r>
  <r>
    <d v="2024-12-02T00:00:00"/>
    <x v="2"/>
    <x v="241"/>
    <s v="KRAHD_M02249"/>
    <x v="15"/>
    <x v="22"/>
    <x v="7"/>
    <x v="12"/>
    <x v="7"/>
    <n v="-4"/>
    <n v="-98"/>
    <s v="Salable"/>
    <x v="4"/>
    <n v="24.5"/>
    <n v="-98"/>
  </r>
  <r>
    <d v="2024-12-02T00:00:00"/>
    <x v="2"/>
    <x v="62"/>
    <s v="KRAHD_M04982"/>
    <x v="10"/>
    <x v="15"/>
    <x v="7"/>
    <x v="12"/>
    <x v="7"/>
    <n v="-6"/>
    <n v="-147"/>
    <s v="Shop had No Cash"/>
    <x v="4"/>
    <n v="24.5"/>
    <n v="-147"/>
  </r>
  <r>
    <d v="2024-12-02T00:00:00"/>
    <x v="2"/>
    <x v="242"/>
    <s v="KRAHD_M02474"/>
    <x v="15"/>
    <x v="22"/>
    <x v="7"/>
    <x v="12"/>
    <x v="7"/>
    <n v="-4"/>
    <n v="-98"/>
    <s v="Salable"/>
    <x v="4"/>
    <n v="24.5"/>
    <n v="-98"/>
  </r>
  <r>
    <d v="2024-12-02T00:00:00"/>
    <x v="2"/>
    <x v="243"/>
    <s v="KRAHD_M01517"/>
    <x v="15"/>
    <x v="22"/>
    <x v="7"/>
    <x v="12"/>
    <x v="7"/>
    <n v="-4"/>
    <n v="-98"/>
    <s v="Salable"/>
    <x v="4"/>
    <n v="24.5"/>
    <n v="-98"/>
  </r>
  <r>
    <d v="2024-12-02T00:00:00"/>
    <x v="2"/>
    <x v="244"/>
    <s v="KRAHD_M00862"/>
    <x v="15"/>
    <x v="22"/>
    <x v="7"/>
    <x v="12"/>
    <x v="7"/>
    <n v="-4"/>
    <n v="-98"/>
    <s v="Salable"/>
    <x v="4"/>
    <n v="24.5"/>
    <n v="-98"/>
  </r>
  <r>
    <d v="2024-12-02T00:00:00"/>
    <x v="2"/>
    <x v="245"/>
    <s v="KRAHD_M01927"/>
    <x v="15"/>
    <x v="22"/>
    <x v="7"/>
    <x v="12"/>
    <x v="7"/>
    <n v="-4"/>
    <n v="-98"/>
    <s v="Salable"/>
    <x v="4"/>
    <n v="24.5"/>
    <n v="-98"/>
  </r>
  <r>
    <d v="2024-12-02T00:00:00"/>
    <x v="2"/>
    <x v="246"/>
    <s v="KRAHD_M02113"/>
    <x v="15"/>
    <x v="22"/>
    <x v="7"/>
    <x v="12"/>
    <x v="7"/>
    <n v="-4"/>
    <n v="-98"/>
    <s v="Salable"/>
    <x v="4"/>
    <n v="24.5"/>
    <n v="-98"/>
  </r>
  <r>
    <d v="2024-12-02T00:00:00"/>
    <x v="2"/>
    <x v="82"/>
    <s v="KRAHD_M01052"/>
    <x v="15"/>
    <x v="22"/>
    <x v="7"/>
    <x v="12"/>
    <x v="7"/>
    <n v="-4"/>
    <n v="-98"/>
    <s v="Salable"/>
    <x v="4"/>
    <n v="24.5"/>
    <n v="-98"/>
  </r>
  <r>
    <d v="2024-12-02T00:00:00"/>
    <x v="2"/>
    <x v="247"/>
    <s v="KRAHD_M01304"/>
    <x v="16"/>
    <x v="34"/>
    <x v="7"/>
    <x v="12"/>
    <x v="7"/>
    <n v="-4"/>
    <n v="-98"/>
    <s v="Salable"/>
    <x v="4"/>
    <n v="24.5"/>
    <n v="-98"/>
  </r>
  <r>
    <d v="2024-12-02T00:00:00"/>
    <x v="2"/>
    <x v="248"/>
    <s v="KRAHD_M01056"/>
    <x v="15"/>
    <x v="22"/>
    <x v="7"/>
    <x v="12"/>
    <x v="7"/>
    <n v="-4"/>
    <n v="-98"/>
    <s v="Salable"/>
    <x v="4"/>
    <n v="24.5"/>
    <n v="-98"/>
  </r>
  <r>
    <d v="2024-12-02T00:00:00"/>
    <x v="2"/>
    <x v="249"/>
    <s v="KRAHD_M05643"/>
    <x v="15"/>
    <x v="22"/>
    <x v="7"/>
    <x v="12"/>
    <x v="7"/>
    <n v="-4"/>
    <n v="-98"/>
    <s v="Salable"/>
    <x v="4"/>
    <n v="24.5"/>
    <n v="-98"/>
  </r>
  <r>
    <d v="2024-12-02T00:00:00"/>
    <x v="2"/>
    <x v="250"/>
    <s v="KRAHD_M01398"/>
    <x v="15"/>
    <x v="22"/>
    <x v="7"/>
    <x v="12"/>
    <x v="7"/>
    <n v="-4"/>
    <n v="-98"/>
    <s v="Salable"/>
    <x v="4"/>
    <n v="24.5"/>
    <n v="-98"/>
  </r>
  <r>
    <d v="2024-12-02T00:00:00"/>
    <x v="2"/>
    <x v="251"/>
    <s v="KRAHD_M02147"/>
    <x v="15"/>
    <x v="22"/>
    <x v="7"/>
    <x v="12"/>
    <x v="7"/>
    <n v="-4"/>
    <n v="-98"/>
    <s v="Salable"/>
    <x v="4"/>
    <n v="24.5"/>
    <n v="-98"/>
  </r>
  <r>
    <d v="2024-12-02T00:00:00"/>
    <x v="2"/>
    <x v="252"/>
    <s v="KRAHD_M00910"/>
    <x v="15"/>
    <x v="22"/>
    <x v="7"/>
    <x v="12"/>
    <x v="7"/>
    <n v="-4"/>
    <n v="-98"/>
    <s v="Salable"/>
    <x v="4"/>
    <n v="24.5"/>
    <n v="-98"/>
  </r>
  <r>
    <d v="2024-12-02T00:00:00"/>
    <x v="2"/>
    <x v="253"/>
    <s v="KRAHD_M02453"/>
    <x v="20"/>
    <x v="33"/>
    <x v="7"/>
    <x v="12"/>
    <x v="7"/>
    <n v="-4"/>
    <n v="-98"/>
    <s v="Salable"/>
    <x v="4"/>
    <n v="24.5"/>
    <n v="-98"/>
  </r>
  <r>
    <d v="2024-12-02T00:00:00"/>
    <x v="2"/>
    <x v="254"/>
    <s v="KRAHD_M01312"/>
    <x v="15"/>
    <x v="22"/>
    <x v="7"/>
    <x v="12"/>
    <x v="7"/>
    <n v="-4"/>
    <n v="-98"/>
    <s v="Salable"/>
    <x v="4"/>
    <n v="24.5"/>
    <n v="-98"/>
  </r>
  <r>
    <d v="2024-12-02T00:00:00"/>
    <x v="2"/>
    <x v="255"/>
    <s v="KRAHD_M02202"/>
    <x v="15"/>
    <x v="22"/>
    <x v="7"/>
    <x v="12"/>
    <x v="7"/>
    <n v="-4"/>
    <n v="-98"/>
    <s v="Salable"/>
    <x v="4"/>
    <n v="24.5"/>
    <n v="-98"/>
  </r>
  <r>
    <d v="2024-12-02T00:00:00"/>
    <x v="2"/>
    <x v="256"/>
    <s v="KRAHD_M02125"/>
    <x v="15"/>
    <x v="22"/>
    <x v="7"/>
    <x v="12"/>
    <x v="7"/>
    <n v="-4"/>
    <n v="-98"/>
    <s v="Salable"/>
    <x v="4"/>
    <n v="24.5"/>
    <n v="-98"/>
  </r>
  <r>
    <d v="2024-12-02T00:00:00"/>
    <x v="2"/>
    <x v="257"/>
    <s v="KRAHD_M01929"/>
    <x v="15"/>
    <x v="22"/>
    <x v="7"/>
    <x v="12"/>
    <x v="7"/>
    <n v="-4"/>
    <n v="-98"/>
    <s v="Salable"/>
    <x v="4"/>
    <n v="24.5"/>
    <n v="-98"/>
  </r>
  <r>
    <d v="2024-12-02T00:00:00"/>
    <x v="2"/>
    <x v="258"/>
    <s v="KRAHD_M02336"/>
    <x v="15"/>
    <x v="22"/>
    <x v="7"/>
    <x v="12"/>
    <x v="7"/>
    <n v="-4"/>
    <n v="-98"/>
    <s v="Salable"/>
    <x v="4"/>
    <n v="24.5"/>
    <n v="-98"/>
  </r>
  <r>
    <d v="2024-12-02T00:00:00"/>
    <x v="2"/>
    <x v="259"/>
    <s v="KRAHD_M01172"/>
    <x v="16"/>
    <x v="34"/>
    <x v="7"/>
    <x v="12"/>
    <x v="7"/>
    <n v="-4"/>
    <n v="-98"/>
    <s v="Salable"/>
    <x v="4"/>
    <n v="24.5"/>
    <n v="-98"/>
  </r>
  <r>
    <d v="2024-12-02T00:00:00"/>
    <x v="2"/>
    <x v="260"/>
    <s v="KRAHD_M04955"/>
    <x v="15"/>
    <x v="22"/>
    <x v="7"/>
    <x v="12"/>
    <x v="7"/>
    <n v="-4"/>
    <n v="-98"/>
    <s v="Salable"/>
    <x v="4"/>
    <n v="24.5"/>
    <n v="-98"/>
  </r>
  <r>
    <d v="2024-12-02T00:00:00"/>
    <x v="2"/>
    <x v="261"/>
    <s v="KRAHD_M01296"/>
    <x v="20"/>
    <x v="33"/>
    <x v="7"/>
    <x v="12"/>
    <x v="7"/>
    <n v="-4"/>
    <n v="-98"/>
    <s v="Salable"/>
    <x v="4"/>
    <n v="24.5"/>
    <n v="-98"/>
  </r>
  <r>
    <d v="2024-12-02T00:00:00"/>
    <x v="2"/>
    <x v="262"/>
    <s v="KRAHD_M01219"/>
    <x v="15"/>
    <x v="22"/>
    <x v="7"/>
    <x v="12"/>
    <x v="7"/>
    <n v="-4"/>
    <n v="-98"/>
    <s v="Salable"/>
    <x v="4"/>
    <n v="24.5"/>
    <n v="-98"/>
  </r>
  <r>
    <d v="2024-12-02T00:00:00"/>
    <x v="2"/>
    <x v="263"/>
    <s v="KRAHD_M01533"/>
    <x v="15"/>
    <x v="22"/>
    <x v="7"/>
    <x v="12"/>
    <x v="7"/>
    <n v="-4"/>
    <n v="-98"/>
    <s v="Salable"/>
    <x v="4"/>
    <n v="24.5"/>
    <n v="-98"/>
  </r>
  <r>
    <d v="2024-12-02T00:00:00"/>
    <x v="2"/>
    <x v="264"/>
    <s v="KRAHD_M02118"/>
    <x v="15"/>
    <x v="22"/>
    <x v="7"/>
    <x v="12"/>
    <x v="7"/>
    <n v="-4"/>
    <n v="-98"/>
    <s v="Salable"/>
    <x v="4"/>
    <n v="24.5"/>
    <n v="-98"/>
  </r>
  <r>
    <d v="2024-12-02T00:00:00"/>
    <x v="2"/>
    <x v="265"/>
    <s v="KRAHD_M02070"/>
    <x v="15"/>
    <x v="22"/>
    <x v="7"/>
    <x v="12"/>
    <x v="7"/>
    <n v="-4"/>
    <n v="-98"/>
    <s v="Salable"/>
    <x v="4"/>
    <n v="24.5"/>
    <n v="-98"/>
  </r>
  <r>
    <d v="2024-12-02T00:00:00"/>
    <x v="2"/>
    <x v="266"/>
    <s v="KRAHD_M01370"/>
    <x v="15"/>
    <x v="22"/>
    <x v="7"/>
    <x v="12"/>
    <x v="7"/>
    <n v="-4"/>
    <n v="-98"/>
    <s v="Salable"/>
    <x v="4"/>
    <n v="24.5"/>
    <n v="-98"/>
  </r>
  <r>
    <d v="2024-12-02T00:00:00"/>
    <x v="2"/>
    <x v="267"/>
    <s v="KRAHD_M02514"/>
    <x v="15"/>
    <x v="22"/>
    <x v="7"/>
    <x v="12"/>
    <x v="7"/>
    <n v="-4"/>
    <n v="-98"/>
    <s v="Salable"/>
    <x v="4"/>
    <n v="24.5"/>
    <n v="-98"/>
  </r>
  <r>
    <d v="2024-12-02T00:00:00"/>
    <x v="2"/>
    <x v="268"/>
    <s v="KRAHD_M00922"/>
    <x v="16"/>
    <x v="34"/>
    <x v="7"/>
    <x v="12"/>
    <x v="7"/>
    <n v="-4"/>
    <n v="-98"/>
    <s v="Salable"/>
    <x v="4"/>
    <n v="24.5"/>
    <n v="-98"/>
  </r>
  <r>
    <d v="2024-12-02T00:00:00"/>
    <x v="2"/>
    <x v="269"/>
    <s v="KRAHD_M02460"/>
    <x v="16"/>
    <x v="34"/>
    <x v="7"/>
    <x v="12"/>
    <x v="7"/>
    <n v="-4"/>
    <n v="-98"/>
    <s v="Salable"/>
    <x v="4"/>
    <n v="24.5"/>
    <n v="-98"/>
  </r>
  <r>
    <d v="2024-12-02T00:00:00"/>
    <x v="2"/>
    <x v="270"/>
    <s v="KRAHD_M02036"/>
    <x v="16"/>
    <x v="34"/>
    <x v="7"/>
    <x v="12"/>
    <x v="7"/>
    <n v="-4"/>
    <n v="-98"/>
    <s v="Salable"/>
    <x v="4"/>
    <n v="24.5"/>
    <n v="-98"/>
  </r>
  <r>
    <d v="2024-12-02T00:00:00"/>
    <x v="2"/>
    <x v="271"/>
    <s v="KRAHD_M00912"/>
    <x v="15"/>
    <x v="22"/>
    <x v="7"/>
    <x v="12"/>
    <x v="7"/>
    <n v="-4"/>
    <n v="-98"/>
    <s v="Salable"/>
    <x v="4"/>
    <n v="24.5"/>
    <n v="-98"/>
  </r>
  <r>
    <d v="2024-12-02T00:00:00"/>
    <x v="2"/>
    <x v="272"/>
    <s v="KRAHD_M01211"/>
    <x v="15"/>
    <x v="22"/>
    <x v="7"/>
    <x v="12"/>
    <x v="7"/>
    <n v="-4"/>
    <n v="-98"/>
    <s v="Salable"/>
    <x v="4"/>
    <n v="24.5"/>
    <n v="-98"/>
  </r>
  <r>
    <d v="2024-12-02T00:00:00"/>
    <x v="2"/>
    <x v="273"/>
    <s v="KRAHD_M01396"/>
    <x v="15"/>
    <x v="22"/>
    <x v="7"/>
    <x v="12"/>
    <x v="7"/>
    <n v="-4"/>
    <n v="-98"/>
    <s v="Salable"/>
    <x v="4"/>
    <n v="24.5"/>
    <n v="-98"/>
  </r>
  <r>
    <d v="2024-12-02T00:00:00"/>
    <x v="2"/>
    <x v="252"/>
    <s v="KRAHD_M01764"/>
    <x v="15"/>
    <x v="22"/>
    <x v="7"/>
    <x v="12"/>
    <x v="7"/>
    <n v="-4"/>
    <n v="-98"/>
    <s v="Salable"/>
    <x v="4"/>
    <n v="24.5"/>
    <n v="-98"/>
  </r>
  <r>
    <d v="2024-12-02T00:00:00"/>
    <x v="2"/>
    <x v="274"/>
    <s v="KRAHD_M02208"/>
    <x v="15"/>
    <x v="22"/>
    <x v="7"/>
    <x v="12"/>
    <x v="7"/>
    <n v="-4"/>
    <n v="-98"/>
    <s v="Salable"/>
    <x v="4"/>
    <n v="24.5"/>
    <n v="-98"/>
  </r>
  <r>
    <d v="2024-12-02T00:00:00"/>
    <x v="2"/>
    <x v="275"/>
    <s v="KRAHD_M04502"/>
    <x v="16"/>
    <x v="34"/>
    <x v="7"/>
    <x v="12"/>
    <x v="7"/>
    <n v="-4"/>
    <n v="-98"/>
    <s v="Salable"/>
    <x v="4"/>
    <n v="24.5"/>
    <n v="-98"/>
  </r>
  <r>
    <d v="2024-12-02T00:00:00"/>
    <x v="2"/>
    <x v="276"/>
    <s v="KRAHD_M02240"/>
    <x v="15"/>
    <x v="22"/>
    <x v="7"/>
    <x v="12"/>
    <x v="7"/>
    <n v="-4"/>
    <n v="-98"/>
    <s v="Salable"/>
    <x v="4"/>
    <n v="24.5"/>
    <n v="-98"/>
  </r>
  <r>
    <d v="2024-12-02T00:00:00"/>
    <x v="2"/>
    <x v="277"/>
    <s v="KRAHD_M01299"/>
    <x v="15"/>
    <x v="22"/>
    <x v="7"/>
    <x v="12"/>
    <x v="7"/>
    <n v="-4"/>
    <n v="-98"/>
    <s v="Salable"/>
    <x v="4"/>
    <n v="24.5"/>
    <n v="-98"/>
  </r>
  <r>
    <d v="2024-12-02T00:00:00"/>
    <x v="2"/>
    <x v="278"/>
    <s v="KRAHD_M01209"/>
    <x v="16"/>
    <x v="34"/>
    <x v="7"/>
    <x v="12"/>
    <x v="7"/>
    <n v="-4"/>
    <n v="-98"/>
    <s v="Salable"/>
    <x v="4"/>
    <n v="24.5"/>
    <n v="-98"/>
  </r>
  <r>
    <d v="2024-12-02T00:00:00"/>
    <x v="2"/>
    <x v="279"/>
    <s v="KRAHD_M01274"/>
    <x v="15"/>
    <x v="22"/>
    <x v="7"/>
    <x v="12"/>
    <x v="7"/>
    <n v="-4"/>
    <n v="-98"/>
    <s v="Salable"/>
    <x v="4"/>
    <n v="24.5"/>
    <n v="-98"/>
  </r>
  <r>
    <d v="2024-12-02T00:00:00"/>
    <x v="2"/>
    <x v="280"/>
    <s v="KRAHD_M02267"/>
    <x v="15"/>
    <x v="22"/>
    <x v="7"/>
    <x v="12"/>
    <x v="7"/>
    <n v="-4"/>
    <n v="-98"/>
    <s v="Salable"/>
    <x v="4"/>
    <n v="24.5"/>
    <n v="-98"/>
  </r>
  <r>
    <d v="2024-12-02T00:00:00"/>
    <x v="2"/>
    <x v="281"/>
    <s v="KRAHD_M00972"/>
    <x v="16"/>
    <x v="34"/>
    <x v="7"/>
    <x v="12"/>
    <x v="7"/>
    <n v="-4"/>
    <n v="-98"/>
    <s v="Salable"/>
    <x v="4"/>
    <n v="24.5"/>
    <n v="-98"/>
  </r>
  <r>
    <d v="2024-12-02T00:00:00"/>
    <x v="2"/>
    <x v="282"/>
    <s v="KRAHD_M00870"/>
    <x v="15"/>
    <x v="22"/>
    <x v="7"/>
    <x v="12"/>
    <x v="7"/>
    <n v="-4"/>
    <n v="-98"/>
    <s v="Salable"/>
    <x v="4"/>
    <n v="24.5"/>
    <n v="-98"/>
  </r>
  <r>
    <d v="2024-12-02T00:00:00"/>
    <x v="2"/>
    <x v="283"/>
    <s v="KRAHD_M02457"/>
    <x v="15"/>
    <x v="22"/>
    <x v="7"/>
    <x v="12"/>
    <x v="7"/>
    <n v="-4"/>
    <n v="-98"/>
    <s v="Salable"/>
    <x v="4"/>
    <n v="24.5"/>
    <n v="-98"/>
  </r>
  <r>
    <d v="2024-12-02T00:00:00"/>
    <x v="2"/>
    <x v="284"/>
    <s v="KRAHD_M02337"/>
    <x v="15"/>
    <x v="22"/>
    <x v="7"/>
    <x v="12"/>
    <x v="7"/>
    <n v="-4"/>
    <n v="-98"/>
    <s v="Salable"/>
    <x v="4"/>
    <n v="24.5"/>
    <n v="-98"/>
  </r>
  <r>
    <d v="2024-12-02T00:00:00"/>
    <x v="2"/>
    <x v="285"/>
    <s v="KRAHD_M02446"/>
    <x v="15"/>
    <x v="22"/>
    <x v="7"/>
    <x v="12"/>
    <x v="7"/>
    <n v="-4"/>
    <n v="-98"/>
    <s v="Salable"/>
    <x v="4"/>
    <n v="24.5"/>
    <n v="-98"/>
  </r>
  <r>
    <d v="2024-12-02T00:00:00"/>
    <x v="2"/>
    <x v="286"/>
    <s v="KRAHD_M02443"/>
    <x v="15"/>
    <x v="22"/>
    <x v="7"/>
    <x v="12"/>
    <x v="7"/>
    <n v="-4"/>
    <n v="-98"/>
    <s v="Salable"/>
    <x v="4"/>
    <n v="24.5"/>
    <n v="-98"/>
  </r>
  <r>
    <d v="2024-12-02T00:00:00"/>
    <x v="2"/>
    <x v="287"/>
    <s v="KRAHD_M01870"/>
    <x v="16"/>
    <x v="34"/>
    <x v="7"/>
    <x v="12"/>
    <x v="7"/>
    <n v="-4"/>
    <n v="-98"/>
    <s v="Salable"/>
    <x v="4"/>
    <n v="24.5"/>
    <n v="-98"/>
  </r>
  <r>
    <d v="2024-12-02T00:00:00"/>
    <x v="2"/>
    <x v="288"/>
    <s v="KRAHD_M01404"/>
    <x v="15"/>
    <x v="22"/>
    <x v="7"/>
    <x v="12"/>
    <x v="7"/>
    <n v="-4"/>
    <n v="-98"/>
    <s v="Salable"/>
    <x v="4"/>
    <n v="24.5"/>
    <n v="-98"/>
  </r>
  <r>
    <d v="2024-12-02T00:00:00"/>
    <x v="2"/>
    <x v="289"/>
    <s v="KRAHD_M02469"/>
    <x v="15"/>
    <x v="22"/>
    <x v="7"/>
    <x v="12"/>
    <x v="7"/>
    <n v="-4"/>
    <n v="-98"/>
    <s v="Salable"/>
    <x v="4"/>
    <n v="24.5"/>
    <n v="-98"/>
  </r>
  <r>
    <d v="2024-12-02T00:00:00"/>
    <x v="2"/>
    <x v="117"/>
    <s v="KRAHD_101287"/>
    <x v="15"/>
    <x v="26"/>
    <x v="7"/>
    <x v="12"/>
    <x v="7"/>
    <n v="-5"/>
    <n v="-122.5"/>
    <s v="Wrong Order"/>
    <x v="4"/>
    <n v="24.5"/>
    <n v="-122.5"/>
  </r>
  <r>
    <d v="2024-12-02T00:00:00"/>
    <x v="2"/>
    <x v="62"/>
    <s v="KRAHD_M04982"/>
    <x v="10"/>
    <x v="15"/>
    <x v="7"/>
    <x v="12"/>
    <x v="7"/>
    <n v="-3"/>
    <n v="-73.5"/>
    <s v="Shop had No Cash"/>
    <x v="4"/>
    <n v="24.5"/>
    <n v="-73.5"/>
  </r>
  <r>
    <d v="2024-12-02T00:00:00"/>
    <x v="2"/>
    <x v="290"/>
    <s v="KRAHD_P2337"/>
    <x v="11"/>
    <x v="35"/>
    <x v="7"/>
    <x v="12"/>
    <x v="7"/>
    <n v="-1"/>
    <n v="-24.5"/>
    <s v="Wrong Order"/>
    <x v="4"/>
    <n v="24.5"/>
    <n v="-24.5"/>
  </r>
  <r>
    <d v="2024-12-02T00:00:00"/>
    <x v="2"/>
    <x v="140"/>
    <s v="KRAHD_40271"/>
    <x v="1"/>
    <x v="1"/>
    <x v="7"/>
    <x v="12"/>
    <x v="7"/>
    <n v="-1"/>
    <n v="-24.5"/>
    <s v="Wrong Order"/>
    <x v="4"/>
    <n v="24.5"/>
    <n v="-24.5"/>
  </r>
  <r>
    <d v="2024-12-02T00:00:00"/>
    <x v="2"/>
    <x v="144"/>
    <s v="KRAHD_X1235"/>
    <x v="10"/>
    <x v="13"/>
    <x v="7"/>
    <x v="12"/>
    <x v="19"/>
    <n v="-2"/>
    <n v="-137.5"/>
    <s v="Wrong Order"/>
    <x v="4"/>
    <n v="68.75"/>
    <n v="-137.5"/>
  </r>
  <r>
    <d v="2024-12-02T00:00:00"/>
    <x v="2"/>
    <x v="151"/>
    <s v="KRAHD_62200"/>
    <x v="0"/>
    <x v="0"/>
    <x v="7"/>
    <x v="13"/>
    <x v="21"/>
    <n v="-1"/>
    <n v="-208.18"/>
    <s v="Shop had No Cash"/>
    <x v="4"/>
    <n v="208.18"/>
    <n v="-208.18"/>
  </r>
  <r>
    <d v="2024-12-02T00:00:00"/>
    <x v="2"/>
    <x v="151"/>
    <s v="KRAHD_62200"/>
    <x v="0"/>
    <x v="0"/>
    <x v="7"/>
    <x v="13"/>
    <x v="21"/>
    <n v="-1"/>
    <n v="-208.18"/>
    <s v="Shop had No Cash"/>
    <x v="4"/>
    <n v="208.18"/>
    <n v="-208.18"/>
  </r>
  <r>
    <d v="2024-12-02T00:00:00"/>
    <x v="2"/>
    <x v="135"/>
    <s v="KRAHD_39128"/>
    <x v="10"/>
    <x v="13"/>
    <x v="7"/>
    <x v="13"/>
    <x v="20"/>
    <n v="-1"/>
    <n v="-340.91"/>
    <s v="Wrong Order"/>
    <x v="4"/>
    <n v="340.91"/>
    <n v="-340.91"/>
  </r>
  <r>
    <d v="2024-12-02T00:00:00"/>
    <x v="2"/>
    <x v="135"/>
    <s v="KRAHD_39128"/>
    <x v="10"/>
    <x v="13"/>
    <x v="7"/>
    <x v="13"/>
    <x v="20"/>
    <n v="-1"/>
    <n v="-340.91"/>
    <s v="Wrong Order"/>
    <x v="4"/>
    <n v="340.91"/>
    <n v="-340.91"/>
  </r>
  <r>
    <d v="2024-12-02T00:00:00"/>
    <x v="2"/>
    <x v="32"/>
    <s v="KRAHD_38651"/>
    <x v="1"/>
    <x v="1"/>
    <x v="8"/>
    <x v="14"/>
    <x v="2"/>
    <n v="-2"/>
    <n v="-172.18"/>
    <s v="Shop had No Cash"/>
    <x v="4"/>
    <n v="86.09"/>
    <n v="-172.18"/>
  </r>
  <r>
    <d v="2024-12-02T00:00:00"/>
    <x v="2"/>
    <x v="31"/>
    <s v="KRAHD_39534"/>
    <x v="1"/>
    <x v="1"/>
    <x v="8"/>
    <x v="14"/>
    <x v="2"/>
    <n v="-2"/>
    <n v="-172.18"/>
    <s v="Shop had No Cash"/>
    <x v="4"/>
    <n v="86.09"/>
    <n v="-172.18"/>
  </r>
  <r>
    <d v="2024-12-02T00:00:00"/>
    <x v="2"/>
    <x v="291"/>
    <s v="KRAHD_38485"/>
    <x v="8"/>
    <x v="11"/>
    <x v="8"/>
    <x v="14"/>
    <x v="41"/>
    <n v="-1"/>
    <n v="-1499.16"/>
    <s v="Godown Short"/>
    <x v="4"/>
    <n v="1499.16"/>
    <n v="-1499.16"/>
  </r>
  <r>
    <d v="2024-12-02T00:00:00"/>
    <x v="2"/>
    <x v="292"/>
    <s v="KRAHD_85332"/>
    <x v="8"/>
    <x v="11"/>
    <x v="8"/>
    <x v="14"/>
    <x v="41"/>
    <n v="-2"/>
    <n v="-1911.32"/>
    <s v="Godown Short"/>
    <x v="4"/>
    <n v="955.66"/>
    <n v="-1911.32"/>
  </r>
  <r>
    <d v="2024-12-02T00:00:00"/>
    <x v="1"/>
    <x v="293"/>
    <s v="KRAHD_91069"/>
    <x v="13"/>
    <x v="18"/>
    <x v="9"/>
    <x v="17"/>
    <x v="22"/>
    <n v="12"/>
    <n v="936.72"/>
    <m/>
    <x v="4"/>
    <n v="78.06"/>
    <n v="936.72"/>
  </r>
  <r>
    <d v="2024-12-02T00:00:00"/>
    <x v="1"/>
    <x v="294"/>
    <s v="KRAHD_M01191"/>
    <x v="20"/>
    <x v="33"/>
    <x v="9"/>
    <x v="17"/>
    <x v="22"/>
    <n v="4"/>
    <n v="312.24"/>
    <m/>
    <x v="4"/>
    <n v="78.06"/>
    <n v="312.24"/>
  </r>
  <r>
    <d v="2024-12-02T00:00:00"/>
    <x v="1"/>
    <x v="295"/>
    <s v="KRAHD_69324"/>
    <x v="12"/>
    <x v="16"/>
    <x v="9"/>
    <x v="17"/>
    <x v="22"/>
    <n v="2"/>
    <n v="156.12"/>
    <m/>
    <x v="4"/>
    <n v="78.06"/>
    <n v="156.12"/>
  </r>
  <r>
    <d v="2024-12-02T00:00:00"/>
    <x v="1"/>
    <x v="296"/>
    <s v="KRAHD_X1950"/>
    <x v="14"/>
    <x v="19"/>
    <x v="9"/>
    <x v="17"/>
    <x v="22"/>
    <n v="3"/>
    <n v="234.18"/>
    <m/>
    <x v="4"/>
    <n v="78.06"/>
    <n v="234.18"/>
  </r>
  <r>
    <d v="2024-12-02T00:00:00"/>
    <x v="1"/>
    <x v="297"/>
    <s v="KRAHD_102521"/>
    <x v="16"/>
    <x v="23"/>
    <x v="9"/>
    <x v="17"/>
    <x v="22"/>
    <n v="1"/>
    <n v="78.06"/>
    <m/>
    <x v="4"/>
    <n v="78.06"/>
    <n v="78.06"/>
  </r>
  <r>
    <d v="2024-12-02T00:00:00"/>
    <x v="1"/>
    <x v="126"/>
    <s v="KRAHD_38513"/>
    <x v="1"/>
    <x v="1"/>
    <x v="9"/>
    <x v="17"/>
    <x v="22"/>
    <n v="4"/>
    <n v="312.24"/>
    <m/>
    <x v="4"/>
    <n v="78.06"/>
    <n v="312.24"/>
  </r>
  <r>
    <d v="2024-12-02T00:00:00"/>
    <x v="1"/>
    <x v="297"/>
    <s v="KRAHD_102521"/>
    <x v="16"/>
    <x v="23"/>
    <x v="9"/>
    <x v="17"/>
    <x v="22"/>
    <n v="7"/>
    <n v="546.41999999999996"/>
    <m/>
    <x v="4"/>
    <n v="78.059999999999988"/>
    <n v="546.41999999999996"/>
  </r>
  <r>
    <d v="2024-12-02T00:00:00"/>
    <x v="1"/>
    <x v="298"/>
    <s v="KRAHD_97258"/>
    <x v="16"/>
    <x v="23"/>
    <x v="9"/>
    <x v="17"/>
    <x v="22"/>
    <n v="4"/>
    <n v="312.24"/>
    <m/>
    <x v="4"/>
    <n v="78.06"/>
    <n v="312.24"/>
  </r>
  <r>
    <d v="2024-12-02T00:00:00"/>
    <x v="1"/>
    <x v="299"/>
    <s v="KRAHD_85869"/>
    <x v="2"/>
    <x v="36"/>
    <x v="9"/>
    <x v="17"/>
    <x v="22"/>
    <n v="12"/>
    <n v="936.72"/>
    <m/>
    <x v="4"/>
    <n v="78.06"/>
    <n v="936.72"/>
  </r>
  <r>
    <d v="2024-12-02T00:00:00"/>
    <x v="1"/>
    <x v="300"/>
    <s v="KRAHD_64484"/>
    <x v="2"/>
    <x v="2"/>
    <x v="9"/>
    <x v="17"/>
    <x v="22"/>
    <n v="8"/>
    <n v="624.48"/>
    <m/>
    <x v="4"/>
    <n v="78.06"/>
    <n v="624.48"/>
  </r>
  <r>
    <d v="2024-12-02T00:00:00"/>
    <x v="1"/>
    <x v="301"/>
    <s v="KRAHD_38724"/>
    <x v="1"/>
    <x v="1"/>
    <x v="9"/>
    <x v="17"/>
    <x v="22"/>
    <n v="8"/>
    <n v="624.48"/>
    <m/>
    <x v="4"/>
    <n v="78.06"/>
    <n v="624.48"/>
  </r>
  <r>
    <d v="2024-12-02T00:00:00"/>
    <x v="1"/>
    <x v="302"/>
    <s v="KRAHD_102747"/>
    <x v="3"/>
    <x v="9"/>
    <x v="9"/>
    <x v="17"/>
    <x v="22"/>
    <n v="8"/>
    <n v="624.48"/>
    <m/>
    <x v="4"/>
    <n v="78.06"/>
    <n v="624.48"/>
  </r>
  <r>
    <d v="2024-12-02T00:00:00"/>
    <x v="1"/>
    <x v="46"/>
    <s v="KRAHD_41616"/>
    <x v="0"/>
    <x v="0"/>
    <x v="9"/>
    <x v="17"/>
    <x v="22"/>
    <n v="1"/>
    <n v="78.06"/>
    <m/>
    <x v="4"/>
    <n v="78.06"/>
    <n v="78.06"/>
  </r>
  <r>
    <d v="2024-12-02T00:00:00"/>
    <x v="1"/>
    <x v="302"/>
    <s v="KRAHD_102747"/>
    <x v="3"/>
    <x v="9"/>
    <x v="9"/>
    <x v="17"/>
    <x v="19"/>
    <n v="2"/>
    <n v="700"/>
    <m/>
    <x v="4"/>
    <n v="350"/>
    <n v="700"/>
  </r>
  <r>
    <d v="2024-12-02T00:00:00"/>
    <x v="1"/>
    <x v="303"/>
    <s v="KRAHD_70486"/>
    <x v="9"/>
    <x v="12"/>
    <x v="9"/>
    <x v="17"/>
    <x v="19"/>
    <n v="6"/>
    <n v="2100"/>
    <m/>
    <x v="4"/>
    <n v="350"/>
    <n v="2100"/>
  </r>
  <r>
    <d v="2024-12-02T00:00:00"/>
    <x v="1"/>
    <x v="304"/>
    <s v="KRAHD_38472"/>
    <x v="8"/>
    <x v="11"/>
    <x v="9"/>
    <x v="18"/>
    <x v="8"/>
    <n v="1"/>
    <n v="328.95"/>
    <m/>
    <x v="4"/>
    <n v="328.95"/>
    <n v="328.95"/>
  </r>
  <r>
    <d v="2024-12-02T00:00:00"/>
    <x v="1"/>
    <x v="298"/>
    <s v="KRAHD_97258"/>
    <x v="16"/>
    <x v="23"/>
    <x v="9"/>
    <x v="18"/>
    <x v="8"/>
    <n v="1"/>
    <n v="328.95"/>
    <m/>
    <x v="4"/>
    <n v="328.95"/>
    <n v="328.95"/>
  </r>
  <r>
    <d v="2024-12-02T00:00:00"/>
    <x v="1"/>
    <x v="303"/>
    <s v="KRAHD_70486"/>
    <x v="9"/>
    <x v="12"/>
    <x v="9"/>
    <x v="18"/>
    <x v="8"/>
    <n v="6"/>
    <n v="1973.7"/>
    <m/>
    <x v="4"/>
    <n v="328.95"/>
    <n v="1973.6999999999998"/>
  </r>
  <r>
    <d v="2024-12-02T00:00:00"/>
    <x v="1"/>
    <x v="305"/>
    <s v="KRAHD_38444"/>
    <x v="3"/>
    <x v="3"/>
    <x v="9"/>
    <x v="18"/>
    <x v="8"/>
    <n v="2"/>
    <n v="657.9"/>
    <m/>
    <x v="4"/>
    <n v="328.95"/>
    <n v="657.9"/>
  </r>
  <r>
    <d v="2024-12-02T00:00:00"/>
    <x v="1"/>
    <x v="126"/>
    <s v="KRAHD_38513"/>
    <x v="1"/>
    <x v="1"/>
    <x v="9"/>
    <x v="18"/>
    <x v="8"/>
    <n v="1"/>
    <n v="328.95"/>
    <m/>
    <x v="4"/>
    <n v="328.95"/>
    <n v="328.95"/>
  </r>
  <r>
    <d v="2024-12-02T00:00:00"/>
    <x v="1"/>
    <x v="306"/>
    <s v="KRAHD_70694"/>
    <x v="0"/>
    <x v="0"/>
    <x v="9"/>
    <x v="18"/>
    <x v="8"/>
    <n v="3"/>
    <n v="986.85"/>
    <m/>
    <x v="4"/>
    <n v="328.95"/>
    <n v="986.84999999999991"/>
  </r>
  <r>
    <d v="2024-12-02T00:00:00"/>
    <x v="1"/>
    <x v="304"/>
    <s v="KRAHD_38472"/>
    <x v="8"/>
    <x v="11"/>
    <x v="9"/>
    <x v="18"/>
    <x v="6"/>
    <n v="1"/>
    <n v="569.29999999999995"/>
    <m/>
    <x v="4"/>
    <n v="569.29999999999995"/>
    <n v="569.29999999999995"/>
  </r>
  <r>
    <d v="2024-12-02T00:00:00"/>
    <x v="1"/>
    <x v="307"/>
    <s v="KRAHD_68380"/>
    <x v="12"/>
    <x v="16"/>
    <x v="9"/>
    <x v="18"/>
    <x v="2"/>
    <n v="1"/>
    <n v="144.72999999999999"/>
    <m/>
    <x v="4"/>
    <n v="144.72999999999999"/>
    <n v="144.72999999999999"/>
  </r>
  <r>
    <d v="2024-12-02T00:00:00"/>
    <x v="1"/>
    <x v="303"/>
    <s v="KRAHD_70486"/>
    <x v="9"/>
    <x v="12"/>
    <x v="9"/>
    <x v="18"/>
    <x v="2"/>
    <n v="4"/>
    <n v="578.91999999999996"/>
    <m/>
    <x v="4"/>
    <n v="144.72999999999999"/>
    <n v="578.91999999999996"/>
  </r>
  <r>
    <d v="2024-12-02T00:00:00"/>
    <x v="1"/>
    <x v="303"/>
    <s v="KRAHD_70486"/>
    <x v="9"/>
    <x v="12"/>
    <x v="9"/>
    <x v="18"/>
    <x v="2"/>
    <n v="14"/>
    <n v="2026.22"/>
    <m/>
    <x v="4"/>
    <n v="144.72999999999999"/>
    <n v="2026.2199999999998"/>
  </r>
  <r>
    <d v="2024-12-02T00:00:00"/>
    <x v="1"/>
    <x v="302"/>
    <s v="KRAHD_102747"/>
    <x v="3"/>
    <x v="9"/>
    <x v="9"/>
    <x v="18"/>
    <x v="2"/>
    <n v="2"/>
    <n v="289.45999999999998"/>
    <m/>
    <x v="4"/>
    <n v="144.72999999999999"/>
    <n v="289.45999999999998"/>
  </r>
  <r>
    <d v="2024-12-02T00:00:00"/>
    <x v="1"/>
    <x v="302"/>
    <s v="KRAHD_102747"/>
    <x v="3"/>
    <x v="9"/>
    <x v="9"/>
    <x v="18"/>
    <x v="13"/>
    <n v="4"/>
    <n v="578.91999999999996"/>
    <m/>
    <x v="4"/>
    <n v="144.72999999999999"/>
    <n v="578.91999999999996"/>
  </r>
  <r>
    <d v="2024-12-02T00:00:00"/>
    <x v="1"/>
    <x v="303"/>
    <s v="KRAHD_70486"/>
    <x v="9"/>
    <x v="12"/>
    <x v="9"/>
    <x v="18"/>
    <x v="13"/>
    <n v="36"/>
    <n v="5210.28"/>
    <m/>
    <x v="4"/>
    <n v="144.72999999999999"/>
    <n v="5210.28"/>
  </r>
  <r>
    <d v="2024-12-02T00:00:00"/>
    <x v="1"/>
    <x v="308"/>
    <s v="KRAHD_92326"/>
    <x v="0"/>
    <x v="0"/>
    <x v="9"/>
    <x v="18"/>
    <x v="6"/>
    <n v="1"/>
    <n v="328.95"/>
    <m/>
    <x v="4"/>
    <n v="328.95"/>
    <n v="328.95"/>
  </r>
</pivotCacheRecords>
</file>

<file path=xl/pivotCache/pivotCacheRecords2.xml><?xml version="1.0" encoding="utf-8"?>
<pivotCacheRecords xmlns="http://schemas.openxmlformats.org/spreadsheetml/2006/main" xmlns:r="http://schemas.openxmlformats.org/officeDocument/2006/relationships" count="1427">
  <r>
    <d v="2024-12-14T00:00:00"/>
    <s v="Saleable RETURN"/>
    <x v="0"/>
    <s v="KRHUB_78366"/>
    <s v="SubD A"/>
    <s v="SubD (SubD A)"/>
    <x v="0"/>
    <s v="VCD"/>
    <n v="4"/>
    <n v="-28"/>
    <n v="-39719.4"/>
    <s v="Wrong Order"/>
    <x v="0"/>
    <n v="1418.55"/>
    <x v="0"/>
    <n v="927091.44"/>
  </r>
  <r>
    <d v="2024-12-14T00:00:00"/>
    <s v="Saleable RETURN"/>
    <x v="1"/>
    <s v="KRHUB_93275"/>
    <s v="SubD B"/>
    <s v="SubD (SubD B)"/>
    <x v="1"/>
    <s v="Whisper Ultra"/>
    <n v="24"/>
    <n v="-24"/>
    <n v="-11170.08"/>
    <s v="Short Supplied"/>
    <x v="0"/>
    <n v="465.42"/>
    <x v="1"/>
    <n v="377430.55000000005"/>
  </r>
  <r>
    <d v="2024-12-14T00:00:00"/>
    <s v="Saleable RETURN"/>
    <x v="2"/>
    <s v="KRHUB_78572"/>
    <s v="SubD A"/>
    <s v="SubD (SubD A)"/>
    <x v="2"/>
    <s v="Gillette Mach3"/>
    <n v="36"/>
    <n v="-36"/>
    <n v="-8839.44"/>
    <s v="Wrong Order"/>
    <x v="0"/>
    <n v="245.54000000000002"/>
    <x v="2"/>
    <n v="115149.18"/>
  </r>
  <r>
    <d v="2024-12-17T00:00:00"/>
    <s v="Saleable RETURN"/>
    <x v="3"/>
    <s v="KRHUB_78371"/>
    <s v="Large A Pharmacy"/>
    <s v="HFS (Large A Pharmacy)- D type"/>
    <x v="3"/>
    <s v="Olay"/>
    <n v="6"/>
    <n v="-9"/>
    <n v="-7426.89"/>
    <s v="Wrong Order"/>
    <x v="1"/>
    <n v="825.21"/>
    <x v="3"/>
    <n v="11697.599999999999"/>
  </r>
  <r>
    <d v="2024-12-17T00:00:00"/>
    <s v="Saleable RETURN"/>
    <x v="3"/>
    <s v="KRHUB_78371"/>
    <s v="Large A Pharmacy"/>
    <s v="HFS (Large A Pharmacy)- D type"/>
    <x v="4"/>
    <s v="Gillette Series"/>
    <n v="6"/>
    <n v="-24"/>
    <n v="-6964.32"/>
    <s v="Wrong Order"/>
    <x v="1"/>
    <n v="290.18"/>
    <x v="4"/>
    <n v="23716.800000000003"/>
  </r>
  <r>
    <d v="2024-12-02T00:00:00"/>
    <s v="Saleable RETURN"/>
    <x v="4"/>
    <s v="KRAHD_39538"/>
    <s v="Semi WS Beauty"/>
    <s v="WS Platinum (Semi WS Beauty)"/>
    <x v="5"/>
    <s v="Venus"/>
    <n v="18"/>
    <n v="-18"/>
    <n v="-5921.1"/>
    <s v="Godown Short"/>
    <x v="2"/>
    <n v="328.95000000000005"/>
    <x v="5"/>
    <n v="52808.509999999995"/>
  </r>
  <r>
    <d v="2024-12-14T00:00:00"/>
    <s v="Saleable RETURN"/>
    <x v="1"/>
    <s v="KRHUB_93275"/>
    <s v="SubD B"/>
    <s v="SubD (SubD B)"/>
    <x v="6"/>
    <s v="Pampers"/>
    <n v="12"/>
    <n v="-18"/>
    <n v="-4680"/>
    <s v="Short Supplied"/>
    <x v="0"/>
    <n v="260"/>
    <x v="6"/>
    <n v="403507.64999999991"/>
  </r>
  <r>
    <d v="2024-12-17T00:00:00"/>
    <s v="Saleable RETURN"/>
    <x v="3"/>
    <s v="KRHUB_78371"/>
    <s v="Large A Pharmacy"/>
    <s v="HFS (Large A Pharmacy)- D type"/>
    <x v="4"/>
    <s v="Fusion PC"/>
    <n v="6"/>
    <n v="-12"/>
    <n v="-4553.5200000000004"/>
    <s v="Wrong Order"/>
    <x v="1"/>
    <n v="379.46000000000004"/>
    <x v="7"/>
    <n v="0"/>
  </r>
  <r>
    <d v="2024-12-02T00:00:00"/>
    <s v="Saleable RETURN"/>
    <x v="5"/>
    <s v="KRAHD_77550"/>
    <s v="Large B Traditional"/>
    <s v="HFS Sectorized (Large B Traditional)"/>
    <x v="2"/>
    <s v="Fusion"/>
    <n v="40"/>
    <n v="-2"/>
    <n v="-4283.92"/>
    <s v="Shop had No Cash"/>
    <x v="2"/>
    <n v="2141.96"/>
    <x v="8"/>
    <n v="110937.16999999998"/>
  </r>
  <r>
    <d v="2024-12-02T00:00:00"/>
    <s v="Saleable RETURN"/>
    <x v="6"/>
    <s v="KRAHD_38512"/>
    <s v="Large A Pharmacy"/>
    <s v="HFS (Large A Pharmacy)- D type- Sectorized"/>
    <x v="2"/>
    <s v="Fusion"/>
    <n v="40"/>
    <n v="-4"/>
    <n v="-4103.6000000000004"/>
    <s v="Wrong Order"/>
    <x v="2"/>
    <n v="1025.9000000000001"/>
    <x v="9"/>
    <n v="115221.09"/>
  </r>
  <r>
    <d v="2024-12-02T00:00:00"/>
    <s v="Saleable RETURN"/>
    <x v="7"/>
    <s v="KRAHD_M04982"/>
    <s v="Small B Traditional"/>
    <s v="Maximus Jun22 (Small B Traditional)"/>
    <x v="7"/>
    <s v="Ariel"/>
    <n v="24"/>
    <n v="-24"/>
    <n v="-3977.76"/>
    <s v="Shop had No Cash"/>
    <x v="3"/>
    <n v="165.74"/>
    <x v="10"/>
    <n v="1099523.03"/>
  </r>
  <r>
    <d v="2024-12-17T00:00:00"/>
    <s v="Saleable RETURN"/>
    <x v="3"/>
    <s v="KRHUB_78371"/>
    <s v="Large A Pharmacy"/>
    <s v="HFS (Large A Pharmacy)- D type"/>
    <x v="8"/>
    <s v="ORAL B"/>
    <n v="24"/>
    <n v="-25"/>
    <n v="-3750"/>
    <s v="Wrong Order"/>
    <x v="1"/>
    <n v="150"/>
    <x v="11"/>
    <n v="150959.37999999998"/>
  </r>
  <r>
    <d v="2024-12-17T00:00:00"/>
    <s v="Saleable RETURN"/>
    <x v="3"/>
    <s v="KRHUB_78371"/>
    <s v="Large A Pharmacy"/>
    <s v="HFS (Large A Pharmacy)- D type"/>
    <x v="3"/>
    <s v="Olay"/>
    <n v="6"/>
    <n v="-10"/>
    <n v="-3730.4"/>
    <s v="Wrong Order"/>
    <x v="1"/>
    <n v="373.04"/>
    <x v="12"/>
    <n v="19124.489999999998"/>
  </r>
  <r>
    <d v="2024-12-02T00:00:00"/>
    <s v="Saleable RETURN"/>
    <x v="6"/>
    <s v="KRAHD_38512"/>
    <s v="Large A Pharmacy"/>
    <s v="HFS (Large A Pharmacy)- D type- Sectorized"/>
    <x v="2"/>
    <s v="Fusion"/>
    <n v="40"/>
    <n v="-2"/>
    <n v="-3705.34"/>
    <s v="Wrong Order"/>
    <x v="2"/>
    <n v="1852.67"/>
    <x v="13"/>
    <n v="119324.69"/>
  </r>
  <r>
    <d v="2024-12-02T00:00:00"/>
    <s v="Saleable RETURN"/>
    <x v="8"/>
    <s v="KRAHD_38717"/>
    <s v="Hyper"/>
    <s v="New HFS (Hyper)"/>
    <x v="7"/>
    <s v="Tide"/>
    <n v="12"/>
    <n v="-12"/>
    <n v="-3111.12"/>
    <s v="Godown Short"/>
    <x v="3"/>
    <n v="259.26"/>
    <x v="14"/>
    <n v="843321.36999999988"/>
  </r>
  <r>
    <d v="2024-12-02T00:00:00"/>
    <s v="Saleable RETURN"/>
    <x v="9"/>
    <s v="KRAHD_92058"/>
    <s v="Large A Pharmacy"/>
    <s v="HFS (Large A Pharmacy)- L type- Sectorized"/>
    <x v="7"/>
    <s v="Tide"/>
    <n v="5"/>
    <n v="-30"/>
    <n v="-3061.2"/>
    <s v="Wrong Order"/>
    <x v="3"/>
    <n v="102.03999999999999"/>
    <x v="15"/>
    <n v="846432.48999999987"/>
  </r>
  <r>
    <d v="2024-12-02T00:00:00"/>
    <s v="Saleable RETURN"/>
    <x v="10"/>
    <s v="KRAHD_92020"/>
    <s v="Super"/>
    <s v="HFS (Super)"/>
    <x v="7"/>
    <s v="Tide"/>
    <n v="5"/>
    <n v="-5"/>
    <n v="-3004.65"/>
    <s v="Godown Short"/>
    <x v="3"/>
    <n v="600.93000000000006"/>
    <x v="16"/>
    <n v="849493.68999999983"/>
  </r>
  <r>
    <d v="2024-12-02T00:00:00"/>
    <s v="Saleable RETURN"/>
    <x v="11"/>
    <s v="KRAHD_39096"/>
    <s v="WS Non-Feeder Traditional"/>
    <s v="WS Silver (WS Non-Feeder Traditional)"/>
    <x v="7"/>
    <s v="Tide"/>
    <n v="24"/>
    <n v="-21"/>
    <n v="-2838.78"/>
    <s v="Wrong Order"/>
    <x v="3"/>
    <n v="135.18"/>
    <x v="17"/>
    <n v="852498.33999999985"/>
  </r>
  <r>
    <d v="2024-12-02T00:00:00"/>
    <s v="Saleable RETURN"/>
    <x v="12"/>
    <s v="KRAHD_38535"/>
    <s v="Large A Traditional"/>
    <s v="HFS Sectorized (Large A Traditional)"/>
    <x v="7"/>
    <s v="Ariel Liquid"/>
    <n v="4"/>
    <n v="-4"/>
    <n v="-2555.56"/>
    <s v="Wrong Order"/>
    <x v="3"/>
    <n v="638.89"/>
    <x v="18"/>
    <n v="518179.79999999987"/>
  </r>
  <r>
    <d v="2024-12-02T00:00:00"/>
    <s v="Saleable RETURN"/>
    <x v="10"/>
    <s v="KRAHD_92020"/>
    <s v="Super"/>
    <s v="HFS (Super)"/>
    <x v="7"/>
    <s v="Ariel"/>
    <n v="12"/>
    <n v="-5"/>
    <n v="-2275.85"/>
    <s v="Godown Short"/>
    <x v="3"/>
    <n v="455.16999999999996"/>
    <x v="19"/>
    <n v="1103500.79"/>
  </r>
  <r>
    <d v="2024-12-02T00:00:00"/>
    <s v="Saleable RETURN"/>
    <x v="13"/>
    <s v="KRAHD_40281"/>
    <s v="Large B Pharmacy"/>
    <s v="HFS (Large B Pharmacy)- D Type- Sectorized"/>
    <x v="2"/>
    <s v="Gillette Presto Intl"/>
    <n v="192"/>
    <n v="-34"/>
    <n v="-2236.52"/>
    <s v="Shop had No Cash"/>
    <x v="3"/>
    <n v="65.78"/>
    <x v="20"/>
    <n v="15780.68"/>
  </r>
  <r>
    <d v="2024-12-02T00:00:00"/>
    <s v="Saleable RETURN"/>
    <x v="8"/>
    <s v="KRAHD_38717"/>
    <s v="Hyper"/>
    <s v="New HFS (Hyper)"/>
    <x v="7"/>
    <s v="Ariel Liquid"/>
    <n v="12"/>
    <n v="-12"/>
    <n v="-2211.12"/>
    <s v="Godown Short"/>
    <x v="3"/>
    <n v="184.26"/>
    <x v="21"/>
    <n v="520735.35999999987"/>
  </r>
  <r>
    <d v="2024-12-02T00:00:00"/>
    <s v="Saleable RETURN"/>
    <x v="14"/>
    <s v="KRAHD_39093"/>
    <s v="Large B Pharmacy"/>
    <s v="HFS (Large B Pharmacy)- D Type- Sectorized"/>
    <x v="2"/>
    <s v="Fusion"/>
    <n v="40"/>
    <n v="-1"/>
    <n v="-2141.96"/>
    <s v="Wrong Order"/>
    <x v="2"/>
    <n v="2141.96"/>
    <x v="22"/>
    <n v="123030.03"/>
  </r>
  <r>
    <d v="2024-12-02T00:00:00"/>
    <s v="Saleable RETURN"/>
    <x v="6"/>
    <s v="KRAHD_38512"/>
    <s v="Large A Pharmacy"/>
    <s v="HFS (Large A Pharmacy)- D type- Sectorized"/>
    <x v="2"/>
    <s v="Fusion"/>
    <n v="40"/>
    <n v="-1"/>
    <n v="-2141.96"/>
    <s v="Wrong Order"/>
    <x v="2"/>
    <n v="2141.96"/>
    <x v="22"/>
    <n v="125171.98999999999"/>
  </r>
  <r>
    <d v="2024-12-17T00:00:00"/>
    <s v="DAMAGED RETURN"/>
    <x v="15"/>
    <s v="KRHUB_90915"/>
    <s v="SubD B"/>
    <s v="SubD (SubD B)"/>
    <x v="7"/>
    <s v="Ariel Liquid"/>
    <n v="4"/>
    <n v="-4"/>
    <n v="-1988.88"/>
    <s v="DAMAGED"/>
    <x v="1"/>
    <n v="497.22"/>
    <x v="23"/>
    <n v="522946.47999999986"/>
  </r>
  <r>
    <d v="2024-12-14T00:00:00"/>
    <s v="Saleable RETURN"/>
    <x v="16"/>
    <s v="KRHUB_90736"/>
    <s v="SubD A"/>
    <s v="SubD (SubD A)"/>
    <x v="2"/>
    <s v="Mach-3 Turbo"/>
    <n v="48"/>
    <n v="-3"/>
    <n v="-1918.83"/>
    <s v="Wrong Order"/>
    <x v="0"/>
    <n v="639.61"/>
    <x v="24"/>
    <n v="25473.449999999997"/>
  </r>
  <r>
    <d v="2024-12-17T00:00:00"/>
    <s v="DAMAGED RETURN"/>
    <x v="15"/>
    <s v="KRHUB_90915"/>
    <s v="SubD B"/>
    <s v="SubD (SubD B)"/>
    <x v="2"/>
    <s v="Mach-3 Turbo"/>
    <n v="48"/>
    <n v="-3"/>
    <n v="-1918.83"/>
    <s v="DAMAGED"/>
    <x v="1"/>
    <n v="639.61"/>
    <x v="24"/>
    <n v="27392.28"/>
  </r>
  <r>
    <d v="2024-12-02T00:00:00"/>
    <s v="Saleable RETURN"/>
    <x v="17"/>
    <s v="KRAHD_85332"/>
    <s v="Large A Traditional"/>
    <s v="HFS Sectorized (Large A Traditional)"/>
    <x v="3"/>
    <s v="Olay"/>
    <n v="6"/>
    <n v="-2"/>
    <n v="-1911.32"/>
    <s v="Godown Short"/>
    <x v="3"/>
    <n v="955.66"/>
    <x v="25"/>
    <n v="22854.89"/>
  </r>
  <r>
    <d v="2024-12-02T00:00:00"/>
    <s v="Saleable RETURN"/>
    <x v="18"/>
    <s v="KRAHD_42201"/>
    <s v="Large B Pharmacy"/>
    <s v="HFS (Large B Pharmacy)- D Type- Sectorized"/>
    <x v="2"/>
    <s v="Fusion"/>
    <n v="40"/>
    <n v="-1"/>
    <n v="-1852.67"/>
    <s v="Wrong Order"/>
    <x v="2"/>
    <n v="1852.67"/>
    <x v="26"/>
    <n v="127313.95000000001"/>
  </r>
  <r>
    <d v="2024-12-02T00:00:00"/>
    <s v="Saleable RETURN"/>
    <x v="19"/>
    <s v="KRAHD_38439"/>
    <s v="Large B Pharmacy"/>
    <s v="HFS (Large B Pharmacy)- D Type- Sectorized"/>
    <x v="2"/>
    <s v="Fusion"/>
    <n v="40"/>
    <n v="-1"/>
    <n v="-1852.67"/>
    <s v="Shop had No Cash"/>
    <x v="2"/>
    <n v="1852.67"/>
    <x v="26"/>
    <n v="129166.62"/>
  </r>
  <r>
    <d v="2024-12-02T00:00:00"/>
    <s v="Saleable RETURN"/>
    <x v="20"/>
    <s v="KRAHD_102733"/>
    <s v="Large A Pharmacy"/>
    <s v="New Sectorized (Large A Pharmacy)"/>
    <x v="2"/>
    <s v="Fusion"/>
    <n v="40"/>
    <n v="-1"/>
    <n v="-1852.67"/>
    <s v="Shop had No Cash"/>
    <x v="2"/>
    <n v="1852.67"/>
    <x v="26"/>
    <n v="131019.29000000001"/>
  </r>
  <r>
    <d v="2024-12-02T00:00:00"/>
    <s v="Saleable RETURN"/>
    <x v="21"/>
    <s v="KRAHD_38421"/>
    <s v="Large A Pharmacy"/>
    <s v="HFS (Large A Pharmacy)- D type- Sectorized"/>
    <x v="0"/>
    <s v="Vaporub"/>
    <n v="16"/>
    <n v="-1"/>
    <n v="-1728.1"/>
    <s v="Po Expired So Customer Rejected"/>
    <x v="3"/>
    <n v="1728.1"/>
    <x v="27"/>
    <n v="9168370.9600000009"/>
  </r>
  <r>
    <d v="2024-12-02T00:00:00"/>
    <s v="Saleable RETURN"/>
    <x v="22"/>
    <s v="KRAHD_38578"/>
    <s v="Large A Pharmacy"/>
    <s v="HFS (Large A Pharmacy)- D type- Sectorized"/>
    <x v="0"/>
    <s v="Inhaler"/>
    <n v="32"/>
    <n v="-6"/>
    <n v="-1727.28"/>
    <s v="Wrong Order"/>
    <x v="3"/>
    <n v="287.88"/>
    <x v="28"/>
    <n v="1077102.3599999999"/>
  </r>
  <r>
    <d v="2024-12-02T00:00:00"/>
    <s v="Saleable RETURN"/>
    <x v="23"/>
    <s v="KRAHD_38481"/>
    <s v="Small A Pharmacy"/>
    <s v="Other (Small A Pharmacy)"/>
    <x v="8"/>
    <s v="ORAL B"/>
    <n v="6"/>
    <n v="-1"/>
    <n v="-1723.27"/>
    <s v="Godown Short"/>
    <x v="3"/>
    <n v="1723.27"/>
    <x v="29"/>
    <n v="154709.37999999998"/>
  </r>
  <r>
    <d v="2024-12-02T00:00:00"/>
    <s v="Saleable RETURN"/>
    <x v="24"/>
    <s v="KRAHD_40072"/>
    <s v="Large B Pharmacy"/>
    <s v="HFS (Large B Pharmacy)- D Type- Sectorized"/>
    <x v="2"/>
    <s v="Gillette Presto Intl"/>
    <n v="192"/>
    <n v="-26"/>
    <n v="-1710.28"/>
    <s v="Wrong Order"/>
    <x v="3"/>
    <n v="65.78"/>
    <x v="30"/>
    <n v="18017.2"/>
  </r>
  <r>
    <d v="2024-12-02T00:00:00"/>
    <s v="Saleable RETURN"/>
    <x v="25"/>
    <s v="KRAHD_80440"/>
    <s v="Medium Traditional"/>
    <s v="Other (Medium Traditional)"/>
    <x v="6"/>
    <s v="Pampers"/>
    <n v="12"/>
    <n v="-5"/>
    <n v="-1662.5"/>
    <s v="Shop had No Cash"/>
    <x v="3"/>
    <n v="332.5"/>
    <x v="31"/>
    <n v="408187.64999999985"/>
  </r>
  <r>
    <d v="2024-12-02T00:00:00"/>
    <s v="Saleable RETURN"/>
    <x v="26"/>
    <s v="KRAHD_38485"/>
    <s v="Large A Traditional"/>
    <s v="HFS Sectorized (Large A Traditional)"/>
    <x v="3"/>
    <s v="Olay"/>
    <n v="6"/>
    <n v="-1"/>
    <n v="-1499.16"/>
    <s v="Godown Short"/>
    <x v="3"/>
    <n v="1499.16"/>
    <x v="32"/>
    <n v="24766.21"/>
  </r>
  <r>
    <d v="2024-12-02T00:00:00"/>
    <s v="Saleable RETURN"/>
    <x v="27"/>
    <s v="KRAHD_75432"/>
    <s v="Large B Traditional"/>
    <s v="HFS Sectorized (Large B Traditional)"/>
    <x v="2"/>
    <s v="Guard"/>
    <n v="480"/>
    <n v="-20"/>
    <n v="-1400"/>
    <s v="Wrong Order"/>
    <x v="3"/>
    <n v="70"/>
    <x v="33"/>
    <n v="328709.29000000004"/>
  </r>
  <r>
    <d v="2024-12-02T00:00:00"/>
    <s v="Saleable RETURN"/>
    <x v="28"/>
    <s v="KRAHD_93063"/>
    <s v="Small A Pharmacy"/>
    <s v="Other (Small A Pharmacy)"/>
    <x v="7"/>
    <s v="Ariel Liquid"/>
    <n v="4"/>
    <n v="-2"/>
    <n v="-1277.78"/>
    <s v="Wrong Order"/>
    <x v="3"/>
    <n v="638.89"/>
    <x v="34"/>
    <n v="524935.35999999987"/>
  </r>
  <r>
    <d v="2024-12-02T00:00:00"/>
    <s v="Saleable RETURN"/>
    <x v="9"/>
    <s v="KRAHD_92058"/>
    <s v="Large A Pharmacy"/>
    <s v="HFS (Large A Pharmacy)- L type- Sectorized"/>
    <x v="6"/>
    <s v="Pampers"/>
    <n v="4"/>
    <n v="-1"/>
    <n v="-1249.1600000000001"/>
    <s v="Wrong Order"/>
    <x v="3"/>
    <n v="1249.1600000000001"/>
    <x v="35"/>
    <n v="409850.14999999985"/>
  </r>
  <r>
    <d v="2024-12-02T00:00:00"/>
    <s v="Saleable RETURN"/>
    <x v="29"/>
    <s v="KRAHD_47308"/>
    <s v="Large B Pharmacy"/>
    <s v="HFS (Large B Pharmacy)- D Type- Sectorized"/>
    <x v="2"/>
    <s v="Gillette Presto Intl"/>
    <n v="192"/>
    <n v="-18"/>
    <n v="-1184.04"/>
    <s v="Shop had No Cash"/>
    <x v="3"/>
    <n v="65.78"/>
    <x v="36"/>
    <n v="19727.48"/>
  </r>
  <r>
    <d v="2024-12-02T00:00:00"/>
    <s v="Saleable RETURN"/>
    <x v="30"/>
    <s v="KRAHD_46672"/>
    <s v="Semi WS Traditional"/>
    <s v="WS Silver (Semi WS Traditional)"/>
    <x v="7"/>
    <s v="Ariel Liquid"/>
    <n v="12"/>
    <n v="-6"/>
    <n v="-1105.56"/>
    <s v="Wrong Order"/>
    <x v="3"/>
    <n v="184.26"/>
    <x v="37"/>
    <n v="526213.1399999999"/>
  </r>
  <r>
    <d v="2024-12-02T00:00:00"/>
    <s v="Saleable RETURN"/>
    <x v="21"/>
    <s v="KRAHD_38421"/>
    <s v="Large A Pharmacy"/>
    <s v="HFS (Large A Pharmacy)- D type- Sectorized"/>
    <x v="1"/>
    <s v="Whisper Ultra"/>
    <n v="12"/>
    <n v="-2"/>
    <n v="-1088.06"/>
    <s v="Po Expired So Customer Rejected"/>
    <x v="3"/>
    <n v="544.03"/>
    <x v="38"/>
    <n v="388600.63000000006"/>
  </r>
  <r>
    <d v="2024-12-02T00:00:00"/>
    <s v="Saleable RETURN"/>
    <x v="31"/>
    <s v="KRAHD_93547"/>
    <s v="Large A Pharmacy"/>
    <s v="HFS (Large A Pharmacy)- D type- Sectorized"/>
    <x v="6"/>
    <s v="Pampers"/>
    <n v="6"/>
    <n v="-1"/>
    <n v="-1086.0899999999999"/>
    <s v="Wrong Order"/>
    <x v="3"/>
    <n v="1086.0899999999999"/>
    <x v="39"/>
    <n v="411099.30999999988"/>
  </r>
  <r>
    <d v="2024-12-02T00:00:00"/>
    <s v="Saleable RETURN"/>
    <x v="32"/>
    <s v="KRAHD_39534"/>
    <s v="Large B Traditional"/>
    <s v="HFS Sectorized (Large B Traditional)"/>
    <x v="2"/>
    <s v="Gillette Mach3"/>
    <n v="48"/>
    <n v="-2"/>
    <n v="-1026.78"/>
    <s v="Shop had No Cash"/>
    <x v="3"/>
    <n v="513.39"/>
    <x v="40"/>
    <n v="123988.62000000001"/>
  </r>
  <r>
    <d v="2024-12-02T00:00:00"/>
    <s v="Saleable RETURN"/>
    <x v="33"/>
    <s v="KRAHD_38630"/>
    <s v="Large B Traditional"/>
    <s v="HFS Sectorized (Large B Traditional)"/>
    <x v="2"/>
    <s v="Fusion"/>
    <n v="40"/>
    <n v="-1"/>
    <n v="-1025.9000000000001"/>
    <s v="Wrong Order"/>
    <x v="2"/>
    <n v="1025.9000000000001"/>
    <x v="41"/>
    <n v="132871.96"/>
  </r>
  <r>
    <d v="2024-12-02T00:00:00"/>
    <s v="Saleable RETURN"/>
    <x v="34"/>
    <s v="KRAHD_40413"/>
    <s v="Large B Pharmacy"/>
    <s v="HFS (Large B Pharmacy)- D Type- Sectorized"/>
    <x v="2"/>
    <s v="Fusion"/>
    <n v="40"/>
    <n v="-1"/>
    <n v="-1025.9000000000001"/>
    <s v="Wrong Order"/>
    <x v="2"/>
    <n v="1025.9000000000001"/>
    <x v="41"/>
    <n v="133897.86000000002"/>
  </r>
  <r>
    <d v="2024-12-02T00:00:00"/>
    <s v="Saleable RETURN"/>
    <x v="35"/>
    <s v="KRAHD_38523"/>
    <s v="Large A Traditional"/>
    <s v="HFS Sectorized (Large A Traditional)"/>
    <x v="2"/>
    <s v="Fusion"/>
    <n v="40"/>
    <n v="-1"/>
    <n v="-1025.9000000000001"/>
    <s v="Wrong Order"/>
    <x v="2"/>
    <n v="1025.9000000000001"/>
    <x v="41"/>
    <n v="134923.76"/>
  </r>
  <r>
    <d v="2024-12-02T00:00:00"/>
    <s v="Saleable RETURN"/>
    <x v="36"/>
    <s v="KRAHD_41616"/>
    <s v="Large B Pharmacy"/>
    <s v="HFS (Large B Pharmacy)- D Type- Sectorized"/>
    <x v="2"/>
    <s v="Fusion"/>
    <n v="40"/>
    <n v="-1"/>
    <n v="-1025.9000000000001"/>
    <s v="Shop Closed"/>
    <x v="2"/>
    <n v="1025.9000000000001"/>
    <x v="41"/>
    <n v="135949.66"/>
  </r>
  <r>
    <d v="2024-12-02T00:00:00"/>
    <s v="Saleable RETURN"/>
    <x v="37"/>
    <s v="KRAHD_40253"/>
    <s v="Large B Traditional"/>
    <s v="HFS Sectorized (Large B Traditional)"/>
    <x v="2"/>
    <s v="Fusion"/>
    <n v="40"/>
    <n v="-1"/>
    <n v="-1025.9000000000001"/>
    <s v="Wrong Order"/>
    <x v="2"/>
    <n v="1025.9000000000001"/>
    <x v="41"/>
    <n v="136975.56"/>
  </r>
  <r>
    <d v="2024-12-02T00:00:00"/>
    <s v="Saleable RETURN"/>
    <x v="38"/>
    <s v="KRAHD_38988"/>
    <s v="Large B Pharmacy"/>
    <s v="HFS (Large B Pharmacy)- D Type- Sectorized"/>
    <x v="2"/>
    <s v="Fusion"/>
    <n v="40"/>
    <n v="-1"/>
    <n v="-1025.9000000000001"/>
    <s v="Wrong Order"/>
    <x v="2"/>
    <n v="1025.9000000000001"/>
    <x v="41"/>
    <n v="138001.46"/>
  </r>
  <r>
    <d v="2024-12-02T00:00:00"/>
    <s v="Saleable RETURN"/>
    <x v="39"/>
    <s v="KRAHD_70465"/>
    <s v="Medium Pharmacy"/>
    <s v="New (Medium Pharmacy)- D Type"/>
    <x v="2"/>
    <s v="Fusion"/>
    <n v="40"/>
    <n v="-1"/>
    <n v="-1025.9000000000001"/>
    <s v="Wrong Order"/>
    <x v="2"/>
    <n v="1025.9000000000001"/>
    <x v="41"/>
    <n v="139027.36000000002"/>
  </r>
  <r>
    <d v="2024-12-02T00:00:00"/>
    <s v="Saleable RETURN"/>
    <x v="40"/>
    <s v="KRAHD_92202"/>
    <s v="Large B Pharmacy"/>
    <s v="HFS (Large B Pharmacy)- D Type- Sectorized"/>
    <x v="6"/>
    <s v="Pampers"/>
    <n v="12"/>
    <n v="-3"/>
    <n v="-997.5"/>
    <s v="Wrong Order"/>
    <x v="3"/>
    <n v="332.5"/>
    <x v="42"/>
    <n v="412185.39999999985"/>
  </r>
  <r>
    <d v="2024-12-02T00:00:00"/>
    <s v="Saleable RETURN"/>
    <x v="41"/>
    <s v="KRAHD_38913"/>
    <s v="Large B Traditional"/>
    <s v="HFS Sectorized (Large B Traditional)"/>
    <x v="7"/>
    <s v="Ariel"/>
    <n v="24"/>
    <n v="-6"/>
    <n v="-994.44"/>
    <s v="Wrong Order"/>
    <x v="3"/>
    <n v="165.74"/>
    <x v="43"/>
    <n v="1105776.6400000001"/>
  </r>
  <r>
    <d v="2024-12-02T00:00:00"/>
    <s v="Saleable RETURN"/>
    <x v="42"/>
    <s v="KRAHD_55612"/>
    <s v="Large B Pharmacy"/>
    <s v="HFS (Large B Pharmacy)- D Type- Sectorized"/>
    <x v="5"/>
    <s v="Venus"/>
    <n v="18"/>
    <n v="-3"/>
    <n v="-986.85"/>
    <s v="Wrong Order"/>
    <x v="2"/>
    <n v="328.95"/>
    <x v="44"/>
    <n v="58729.61"/>
  </r>
  <r>
    <d v="2024-12-02T00:00:00"/>
    <s v="Saleable RETURN"/>
    <x v="21"/>
    <s v="KRAHD_38421"/>
    <s v="Large A Pharmacy"/>
    <s v="HFS (Large A Pharmacy)- D type- Sectorized"/>
    <x v="1"/>
    <s v="Whisper Ultra"/>
    <n v="18"/>
    <n v="-3"/>
    <n v="-986.85"/>
    <s v="Po Expired So Customer Rejected"/>
    <x v="3"/>
    <n v="328.95"/>
    <x v="44"/>
    <n v="389688.69000000012"/>
  </r>
  <r>
    <d v="2024-12-02T00:00:00"/>
    <s v="Saleable RETURN"/>
    <x v="43"/>
    <s v="KRAHD_86017"/>
    <s v="Large B Traditional"/>
    <s v="HFS Sectorized (Large B Traditional)"/>
    <x v="1"/>
    <s v="Whisper Ultra"/>
    <n v="18"/>
    <n v="-3"/>
    <n v="-986.85"/>
    <s v="Wrong Order"/>
    <x v="3"/>
    <n v="328.95"/>
    <x v="44"/>
    <n v="390675.5400000001"/>
  </r>
  <r>
    <d v="2024-12-02T00:00:00"/>
    <s v="Saleable RETURN"/>
    <x v="44"/>
    <s v="KRAHD_47112"/>
    <s v="Large B Pharmacy"/>
    <s v="HFS (Large B Pharmacy)- D Type- Sectorized"/>
    <x v="0"/>
    <s v="Vaporub"/>
    <n v="72"/>
    <n v="-2"/>
    <n v="-921.24"/>
    <s v="Shop had No Cash"/>
    <x v="3"/>
    <n v="460.62"/>
    <x v="45"/>
    <n v="9170099.0600000005"/>
  </r>
  <r>
    <d v="2024-12-02T00:00:00"/>
    <s v="Saleable RETURN"/>
    <x v="45"/>
    <s v="KRAHD_38606"/>
    <s v="Large B Pharmacy"/>
    <s v="HFS (Large B Pharmacy)- D Type- Sectorized"/>
    <x v="0"/>
    <s v="Vaporub"/>
    <n v="72"/>
    <n v="-2"/>
    <n v="-921.24"/>
    <s v="Wrong Order"/>
    <x v="3"/>
    <n v="460.62"/>
    <x v="45"/>
    <n v="9171020.3000000007"/>
  </r>
  <r>
    <d v="2024-12-02T00:00:00"/>
    <s v="Saleable RETURN"/>
    <x v="22"/>
    <s v="KRAHD_38578"/>
    <s v="Large A Pharmacy"/>
    <s v="HFS (Large A Pharmacy)- D type- Sectorized"/>
    <x v="0"/>
    <s v="Vaporub"/>
    <n v="72"/>
    <n v="-2"/>
    <n v="-921.24"/>
    <s v="Wrong Order"/>
    <x v="3"/>
    <n v="460.62"/>
    <x v="45"/>
    <n v="9171941.540000001"/>
  </r>
  <r>
    <d v="2024-12-02T00:00:00"/>
    <s v="Saleable RETURN"/>
    <x v="46"/>
    <s v="KRAHD_91284"/>
    <s v="Large A Pharmacy"/>
    <s v="HFS (Large A Pharmacy)- D type- Sectorized"/>
    <x v="0"/>
    <s v="Vaporub"/>
    <n v="72"/>
    <n v="-2"/>
    <n v="-921.24"/>
    <s v="Wrong Order"/>
    <x v="3"/>
    <n v="460.62"/>
    <x v="45"/>
    <n v="9172862.7800000012"/>
  </r>
  <r>
    <d v="2024-12-02T00:00:00"/>
    <s v="Saleable RETURN"/>
    <x v="36"/>
    <s v="KRAHD_41616"/>
    <s v="Large B Pharmacy"/>
    <s v="HFS (Large B Pharmacy)- D Type- Sectorized"/>
    <x v="0"/>
    <s v="Vaporub"/>
    <n v="72"/>
    <n v="-2"/>
    <n v="-921.24"/>
    <s v="Shop Closed"/>
    <x v="3"/>
    <n v="460.62"/>
    <x v="45"/>
    <n v="9173784.0200000014"/>
  </r>
  <r>
    <d v="2024-12-02T00:00:00"/>
    <s v="Saleable RETURN"/>
    <x v="47"/>
    <s v="KRAHD_38979"/>
    <s v="Large B Pharmacy"/>
    <s v="New (Large B Pharmacy)"/>
    <x v="1"/>
    <s v="Whisper Choice"/>
    <n v="112"/>
    <n v="-20"/>
    <n v="-900.8"/>
    <s v="Wrong Order"/>
    <x v="3"/>
    <n v="45.04"/>
    <x v="46"/>
    <n v="194565.53999999998"/>
  </r>
  <r>
    <d v="2024-12-02T00:00:00"/>
    <s v="Saleable RETURN"/>
    <x v="48"/>
    <s v="KRAHD_90635"/>
    <s v="Semi WS Traditional"/>
    <s v="WS Silver (Semi WS Traditional)"/>
    <x v="2"/>
    <s v="Guard"/>
    <n v="24"/>
    <n v="-9"/>
    <n v="-900"/>
    <s v="Wrong Order"/>
    <x v="3"/>
    <n v="100"/>
    <x v="47"/>
    <n v="330109.28999999998"/>
  </r>
  <r>
    <d v="2024-12-17T00:00:00"/>
    <s v="Saleable RETURN"/>
    <x v="3"/>
    <s v="KRHUB_78371"/>
    <s v="Large A Pharmacy"/>
    <s v="HFS (Large A Pharmacy)- D type"/>
    <x v="4"/>
    <s v="Gillette Series"/>
    <n v="12"/>
    <n v="-2"/>
    <n v="-891.08"/>
    <s v="Short Supplied"/>
    <x v="1"/>
    <n v="445.54"/>
    <x v="48"/>
    <n v="30681.120000000003"/>
  </r>
  <r>
    <d v="2024-12-02T00:00:00"/>
    <s v="Saleable RETURN"/>
    <x v="8"/>
    <s v="KRAHD_38717"/>
    <s v="Hyper"/>
    <s v="New HFS (Hyper)"/>
    <x v="4"/>
    <s v="Gillette"/>
    <n v="12"/>
    <n v="-4"/>
    <n v="-889.28"/>
    <s v="Godown Short"/>
    <x v="3"/>
    <n v="222.32"/>
    <x v="49"/>
    <n v="121832.63"/>
  </r>
  <r>
    <d v="2024-12-02T00:00:00"/>
    <s v="Saleable RETURN"/>
    <x v="49"/>
    <s v="KRAHD_25727"/>
    <s v="Small A Pharmacy"/>
    <s v="Other (Small A Pharmacy)"/>
    <x v="0"/>
    <s v="BabyRub"/>
    <n v="144"/>
    <n v="-5"/>
    <n v="-867.85"/>
    <s v="Shop Closed"/>
    <x v="3"/>
    <n v="173.57"/>
    <x v="50"/>
    <n v="120355.18"/>
  </r>
  <r>
    <d v="2024-12-02T00:00:00"/>
    <s v="DAMAGED RETURN"/>
    <x v="50"/>
    <s v="KRAHD_38939"/>
    <s v="Medium Pharmacy"/>
    <s v="New (Medium Pharmacy)- D Type"/>
    <x v="0"/>
    <s v="Vaporub"/>
    <n v="72"/>
    <n v="-4"/>
    <n v="-841.12"/>
    <s v="Expired Pack"/>
    <x v="2"/>
    <n v="210.28"/>
    <x v="51"/>
    <n v="9174705.2600000016"/>
  </r>
  <r>
    <d v="2024-12-02T00:00:00"/>
    <s v="Saleable RETURN"/>
    <x v="41"/>
    <s v="KRAHD_38913"/>
    <s v="Large B Traditional"/>
    <s v="HFS Sectorized (Large B Traditional)"/>
    <x v="7"/>
    <s v="Ariel"/>
    <n v="48"/>
    <n v="-10"/>
    <n v="-833.4"/>
    <s v="Wrong Order"/>
    <x v="3"/>
    <n v="83.34"/>
    <x v="52"/>
    <n v="1106771.08"/>
  </r>
  <r>
    <d v="2024-12-02T00:00:00"/>
    <s v="Saleable RETURN"/>
    <x v="51"/>
    <s v="KRAHD_40271"/>
    <s v="Large B Traditional"/>
    <s v="HFS Sectorized (Large B Traditional)"/>
    <x v="7"/>
    <s v="Ariel"/>
    <n v="12"/>
    <n v="-2"/>
    <n v="-820.7"/>
    <s v="Wrong Order"/>
    <x v="3"/>
    <n v="410.35"/>
    <x v="53"/>
    <n v="1107604.48"/>
  </r>
  <r>
    <d v="2024-12-02T00:00:00"/>
    <s v="Saleable RETURN"/>
    <x v="52"/>
    <s v="KRAHD_39128"/>
    <s v="Small B Traditional"/>
    <s v="Other (Small B Traditional)"/>
    <x v="7"/>
    <s v="Tide"/>
    <n v="24"/>
    <n v="-6"/>
    <n v="-811.08"/>
    <s v="Wrong Order"/>
    <x v="3"/>
    <n v="135.18"/>
    <x v="54"/>
    <n v="855337.11999999988"/>
  </r>
  <r>
    <d v="2024-12-02T00:00:00"/>
    <s v="Saleable RETURN"/>
    <x v="53"/>
    <s v="KRAHD_44577"/>
    <s v="Speciality"/>
    <s v="Speciality Others (Speciality)"/>
    <x v="6"/>
    <s v="Pampers"/>
    <n v="12"/>
    <n v="-3"/>
    <n v="-780"/>
    <s v="Wrong Order"/>
    <x v="3"/>
    <n v="260"/>
    <x v="55"/>
    <n v="413182.89999999985"/>
  </r>
  <r>
    <d v="2024-12-02T00:00:00"/>
    <s v="Saleable RETURN"/>
    <x v="9"/>
    <s v="KRAHD_92058"/>
    <s v="Large A Pharmacy"/>
    <s v="HFS (Large A Pharmacy)- L type- Sectorized"/>
    <x v="6"/>
    <s v="Pampers"/>
    <n v="6"/>
    <n v="-1"/>
    <n v="-749.17"/>
    <s v="Wrong Order"/>
    <x v="3"/>
    <n v="749.17"/>
    <x v="56"/>
    <n v="413962.89999999985"/>
  </r>
  <r>
    <d v="2024-12-02T00:00:00"/>
    <s v="DAMAGED RETURN"/>
    <x v="54"/>
    <s v="KRAHD_73297"/>
    <s v="Large B Pharmacy"/>
    <s v="HFS (Large B Pharmacy)- D Type- Sectorized"/>
    <x v="2"/>
    <s v="Gillette Mach3"/>
    <n v="36"/>
    <n v="-3"/>
    <n v="-736.62"/>
    <s v="DAMAGED"/>
    <x v="2"/>
    <n v="245.54"/>
    <x v="57"/>
    <n v="125015.40000000001"/>
  </r>
  <r>
    <d v="2024-12-02T00:00:00"/>
    <s v="Saleable RETURN"/>
    <x v="55"/>
    <s v="KRAHD_80386"/>
    <s v="New Traditional"/>
    <s v="Other (New Traditional)"/>
    <x v="7"/>
    <s v="Ariel"/>
    <n v="6"/>
    <n v="-1"/>
    <n v="-695.65"/>
    <s v="Shop Closed"/>
    <x v="3"/>
    <n v="695.65"/>
    <x v="58"/>
    <n v="1108425.1800000002"/>
  </r>
  <r>
    <d v="2024-12-02T00:00:00"/>
    <s v="Saleable RETURN"/>
    <x v="25"/>
    <s v="KRAHD_80440"/>
    <s v="Medium Traditional"/>
    <s v="Other (Medium Traditional)"/>
    <x v="6"/>
    <s v="Pampers"/>
    <n v="12"/>
    <n v="-2"/>
    <n v="-681.66"/>
    <s v="Shop had No Cash"/>
    <x v="3"/>
    <n v="340.83"/>
    <x v="59"/>
    <n v="414712.06999999983"/>
  </r>
  <r>
    <d v="2024-12-02T00:00:00"/>
    <s v="Saleable RETURN"/>
    <x v="21"/>
    <s v="KRAHD_38421"/>
    <s v="Large A Pharmacy"/>
    <s v="HFS (Large A Pharmacy)- D type- Sectorized"/>
    <x v="1"/>
    <s v="Whisper Ultra"/>
    <n v="18"/>
    <n v="-2"/>
    <n v="-666.66"/>
    <s v="Po Expired So Customer Rejected"/>
    <x v="3"/>
    <n v="333.33"/>
    <x v="60"/>
    <n v="391662.39000000007"/>
  </r>
  <r>
    <d v="2024-12-02T00:00:00"/>
    <s v="Saleable RETURN"/>
    <x v="41"/>
    <s v="KRAHD_38913"/>
    <s v="Large B Traditional"/>
    <s v="HFS Sectorized (Large B Traditional)"/>
    <x v="6"/>
    <s v="Pampers"/>
    <n v="12"/>
    <n v="-2"/>
    <n v="-665"/>
    <s v="Wrong Order"/>
    <x v="3"/>
    <n v="332.5"/>
    <x v="61"/>
    <n v="415393.72999999986"/>
  </r>
  <r>
    <d v="2024-12-02T00:00:00"/>
    <s v="Saleable RETURN"/>
    <x v="56"/>
    <s v="KRAHD_77560"/>
    <s v="Medium Pharmacy"/>
    <s v="New (Medium Pharmacy)- D Type"/>
    <x v="6"/>
    <s v="Pampers"/>
    <n v="12"/>
    <n v="-2"/>
    <n v="-665"/>
    <s v="Wrong Order"/>
    <x v="3"/>
    <n v="332.5"/>
    <x v="61"/>
    <n v="416058.72999999981"/>
  </r>
  <r>
    <d v="2024-12-02T00:00:00"/>
    <s v="Saleable RETURN"/>
    <x v="25"/>
    <s v="KRAHD_80440"/>
    <s v="Medium Traditional"/>
    <s v="Other (Medium Traditional)"/>
    <x v="6"/>
    <s v="Pampers"/>
    <n v="12"/>
    <n v="-2"/>
    <n v="-665"/>
    <s v="Shop had No Cash"/>
    <x v="3"/>
    <n v="332.5"/>
    <x v="61"/>
    <n v="416723.72999999986"/>
  </r>
  <r>
    <d v="2024-12-02T00:00:00"/>
    <s v="Saleable RETURN"/>
    <x v="57"/>
    <s v="KRAHD_25650"/>
    <s v="Speciality"/>
    <s v="Speciality Others (Speciality)"/>
    <x v="1"/>
    <s v="Whisper Choice"/>
    <n v="40"/>
    <n v="-6"/>
    <n v="-648.66"/>
    <s v="Wrong Order"/>
    <x v="3"/>
    <n v="108.11"/>
    <x v="62"/>
    <n v="195466.33999999997"/>
  </r>
  <r>
    <d v="2024-12-02T00:00:00"/>
    <s v="Saleable RETURN"/>
    <x v="58"/>
    <s v="KRAHD_38549"/>
    <s v="Large B Pharmacy"/>
    <s v="HFS (Large B Pharmacy)- D Type- Sectorized"/>
    <x v="1"/>
    <s v="Whisper Choice"/>
    <n v="112"/>
    <n v="-14"/>
    <n v="-630.55999999999995"/>
    <s v="Wrong Order"/>
    <x v="3"/>
    <n v="45.04"/>
    <x v="63"/>
    <n v="196114.99999999997"/>
  </r>
  <r>
    <d v="2024-12-02T00:00:00"/>
    <s v="Saleable RETURN"/>
    <x v="59"/>
    <s v="KRAHD_38526"/>
    <s v="Large A Pharmacy"/>
    <s v="HFS (Large A Pharmacy)- D type- Sectorized"/>
    <x v="2"/>
    <s v="Wilkinson Sword"/>
    <n v="160"/>
    <n v="-6"/>
    <n v="-618"/>
    <s v="Wrong Order"/>
    <x v="3"/>
    <n v="103"/>
    <x v="64"/>
    <n v="143123.5"/>
  </r>
  <r>
    <d v="2024-12-02T00:00:00"/>
    <s v="Saleable RETURN"/>
    <x v="44"/>
    <s v="KRAHD_47112"/>
    <s v="Large B Pharmacy"/>
    <s v="HFS (Large B Pharmacy)- D Type- Sectorized"/>
    <x v="0"/>
    <s v="VCD"/>
    <n v="16"/>
    <n v="-2"/>
    <n v="-617.48"/>
    <s v="Shop had No Cash"/>
    <x v="3"/>
    <n v="308.74"/>
    <x v="65"/>
    <n v="966810.84000000008"/>
  </r>
  <r>
    <d v="2024-12-02T00:00:00"/>
    <s v="Saleable RETURN"/>
    <x v="18"/>
    <s v="KRAHD_42201"/>
    <s v="Large B Pharmacy"/>
    <s v="HFS (Large B Pharmacy)- D Type- Sectorized"/>
    <x v="1"/>
    <s v="Whisper Ultra"/>
    <n v="12"/>
    <n v="-2"/>
    <n v="-614.04"/>
    <s v="Wrong Order"/>
    <x v="3"/>
    <n v="307.02"/>
    <x v="66"/>
    <n v="392329.0500000001"/>
  </r>
  <r>
    <d v="2024-12-02T00:00:00"/>
    <s v="Saleable RETURN"/>
    <x v="58"/>
    <s v="KRAHD_38549"/>
    <s v="Large B Pharmacy"/>
    <s v="HFS (Large B Pharmacy)- D Type- Sectorized"/>
    <x v="1"/>
    <s v="Whisper Ultra"/>
    <n v="12"/>
    <n v="-2"/>
    <n v="-614.04"/>
    <s v="Wrong Order"/>
    <x v="3"/>
    <n v="307.02"/>
    <x v="66"/>
    <n v="392943.09000000008"/>
  </r>
  <r>
    <d v="2024-12-02T00:00:00"/>
    <s v="Saleable RETURN"/>
    <x v="60"/>
    <s v="KRAHD_82527"/>
    <s v="Large B Pharmacy"/>
    <s v="HFS (Large B Pharmacy)- D Type- Sectorized"/>
    <x v="1"/>
    <s v="Whisper Ultra"/>
    <n v="8"/>
    <n v="-2"/>
    <n v="-614.04"/>
    <s v="Wrong Order"/>
    <x v="3"/>
    <n v="307.02"/>
    <x v="66"/>
    <n v="393557.13000000006"/>
  </r>
  <r>
    <d v="2024-12-02T00:00:00"/>
    <s v="Saleable RETURN"/>
    <x v="61"/>
    <s v="KRAHD_40038"/>
    <s v="Large B Traditional"/>
    <s v="HFS Sectorized (Large B Traditional)"/>
    <x v="7"/>
    <s v="Ariel"/>
    <n v="34"/>
    <n v="-4"/>
    <n v="-592.6"/>
    <s v="Godown Short"/>
    <x v="3"/>
    <n v="148.15"/>
    <x v="67"/>
    <n v="1109120.83"/>
  </r>
  <r>
    <d v="2024-12-02T00:00:00"/>
    <s v="DAMAGED RETURN"/>
    <x v="56"/>
    <s v="KRAHD_77560"/>
    <s v="Medium Pharmacy"/>
    <s v="New (Medium Pharmacy)- D Type"/>
    <x v="6"/>
    <s v="Pampers"/>
    <n v="4"/>
    <n v="-1"/>
    <n v="-582.5"/>
    <s v="Expired Pack"/>
    <x v="2"/>
    <n v="582.5"/>
    <x v="68"/>
    <n v="417388.72999999986"/>
  </r>
  <r>
    <d v="2024-12-02T00:00:00"/>
    <s v="Saleable RETURN"/>
    <x v="62"/>
    <s v="KRAHD_25840"/>
    <s v="Small A Pharmacy"/>
    <s v="Other (Small A Pharmacy)"/>
    <x v="8"/>
    <s v="ORAL B"/>
    <n v="72"/>
    <n v="-5"/>
    <n v="-562.5"/>
    <s v="Wrong Order"/>
    <x v="3"/>
    <n v="112.5"/>
    <x v="69"/>
    <n v="156432.65"/>
  </r>
  <r>
    <d v="2024-12-02T00:00:00"/>
    <s v="Saleable RETURN"/>
    <x v="20"/>
    <s v="KRAHD_102733"/>
    <s v="Large A Pharmacy"/>
    <s v="New Sectorized (Large A Pharmacy)"/>
    <x v="2"/>
    <s v="Fusion"/>
    <n v="200"/>
    <n v="-1"/>
    <n v="-558.04"/>
    <s v="Shop had No Cash"/>
    <x v="2"/>
    <n v="558.04"/>
    <x v="70"/>
    <n v="140053.26"/>
  </r>
  <r>
    <d v="2024-12-02T00:00:00"/>
    <s v="Saleable RETURN"/>
    <x v="38"/>
    <s v="KRAHD_38988"/>
    <s v="Large B Pharmacy"/>
    <s v="HFS (Large B Pharmacy)- D Type- Sectorized"/>
    <x v="2"/>
    <s v="Fusion"/>
    <n v="200"/>
    <n v="-1"/>
    <n v="-558.04"/>
    <s v="Wrong Order"/>
    <x v="2"/>
    <n v="558.04"/>
    <x v="70"/>
    <n v="140611.29999999999"/>
  </r>
  <r>
    <d v="2024-12-02T00:00:00"/>
    <s v="Saleable RETURN"/>
    <x v="63"/>
    <s v="KRAHD_40112"/>
    <s v="Large B Pharmacy"/>
    <s v="HFS (Large B Pharmacy)- D Type- Sectorized"/>
    <x v="2"/>
    <s v="Fusion"/>
    <n v="200"/>
    <n v="-1"/>
    <n v="-558.04"/>
    <s v="Shop had No Cash"/>
    <x v="2"/>
    <n v="558.04"/>
    <x v="70"/>
    <n v="141169.34"/>
  </r>
  <r>
    <d v="2024-12-02T00:00:00"/>
    <s v="Saleable RETURN"/>
    <x v="64"/>
    <s v="KRAHD_25664"/>
    <s v="Semi WS Traditional"/>
    <s v="WS Silver (Semi WS Traditional)"/>
    <x v="7"/>
    <s v="Ariel Liquid"/>
    <n v="12"/>
    <n v="-3"/>
    <n v="-552.78"/>
    <s v="Godown Short"/>
    <x v="3"/>
    <n v="184.26"/>
    <x v="71"/>
    <n v="527318.69999999995"/>
  </r>
  <r>
    <d v="2024-12-02T00:00:00"/>
    <s v="Saleable RETURN"/>
    <x v="18"/>
    <s v="KRAHD_42201"/>
    <s v="Large B Pharmacy"/>
    <s v="HFS (Large B Pharmacy)- D Type- Sectorized"/>
    <x v="1"/>
    <s v="Whisper Ultra"/>
    <n v="12"/>
    <n v="-1"/>
    <n v="-544.03"/>
    <s v="Wrong Order"/>
    <x v="3"/>
    <n v="544.03"/>
    <x v="72"/>
    <n v="394171.1700000001"/>
  </r>
  <r>
    <d v="2024-12-02T00:00:00"/>
    <s v="Saleable RETURN"/>
    <x v="65"/>
    <s v="KRAHD_40837"/>
    <s v="WS Non-Feeder Traditional"/>
    <s v="WS Silver (WS Non-Feeder Traditional)"/>
    <x v="7"/>
    <s v="Tide"/>
    <n v="48"/>
    <n v="-8"/>
    <n v="-540.79999999999995"/>
    <s v="Wrong Order"/>
    <x v="3"/>
    <n v="67.599999999999994"/>
    <x v="73"/>
    <n v="856148.19999999984"/>
  </r>
  <r>
    <d v="2024-12-02T00:00:00"/>
    <s v="Saleable RETURN"/>
    <x v="63"/>
    <s v="KRAHD_40112"/>
    <s v="Large B Pharmacy"/>
    <s v="HFS (Large B Pharmacy)- D Type- Sectorized"/>
    <x v="1"/>
    <s v="Whisper Choice"/>
    <n v="112"/>
    <n v="-12"/>
    <n v="-540.48"/>
    <s v="Shop had No Cash"/>
    <x v="3"/>
    <n v="45.04"/>
    <x v="74"/>
    <n v="196745.55999999997"/>
  </r>
  <r>
    <d v="2024-12-02T00:00:00"/>
    <s v="Saleable RETURN"/>
    <x v="66"/>
    <s v="KRAHD_M01602"/>
    <s v="Small A Pharmacy"/>
    <s v="Other (Small A Pharmacy)"/>
    <x v="1"/>
    <s v="Whisper Ultra"/>
    <n v="12"/>
    <n v="-1"/>
    <n v="-540.29"/>
    <s v="Wrong Order"/>
    <x v="3"/>
    <n v="540.29"/>
    <x v="75"/>
    <n v="394715.20000000007"/>
  </r>
  <r>
    <d v="2024-12-02T00:00:00"/>
    <s v="Saleable RETURN"/>
    <x v="67"/>
    <s v="KRAHD_92481"/>
    <s v="Small A Pharmacy"/>
    <s v="Other (Small A Pharmacy)"/>
    <x v="0"/>
    <s v="Action 500"/>
    <n v="90"/>
    <n v="-1"/>
    <n v="-515.75"/>
    <s v="Wrong Order"/>
    <x v="3"/>
    <n v="515.75"/>
    <x v="76"/>
    <n v="959522.35"/>
  </r>
  <r>
    <d v="2024-12-02T00:00:00"/>
    <s v="Saleable RETURN"/>
    <x v="68"/>
    <s v="KRAHD_97701"/>
    <s v="New Traditional"/>
    <s v="Maximus 2.0 Replacement (New Traditional)"/>
    <x v="2"/>
    <s v="Wilkinson Sword"/>
    <n v="160"/>
    <n v="-5"/>
    <n v="-515"/>
    <s v="Godown Short"/>
    <x v="3"/>
    <n v="103"/>
    <x v="77"/>
    <n v="143741.5"/>
  </r>
  <r>
    <d v="2024-12-02T00:00:00"/>
    <s v="Saleable RETURN"/>
    <x v="69"/>
    <s v="KRAHD_38642"/>
    <s v="Large B Pharmacy"/>
    <s v="HFS (Large B Pharmacy)- D Type- Sectorized"/>
    <x v="1"/>
    <s v="Whisper Ultra"/>
    <n v="48"/>
    <n v="-3"/>
    <n v="-513.51"/>
    <s v="Wrong Order"/>
    <x v="3"/>
    <n v="171.17"/>
    <x v="78"/>
    <n v="395255.49000000011"/>
  </r>
  <r>
    <d v="2024-12-02T00:00:00"/>
    <s v="Saleable RETURN"/>
    <x v="63"/>
    <s v="KRAHD_40112"/>
    <s v="Large B Pharmacy"/>
    <s v="HFS (Large B Pharmacy)- D Type- Sectorized"/>
    <x v="1"/>
    <s v="Whisper Ultra"/>
    <n v="20"/>
    <n v="-1"/>
    <n v="-511.72"/>
    <s v="Shop had No Cash"/>
    <x v="3"/>
    <n v="511.72"/>
    <x v="79"/>
    <n v="395769.00000000006"/>
  </r>
  <r>
    <d v="2024-12-02T00:00:00"/>
    <s v="Saleable RETURN"/>
    <x v="55"/>
    <s v="KRAHD_80386"/>
    <s v="New Traditional"/>
    <s v="Other (New Traditional)"/>
    <x v="7"/>
    <s v="Ariel"/>
    <n v="5"/>
    <n v="-5"/>
    <n v="-510.2"/>
    <s v="Shop Closed"/>
    <x v="3"/>
    <n v="102.03999999999999"/>
    <x v="80"/>
    <n v="1109713.4300000002"/>
  </r>
  <r>
    <d v="2024-12-02T00:00:00"/>
    <s v="Saleable RETURN"/>
    <x v="70"/>
    <s v="KRAHD_M05655"/>
    <s v="New Traditional"/>
    <s v="Maximus Jun22 (New Traditional)"/>
    <x v="7"/>
    <s v="Ariel"/>
    <n v="5"/>
    <n v="-5"/>
    <n v="-510.2"/>
    <s v="Shop had No Cash"/>
    <x v="3"/>
    <n v="102.03999999999999"/>
    <x v="80"/>
    <n v="1110223.6300000001"/>
  </r>
  <r>
    <d v="2024-12-02T00:00:00"/>
    <s v="Saleable RETURN"/>
    <x v="59"/>
    <s v="KRAHD_38526"/>
    <s v="Large A Pharmacy"/>
    <s v="HFS (Large A Pharmacy)- D type- Sectorized"/>
    <x v="2"/>
    <s v="Wilkinson Sword"/>
    <n v="120"/>
    <n v="-5"/>
    <n v="-505.5"/>
    <s v="Wrong Order"/>
    <x v="3"/>
    <n v="101.1"/>
    <x v="81"/>
    <n v="144256.5"/>
  </r>
  <r>
    <d v="2024-12-02T00:00:00"/>
    <s v="Saleable RETURN"/>
    <x v="52"/>
    <s v="KRAHD_39128"/>
    <s v="Small B Traditional"/>
    <s v="Other (Small B Traditional)"/>
    <x v="7"/>
    <s v="Ariel"/>
    <n v="48"/>
    <n v="-6"/>
    <n v="-500.04"/>
    <s v="Wrong Order"/>
    <x v="3"/>
    <n v="83.34"/>
    <x v="82"/>
    <n v="1110733.83"/>
  </r>
  <r>
    <d v="2024-12-02T00:00:00"/>
    <s v="Saleable RETURN"/>
    <x v="71"/>
    <s v="KRAHD_40484"/>
    <s v="Small A Pharmacy"/>
    <s v="Other (Small A Pharmacy)"/>
    <x v="1"/>
    <s v="Whisper Choice"/>
    <n v="112"/>
    <n v="-11"/>
    <n v="-495.44"/>
    <s v="Shop had No Cash"/>
    <x v="3"/>
    <n v="45.04"/>
    <x v="83"/>
    <n v="197286.03999999998"/>
  </r>
  <r>
    <d v="2024-12-02T00:00:00"/>
    <s v="Saleable RETURN"/>
    <x v="8"/>
    <s v="KRAHD_38717"/>
    <s v="Hyper"/>
    <s v="New HFS (Hyper)"/>
    <x v="4"/>
    <s v="Gillette"/>
    <n v="24"/>
    <n v="-1"/>
    <n v="-489.6"/>
    <s v="Godown Short"/>
    <x v="3"/>
    <n v="489.6"/>
    <x v="84"/>
    <n v="122721.91"/>
  </r>
  <r>
    <d v="2024-12-02T00:00:00"/>
    <s v="DAMAGED RETURN"/>
    <x v="72"/>
    <s v="KRAHD_84714"/>
    <s v="Large B Pharmacy"/>
    <s v="HFS (Large B Pharmacy)- D Type- Sectorized"/>
    <x v="1"/>
    <s v="Whisper Ultra"/>
    <n v="18"/>
    <n v="-1"/>
    <n v="-485.63"/>
    <s v="DAMAGED"/>
    <x v="2"/>
    <n v="485.63"/>
    <x v="85"/>
    <n v="396280.72000000009"/>
  </r>
  <r>
    <d v="2024-12-02T00:00:00"/>
    <s v="Saleable RETURN"/>
    <x v="32"/>
    <s v="KRAHD_39534"/>
    <s v="Large B Traditional"/>
    <s v="HFS Sectorized (Large B Traditional)"/>
    <x v="1"/>
    <s v="Whisper Choice"/>
    <n v="1"/>
    <n v="-1"/>
    <n v="-466.71"/>
    <s v="Shop had No Cash"/>
    <x v="3"/>
    <n v="466.71"/>
    <x v="86"/>
    <n v="197781.47999999995"/>
  </r>
  <r>
    <d v="2024-12-02T00:00:00"/>
    <s v="Saleable RETURN"/>
    <x v="27"/>
    <s v="KRAHD_75432"/>
    <s v="Large B Traditional"/>
    <s v="HFS Sectorized (Large B Traditional)"/>
    <x v="1"/>
    <s v="Whisper Choice"/>
    <n v="1"/>
    <n v="-1"/>
    <n v="-466.71"/>
    <s v="Wrong Order"/>
    <x v="3"/>
    <n v="466.71"/>
    <x v="86"/>
    <n v="198248.18999999997"/>
  </r>
  <r>
    <d v="2024-12-02T00:00:00"/>
    <s v="Saleable RETURN"/>
    <x v="73"/>
    <s v="KRAHD_38582"/>
    <s v="Large B Traditional"/>
    <s v="HFS Sectorized (Large B Traditional)"/>
    <x v="1"/>
    <s v="Whisper Choice"/>
    <n v="1"/>
    <n v="-1"/>
    <n v="-466.71"/>
    <s v="Wrong Order"/>
    <x v="3"/>
    <n v="466.71"/>
    <x v="86"/>
    <n v="198714.9"/>
  </r>
  <r>
    <d v="2024-12-02T00:00:00"/>
    <s v="Saleable RETURN"/>
    <x v="74"/>
    <s v="KRAHD_39854"/>
    <s v="Large B Pharmacy"/>
    <s v="HFS (Large B Pharmacy)- D Type- Sectorized"/>
    <x v="0"/>
    <s v="Vaporub"/>
    <n v="72"/>
    <n v="-1"/>
    <n v="-460.62"/>
    <s v="Wrong Order"/>
    <x v="3"/>
    <n v="460.62"/>
    <x v="87"/>
    <n v="9175546.3800000008"/>
  </r>
  <r>
    <d v="2024-12-02T00:00:00"/>
    <s v="Saleable RETURN"/>
    <x v="75"/>
    <s v="KRAHD_40934"/>
    <s v="Large B Pharmacy"/>
    <s v="HFS (Large B Pharmacy)- D Type- Sectorized"/>
    <x v="0"/>
    <s v="Vaporub"/>
    <n v="72"/>
    <n v="-1"/>
    <n v="-460.62"/>
    <s v="Shop had No Cash"/>
    <x v="3"/>
    <n v="460.62"/>
    <x v="87"/>
    <n v="9176007"/>
  </r>
  <r>
    <d v="2024-12-02T00:00:00"/>
    <s v="Saleable RETURN"/>
    <x v="10"/>
    <s v="KRAHD_92020"/>
    <s v="Super"/>
    <s v="HFS (Super)"/>
    <x v="7"/>
    <s v="Ariel"/>
    <n v="12"/>
    <n v="-1"/>
    <n v="-455.17"/>
    <s v="Godown Short"/>
    <x v="3"/>
    <n v="455.17"/>
    <x v="88"/>
    <n v="1111233.8700000001"/>
  </r>
  <r>
    <d v="2024-12-02T00:00:00"/>
    <s v="Saleable RETURN"/>
    <x v="8"/>
    <s v="KRAHD_38717"/>
    <s v="Hyper"/>
    <s v="New HFS (Hyper)"/>
    <x v="4"/>
    <s v="Gillette"/>
    <n v="12"/>
    <n v="-2"/>
    <n v="-444.64"/>
    <s v="Godown Short"/>
    <x v="3"/>
    <n v="222.32"/>
    <x v="89"/>
    <n v="123211.51000000001"/>
  </r>
  <r>
    <d v="2024-12-02T00:00:00"/>
    <s v="DAMAGED RETURN"/>
    <x v="72"/>
    <s v="KRAHD_84714"/>
    <s v="Large B Pharmacy"/>
    <s v="HFS (Large B Pharmacy)- D Type- Sectorized"/>
    <x v="1"/>
    <s v="Whisper Ultra"/>
    <n v="18"/>
    <n v="-1"/>
    <n v="-442.89"/>
    <s v="DAMAGED"/>
    <x v="2"/>
    <n v="442.89"/>
    <x v="90"/>
    <n v="396766.35000000009"/>
  </r>
  <r>
    <d v="2024-12-14T00:00:00"/>
    <s v="DAMAGED RETURN"/>
    <x v="76"/>
    <s v="KRHUB_94585"/>
    <s v="SubD B"/>
    <s v="SubD (SubD B)"/>
    <x v="4"/>
    <s v="Gillette"/>
    <n v="24"/>
    <n v="-1"/>
    <n v="-437.5"/>
    <s v="DAMAGED"/>
    <x v="0"/>
    <n v="437.5"/>
    <x v="91"/>
    <n v="123656.15"/>
  </r>
  <r>
    <d v="2024-12-02T00:00:00"/>
    <s v="Saleable RETURN"/>
    <x v="20"/>
    <s v="KRAHD_102733"/>
    <s v="Large A Pharmacy"/>
    <s v="New Sectorized (Large A Pharmacy)"/>
    <x v="5"/>
    <s v="Venus"/>
    <n v="72"/>
    <n v="-3"/>
    <n v="-434.19"/>
    <s v="Shop had No Cash"/>
    <x v="2"/>
    <n v="144.72999999999999"/>
    <x v="92"/>
    <n v="59716.460000000006"/>
  </r>
  <r>
    <d v="2024-12-02T00:00:00"/>
    <s v="Saleable RETURN"/>
    <x v="21"/>
    <s v="KRAHD_38421"/>
    <s v="Large A Pharmacy"/>
    <s v="HFS (Large A Pharmacy)- D type- Sectorized"/>
    <x v="0"/>
    <s v="BabyRub"/>
    <n v="216"/>
    <n v="-4"/>
    <n v="-417.24"/>
    <s v="Po Expired So Customer Rejected"/>
    <x v="3"/>
    <n v="104.31"/>
    <x v="93"/>
    <n v="121223.02999999998"/>
  </r>
  <r>
    <d v="2024-12-17T00:00:00"/>
    <s v="DAMAGED RETURN"/>
    <x v="15"/>
    <s v="KRHUB_90915"/>
    <s v="SubD B"/>
    <s v="SubD (SubD B)"/>
    <x v="7"/>
    <s v="Ariel Liquid"/>
    <n v="6"/>
    <n v="-1"/>
    <n v="-406.48"/>
    <s v="DAMAGED"/>
    <x v="1"/>
    <n v="406.48"/>
    <x v="94"/>
    <n v="527871.47999999986"/>
  </r>
  <r>
    <d v="2024-12-02T00:00:00"/>
    <s v="Saleable RETURN"/>
    <x v="52"/>
    <s v="KRAHD_39128"/>
    <s v="Small B Traditional"/>
    <s v="Other (Small B Traditional)"/>
    <x v="7"/>
    <s v="Tide"/>
    <n v="48"/>
    <n v="-6"/>
    <n v="-405.6"/>
    <s v="Wrong Order"/>
    <x v="3"/>
    <n v="67.600000000000009"/>
    <x v="95"/>
    <n v="856688.99999999988"/>
  </r>
  <r>
    <d v="2024-12-02T00:00:00"/>
    <s v="DAMAGED RETURN"/>
    <x v="72"/>
    <s v="KRAHD_84714"/>
    <s v="Large B Pharmacy"/>
    <s v="HFS (Large B Pharmacy)- D Type- Sectorized"/>
    <x v="1"/>
    <s v="Whisper Ultra"/>
    <n v="18"/>
    <n v="-1"/>
    <n v="-404.08"/>
    <s v="DAMAGED"/>
    <x v="2"/>
    <n v="404.08"/>
    <x v="96"/>
    <n v="397209.24000000011"/>
  </r>
  <r>
    <d v="2024-12-02T00:00:00"/>
    <s v="Saleable RETURN"/>
    <x v="21"/>
    <s v="KRAHD_38421"/>
    <s v="Large A Pharmacy"/>
    <s v="HFS (Large A Pharmacy)- D type- Sectorized"/>
    <x v="2"/>
    <s v="7 O Clock PII"/>
    <n v="600"/>
    <n v="-2"/>
    <n v="-400"/>
    <s v="Po Expired So Customer Rejected"/>
    <x v="2"/>
    <n v="200"/>
    <x v="97"/>
    <n v="3088.39"/>
  </r>
  <r>
    <d v="2024-12-02T00:00:00"/>
    <s v="Saleable RETURN"/>
    <x v="27"/>
    <s v="KRAHD_75432"/>
    <s v="Large B Traditional"/>
    <s v="HFS Sectorized (Large B Traditional)"/>
    <x v="2"/>
    <s v="Guard"/>
    <n v="480"/>
    <n v="-10"/>
    <n v="-400"/>
    <s v="Wrong Order"/>
    <x v="3"/>
    <n v="40"/>
    <x v="97"/>
    <n v="331009.28999999998"/>
  </r>
  <r>
    <d v="2024-12-02T00:00:00"/>
    <s v="DAMAGED RETURN"/>
    <x v="72"/>
    <s v="KRAHD_84714"/>
    <s v="Large B Pharmacy"/>
    <s v="HFS (Large B Pharmacy)- D Type- Sectorized"/>
    <x v="1"/>
    <s v="Whisper Ultra"/>
    <n v="12"/>
    <n v="-1"/>
    <n v="-394.74"/>
    <s v="DAMAGED"/>
    <x v="2"/>
    <n v="394.74"/>
    <x v="98"/>
    <n v="397613.32000000007"/>
  </r>
  <r>
    <d v="2024-12-02T00:00:00"/>
    <s v="Saleable RETURN"/>
    <x v="77"/>
    <s v="KRAHD_38423"/>
    <s v="Large A Traditional"/>
    <s v="HFS Sectorized (Large A Traditional)"/>
    <x v="2"/>
    <s v="Gillette Presto Intl"/>
    <n v="192"/>
    <n v="-6"/>
    <n v="-394.68"/>
    <s v="Shop had No Cash"/>
    <x v="3"/>
    <n v="65.78"/>
    <x v="99"/>
    <n v="20911.52"/>
  </r>
  <r>
    <d v="2024-12-02T00:00:00"/>
    <s v="DAMAGED RETURN"/>
    <x v="72"/>
    <s v="KRAHD_84714"/>
    <s v="Large B Pharmacy"/>
    <s v="HFS (Large B Pharmacy)- D Type- Sectorized"/>
    <x v="1"/>
    <s v="Whisper Ultra"/>
    <n v="18"/>
    <n v="-1"/>
    <n v="-385.96"/>
    <s v="DAMAGED"/>
    <x v="2"/>
    <n v="385.96"/>
    <x v="100"/>
    <n v="398008.06000000006"/>
  </r>
  <r>
    <d v="2024-12-02T00:00:00"/>
    <s v="Saleable RETURN"/>
    <x v="78"/>
    <s v="KRAHD_75922"/>
    <s v="Large B Pharmacy"/>
    <s v="HFS (Large B Pharmacy)- D Type- Sectorized"/>
    <x v="2"/>
    <s v="Fusion"/>
    <n v="36"/>
    <n v="-1"/>
    <n v="-379.46"/>
    <s v="Wrong Order"/>
    <x v="3"/>
    <n v="379.46"/>
    <x v="101"/>
    <n v="141727.38"/>
  </r>
  <r>
    <d v="2024-12-02T00:00:00"/>
    <s v="Saleable RETURN"/>
    <x v="33"/>
    <s v="KRAHD_38630"/>
    <s v="Large B Traditional"/>
    <s v="HFS Sectorized (Large B Traditional)"/>
    <x v="2"/>
    <s v="Fusion"/>
    <n v="36"/>
    <n v="-1"/>
    <n v="-379.46"/>
    <s v="Wrong Order"/>
    <x v="2"/>
    <n v="379.46"/>
    <x v="101"/>
    <n v="142106.84"/>
  </r>
  <r>
    <d v="2024-12-02T00:00:00"/>
    <s v="Saleable RETURN"/>
    <x v="35"/>
    <s v="KRAHD_38523"/>
    <s v="Large A Traditional"/>
    <s v="HFS Sectorized (Large A Traditional)"/>
    <x v="2"/>
    <s v="Fusion"/>
    <n v="36"/>
    <n v="-1"/>
    <n v="-379.46"/>
    <s v="Wrong Order"/>
    <x v="2"/>
    <n v="379.46"/>
    <x v="101"/>
    <n v="142486.29999999999"/>
  </r>
  <r>
    <d v="2024-12-02T00:00:00"/>
    <s v="Saleable RETURN"/>
    <x v="79"/>
    <s v="KRAHD_53216"/>
    <s v="Large B Pharmacy"/>
    <s v="HFS (Large B Pharmacy)- D Type- Sectorized"/>
    <x v="2"/>
    <s v="Fusion"/>
    <n v="36"/>
    <n v="-1"/>
    <n v="-379.46"/>
    <s v="Wrong Order"/>
    <x v="2"/>
    <n v="379.46"/>
    <x v="101"/>
    <n v="142865.76"/>
  </r>
  <r>
    <d v="2024-12-02T00:00:00"/>
    <s v="Saleable RETURN"/>
    <x v="60"/>
    <s v="KRAHD_82527"/>
    <s v="Large B Pharmacy"/>
    <s v="HFS (Large B Pharmacy)- D Type- Sectorized"/>
    <x v="2"/>
    <s v="Fusion"/>
    <n v="36"/>
    <n v="-1"/>
    <n v="-379.46"/>
    <s v="Wrong Order"/>
    <x v="3"/>
    <n v="379.46"/>
    <x v="101"/>
    <n v="143245.22"/>
  </r>
  <r>
    <d v="2024-12-02T00:00:00"/>
    <s v="Saleable RETURN"/>
    <x v="63"/>
    <s v="KRAHD_40112"/>
    <s v="Large B Pharmacy"/>
    <s v="HFS (Large B Pharmacy)- D Type- Sectorized"/>
    <x v="2"/>
    <s v="Fusion"/>
    <n v="36"/>
    <n v="-1"/>
    <n v="-379.46"/>
    <s v="Shop had No Cash"/>
    <x v="3"/>
    <n v="379.46"/>
    <x v="101"/>
    <n v="143624.68"/>
  </r>
  <r>
    <d v="2024-12-02T00:00:00"/>
    <s v="Saleable RETURN"/>
    <x v="80"/>
    <s v="KRAHD_P2373"/>
    <s v="New Traditional"/>
    <s v="Maximus Phase1 (New Traditional)"/>
    <x v="0"/>
    <s v="Vicks"/>
    <n v="48"/>
    <n v="-1"/>
    <n v="-374.17"/>
    <s v="Wrong Order"/>
    <x v="3"/>
    <n v="374.17"/>
    <x v="102"/>
    <n v="1615.79"/>
  </r>
  <r>
    <d v="2024-12-02T00:00:00"/>
    <s v="Saleable RETURN"/>
    <x v="24"/>
    <s v="KRAHD_40072"/>
    <s v="Large B Pharmacy"/>
    <s v="HFS (Large B Pharmacy)- D Type- Sectorized"/>
    <x v="9"/>
    <s v="H&amp;S"/>
    <n v="56"/>
    <n v="-2"/>
    <n v="-372.72"/>
    <s v="Wrong Order"/>
    <x v="3"/>
    <n v="186.36"/>
    <x v="103"/>
    <n v="393029.18999999989"/>
  </r>
  <r>
    <d v="2024-12-02T00:00:00"/>
    <s v="Saleable RETURN"/>
    <x v="81"/>
    <s v="KRAHD_62200"/>
    <s v="Large B Pharmacy"/>
    <s v="HFS (Large B Pharmacy)- D Type- Sectorized"/>
    <x v="9"/>
    <s v="H&amp;S"/>
    <n v="56"/>
    <n v="-2"/>
    <n v="-372.72"/>
    <s v="Shop had No Cash"/>
    <x v="3"/>
    <n v="186.36"/>
    <x v="103"/>
    <n v="393401.90999999992"/>
  </r>
  <r>
    <d v="2024-12-02T00:00:00"/>
    <s v="Saleable RETURN"/>
    <x v="82"/>
    <s v="KRAHD_41623"/>
    <s v="Small B Traditional"/>
    <s v="Other (Small B Traditional)"/>
    <x v="1"/>
    <s v="Whisper Choice"/>
    <n v="112"/>
    <n v="-8"/>
    <n v="-360.32"/>
    <s v="Shop Closed"/>
    <x v="3"/>
    <n v="45.04"/>
    <x v="104"/>
    <n v="199181.61"/>
  </r>
  <r>
    <d v="2024-12-02T00:00:00"/>
    <s v="DAMAGED RETURN"/>
    <x v="72"/>
    <s v="KRAHD_84714"/>
    <s v="Large B Pharmacy"/>
    <s v="HFS (Large B Pharmacy)- D Type- Sectorized"/>
    <x v="1"/>
    <s v="Whisper Ultra"/>
    <n v="12"/>
    <n v="-1"/>
    <n v="-350.88"/>
    <s v="DAMAGED"/>
    <x v="2"/>
    <n v="350.88"/>
    <x v="105"/>
    <n v="398394.02000000008"/>
  </r>
  <r>
    <d v="2024-12-02T00:00:00"/>
    <s v="Saleable RETURN"/>
    <x v="19"/>
    <s v="KRAHD_38439"/>
    <s v="Large B Pharmacy"/>
    <s v="HFS (Large B Pharmacy)- D Type- Sectorized"/>
    <x v="2"/>
    <s v="Guard"/>
    <n v="480"/>
    <n v="-5"/>
    <n v="-350"/>
    <s v="Shop had No Cash"/>
    <x v="3"/>
    <n v="70"/>
    <x v="106"/>
    <n v="331409.28999999998"/>
  </r>
  <r>
    <d v="2024-12-02T00:00:00"/>
    <s v="Saleable RETURN"/>
    <x v="21"/>
    <s v="KRAHD_38421"/>
    <s v="Large A Pharmacy"/>
    <s v="HFS (Large A Pharmacy)- D type- Sectorized"/>
    <x v="0"/>
    <s v="BabyRub"/>
    <n v="144"/>
    <n v="-2"/>
    <n v="-347.14"/>
    <s v="Po Expired So Customer Rejected"/>
    <x v="3"/>
    <n v="173.57"/>
    <x v="107"/>
    <n v="121640.26999999999"/>
  </r>
  <r>
    <d v="2024-12-02T00:00:00"/>
    <s v="Saleable RETURN"/>
    <x v="58"/>
    <s v="KRAHD_38549"/>
    <s v="Large B Pharmacy"/>
    <s v="HFS (Large B Pharmacy)- D Type- Sectorized"/>
    <x v="1"/>
    <s v="Whisper Ultra"/>
    <n v="48"/>
    <n v="-2"/>
    <n v="-342.34"/>
    <s v="Wrong Order"/>
    <x v="3"/>
    <n v="171.17"/>
    <x v="108"/>
    <n v="398744.90000000008"/>
  </r>
  <r>
    <d v="2024-12-02T00:00:00"/>
    <s v="Saleable RETURN"/>
    <x v="83"/>
    <s v="KRAHD_25973"/>
    <s v="New Pharmacy"/>
    <s v="Other (New Pharmacy)"/>
    <x v="1"/>
    <s v="Whisper Ultra"/>
    <n v="48"/>
    <n v="-2"/>
    <n v="-342.34"/>
    <s v="Wrong Order"/>
    <x v="3"/>
    <n v="171.17"/>
    <x v="108"/>
    <n v="399087.24000000011"/>
  </r>
  <r>
    <d v="2024-12-02T00:00:00"/>
    <s v="Saleable RETURN"/>
    <x v="52"/>
    <s v="KRAHD_39128"/>
    <s v="Small B Traditional"/>
    <s v="Other (Small B Traditional)"/>
    <x v="9"/>
    <s v="Pantene"/>
    <n v="30"/>
    <n v="-1"/>
    <n v="-340.91"/>
    <s v="Wrong Order"/>
    <x v="3"/>
    <n v="340.91"/>
    <x v="109"/>
    <n v="89090.62999999999"/>
  </r>
  <r>
    <d v="2024-12-02T00:00:00"/>
    <s v="Saleable RETURN"/>
    <x v="84"/>
    <s v="KRAHD_40235"/>
    <s v="Large B Traditional"/>
    <s v="New (Large B Traditional)"/>
    <x v="8"/>
    <s v="ORAL B"/>
    <n v="36"/>
    <n v="-3"/>
    <n v="-337.5"/>
    <s v="Wrong Order"/>
    <x v="3"/>
    <n v="112.5"/>
    <x v="110"/>
    <n v="156995.14999999997"/>
  </r>
  <r>
    <d v="2024-12-02T00:00:00"/>
    <s v="Saleable RETURN"/>
    <x v="85"/>
    <s v="KRAHD_38632"/>
    <s v="Large A Traditional"/>
    <s v="HFS Sectorized (Large A Traditional)"/>
    <x v="4"/>
    <s v="Gillette Series"/>
    <n v="6"/>
    <n v="-1"/>
    <n v="-334.82"/>
    <s v="Godown Short"/>
    <x v="3"/>
    <n v="334.82"/>
    <x v="111"/>
    <n v="31572.2"/>
  </r>
  <r>
    <d v="2024-12-02T00:00:00"/>
    <s v="Saleable RETURN"/>
    <x v="86"/>
    <s v="KRAHD_79100"/>
    <s v="Small A Traditional"/>
    <s v="Other (Small A Traditional)"/>
    <x v="7"/>
    <s v="Ariel"/>
    <n v="48"/>
    <n v="-4"/>
    <n v="-333.36"/>
    <s v="Wrong Order"/>
    <x v="3"/>
    <n v="83.34"/>
    <x v="112"/>
    <n v="1111689.04"/>
  </r>
  <r>
    <d v="2024-12-02T00:00:00"/>
    <s v="DAMAGED RETURN"/>
    <x v="72"/>
    <s v="KRAHD_84714"/>
    <s v="Large B Pharmacy"/>
    <s v="HFS (Large B Pharmacy)- D Type- Sectorized"/>
    <x v="1"/>
    <s v="Whisper Ultra"/>
    <n v="24"/>
    <n v="-2"/>
    <n v="-333.34"/>
    <s v="DAMAGED"/>
    <x v="2"/>
    <n v="166.67"/>
    <x v="113"/>
    <n v="399429.58000000007"/>
  </r>
  <r>
    <d v="2024-12-02T00:00:00"/>
    <s v="Saleable RETURN"/>
    <x v="71"/>
    <s v="KRAHD_40484"/>
    <s v="Small A Pharmacy"/>
    <s v="Other (Small A Pharmacy)"/>
    <x v="6"/>
    <s v="Pampers"/>
    <n v="288"/>
    <n v="-26"/>
    <n v="-333.32"/>
    <s v="Shop had No Cash"/>
    <x v="3"/>
    <n v="12.82"/>
    <x v="114"/>
    <n v="417971.22999999986"/>
  </r>
  <r>
    <d v="2024-12-02T00:00:00"/>
    <s v="Saleable RETURN"/>
    <x v="87"/>
    <s v="KRAHD_39436"/>
    <s v="Medium Pharmacy"/>
    <s v="New (Medium Pharmacy)- D Type"/>
    <x v="6"/>
    <s v="Pampers"/>
    <n v="12"/>
    <n v="-1"/>
    <n v="-332.5"/>
    <s v="Godown Short"/>
    <x v="3"/>
    <n v="332.5"/>
    <x v="115"/>
    <n v="418304.54999999981"/>
  </r>
  <r>
    <d v="2024-12-02T00:00:00"/>
    <s v="Saleable RETURN"/>
    <x v="88"/>
    <s v="KRAHD_70707"/>
    <s v="Large B Traditional"/>
    <s v="HFS Sectorized (Large B Traditional)"/>
    <x v="6"/>
    <s v="Pampers"/>
    <n v="12"/>
    <n v="-1"/>
    <n v="-332.5"/>
    <s v="Wrong Order"/>
    <x v="3"/>
    <n v="332.5"/>
    <x v="115"/>
    <n v="418637.04999999981"/>
  </r>
  <r>
    <d v="2024-12-02T00:00:00"/>
    <s v="Saleable RETURN"/>
    <x v="83"/>
    <s v="KRAHD_25973"/>
    <s v="New Pharmacy"/>
    <s v="Other (New Pharmacy)"/>
    <x v="6"/>
    <s v="Pampers"/>
    <n v="12"/>
    <n v="-1"/>
    <n v="-332.5"/>
    <s v="Wrong Order"/>
    <x v="3"/>
    <n v="332.5"/>
    <x v="115"/>
    <n v="418969.54999999981"/>
  </r>
  <r>
    <d v="2024-12-02T00:00:00"/>
    <s v="Saleable RETURN"/>
    <x v="89"/>
    <s v="KRAHD_38719"/>
    <s v="Large B Pharmacy"/>
    <s v="HFS (Large B Pharmacy)- D Type- Sectorized"/>
    <x v="6"/>
    <s v="Pampers"/>
    <n v="12"/>
    <n v="-1"/>
    <n v="-332.5"/>
    <s v="Godown Short"/>
    <x v="3"/>
    <n v="332.5"/>
    <x v="115"/>
    <n v="419302.04999999981"/>
  </r>
  <r>
    <d v="2024-12-02T00:00:00"/>
    <s v="Saleable RETURN"/>
    <x v="21"/>
    <s v="KRAHD_38421"/>
    <s v="Large A Pharmacy"/>
    <s v="HFS (Large A Pharmacy)- D type- Sectorized"/>
    <x v="1"/>
    <s v="Whisper Ultra"/>
    <n v="12"/>
    <n v="-1"/>
    <n v="-330.23"/>
    <s v="Po Expired So Customer Rejected"/>
    <x v="3"/>
    <n v="330.23"/>
    <x v="116"/>
    <n v="399762.9200000001"/>
  </r>
  <r>
    <d v="2024-12-02T00:00:00"/>
    <s v="Saleable RETURN"/>
    <x v="90"/>
    <s v="KRAHD_38513"/>
    <s v="Large B Traditional"/>
    <s v="HFS Sectorized (Large B Traditional)"/>
    <x v="7"/>
    <s v="Ariel Liquid"/>
    <n v="12"/>
    <n v="-2"/>
    <n v="-320.36"/>
    <s v="Wrong Order"/>
    <x v="3"/>
    <n v="160.18"/>
    <x v="117"/>
    <n v="528277.95999999985"/>
  </r>
  <r>
    <d v="2024-12-02T00:00:00"/>
    <s v="Saleable RETURN"/>
    <x v="52"/>
    <s v="KRAHD_39128"/>
    <s v="Small B Traditional"/>
    <s v="Other (Small B Traditional)"/>
    <x v="7"/>
    <s v="Ariel Liquid"/>
    <n v="12"/>
    <n v="-2"/>
    <n v="-320.36"/>
    <s v="Wrong Order"/>
    <x v="3"/>
    <n v="160.18"/>
    <x v="117"/>
    <n v="528598.31999999995"/>
  </r>
  <r>
    <d v="2024-12-02T00:00:00"/>
    <s v="Saleable RETURN"/>
    <x v="7"/>
    <s v="KRAHD_M04982"/>
    <s v="Small B Traditional"/>
    <s v="Maximus Jun22 (Small B Traditional)"/>
    <x v="2"/>
    <s v="Guard"/>
    <n v="480"/>
    <n v="-8"/>
    <n v="-320"/>
    <s v="Shop had No Cash"/>
    <x v="3"/>
    <n v="40"/>
    <x v="118"/>
    <n v="331759.28999999998"/>
  </r>
  <r>
    <d v="2024-12-02T00:00:00"/>
    <s v="Saleable RETURN"/>
    <x v="8"/>
    <s v="KRAHD_38717"/>
    <s v="Hyper"/>
    <s v="New HFS (Hyper)"/>
    <x v="2"/>
    <s v="Gillette Presto Intl"/>
    <n v="100"/>
    <n v="-4"/>
    <n v="-314.44"/>
    <s v="Godown Short"/>
    <x v="3"/>
    <n v="78.61"/>
    <x v="119"/>
    <n v="21306.2"/>
  </r>
  <r>
    <d v="2024-12-02T00:00:00"/>
    <s v="DAMAGED RETURN"/>
    <x v="91"/>
    <s v="KRAHD_38463"/>
    <s v="Large B Traditional"/>
    <s v="HFS Sectorized (Large B Traditional)"/>
    <x v="0"/>
    <s v="BabyRub"/>
    <n v="1080"/>
    <n v="-8"/>
    <n v="-313.76"/>
    <s v="Expired Pack"/>
    <x v="2"/>
    <n v="39.22"/>
    <x v="120"/>
    <n v="121987.40999999999"/>
  </r>
  <r>
    <d v="2024-12-02T00:00:00"/>
    <s v="Saleable RETURN"/>
    <x v="92"/>
    <s v="KRAHD_86105"/>
    <s v="Large B Pharmacy"/>
    <s v="HFS (Large B Pharmacy)- D Type- Sectorized"/>
    <x v="2"/>
    <s v="Wilkinson Sword"/>
    <n v="160"/>
    <n v="-3"/>
    <n v="-309"/>
    <s v="Godown Short"/>
    <x v="3"/>
    <n v="103"/>
    <x v="121"/>
    <n v="144762"/>
  </r>
  <r>
    <d v="2024-12-02T00:00:00"/>
    <s v="Saleable RETURN"/>
    <x v="93"/>
    <s v="KRAHD_M01596"/>
    <s v="Small B Traditional"/>
    <s v="Maximus Jun22 (Small B Traditional)"/>
    <x v="2"/>
    <s v="Wilkinson Sword"/>
    <n v="160"/>
    <n v="-3"/>
    <n v="-309"/>
    <s v="Godown Short"/>
    <x v="3"/>
    <n v="103"/>
    <x v="121"/>
    <n v="145071"/>
  </r>
  <r>
    <d v="2024-12-02T00:00:00"/>
    <s v="Saleable RETURN"/>
    <x v="94"/>
    <s v="KRAHD_88734"/>
    <s v="Medium Pharmacy"/>
    <s v="New (Medium Pharmacy)- D Type"/>
    <x v="2"/>
    <s v="Wilkinson Sword"/>
    <n v="160"/>
    <n v="-3"/>
    <n v="-309"/>
    <s v="Wrong Order"/>
    <x v="3"/>
    <n v="103"/>
    <x v="121"/>
    <n v="145380"/>
  </r>
  <r>
    <d v="2024-12-02T00:00:00"/>
    <s v="Saleable RETURN"/>
    <x v="95"/>
    <s v="KRAHD_101287"/>
    <s v="New Traditional"/>
    <s v="Other (New Traditional)"/>
    <x v="0"/>
    <s v="VCD"/>
    <n v="16"/>
    <n v="-1"/>
    <n v="-308.74"/>
    <s v="Wrong Order"/>
    <x v="3"/>
    <n v="308.74"/>
    <x v="122"/>
    <n v="967428.32000000007"/>
  </r>
  <r>
    <d v="2024-12-02T00:00:00"/>
    <s v="DAMAGED RETURN"/>
    <x v="72"/>
    <s v="KRAHD_84714"/>
    <s v="Large B Pharmacy"/>
    <s v="HFS (Large B Pharmacy)- D Type- Sectorized"/>
    <x v="1"/>
    <s v="Whisper Ultra"/>
    <n v="18"/>
    <n v="-1"/>
    <n v="-307.02"/>
    <s v="DAMAGED"/>
    <x v="2"/>
    <n v="307.02"/>
    <x v="123"/>
    <n v="400093.15000000008"/>
  </r>
  <r>
    <d v="2024-12-02T00:00:00"/>
    <s v="Saleable RETURN"/>
    <x v="21"/>
    <s v="KRAHD_38421"/>
    <s v="Large A Pharmacy"/>
    <s v="HFS (Large A Pharmacy)- D type- Sectorized"/>
    <x v="1"/>
    <s v="Whisper Ultra"/>
    <n v="18"/>
    <n v="-1"/>
    <n v="-307.02"/>
    <s v="Po Expired So Customer Rejected"/>
    <x v="3"/>
    <n v="307.02"/>
    <x v="123"/>
    <n v="400400.17000000004"/>
  </r>
  <r>
    <d v="2024-12-02T00:00:00"/>
    <s v="Saleable RETURN"/>
    <x v="96"/>
    <s v="KRAHD_X1235"/>
    <s v="Small B Traditional"/>
    <s v="Other (Small B Traditional)"/>
    <x v="7"/>
    <s v="Ariel"/>
    <n v="5"/>
    <n v="-3"/>
    <n v="-306.12"/>
    <s v="Wrong Order"/>
    <x v="3"/>
    <n v="102.04"/>
    <x v="124"/>
    <n v="1112022.4000000001"/>
  </r>
  <r>
    <d v="2024-12-02T00:00:00"/>
    <s v="Saleable RETURN"/>
    <x v="97"/>
    <s v="KRAHD_39638"/>
    <s v="Medium Traditional"/>
    <s v="Other (Medium Traditional)"/>
    <x v="2"/>
    <s v="Gillette Vector Plus"/>
    <n v="600"/>
    <n v="-2"/>
    <n v="-305.98"/>
    <s v="Wrong Order"/>
    <x v="3"/>
    <n v="152.99"/>
    <x v="125"/>
    <n v="25728.74"/>
  </r>
  <r>
    <d v="2024-12-02T00:00:00"/>
    <s v="DAMAGED RETURN"/>
    <x v="72"/>
    <s v="KRAHD_84714"/>
    <s v="Large B Pharmacy"/>
    <s v="HFS (Large B Pharmacy)- D Type- Sectorized"/>
    <x v="1"/>
    <s v="Whisper Ultra"/>
    <n v="54"/>
    <n v="-3"/>
    <n v="-289.47000000000003"/>
    <s v="DAMAGED"/>
    <x v="2"/>
    <n v="96.490000000000009"/>
    <x v="126"/>
    <n v="400707.19000000006"/>
  </r>
  <r>
    <d v="2024-12-02T00:00:00"/>
    <s v="Saleable RETURN"/>
    <x v="71"/>
    <s v="KRAHD_40484"/>
    <s v="Small A Pharmacy"/>
    <s v="Other (Small A Pharmacy)"/>
    <x v="6"/>
    <s v="Pampers"/>
    <n v="288"/>
    <n v="-26"/>
    <n v="-288.86"/>
    <s v="Shop had No Cash"/>
    <x v="3"/>
    <n v="11.110000000000001"/>
    <x v="127"/>
    <n v="419634.54999999981"/>
  </r>
  <r>
    <d v="2024-12-02T00:00:00"/>
    <s v="DAMAGED RETURN"/>
    <x v="98"/>
    <s v="KRAHD_38677"/>
    <s v="Large A Pharmacy"/>
    <s v="HFS (Large A Pharmacy)- D type- Sectorized"/>
    <x v="0"/>
    <s v="Vaporub"/>
    <n v="72"/>
    <n v="-1"/>
    <n v="-283.81"/>
    <s v="Expired Pack"/>
    <x v="2"/>
    <n v="283.81"/>
    <x v="128"/>
    <n v="9176467.620000001"/>
  </r>
  <r>
    <d v="2024-12-02T00:00:00"/>
    <s v="Saleable RETURN"/>
    <x v="9"/>
    <s v="KRAHD_92058"/>
    <s v="Large A Pharmacy"/>
    <s v="HFS (Large A Pharmacy)- L type- Sectorized"/>
    <x v="1"/>
    <s v="Whisper Ultra"/>
    <n v="18"/>
    <n v="-1"/>
    <n v="-280.70999999999998"/>
    <s v="Wrong Order"/>
    <x v="3"/>
    <n v="280.70999999999998"/>
    <x v="129"/>
    <n v="400996.66000000009"/>
  </r>
  <r>
    <d v="2024-12-02T00:00:00"/>
    <s v="Saleable RETURN"/>
    <x v="92"/>
    <s v="KRAHD_86105"/>
    <s v="Large B Pharmacy"/>
    <s v="HFS (Large B Pharmacy)- D Type- Sectorized"/>
    <x v="2"/>
    <s v="Guard"/>
    <n v="480"/>
    <n v="-4"/>
    <n v="-280"/>
    <s v="Wrong Order"/>
    <x v="3"/>
    <n v="70"/>
    <x v="130"/>
    <n v="332079.28999999998"/>
  </r>
  <r>
    <d v="2024-12-02T00:00:00"/>
    <s v="Saleable RETURN"/>
    <x v="99"/>
    <s v="KRAHD_77640"/>
    <s v="Large B Pharmacy"/>
    <s v="HFS (Large B Pharmacy)- D Type- Sectorized"/>
    <x v="2"/>
    <s v="Guard"/>
    <n v="480"/>
    <n v="-4"/>
    <n v="-280"/>
    <s v="Wrong Order"/>
    <x v="3"/>
    <n v="70"/>
    <x v="130"/>
    <n v="332359.28999999998"/>
  </r>
  <r>
    <d v="2024-12-02T00:00:00"/>
    <s v="DAMAGED RETURN"/>
    <x v="100"/>
    <s v="KRAHD_85454"/>
    <s v="Medium Pharmacy"/>
    <s v="New (Medium Pharmacy)- D Type"/>
    <x v="0"/>
    <s v="Vaporub"/>
    <n v="320"/>
    <n v="-3"/>
    <n v="-272.94"/>
    <s v="Expired Pack"/>
    <x v="2"/>
    <n v="90.98"/>
    <x v="131"/>
    <n v="9176751.4300000016"/>
  </r>
  <r>
    <d v="2024-12-02T00:00:00"/>
    <s v="Saleable RETURN"/>
    <x v="101"/>
    <s v="KRAHD_91898"/>
    <s v="New Pharmacy"/>
    <s v="Other (New Pharmacy)"/>
    <x v="8"/>
    <s v="ORAL B"/>
    <n v="20"/>
    <n v="-1"/>
    <n v="-270.83"/>
    <s v="Godown Short"/>
    <x v="3"/>
    <n v="270.83"/>
    <x v="132"/>
    <n v="157332.64999999997"/>
  </r>
  <r>
    <d v="2024-12-02T00:00:00"/>
    <s v="Saleable RETURN"/>
    <x v="102"/>
    <s v="KRAHD_83181"/>
    <s v="Large B Pharmacy"/>
    <s v="HFS (Large B Pharmacy)- D Type- Sectorized"/>
    <x v="8"/>
    <s v="ORAL B"/>
    <n v="20"/>
    <n v="-1"/>
    <n v="-270.83"/>
    <s v="Wrong Order"/>
    <x v="3"/>
    <n v="270.83"/>
    <x v="132"/>
    <n v="157603.47999999998"/>
  </r>
  <r>
    <d v="2024-12-02T00:00:00"/>
    <s v="Saleable RETURN"/>
    <x v="103"/>
    <s v="KRAHD_83015"/>
    <s v="Medium Traditional"/>
    <s v="Other (Medium Traditional)"/>
    <x v="8"/>
    <s v="ORAL B"/>
    <n v="20"/>
    <n v="-1"/>
    <n v="-270.83"/>
    <s v="Wrong Order"/>
    <x v="3"/>
    <n v="270.83"/>
    <x v="132"/>
    <n v="157874.31"/>
  </r>
  <r>
    <d v="2024-12-02T00:00:00"/>
    <s v="Saleable RETURN"/>
    <x v="104"/>
    <s v="KRAHD_38572"/>
    <s v="Large A Pharmacy"/>
    <s v="HFS (Large A Pharmacy)- D type- Sectorized"/>
    <x v="8"/>
    <s v="ORAL B"/>
    <n v="20"/>
    <n v="-1"/>
    <n v="-270.83"/>
    <s v="Wrong Order"/>
    <x v="3"/>
    <n v="270.83"/>
    <x v="132"/>
    <n v="158145.13999999996"/>
  </r>
  <r>
    <d v="2024-12-02T00:00:00"/>
    <s v="Saleable RETURN"/>
    <x v="105"/>
    <s v="KRAHD_48058"/>
    <s v="Large B Pharmacy"/>
    <s v="HFS (Large B Pharmacy)- D Type- Sectorized"/>
    <x v="8"/>
    <s v="ORAL B"/>
    <n v="20"/>
    <n v="-1"/>
    <n v="-270.83"/>
    <s v="Godown Short"/>
    <x v="3"/>
    <n v="270.83"/>
    <x v="132"/>
    <n v="158415.96999999997"/>
  </r>
  <r>
    <d v="2024-12-02T00:00:00"/>
    <s v="Saleable RETURN"/>
    <x v="106"/>
    <s v="KRAHD_X1239"/>
    <s v="Small C Traditional"/>
    <s v="Other (Small C Traditional)"/>
    <x v="7"/>
    <s v="Tide"/>
    <n v="24"/>
    <n v="-2"/>
    <n v="-270.36"/>
    <s v="Shop Closed"/>
    <x v="3"/>
    <n v="135.18"/>
    <x v="133"/>
    <n v="857094.59999999986"/>
  </r>
  <r>
    <d v="2024-12-02T00:00:00"/>
    <s v="Saleable RETURN"/>
    <x v="18"/>
    <s v="KRAHD_42201"/>
    <s v="Large B Pharmacy"/>
    <s v="HFS (Large B Pharmacy)- D Type- Sectorized"/>
    <x v="1"/>
    <s v="Whisper Choice"/>
    <n v="112"/>
    <n v="-6"/>
    <n v="-270.24"/>
    <s v="Wrong Order"/>
    <x v="3"/>
    <n v="45.04"/>
    <x v="134"/>
    <n v="199541.93"/>
  </r>
  <r>
    <d v="2024-12-02T00:00:00"/>
    <s v="Saleable RETURN"/>
    <x v="9"/>
    <s v="KRAHD_92058"/>
    <s v="Large A Pharmacy"/>
    <s v="HFS (Large A Pharmacy)- L type- Sectorized"/>
    <x v="1"/>
    <s v="Whisper Choice"/>
    <n v="60"/>
    <n v="-6"/>
    <n v="-270.24"/>
    <s v="Wrong Order"/>
    <x v="3"/>
    <n v="45.04"/>
    <x v="134"/>
    <n v="199812.16999999998"/>
  </r>
  <r>
    <d v="2024-12-02T00:00:00"/>
    <s v="Saleable RETURN"/>
    <x v="107"/>
    <s v="KRAHD_M02566"/>
    <s v="New Traditional"/>
    <s v="Maximus Jun22 (New Traditional)"/>
    <x v="6"/>
    <s v="Pampers"/>
    <n v="288"/>
    <n v="-24"/>
    <n v="-266.64"/>
    <s v="Wrong Order"/>
    <x v="3"/>
    <n v="11.11"/>
    <x v="135"/>
    <n v="419923.4099999998"/>
  </r>
  <r>
    <d v="2024-12-02T00:00:00"/>
    <s v="Saleable RETURN"/>
    <x v="71"/>
    <s v="KRAHD_40484"/>
    <s v="Small A Pharmacy"/>
    <s v="Other (Small A Pharmacy)"/>
    <x v="1"/>
    <s v="Whisper Choice"/>
    <n v="120"/>
    <n v="-7"/>
    <n v="-264.81"/>
    <s v="Shop had No Cash"/>
    <x v="3"/>
    <n v="37.83"/>
    <x v="136"/>
    <n v="200082.40999999997"/>
  </r>
  <r>
    <d v="2024-12-02T00:00:00"/>
    <s v="Saleable RETURN"/>
    <x v="108"/>
    <s v="KRAHD_88685"/>
    <s v="Small B Traditional"/>
    <s v="Other (Small B Traditional)"/>
    <x v="0"/>
    <s v="Vaporub"/>
    <n v="1200"/>
    <n v="-12"/>
    <n v="-250.44"/>
    <s v="Shop had No Cash"/>
    <x v="3"/>
    <n v="20.87"/>
    <x v="137"/>
    <n v="9177024.370000001"/>
  </r>
  <r>
    <d v="2024-12-02T00:00:00"/>
    <s v="Saleable RETURN"/>
    <x v="92"/>
    <s v="KRAHD_86105"/>
    <s v="Large B Pharmacy"/>
    <s v="HFS (Large B Pharmacy)- D Type- Sectorized"/>
    <x v="10"/>
    <s v="AmbiPur"/>
    <n v="6"/>
    <n v="-1"/>
    <n v="-249.16"/>
    <s v="Wrong Order"/>
    <x v="3"/>
    <n v="249.16"/>
    <x v="138"/>
    <n v="3571.6099999999997"/>
  </r>
  <r>
    <d v="2024-12-02T00:00:00"/>
    <s v="Saleable RETURN"/>
    <x v="78"/>
    <s v="KRAHD_75922"/>
    <s v="Large B Pharmacy"/>
    <s v="HFS (Large B Pharmacy)- D Type- Sectorized"/>
    <x v="10"/>
    <s v="AmbiPur"/>
    <n v="6"/>
    <n v="-1"/>
    <n v="-249.16"/>
    <s v="Wrong Order"/>
    <x v="3"/>
    <n v="249.16"/>
    <x v="138"/>
    <n v="3820.77"/>
  </r>
  <r>
    <d v="2024-12-02T00:00:00"/>
    <s v="Saleable RETURN"/>
    <x v="79"/>
    <s v="KRAHD_53216"/>
    <s v="Large B Pharmacy"/>
    <s v="HFS (Large B Pharmacy)- D Type- Sectorized"/>
    <x v="10"/>
    <s v="AmbiPur"/>
    <n v="6"/>
    <n v="-1"/>
    <n v="-249.16"/>
    <s v="Wrong Order"/>
    <x v="3"/>
    <n v="249.16"/>
    <x v="138"/>
    <n v="4069.9300000000003"/>
  </r>
  <r>
    <d v="2024-12-02T00:00:00"/>
    <s v="Saleable RETURN"/>
    <x v="60"/>
    <s v="KRAHD_82527"/>
    <s v="Large B Pharmacy"/>
    <s v="HFS (Large B Pharmacy)- D Type- Sectorized"/>
    <x v="10"/>
    <s v="AmbiPur"/>
    <n v="6"/>
    <n v="-1"/>
    <n v="-249.16"/>
    <s v="Wrong Order"/>
    <x v="3"/>
    <n v="249.16"/>
    <x v="138"/>
    <n v="4319.09"/>
  </r>
  <r>
    <d v="2024-12-02T00:00:00"/>
    <s v="Saleable RETURN"/>
    <x v="63"/>
    <s v="KRAHD_40112"/>
    <s v="Large B Pharmacy"/>
    <s v="HFS (Large B Pharmacy)- D Type- Sectorized"/>
    <x v="10"/>
    <s v="AmbiPur"/>
    <n v="6"/>
    <n v="-1"/>
    <n v="-249.16"/>
    <s v="Shop had No Cash"/>
    <x v="3"/>
    <n v="249.16"/>
    <x v="138"/>
    <n v="4568.25"/>
  </r>
  <r>
    <d v="2024-12-02T00:00:00"/>
    <s v="Saleable RETURN"/>
    <x v="99"/>
    <s v="KRAHD_77640"/>
    <s v="Large B Pharmacy"/>
    <s v="HFS (Large B Pharmacy)- D Type- Sectorized"/>
    <x v="10"/>
    <s v="AmbiPur"/>
    <n v="6"/>
    <n v="-1"/>
    <n v="-249.16"/>
    <s v="Wrong Order"/>
    <x v="3"/>
    <n v="249.16"/>
    <x v="138"/>
    <n v="4817.41"/>
  </r>
  <r>
    <d v="2024-12-02T00:00:00"/>
    <s v="Saleable RETURN"/>
    <x v="109"/>
    <s v="KRAHD_41011"/>
    <s v="Large A Pharmacy"/>
    <s v="HFS (Large A Pharmacy)- D type- Sectorized"/>
    <x v="6"/>
    <s v="Pampers"/>
    <n v="24"/>
    <n v="-1"/>
    <n v="-249.16"/>
    <s v="Wrong Order"/>
    <x v="3"/>
    <n v="249.16"/>
    <x v="138"/>
    <n v="420190.04999999981"/>
  </r>
  <r>
    <d v="2024-12-02T00:00:00"/>
    <s v="Saleable RETURN"/>
    <x v="98"/>
    <s v="KRAHD_38677"/>
    <s v="Large A Pharmacy"/>
    <s v="HFS (Large A Pharmacy)- D type- Sectorized"/>
    <x v="1"/>
    <s v="Whisper Ultra"/>
    <n v="54"/>
    <n v="-2"/>
    <n v="-245.62"/>
    <s v="Wrong Order"/>
    <x v="3"/>
    <n v="122.81"/>
    <x v="139"/>
    <n v="401277.37000000005"/>
  </r>
  <r>
    <d v="2024-12-02T00:00:00"/>
    <s v="Saleable RETURN"/>
    <x v="21"/>
    <s v="KRAHD_38421"/>
    <s v="Large A Pharmacy"/>
    <s v="HFS (Large A Pharmacy)- D type- Sectorized"/>
    <x v="1"/>
    <s v="Whisper Ultra"/>
    <n v="48"/>
    <n v="-2"/>
    <n v="-245.62"/>
    <s v="Po Expired So Customer Rejected"/>
    <x v="3"/>
    <n v="122.81"/>
    <x v="139"/>
    <n v="401522.99000000005"/>
  </r>
  <r>
    <d v="2024-12-02T00:00:00"/>
    <s v="Saleable RETURN"/>
    <x v="21"/>
    <s v="KRAHD_38421"/>
    <s v="Large A Pharmacy"/>
    <s v="HFS (Large A Pharmacy)- D type- Sectorized"/>
    <x v="1"/>
    <s v="Whisper Ultra"/>
    <n v="60"/>
    <n v="-3"/>
    <n v="-243.27"/>
    <s v="Po Expired So Customer Rejected"/>
    <x v="3"/>
    <n v="81.09"/>
    <x v="140"/>
    <n v="401768.61000000004"/>
  </r>
  <r>
    <d v="2024-12-02T00:00:00"/>
    <s v="Saleable RETURN"/>
    <x v="21"/>
    <s v="KRAHD_38421"/>
    <s v="Large A Pharmacy"/>
    <s v="HFS (Large A Pharmacy)- D type- Sectorized"/>
    <x v="1"/>
    <s v="Whisper Ultra"/>
    <n v="72"/>
    <n v="-3"/>
    <n v="-243.27"/>
    <s v="Po Expired So Customer Rejected"/>
    <x v="3"/>
    <n v="81.09"/>
    <x v="140"/>
    <n v="402011.88000000006"/>
  </r>
  <r>
    <d v="2024-12-02T00:00:00"/>
    <s v="Saleable RETURN"/>
    <x v="60"/>
    <s v="KRAHD_82527"/>
    <s v="Large B Pharmacy"/>
    <s v="HFS (Large B Pharmacy)- D Type- Sectorized"/>
    <x v="1"/>
    <s v="Whisper Ultra"/>
    <n v="72"/>
    <n v="-3"/>
    <n v="-243.27"/>
    <s v="Wrong Order"/>
    <x v="3"/>
    <n v="81.09"/>
    <x v="140"/>
    <n v="402255.15000000008"/>
  </r>
  <r>
    <d v="2024-12-02T00:00:00"/>
    <s v="Saleable RETURN"/>
    <x v="110"/>
    <s v="KRAHD_48180"/>
    <s v="Small B Traditional"/>
    <s v="Other (Small B Traditional)"/>
    <x v="0"/>
    <s v="Vaporub"/>
    <n v="72"/>
    <n v="-1"/>
    <n v="-240.33"/>
    <s v="Wrong Order"/>
    <x v="3"/>
    <n v="240.33"/>
    <x v="141"/>
    <n v="9177274.8100000005"/>
  </r>
  <r>
    <d v="2024-12-02T00:00:00"/>
    <s v="Saleable RETURN"/>
    <x v="111"/>
    <s v="KRAHD_M01439"/>
    <s v="Small C Traditional"/>
    <s v="Maximus Jun22 (Small C Traditional)"/>
    <x v="0"/>
    <s v="Vaporub"/>
    <n v="72"/>
    <n v="-1"/>
    <n v="-240.33"/>
    <s v="Shop Closed"/>
    <x v="3"/>
    <n v="240.33"/>
    <x v="141"/>
    <n v="9177515.1400000006"/>
  </r>
  <r>
    <d v="2024-12-02T00:00:00"/>
    <s v="Saleable RETURN"/>
    <x v="36"/>
    <s v="KRAHD_41616"/>
    <s v="Large B Pharmacy"/>
    <s v="HFS (Large B Pharmacy)- D Type- Sectorized"/>
    <x v="0"/>
    <s v="Vaporub"/>
    <n v="72"/>
    <n v="-1"/>
    <n v="-240.33"/>
    <s v="Shop Closed"/>
    <x v="3"/>
    <n v="240.33"/>
    <x v="141"/>
    <n v="9177755.4700000007"/>
  </r>
  <r>
    <d v="2024-12-02T00:00:00"/>
    <s v="Saleable RETURN"/>
    <x v="75"/>
    <s v="KRAHD_40934"/>
    <s v="Large B Pharmacy"/>
    <s v="HFS (Large B Pharmacy)- D Type- Sectorized"/>
    <x v="0"/>
    <s v="Vaporub"/>
    <n v="72"/>
    <n v="-1"/>
    <n v="-240.33"/>
    <s v="Shop had No Cash"/>
    <x v="3"/>
    <n v="240.33"/>
    <x v="141"/>
    <n v="9177995.8000000007"/>
  </r>
  <r>
    <d v="2024-12-02T00:00:00"/>
    <s v="DAMAGED RETURN"/>
    <x v="72"/>
    <s v="KRAHD_84714"/>
    <s v="Large B Pharmacy"/>
    <s v="HFS (Large B Pharmacy)- D Type- Sectorized"/>
    <x v="1"/>
    <s v="Whisper Ultra"/>
    <n v="48"/>
    <n v="-2"/>
    <n v="-228.06"/>
    <s v="Expired Pack"/>
    <x v="2"/>
    <n v="114.03"/>
    <x v="142"/>
    <n v="402498.42000000004"/>
  </r>
  <r>
    <d v="2024-12-02T00:00:00"/>
    <s v="Saleable RETURN"/>
    <x v="104"/>
    <s v="KRAHD_38572"/>
    <s v="Large A Pharmacy"/>
    <s v="HFS (Large A Pharmacy)- D type- Sectorized"/>
    <x v="8"/>
    <s v="ORAL B"/>
    <n v="36"/>
    <n v="-2"/>
    <n v="-225"/>
    <s v="Wrong Order"/>
    <x v="3"/>
    <n v="112.5"/>
    <x v="143"/>
    <n v="158686.79999999999"/>
  </r>
  <r>
    <d v="2024-12-02T00:00:00"/>
    <s v="Saleable RETURN"/>
    <x v="34"/>
    <s v="KRAHD_40413"/>
    <s v="Large B Pharmacy"/>
    <s v="HFS (Large B Pharmacy)- D Type- Sectorized"/>
    <x v="2"/>
    <s v="Vector3"/>
    <n v="72"/>
    <n v="-1"/>
    <n v="-222.32"/>
    <s v="Wrong Order"/>
    <x v="3"/>
    <n v="222.32"/>
    <x v="144"/>
    <n v="14211.08"/>
  </r>
  <r>
    <d v="2024-12-02T00:00:00"/>
    <s v="Saleable RETURN"/>
    <x v="58"/>
    <s v="KRAHD_38549"/>
    <s v="Large B Pharmacy"/>
    <s v="HFS (Large B Pharmacy)- D Type- Sectorized"/>
    <x v="1"/>
    <s v="Whisper Choice"/>
    <n v="120"/>
    <n v="-7"/>
    <n v="-220.71"/>
    <s v="Wrong Order"/>
    <x v="3"/>
    <n v="31.53"/>
    <x v="145"/>
    <n v="200347.21999999997"/>
  </r>
  <r>
    <d v="2024-12-02T00:00:00"/>
    <s v="DAMAGED RETURN"/>
    <x v="72"/>
    <s v="KRAHD_84714"/>
    <s v="Large B Pharmacy"/>
    <s v="HFS (Large B Pharmacy)- D Type- Sectorized"/>
    <x v="1"/>
    <s v="Whisper Ultra"/>
    <n v="36"/>
    <n v="-2"/>
    <n v="-210.52"/>
    <s v="DAMAGED"/>
    <x v="2"/>
    <n v="105.26"/>
    <x v="146"/>
    <n v="402726.4800000001"/>
  </r>
  <r>
    <d v="2024-12-02T00:00:00"/>
    <s v="Saleable RETURN"/>
    <x v="112"/>
    <s v="KRAHD_71621"/>
    <s v="Large B Pharmacy"/>
    <s v="HFS (Large B Pharmacy)- D Type- Sectorized"/>
    <x v="0"/>
    <s v="BabyRub"/>
    <n v="216"/>
    <n v="-2"/>
    <n v="-208.62"/>
    <s v="Wrong Order"/>
    <x v="3"/>
    <n v="104.31"/>
    <x v="147"/>
    <n v="122301.16999999998"/>
  </r>
  <r>
    <d v="2024-12-02T00:00:00"/>
    <s v="Saleable RETURN"/>
    <x v="81"/>
    <s v="KRAHD_62200"/>
    <s v="Large B Pharmacy"/>
    <s v="HFS (Large B Pharmacy)- D Type- Sectorized"/>
    <x v="9"/>
    <s v="Pantene"/>
    <n v="56"/>
    <n v="-1"/>
    <n v="-208.18"/>
    <s v="Shop had No Cash"/>
    <x v="3"/>
    <n v="208.18"/>
    <x v="148"/>
    <n v="89431.54"/>
  </r>
  <r>
    <d v="2024-12-02T00:00:00"/>
    <s v="Saleable RETURN"/>
    <x v="86"/>
    <s v="KRAHD_79100"/>
    <s v="Small A Traditional"/>
    <s v="Other (Small A Traditional)"/>
    <x v="2"/>
    <s v="Wilkinson Sword"/>
    <n v="160"/>
    <n v="-2"/>
    <n v="-206"/>
    <s v="Wrong Order"/>
    <x v="3"/>
    <n v="103"/>
    <x v="149"/>
    <n v="145689"/>
  </r>
  <r>
    <d v="2024-12-02T00:00:00"/>
    <s v="Saleable RETURN"/>
    <x v="104"/>
    <s v="KRAHD_38572"/>
    <s v="Large A Pharmacy"/>
    <s v="HFS (Large A Pharmacy)- D type- Sectorized"/>
    <x v="2"/>
    <s v="Wilkinson Sword"/>
    <n v="160"/>
    <n v="-2"/>
    <n v="-206"/>
    <s v="Wrong Order"/>
    <x v="3"/>
    <n v="103"/>
    <x v="149"/>
    <n v="145895"/>
  </r>
  <r>
    <d v="2024-12-02T00:00:00"/>
    <s v="Saleable RETURN"/>
    <x v="113"/>
    <s v="KRAHD_38571"/>
    <s v="Large A Traditional"/>
    <s v="HFS Sectorized (Large A Traditional)"/>
    <x v="2"/>
    <s v="Wilkinson Sword"/>
    <n v="160"/>
    <n v="-2"/>
    <n v="-206"/>
    <s v="Wrong Order"/>
    <x v="3"/>
    <n v="103"/>
    <x v="149"/>
    <n v="146101"/>
  </r>
  <r>
    <d v="2024-12-02T00:00:00"/>
    <s v="Saleable RETURN"/>
    <x v="114"/>
    <s v="KRAHD_68680"/>
    <s v="Small A Traditional"/>
    <s v="Other (Small A Traditional)"/>
    <x v="2"/>
    <s v="Wilkinson Sword"/>
    <n v="160"/>
    <n v="-2"/>
    <n v="-206"/>
    <s v="Godown Short"/>
    <x v="3"/>
    <n v="103"/>
    <x v="149"/>
    <n v="146307"/>
  </r>
  <r>
    <d v="2024-12-02T00:00:00"/>
    <s v="Saleable RETURN"/>
    <x v="115"/>
    <s v="KRAHD_38651"/>
    <s v="Large B Traditional"/>
    <s v="HFS Sectorized (Large B Traditional)"/>
    <x v="2"/>
    <s v="Wilkinson Sword"/>
    <n v="160"/>
    <n v="-2"/>
    <n v="-206"/>
    <s v="Shop had No Cash"/>
    <x v="3"/>
    <n v="103"/>
    <x v="149"/>
    <n v="146513"/>
  </r>
  <r>
    <d v="2024-12-02T00:00:00"/>
    <s v="Saleable RETURN"/>
    <x v="116"/>
    <s v="KRAHD_84004"/>
    <s v="Large A Pharmacy"/>
    <s v="HFS (Large A Pharmacy)- D type- Sectorized"/>
    <x v="2"/>
    <s v="Wilkinson Sword"/>
    <n v="160"/>
    <n v="-2"/>
    <n v="-206"/>
    <s v="Wrong Order"/>
    <x v="3"/>
    <n v="103"/>
    <x v="149"/>
    <n v="146719"/>
  </r>
  <r>
    <d v="2024-12-02T00:00:00"/>
    <s v="Saleable RETURN"/>
    <x v="117"/>
    <s v="KRAHD_25726"/>
    <s v="Small B Traditional"/>
    <s v="Other (Small B Traditional)"/>
    <x v="2"/>
    <s v="Wilkinson Sword"/>
    <n v="160"/>
    <n v="-2"/>
    <n v="-206"/>
    <s v="Godown Short"/>
    <x v="3"/>
    <n v="103"/>
    <x v="149"/>
    <n v="146925"/>
  </r>
  <r>
    <d v="2024-12-02T00:00:00"/>
    <s v="Saleable RETURN"/>
    <x v="58"/>
    <s v="KRAHD_38549"/>
    <s v="Large B Pharmacy"/>
    <s v="HFS (Large B Pharmacy)- D Type- Sectorized"/>
    <x v="1"/>
    <s v="Whisper Choice"/>
    <n v="10"/>
    <n v="-1"/>
    <n v="-204.33"/>
    <s v="Wrong Order"/>
    <x v="3"/>
    <n v="204.33"/>
    <x v="150"/>
    <n v="200567.93"/>
  </r>
  <r>
    <d v="2024-12-02T00:00:00"/>
    <s v="Saleable RETURN"/>
    <x v="118"/>
    <s v="KRAHD_M01203"/>
    <s v="New Traditional"/>
    <s v="Maximus Jun22 (New Traditional)"/>
    <x v="7"/>
    <s v="Ariel"/>
    <n v="5"/>
    <n v="-2"/>
    <n v="-204.08"/>
    <s v="Wrong Order"/>
    <x v="3"/>
    <n v="102.04"/>
    <x v="151"/>
    <n v="1112328.52"/>
  </r>
  <r>
    <d v="2024-12-02T00:00:00"/>
    <s v="Saleable RETURN"/>
    <x v="119"/>
    <s v="KRAHD_M00209"/>
    <s v="Small B Traditional"/>
    <s v="Maximus Jun22 (Small B Traditional)"/>
    <x v="7"/>
    <s v="Ariel"/>
    <n v="5"/>
    <n v="-2"/>
    <n v="-204.08"/>
    <s v="Wrong Order"/>
    <x v="3"/>
    <n v="102.04"/>
    <x v="151"/>
    <n v="1112532.6000000001"/>
  </r>
  <r>
    <d v="2024-12-02T00:00:00"/>
    <s v="Saleable RETURN"/>
    <x v="52"/>
    <s v="KRAHD_39128"/>
    <s v="Small B Traditional"/>
    <s v="Other (Small B Traditional)"/>
    <x v="7"/>
    <s v="Ariel"/>
    <n v="5"/>
    <n v="-2"/>
    <n v="-204.08"/>
    <s v="Wrong Order"/>
    <x v="3"/>
    <n v="102.04"/>
    <x v="151"/>
    <n v="1112736.6800000002"/>
  </r>
  <r>
    <d v="2024-12-02T00:00:00"/>
    <s v="Saleable RETURN"/>
    <x v="110"/>
    <s v="KRAHD_48180"/>
    <s v="Small B Traditional"/>
    <s v="Other (Small B Traditional)"/>
    <x v="7"/>
    <s v="Tide"/>
    <n v="5"/>
    <n v="-2"/>
    <n v="-204.08"/>
    <s v="Wrong Order"/>
    <x v="3"/>
    <n v="102.04"/>
    <x v="151"/>
    <n v="857364.95999999985"/>
  </r>
  <r>
    <d v="2024-12-02T00:00:00"/>
    <s v="Saleable RETURN"/>
    <x v="120"/>
    <s v="KRAHD_M01213"/>
    <s v="Small B Traditional"/>
    <s v="Maximus Jun22 (Small B Traditional)"/>
    <x v="7"/>
    <s v="Tide"/>
    <n v="5"/>
    <n v="-2"/>
    <n v="-204.08"/>
    <s v="Wrong Order"/>
    <x v="3"/>
    <n v="102.04"/>
    <x v="151"/>
    <n v="857569.0399999998"/>
  </r>
  <r>
    <d v="2024-12-02T00:00:00"/>
    <s v="DAMAGED RETURN"/>
    <x v="121"/>
    <s v="KRAHD_39565"/>
    <s v="Large B Traditional"/>
    <s v="HFS Sectorized (Large B Traditional)"/>
    <x v="4"/>
    <s v="Gillette"/>
    <n v="12"/>
    <n v="-1"/>
    <n v="-200.89"/>
    <s v="Expired Pack"/>
    <x v="2"/>
    <n v="200.89"/>
    <x v="152"/>
    <n v="124093.65"/>
  </r>
  <r>
    <d v="2024-12-02T00:00:00"/>
    <s v="Saleable RETURN"/>
    <x v="27"/>
    <s v="KRAHD_75432"/>
    <s v="Large B Traditional"/>
    <s v="HFS Sectorized (Large B Traditional)"/>
    <x v="2"/>
    <s v="Guard"/>
    <n v="480"/>
    <n v="-5"/>
    <n v="-200"/>
    <s v="Wrong Order"/>
    <x v="3"/>
    <n v="40"/>
    <x v="153"/>
    <n v="332639.28999999998"/>
  </r>
  <r>
    <d v="2024-12-02T00:00:00"/>
    <s v="Saleable RETURN"/>
    <x v="83"/>
    <s v="KRAHD_25973"/>
    <s v="New Pharmacy"/>
    <s v="Other (New Pharmacy)"/>
    <x v="8"/>
    <s v="ORAL B"/>
    <n v="24"/>
    <n v="-1"/>
    <n v="-200"/>
    <s v="Wrong Order"/>
    <x v="3"/>
    <n v="200"/>
    <x v="153"/>
    <n v="158911.79999999999"/>
  </r>
  <r>
    <d v="2024-12-02T00:00:00"/>
    <s v="Saleable RETURN"/>
    <x v="21"/>
    <s v="KRAHD_38421"/>
    <s v="Large A Pharmacy"/>
    <s v="HFS (Large A Pharmacy)- D type- Sectorized"/>
    <x v="1"/>
    <s v="Whisper Maxi"/>
    <n v="75"/>
    <n v="-2"/>
    <n v="-198.2"/>
    <s v="Po Expired So Customer Rejected"/>
    <x v="3"/>
    <n v="99.1"/>
    <x v="154"/>
    <n v="50388.18"/>
  </r>
  <r>
    <d v="2024-12-02T00:00:00"/>
    <s v="Saleable RETURN"/>
    <x v="21"/>
    <s v="KRAHD_38421"/>
    <s v="Large A Pharmacy"/>
    <s v="HFS (Large A Pharmacy)- D type- Sectorized"/>
    <x v="1"/>
    <s v="Whisper Choice"/>
    <n v="30"/>
    <n v="-2"/>
    <n v="-198.2"/>
    <s v="Po Expired So Customer Rejected"/>
    <x v="3"/>
    <n v="99.1"/>
    <x v="154"/>
    <n v="200772.25999999998"/>
  </r>
  <r>
    <d v="2024-12-02T00:00:00"/>
    <s v="Saleable RETURN"/>
    <x v="27"/>
    <s v="KRAHD_75432"/>
    <s v="Large B Traditional"/>
    <s v="HFS Sectorized (Large B Traditional)"/>
    <x v="2"/>
    <s v="Guard"/>
    <n v="108"/>
    <n v="-2"/>
    <n v="-197.9"/>
    <s v="Wrong Order"/>
    <x v="3"/>
    <n v="98.95"/>
    <x v="155"/>
    <n v="332839.28999999998"/>
  </r>
  <r>
    <d v="2024-12-02T00:00:00"/>
    <s v="Saleable RETURN"/>
    <x v="71"/>
    <s v="KRAHD_40484"/>
    <s v="Small A Pharmacy"/>
    <s v="Other (Small A Pharmacy)"/>
    <x v="2"/>
    <s v="Guard"/>
    <n v="108"/>
    <n v="-2"/>
    <n v="-197.9"/>
    <s v="Shop had No Cash"/>
    <x v="3"/>
    <n v="98.95"/>
    <x v="155"/>
    <n v="333037.19"/>
  </r>
  <r>
    <d v="2024-12-02T00:00:00"/>
    <s v="DAMAGED RETURN"/>
    <x v="50"/>
    <s v="KRAHD_38939"/>
    <s v="Medium Pharmacy"/>
    <s v="New (Medium Pharmacy)- D Type"/>
    <x v="11"/>
    <s v="Old Spice"/>
    <n v="48"/>
    <n v="-1"/>
    <n v="-191.96"/>
    <s v="DAMAGED"/>
    <x v="2"/>
    <n v="191.96"/>
    <x v="156"/>
    <n v="8720.08"/>
  </r>
  <r>
    <d v="2024-12-02T00:00:00"/>
    <s v="Saleable RETURN"/>
    <x v="71"/>
    <s v="KRAHD_40484"/>
    <s v="Small A Pharmacy"/>
    <s v="Other (Small A Pharmacy)"/>
    <x v="1"/>
    <s v="Whisper Choice"/>
    <n v="120"/>
    <n v="-6"/>
    <n v="-189.18"/>
    <s v="Shop had No Cash"/>
    <x v="3"/>
    <n v="31.53"/>
    <x v="157"/>
    <n v="200970.46"/>
  </r>
  <r>
    <d v="2024-12-02T00:00:00"/>
    <s v="Saleable RETURN"/>
    <x v="122"/>
    <s v="KRAHD_39805"/>
    <s v="Large B Pharmacy"/>
    <s v="HFS (Large B Pharmacy)- D Type- Sectorized"/>
    <x v="9"/>
    <s v="H&amp;S"/>
    <n v="56"/>
    <n v="-1"/>
    <n v="-186.36"/>
    <s v="Wrong Order"/>
    <x v="3"/>
    <n v="186.36"/>
    <x v="158"/>
    <n v="393774.62999999995"/>
  </r>
  <r>
    <d v="2024-12-02T00:00:00"/>
    <s v="Saleable RETURN"/>
    <x v="24"/>
    <s v="KRAHD_40072"/>
    <s v="Large B Pharmacy"/>
    <s v="HFS (Large B Pharmacy)- D Type- Sectorized"/>
    <x v="9"/>
    <s v="H&amp;S"/>
    <n v="56"/>
    <n v="-1"/>
    <n v="-186.36"/>
    <s v="Wrong Order"/>
    <x v="3"/>
    <n v="186.36"/>
    <x v="158"/>
    <n v="393960.98999999993"/>
  </r>
  <r>
    <d v="2024-12-02T00:00:00"/>
    <s v="Saleable RETURN"/>
    <x v="81"/>
    <s v="KRAHD_62200"/>
    <s v="Large B Pharmacy"/>
    <s v="HFS (Large B Pharmacy)- D Type- Sectorized"/>
    <x v="9"/>
    <s v="H&amp;S"/>
    <n v="56"/>
    <n v="-1"/>
    <n v="-186.36"/>
    <s v="Shop had No Cash"/>
    <x v="3"/>
    <n v="186.36"/>
    <x v="158"/>
    <n v="394147.34999999992"/>
  </r>
  <r>
    <d v="2024-12-02T00:00:00"/>
    <s v="DAMAGED RETURN"/>
    <x v="72"/>
    <s v="KRAHD_84714"/>
    <s v="Large B Pharmacy"/>
    <s v="HFS (Large B Pharmacy)- D Type- Sectorized"/>
    <x v="1"/>
    <s v="Whisper Ultra"/>
    <n v="54"/>
    <n v="-2"/>
    <n v="-184.22"/>
    <s v="DAMAGED"/>
    <x v="2"/>
    <n v="92.11"/>
    <x v="159"/>
    <n v="402937.00000000006"/>
  </r>
  <r>
    <d v="2024-12-02T00:00:00"/>
    <s v="Saleable RETURN"/>
    <x v="21"/>
    <s v="KRAHD_38421"/>
    <s v="Large A Pharmacy"/>
    <s v="HFS (Large A Pharmacy)- D type- Sectorized"/>
    <x v="1"/>
    <s v="Whisper Choice"/>
    <n v="112"/>
    <n v="-4"/>
    <n v="-180.16"/>
    <s v="Po Expired So Customer Rejected"/>
    <x v="3"/>
    <n v="45.04"/>
    <x v="160"/>
    <n v="201159.63999999998"/>
  </r>
  <r>
    <d v="2024-12-02T00:00:00"/>
    <s v="DAMAGED RETURN"/>
    <x v="100"/>
    <s v="KRAHD_85454"/>
    <s v="Medium Pharmacy"/>
    <s v="New (Medium Pharmacy)- D Type"/>
    <x v="0"/>
    <s v="BabyRub"/>
    <n v="120"/>
    <n v="-1"/>
    <n v="-179.4"/>
    <s v="Expired Pack"/>
    <x v="2"/>
    <n v="179.4"/>
    <x v="161"/>
    <n v="122509.79"/>
  </r>
  <r>
    <d v="2024-12-02T00:00:00"/>
    <s v="Saleable RETURN"/>
    <x v="110"/>
    <s v="KRAHD_48180"/>
    <s v="Small B Traditional"/>
    <s v="Other (Small B Traditional)"/>
    <x v="0"/>
    <s v="VCD"/>
    <n v="32"/>
    <n v="-1"/>
    <n v="-175.22"/>
    <s v="Wrong Order"/>
    <x v="3"/>
    <n v="175.22"/>
    <x v="162"/>
    <n v="967737.06"/>
  </r>
  <r>
    <d v="2024-12-02T00:00:00"/>
    <s v="Saleable RETURN"/>
    <x v="123"/>
    <s v="KRAHD_M01343"/>
    <s v="Small B Traditional"/>
    <s v="Maximus Jun22 (Small B Traditional)"/>
    <x v="0"/>
    <s v="VCD"/>
    <n v="32"/>
    <n v="-1"/>
    <n v="-175.22"/>
    <s v="Shop Closed"/>
    <x v="3"/>
    <n v="175.22"/>
    <x v="162"/>
    <n v="967912.28"/>
  </r>
  <r>
    <d v="2024-12-02T00:00:00"/>
    <s v="Saleable RETURN"/>
    <x v="124"/>
    <s v="KRAHD_97658"/>
    <s v="New Traditional"/>
    <s v="Maximus 2.0 Replacement (New Traditional)"/>
    <x v="0"/>
    <s v="VCD"/>
    <n v="32"/>
    <n v="-1"/>
    <n v="-175.22"/>
    <s v="Wrong Order"/>
    <x v="3"/>
    <n v="175.22"/>
    <x v="162"/>
    <n v="968087.5"/>
  </r>
  <r>
    <d v="2024-12-02T00:00:00"/>
    <s v="Saleable RETURN"/>
    <x v="32"/>
    <s v="KRAHD_39534"/>
    <s v="Large B Traditional"/>
    <s v="HFS Sectorized (Large B Traditional)"/>
    <x v="3"/>
    <s v="Olay"/>
    <n v="48"/>
    <n v="-2"/>
    <n v="-172.18"/>
    <s v="Shop had No Cash"/>
    <x v="3"/>
    <n v="86.09"/>
    <x v="163"/>
    <n v="26265.37"/>
  </r>
  <r>
    <d v="2024-12-02T00:00:00"/>
    <s v="Saleable RETURN"/>
    <x v="115"/>
    <s v="KRAHD_38651"/>
    <s v="Large B Traditional"/>
    <s v="HFS Sectorized (Large B Traditional)"/>
    <x v="3"/>
    <s v="Olay"/>
    <n v="48"/>
    <n v="-2"/>
    <n v="-172.18"/>
    <s v="Shop had No Cash"/>
    <x v="3"/>
    <n v="86.09"/>
    <x v="163"/>
    <n v="26437.55"/>
  </r>
  <r>
    <d v="2024-12-02T00:00:00"/>
    <s v="Saleable RETURN"/>
    <x v="71"/>
    <s v="KRAHD_40484"/>
    <s v="Small A Pharmacy"/>
    <s v="Other (Small A Pharmacy)"/>
    <x v="6"/>
    <s v="Pampers"/>
    <n v="168"/>
    <n v="-10"/>
    <n v="-166.7"/>
    <s v="Shop had No Cash"/>
    <x v="3"/>
    <n v="16.669999999999998"/>
    <x v="164"/>
    <n v="420439.20999999985"/>
  </r>
  <r>
    <d v="2024-12-02T00:00:00"/>
    <s v="Saleable RETURN"/>
    <x v="7"/>
    <s v="KRAHD_M04982"/>
    <s v="Small B Traditional"/>
    <s v="Maximus Jun22 (Small B Traditional)"/>
    <x v="7"/>
    <s v="Ariel"/>
    <n v="48"/>
    <n v="-2"/>
    <n v="-166.68"/>
    <s v="Shop had No Cash"/>
    <x v="3"/>
    <n v="83.34"/>
    <x v="165"/>
    <n v="1112940.76"/>
  </r>
  <r>
    <d v="2024-12-02T00:00:00"/>
    <s v="DAMAGED RETURN"/>
    <x v="100"/>
    <s v="KRAHD_85454"/>
    <s v="Medium Pharmacy"/>
    <s v="New (Medium Pharmacy)- D Type"/>
    <x v="1"/>
    <s v="Whisper Ultra"/>
    <n v="24"/>
    <n v="-1"/>
    <n v="-166.67"/>
    <s v="DAMAGED"/>
    <x v="2"/>
    <n v="166.67"/>
    <x v="166"/>
    <n v="403121.22000000009"/>
  </r>
  <r>
    <d v="2024-12-02T00:00:00"/>
    <s v="Saleable RETURN"/>
    <x v="40"/>
    <s v="KRAHD_92202"/>
    <s v="Large B Pharmacy"/>
    <s v="HFS (Large B Pharmacy)- D Type- Sectorized"/>
    <x v="6"/>
    <s v="Pampers"/>
    <n v="40"/>
    <n v="-2"/>
    <n v="-165"/>
    <s v="Wrong Order"/>
    <x v="3"/>
    <n v="82.5"/>
    <x v="167"/>
    <n v="420605.9099999998"/>
  </r>
  <r>
    <d v="2024-12-02T00:00:00"/>
    <s v="Saleable RETURN"/>
    <x v="89"/>
    <s v="KRAHD_38719"/>
    <s v="Large B Pharmacy"/>
    <s v="HFS (Large B Pharmacy)- D Type- Sectorized"/>
    <x v="6"/>
    <s v="Pampers"/>
    <n v="40"/>
    <n v="-2"/>
    <n v="-165"/>
    <s v="Godown Short"/>
    <x v="3"/>
    <n v="82.5"/>
    <x v="167"/>
    <n v="420770.9099999998"/>
  </r>
  <r>
    <d v="2024-12-02T00:00:00"/>
    <s v="Saleable RETURN"/>
    <x v="21"/>
    <s v="KRAHD_38421"/>
    <s v="Large A Pharmacy"/>
    <s v="HFS (Large A Pharmacy)- D type- Sectorized"/>
    <x v="1"/>
    <s v="Whisper Maxi"/>
    <n v="45"/>
    <n v="-1"/>
    <n v="-162.28"/>
    <s v="Po Expired So Customer Rejected"/>
    <x v="3"/>
    <n v="162.28"/>
    <x v="168"/>
    <n v="50586.380000000005"/>
  </r>
  <r>
    <d v="2024-12-02T00:00:00"/>
    <s v="Saleable RETURN"/>
    <x v="58"/>
    <s v="KRAHD_38549"/>
    <s v="Large B Pharmacy"/>
    <s v="HFS (Large B Pharmacy)- D Type- Sectorized"/>
    <x v="1"/>
    <s v="Whisper Ultra"/>
    <n v="60"/>
    <n v="-2"/>
    <n v="-162.18"/>
    <s v="Wrong Order"/>
    <x v="3"/>
    <n v="81.09"/>
    <x v="169"/>
    <n v="403287.89000000007"/>
  </r>
  <r>
    <d v="2024-12-02T00:00:00"/>
    <s v="Saleable RETURN"/>
    <x v="92"/>
    <s v="KRAHD_86105"/>
    <s v="Large B Pharmacy"/>
    <s v="HFS (Large B Pharmacy)- D Type- Sectorized"/>
    <x v="2"/>
    <s v="Guard"/>
    <n v="480"/>
    <n v="-4"/>
    <n v="-160"/>
    <s v="Wrong Order"/>
    <x v="3"/>
    <n v="40"/>
    <x v="170"/>
    <n v="333235.08999999997"/>
  </r>
  <r>
    <d v="2024-12-02T00:00:00"/>
    <s v="Saleable RETURN"/>
    <x v="38"/>
    <s v="KRAHD_38988"/>
    <s v="Large B Pharmacy"/>
    <s v="HFS (Large B Pharmacy)- D Type- Sectorized"/>
    <x v="2"/>
    <s v="Guard"/>
    <n v="480"/>
    <n v="-4"/>
    <n v="-160"/>
    <s v="Wrong Order"/>
    <x v="3"/>
    <n v="40"/>
    <x v="170"/>
    <n v="333395.08999999997"/>
  </r>
  <r>
    <d v="2024-12-02T00:00:00"/>
    <s v="Saleable RETURN"/>
    <x v="99"/>
    <s v="KRAHD_77640"/>
    <s v="Large B Pharmacy"/>
    <s v="HFS (Large B Pharmacy)- D Type- Sectorized"/>
    <x v="2"/>
    <s v="Guard"/>
    <n v="480"/>
    <n v="-4"/>
    <n v="-160"/>
    <s v="Wrong Order"/>
    <x v="3"/>
    <n v="40"/>
    <x v="170"/>
    <n v="333555.08999999997"/>
  </r>
  <r>
    <d v="2024-12-02T00:00:00"/>
    <s v="Saleable RETURN"/>
    <x v="21"/>
    <s v="KRAHD_38421"/>
    <s v="Large A Pharmacy"/>
    <s v="HFS (Large A Pharmacy)- D type- Sectorized"/>
    <x v="1"/>
    <s v="Whisper Ultra"/>
    <n v="36"/>
    <n v="-1"/>
    <n v="-157.66"/>
    <s v="Po Expired So Customer Rejected"/>
    <x v="3"/>
    <n v="157.66"/>
    <x v="171"/>
    <n v="403450.07000000007"/>
  </r>
  <r>
    <d v="2024-12-02T00:00:00"/>
    <s v="Saleable RETURN"/>
    <x v="55"/>
    <s v="KRAHD_80386"/>
    <s v="New Traditional"/>
    <s v="Other (New Traditional)"/>
    <x v="1"/>
    <s v="Whisper Choice"/>
    <n v="120"/>
    <n v="-5"/>
    <n v="-157.65"/>
    <s v="Shop Closed"/>
    <x v="3"/>
    <n v="31.53"/>
    <x v="172"/>
    <n v="201339.8"/>
  </r>
  <r>
    <d v="2024-12-02T00:00:00"/>
    <s v="Saleable RETURN"/>
    <x v="7"/>
    <s v="KRAHD_M04982"/>
    <s v="Small B Traditional"/>
    <s v="Maximus Jun22 (Small B Traditional)"/>
    <x v="9"/>
    <s v="H&amp;S"/>
    <n v="60"/>
    <n v="-6"/>
    <n v="-147"/>
    <s v="Shop had No Cash"/>
    <x v="3"/>
    <n v="24.5"/>
    <x v="173"/>
    <n v="394333.7099999999"/>
  </r>
  <r>
    <d v="2024-12-02T00:00:00"/>
    <s v="Saleable RETURN"/>
    <x v="92"/>
    <s v="KRAHD_86105"/>
    <s v="Large B Pharmacy"/>
    <s v="HFS (Large B Pharmacy)- D Type- Sectorized"/>
    <x v="5"/>
    <s v="Venus"/>
    <n v="72"/>
    <n v="-1"/>
    <n v="-144.72999999999999"/>
    <s v="Wrong Order"/>
    <x v="2"/>
    <n v="144.72999999999999"/>
    <x v="174"/>
    <n v="60150.65"/>
  </r>
  <r>
    <d v="2024-12-02T00:00:00"/>
    <s v="Saleable RETURN"/>
    <x v="32"/>
    <s v="KRAHD_39534"/>
    <s v="Large B Traditional"/>
    <s v="HFS Sectorized (Large B Traditional)"/>
    <x v="5"/>
    <s v="Venus"/>
    <n v="72"/>
    <n v="-1"/>
    <n v="-144.72999999999999"/>
    <s v="Shop had No Cash"/>
    <x v="2"/>
    <n v="144.72999999999999"/>
    <x v="174"/>
    <n v="60295.380000000005"/>
  </r>
  <r>
    <d v="2024-12-02T00:00:00"/>
    <s v="Saleable RETURN"/>
    <x v="78"/>
    <s v="KRAHD_75922"/>
    <s v="Large B Pharmacy"/>
    <s v="HFS (Large B Pharmacy)- D Type- Sectorized"/>
    <x v="5"/>
    <s v="Venus"/>
    <n v="72"/>
    <n v="-1"/>
    <n v="-144.72999999999999"/>
    <s v="Wrong Order"/>
    <x v="2"/>
    <n v="144.72999999999999"/>
    <x v="174"/>
    <n v="60440.11"/>
  </r>
  <r>
    <d v="2024-12-02T00:00:00"/>
    <s v="Saleable RETURN"/>
    <x v="125"/>
    <s v="KRAHD_38550"/>
    <s v="Large B Traditional"/>
    <s v="HFS Sectorized (Large B Traditional)"/>
    <x v="5"/>
    <s v="Venus"/>
    <n v="72"/>
    <n v="-1"/>
    <n v="-144.72999999999999"/>
    <s v="Wrong Order"/>
    <x v="2"/>
    <n v="144.72999999999999"/>
    <x v="174"/>
    <n v="60584.840000000004"/>
  </r>
  <r>
    <d v="2024-12-02T00:00:00"/>
    <s v="Saleable RETURN"/>
    <x v="27"/>
    <s v="KRAHD_75432"/>
    <s v="Large B Traditional"/>
    <s v="HFS Sectorized (Large B Traditional)"/>
    <x v="5"/>
    <s v="Venus"/>
    <n v="72"/>
    <n v="-1"/>
    <n v="-144.72999999999999"/>
    <s v="Wrong Order"/>
    <x v="2"/>
    <n v="144.72999999999999"/>
    <x v="174"/>
    <n v="60729.570000000007"/>
  </r>
  <r>
    <d v="2024-12-02T00:00:00"/>
    <s v="Saleable RETURN"/>
    <x v="126"/>
    <s v="KRAHD_38591"/>
    <s v="Large B Traditional"/>
    <s v="HFS Sectorized (Large B Traditional)"/>
    <x v="5"/>
    <s v="Venus"/>
    <n v="72"/>
    <n v="-1"/>
    <n v="-144.72999999999999"/>
    <s v="Wrong Order"/>
    <x v="2"/>
    <n v="144.72999999999999"/>
    <x v="174"/>
    <n v="60874.3"/>
  </r>
  <r>
    <d v="2024-12-02T00:00:00"/>
    <s v="Saleable RETURN"/>
    <x v="79"/>
    <s v="KRAHD_53216"/>
    <s v="Large B Pharmacy"/>
    <s v="HFS (Large B Pharmacy)- D Type- Sectorized"/>
    <x v="5"/>
    <s v="Venus"/>
    <n v="72"/>
    <n v="-1"/>
    <n v="-144.72999999999999"/>
    <s v="Wrong Order"/>
    <x v="2"/>
    <n v="144.72999999999999"/>
    <x v="174"/>
    <n v="61019.030000000006"/>
  </r>
  <r>
    <d v="2024-12-02T00:00:00"/>
    <s v="Saleable RETURN"/>
    <x v="115"/>
    <s v="KRAHD_38651"/>
    <s v="Large B Traditional"/>
    <s v="HFS Sectorized (Large B Traditional)"/>
    <x v="5"/>
    <s v="Venus"/>
    <n v="72"/>
    <n v="-1"/>
    <n v="-144.72999999999999"/>
    <s v="Shop had No Cash"/>
    <x v="2"/>
    <n v="144.72999999999999"/>
    <x v="174"/>
    <n v="61163.76"/>
  </r>
  <r>
    <d v="2024-12-02T00:00:00"/>
    <s v="Saleable RETURN"/>
    <x v="63"/>
    <s v="KRAHD_40112"/>
    <s v="Large B Pharmacy"/>
    <s v="HFS (Large B Pharmacy)- D Type- Sectorized"/>
    <x v="5"/>
    <s v="Venus"/>
    <n v="72"/>
    <n v="-1"/>
    <n v="-144.72999999999999"/>
    <s v="Shop had No Cash"/>
    <x v="2"/>
    <n v="144.72999999999999"/>
    <x v="174"/>
    <n v="61308.490000000005"/>
  </r>
  <r>
    <d v="2024-12-02T00:00:00"/>
    <s v="DAMAGED RETURN"/>
    <x v="72"/>
    <s v="KRAHD_84714"/>
    <s v="Large B Pharmacy"/>
    <s v="HFS (Large B Pharmacy)- D Type- Sectorized"/>
    <x v="1"/>
    <s v="Whisper Maxi"/>
    <n v="75"/>
    <n v="-2"/>
    <n v="-142.86000000000001"/>
    <s v="DAMAGED"/>
    <x v="2"/>
    <n v="71.430000000000007"/>
    <x v="175"/>
    <n v="50748.66"/>
  </r>
  <r>
    <d v="2024-12-02T00:00:00"/>
    <s v="Saleable RETURN"/>
    <x v="96"/>
    <s v="KRAHD_X1235"/>
    <s v="Small B Traditional"/>
    <s v="Other (Small B Traditional)"/>
    <x v="9"/>
    <s v="H&amp;S"/>
    <n v="40"/>
    <n v="-2"/>
    <n v="-137.5"/>
    <s v="Wrong Order"/>
    <x v="3"/>
    <n v="68.75"/>
    <x v="176"/>
    <n v="394480.7099999999"/>
  </r>
  <r>
    <d v="2024-12-02T00:00:00"/>
    <s v="Saleable RETURN"/>
    <x v="71"/>
    <s v="KRAHD_40484"/>
    <s v="Small A Pharmacy"/>
    <s v="Other (Small A Pharmacy)"/>
    <x v="1"/>
    <s v="Whisper Choice"/>
    <n v="112"/>
    <n v="-3"/>
    <n v="-135.12"/>
    <s v="Shop had No Cash"/>
    <x v="3"/>
    <n v="45.04"/>
    <x v="177"/>
    <n v="201497.44999999998"/>
  </r>
  <r>
    <d v="2024-12-02T00:00:00"/>
    <s v="Saleable RETURN"/>
    <x v="28"/>
    <s v="KRAHD_93063"/>
    <s v="Small A Pharmacy"/>
    <s v="Other (Small A Pharmacy)"/>
    <x v="2"/>
    <s v="Vector3"/>
    <n v="30"/>
    <n v="-1"/>
    <n v="-133.04"/>
    <s v="Wrong Order"/>
    <x v="3"/>
    <n v="133.04"/>
    <x v="178"/>
    <n v="14433.400000000001"/>
  </r>
  <r>
    <d v="2024-12-02T00:00:00"/>
    <s v="Saleable RETURN"/>
    <x v="88"/>
    <s v="KRAHD_70707"/>
    <s v="Large B Traditional"/>
    <s v="HFS Sectorized (Large B Traditional)"/>
    <x v="6"/>
    <s v="Pampers"/>
    <n v="40"/>
    <n v="-1"/>
    <n v="-132.5"/>
    <s v="Wrong Order"/>
    <x v="3"/>
    <n v="132.5"/>
    <x v="179"/>
    <n v="420935.9099999998"/>
  </r>
  <r>
    <d v="2024-12-02T00:00:00"/>
    <s v="DAMAGED RETURN"/>
    <x v="72"/>
    <s v="KRAHD_84714"/>
    <s v="Large B Pharmacy"/>
    <s v="HFS (Large B Pharmacy)- D Type- Sectorized"/>
    <x v="1"/>
    <s v="Whisper Maxi"/>
    <n v="45"/>
    <n v="-1"/>
    <n v="-127.68"/>
    <s v="DAMAGED"/>
    <x v="2"/>
    <n v="127.68"/>
    <x v="180"/>
    <n v="50891.520000000004"/>
  </r>
  <r>
    <d v="2024-12-02T00:00:00"/>
    <s v="Saleable RETURN"/>
    <x v="8"/>
    <s v="KRAHD_38717"/>
    <s v="Hyper"/>
    <s v="New HFS (Hyper)"/>
    <x v="1"/>
    <s v="Whisper Ultra"/>
    <n v="48"/>
    <n v="-1"/>
    <n v="-122.81"/>
    <s v="Godown Short"/>
    <x v="3"/>
    <n v="122.81"/>
    <x v="181"/>
    <n v="403607.73000000004"/>
  </r>
  <r>
    <d v="2024-12-02T00:00:00"/>
    <s v="Saleable RETURN"/>
    <x v="60"/>
    <s v="KRAHD_82527"/>
    <s v="Large B Pharmacy"/>
    <s v="HFS (Large B Pharmacy)- D Type- Sectorized"/>
    <x v="1"/>
    <s v="Whisper Ultra"/>
    <n v="54"/>
    <n v="-1"/>
    <n v="-122.81"/>
    <s v="Wrong Order"/>
    <x v="3"/>
    <n v="122.81"/>
    <x v="181"/>
    <n v="403730.5400000001"/>
  </r>
  <r>
    <d v="2024-12-02T00:00:00"/>
    <s v="Saleable RETURN"/>
    <x v="95"/>
    <s v="KRAHD_101287"/>
    <s v="New Traditional"/>
    <s v="Other (New Traditional)"/>
    <x v="9"/>
    <s v="H&amp;S"/>
    <n v="60"/>
    <n v="-5"/>
    <n v="-122.5"/>
    <s v="Wrong Order"/>
    <x v="3"/>
    <n v="24.5"/>
    <x v="182"/>
    <n v="394618.2099999999"/>
  </r>
  <r>
    <d v="2024-12-02T00:00:00"/>
    <s v="Saleable RETURN"/>
    <x v="18"/>
    <s v="KRAHD_42201"/>
    <s v="Large B Pharmacy"/>
    <s v="HFS (Large B Pharmacy)- D Type- Sectorized"/>
    <x v="1"/>
    <s v="Whisper Choice"/>
    <n v="120"/>
    <n v="-3"/>
    <n v="-113.49"/>
    <s v="Wrong Order"/>
    <x v="3"/>
    <n v="37.83"/>
    <x v="183"/>
    <n v="201632.56999999998"/>
  </r>
  <r>
    <d v="2024-12-02T00:00:00"/>
    <s v="Saleable RETURN"/>
    <x v="102"/>
    <s v="KRAHD_83181"/>
    <s v="Large B Pharmacy"/>
    <s v="HFS (Large B Pharmacy)- D Type- Sectorized"/>
    <x v="8"/>
    <s v="ORAL B"/>
    <n v="36"/>
    <n v="-1"/>
    <n v="-112.5"/>
    <s v="Wrong Order"/>
    <x v="3"/>
    <n v="112.5"/>
    <x v="184"/>
    <n v="159111.79999999999"/>
  </r>
  <r>
    <d v="2024-12-02T00:00:00"/>
    <s v="Saleable RETURN"/>
    <x v="127"/>
    <s v="KRAHD_86142"/>
    <s v="Large B Pharmacy"/>
    <s v="New (Large B Pharmacy)"/>
    <x v="8"/>
    <s v="ORAL B"/>
    <n v="36"/>
    <n v="-1"/>
    <n v="-112.5"/>
    <s v="Wrong Order"/>
    <x v="3"/>
    <n v="112.5"/>
    <x v="184"/>
    <n v="159224.29999999999"/>
  </r>
  <r>
    <d v="2024-12-02T00:00:00"/>
    <s v="Saleable RETURN"/>
    <x v="111"/>
    <s v="KRAHD_M01439"/>
    <s v="Small C Traditional"/>
    <s v="Maximus Jun22 (Small C Traditional)"/>
    <x v="2"/>
    <s v="Guard"/>
    <n v="240"/>
    <n v="-1"/>
    <n v="-112"/>
    <s v="Shop Closed"/>
    <x v="3"/>
    <n v="112"/>
    <x v="185"/>
    <n v="333715.08999999997"/>
  </r>
  <r>
    <d v="2024-12-02T00:00:00"/>
    <s v="Saleable RETURN"/>
    <x v="108"/>
    <s v="KRAHD_88685"/>
    <s v="Small B Traditional"/>
    <s v="Other (Small B Traditional)"/>
    <x v="2"/>
    <s v="Guard"/>
    <n v="240"/>
    <n v="-1"/>
    <n v="-112"/>
    <s v="Shop had No Cash"/>
    <x v="3"/>
    <n v="112"/>
    <x v="185"/>
    <n v="333827.08999999997"/>
  </r>
  <r>
    <d v="2024-12-02T00:00:00"/>
    <s v="Saleable RETURN"/>
    <x v="21"/>
    <s v="KRAHD_38421"/>
    <s v="Large A Pharmacy"/>
    <s v="HFS (Large A Pharmacy)- D type- Sectorized"/>
    <x v="2"/>
    <s v="7 O Clock PII"/>
    <n v="144"/>
    <n v="-1"/>
    <n v="-111.61"/>
    <s v="Po Expired So Customer Rejected"/>
    <x v="3"/>
    <n v="111.61"/>
    <x v="186"/>
    <n v="3488.39"/>
  </r>
  <r>
    <d v="2024-12-02T00:00:00"/>
    <s v="Saleable RETURN"/>
    <x v="119"/>
    <s v="KRAHD_M00209"/>
    <s v="Small B Traditional"/>
    <s v="Maximus Jun22 (Small B Traditional)"/>
    <x v="7"/>
    <s v="Tide"/>
    <n v="72"/>
    <n v="-12"/>
    <n v="-111.12"/>
    <s v="Wrong Order"/>
    <x v="3"/>
    <n v="9.26"/>
    <x v="187"/>
    <n v="857773.11999999988"/>
  </r>
  <r>
    <d v="2024-12-02T00:00:00"/>
    <s v="Saleable RETURN"/>
    <x v="52"/>
    <s v="KRAHD_39128"/>
    <s v="Small B Traditional"/>
    <s v="Other (Small B Traditional)"/>
    <x v="7"/>
    <s v="Ariel Liquid"/>
    <n v="24"/>
    <n v="-2"/>
    <n v="-106"/>
    <s v="Wrong Order"/>
    <x v="3"/>
    <n v="53"/>
    <x v="188"/>
    <n v="528918.67999999993"/>
  </r>
  <r>
    <d v="2024-12-02T00:00:00"/>
    <s v="Saleable RETURN"/>
    <x v="128"/>
    <s v="KRAHD_94675"/>
    <s v="Large A Pharmacy"/>
    <s v="HFS (Large A Pharmacy)- D type- Sectorized"/>
    <x v="2"/>
    <s v="Wilkinson Sword"/>
    <n v="160"/>
    <n v="-1"/>
    <n v="-103"/>
    <s v="Wrong Order"/>
    <x v="3"/>
    <n v="103"/>
    <x v="189"/>
    <n v="147131"/>
  </r>
  <r>
    <d v="2024-12-02T00:00:00"/>
    <s v="Saleable RETURN"/>
    <x v="123"/>
    <s v="KRAHD_M01343"/>
    <s v="Small B Traditional"/>
    <s v="Maximus Jun22 (Small B Traditional)"/>
    <x v="2"/>
    <s v="Wilkinson Sword"/>
    <n v="160"/>
    <n v="-1"/>
    <n v="-103"/>
    <s v="Shop Closed"/>
    <x v="3"/>
    <n v="103"/>
    <x v="189"/>
    <n v="147234"/>
  </r>
  <r>
    <d v="2024-12-02T00:00:00"/>
    <s v="Saleable RETURN"/>
    <x v="129"/>
    <s v="KRAHD_M01356"/>
    <s v="New Traditional"/>
    <s v="Maximus Jun22 (New Traditional)"/>
    <x v="2"/>
    <s v="Wilkinson Sword"/>
    <n v="160"/>
    <n v="-1"/>
    <n v="-103"/>
    <s v="Godown Short"/>
    <x v="3"/>
    <n v="103"/>
    <x v="189"/>
    <n v="147337"/>
  </r>
  <r>
    <d v="2024-12-02T00:00:00"/>
    <s v="Saleable RETURN"/>
    <x v="130"/>
    <s v="KRAHD_83768"/>
    <s v="Small A Pharmacy"/>
    <s v="Other (Small A Pharmacy)"/>
    <x v="2"/>
    <s v="Wilkinson Sword"/>
    <n v="160"/>
    <n v="-1"/>
    <n v="-103"/>
    <s v="Godown Short"/>
    <x v="3"/>
    <n v="103"/>
    <x v="189"/>
    <n v="147440"/>
  </r>
  <r>
    <d v="2024-12-02T00:00:00"/>
    <s v="Saleable RETURN"/>
    <x v="34"/>
    <s v="KRAHD_40413"/>
    <s v="Large B Pharmacy"/>
    <s v="HFS (Large B Pharmacy)- D Type- Sectorized"/>
    <x v="2"/>
    <s v="Wilkinson Sword"/>
    <n v="160"/>
    <n v="-1"/>
    <n v="-103"/>
    <s v="Wrong Order"/>
    <x v="3"/>
    <n v="103"/>
    <x v="189"/>
    <n v="147543"/>
  </r>
  <r>
    <d v="2024-12-02T00:00:00"/>
    <s v="Saleable RETURN"/>
    <x v="131"/>
    <s v="KRAHD_93109"/>
    <s v="Large B Pharmacy"/>
    <s v="HFS (Large B Pharmacy)- D Type- Sectorized"/>
    <x v="2"/>
    <s v="Wilkinson Sword"/>
    <n v="160"/>
    <n v="-1"/>
    <n v="-103"/>
    <s v="Wrong Order"/>
    <x v="3"/>
    <n v="103"/>
    <x v="189"/>
    <n v="147646"/>
  </r>
  <r>
    <d v="2024-12-02T00:00:00"/>
    <s v="Saleable RETURN"/>
    <x v="58"/>
    <s v="KRAHD_38549"/>
    <s v="Large B Pharmacy"/>
    <s v="HFS (Large B Pharmacy)- D Type- Sectorized"/>
    <x v="2"/>
    <s v="Wilkinson Sword"/>
    <n v="160"/>
    <n v="-1"/>
    <n v="-103"/>
    <s v="Wrong Order"/>
    <x v="3"/>
    <n v="103"/>
    <x v="189"/>
    <n v="147749"/>
  </r>
  <r>
    <d v="2024-12-02T00:00:00"/>
    <s v="Saleable RETURN"/>
    <x v="132"/>
    <s v="KRAHD_38584"/>
    <s v="Large A Pharmacy"/>
    <s v="HFS (Large A Pharmacy)- L type- Sectorized"/>
    <x v="2"/>
    <s v="Wilkinson Sword"/>
    <n v="160"/>
    <n v="-1"/>
    <n v="-103"/>
    <s v="Wrong Order"/>
    <x v="3"/>
    <n v="103"/>
    <x v="189"/>
    <n v="147852"/>
  </r>
  <r>
    <d v="2024-12-02T00:00:00"/>
    <s v="Saleable RETURN"/>
    <x v="133"/>
    <s v="KRAHD_40967"/>
    <s v="Large B Pharmacy"/>
    <s v="HFS (Large B Pharmacy)- D Type- Sectorized"/>
    <x v="2"/>
    <s v="Wilkinson Sword"/>
    <n v="160"/>
    <n v="-1"/>
    <n v="-103"/>
    <s v="Wrong Order"/>
    <x v="3"/>
    <n v="103"/>
    <x v="189"/>
    <n v="147955"/>
  </r>
  <r>
    <d v="2024-12-02T00:00:00"/>
    <s v="Saleable RETURN"/>
    <x v="108"/>
    <s v="KRAHD_88685"/>
    <s v="Small B Traditional"/>
    <s v="Other (Small B Traditional)"/>
    <x v="7"/>
    <s v="Ariel"/>
    <n v="5"/>
    <n v="-1"/>
    <n v="-102.04"/>
    <s v="Shop had No Cash"/>
    <x v="3"/>
    <n v="102.04"/>
    <x v="190"/>
    <n v="1113107.4400000002"/>
  </r>
  <r>
    <d v="2024-12-02T00:00:00"/>
    <s v="Saleable RETURN"/>
    <x v="134"/>
    <s v="KRAHD_101330"/>
    <s v="New Traditional"/>
    <s v="Other (New Traditional)"/>
    <x v="7"/>
    <s v="Tide"/>
    <n v="5"/>
    <n v="-1"/>
    <n v="-102.04"/>
    <s v="Wrong Order"/>
    <x v="3"/>
    <n v="102.04"/>
    <x v="190"/>
    <n v="857884.23999999987"/>
  </r>
  <r>
    <d v="2024-12-02T00:00:00"/>
    <s v="Saleable RETURN"/>
    <x v="55"/>
    <s v="KRAHD_80386"/>
    <s v="New Traditional"/>
    <s v="Other (New Traditional)"/>
    <x v="7"/>
    <s v="Tide"/>
    <n v="5"/>
    <n v="-1"/>
    <n v="-102.04"/>
    <s v="Shop Closed"/>
    <x v="3"/>
    <n v="102.04"/>
    <x v="190"/>
    <n v="857986.27999999991"/>
  </r>
  <r>
    <d v="2024-12-02T00:00:00"/>
    <s v="Saleable RETURN"/>
    <x v="119"/>
    <s v="KRAHD_M00209"/>
    <s v="Small B Traditional"/>
    <s v="Maximus Jun22 (Small B Traditional)"/>
    <x v="7"/>
    <s v="Tide"/>
    <n v="5"/>
    <n v="-1"/>
    <n v="-102.04"/>
    <s v="Wrong Order"/>
    <x v="3"/>
    <n v="102.04"/>
    <x v="190"/>
    <n v="858088.31999999983"/>
  </r>
  <r>
    <d v="2024-12-02T00:00:00"/>
    <s v="Saleable RETURN"/>
    <x v="52"/>
    <s v="KRAHD_39128"/>
    <s v="Small B Traditional"/>
    <s v="Other (Small B Traditional)"/>
    <x v="7"/>
    <s v="Tide"/>
    <n v="5"/>
    <n v="-1"/>
    <n v="-102.04"/>
    <s v="Wrong Order"/>
    <x v="3"/>
    <n v="102.04"/>
    <x v="190"/>
    <n v="858190.35999999987"/>
  </r>
  <r>
    <d v="2024-12-02T00:00:00"/>
    <s v="Saleable RETURN"/>
    <x v="94"/>
    <s v="KRAHD_88734"/>
    <s v="Medium Pharmacy"/>
    <s v="New (Medium Pharmacy)- D Type"/>
    <x v="1"/>
    <s v="Whisper Choice"/>
    <n v="30"/>
    <n v="-1"/>
    <n v="-99.1"/>
    <s v="Wrong Order"/>
    <x v="3"/>
    <n v="99.1"/>
    <x v="191"/>
    <n v="201746.05999999997"/>
  </r>
  <r>
    <d v="2024-12-02T00:00:00"/>
    <s v="Saleable RETURN"/>
    <x v="123"/>
    <s v="KRAHD_M01343"/>
    <s v="Small B Traditional"/>
    <s v="Maximus Jun22 (Small B Traditional)"/>
    <x v="2"/>
    <s v="Guard"/>
    <n v="108"/>
    <n v="-1"/>
    <n v="-98.95"/>
    <s v="Shop Closed"/>
    <x v="3"/>
    <n v="98.95"/>
    <x v="192"/>
    <n v="333939.08999999997"/>
  </r>
  <r>
    <d v="2024-12-02T00:00:00"/>
    <s v="Saleable RETURN"/>
    <x v="135"/>
    <s v="KRAHD_M01969"/>
    <s v="Large B Traditional"/>
    <s v="HFS Sectorized (Large B Traditional)"/>
    <x v="2"/>
    <s v="Guard"/>
    <n v="108"/>
    <n v="-1"/>
    <n v="-98.95"/>
    <s v="Wrong Order"/>
    <x v="3"/>
    <n v="98.95"/>
    <x v="192"/>
    <n v="334038.03999999998"/>
  </r>
  <r>
    <d v="2024-12-02T00:00:00"/>
    <s v="Saleable RETURN"/>
    <x v="108"/>
    <s v="KRAHD_88685"/>
    <s v="Small B Traditional"/>
    <s v="Other (Small B Traditional)"/>
    <x v="2"/>
    <s v="Guard"/>
    <n v="108"/>
    <n v="-1"/>
    <n v="-98.95"/>
    <s v="Shop had No Cash"/>
    <x v="3"/>
    <n v="98.95"/>
    <x v="192"/>
    <n v="334136.99"/>
  </r>
  <r>
    <d v="2024-12-02T00:00:00"/>
    <s v="Saleable RETURN"/>
    <x v="38"/>
    <s v="KRAHD_38988"/>
    <s v="Large B Pharmacy"/>
    <s v="HFS (Large B Pharmacy)- D Type- Sectorized"/>
    <x v="2"/>
    <s v="Guard"/>
    <n v="108"/>
    <n v="-1"/>
    <n v="-98.95"/>
    <s v="Wrong Order"/>
    <x v="3"/>
    <n v="98.95"/>
    <x v="192"/>
    <n v="334235.94"/>
  </r>
  <r>
    <d v="2024-12-02T00:00:00"/>
    <s v="Saleable RETURN"/>
    <x v="136"/>
    <s v="KRAHD_M02256"/>
    <s v="New Traditional"/>
    <s v="Maximus Jun22 (New Traditional)"/>
    <x v="9"/>
    <s v="H&amp;S"/>
    <n v="60"/>
    <n v="-4"/>
    <n v="-98"/>
    <s v="Salable"/>
    <x v="3"/>
    <n v="24.5"/>
    <x v="193"/>
    <n v="394740.7099999999"/>
  </r>
  <r>
    <d v="2024-12-02T00:00:00"/>
    <s v="Saleable RETURN"/>
    <x v="137"/>
    <s v="KRAHD_M00912"/>
    <s v="New Traditional"/>
    <s v="Maximus Jun22 (New Traditional)"/>
    <x v="9"/>
    <s v="H&amp;S"/>
    <n v="60"/>
    <n v="-4"/>
    <n v="-98"/>
    <s v="Salable"/>
    <x v="3"/>
    <n v="24.5"/>
    <x v="193"/>
    <n v="394838.7099999999"/>
  </r>
  <r>
    <d v="2024-12-02T00:00:00"/>
    <s v="Saleable RETURN"/>
    <x v="138"/>
    <s v="KRAHD_M01466"/>
    <s v="New Traditional"/>
    <s v="Maximus Jun22 (New Traditional)"/>
    <x v="9"/>
    <s v="H&amp;S"/>
    <n v="60"/>
    <n v="-4"/>
    <n v="-98"/>
    <s v="Salable"/>
    <x v="3"/>
    <n v="24.5"/>
    <x v="193"/>
    <n v="394936.7099999999"/>
  </r>
  <r>
    <d v="2024-12-02T00:00:00"/>
    <s v="Saleable RETURN"/>
    <x v="139"/>
    <s v="KRAHD_M01296"/>
    <s v="New Beauty"/>
    <s v="Maximus Jun22 (New Beauty)"/>
    <x v="9"/>
    <s v="H&amp;S"/>
    <n v="60"/>
    <n v="-4"/>
    <n v="-98"/>
    <s v="Salable"/>
    <x v="3"/>
    <n v="24.5"/>
    <x v="193"/>
    <n v="395034.7099999999"/>
  </r>
  <r>
    <d v="2024-12-02T00:00:00"/>
    <s v="Saleable RETURN"/>
    <x v="140"/>
    <s v="KRAHD_M01370"/>
    <s v="New Traditional"/>
    <s v="Maximus Jun22 (New Traditional)"/>
    <x v="9"/>
    <s v="H&amp;S"/>
    <n v="60"/>
    <n v="-4"/>
    <n v="-98"/>
    <s v="Salable"/>
    <x v="3"/>
    <n v="24.5"/>
    <x v="193"/>
    <n v="395132.7099999999"/>
  </r>
  <r>
    <d v="2024-12-02T00:00:00"/>
    <s v="Saleable RETURN"/>
    <x v="141"/>
    <s v="KRAHD_M01542"/>
    <s v="New Traditional"/>
    <s v="Maximus Jun22 (New Traditional)"/>
    <x v="9"/>
    <s v="H&amp;S"/>
    <n v="60"/>
    <n v="-4"/>
    <n v="-98"/>
    <s v="Salable"/>
    <x v="3"/>
    <n v="24.5"/>
    <x v="193"/>
    <n v="395230.7099999999"/>
  </r>
  <r>
    <d v="2024-12-02T00:00:00"/>
    <s v="Saleable RETURN"/>
    <x v="142"/>
    <s v="KRAHD_M02675"/>
    <s v="New Pharmacy"/>
    <s v="Maximus Jun22 (New Pharmacy)"/>
    <x v="9"/>
    <s v="H&amp;S"/>
    <n v="60"/>
    <n v="-4"/>
    <n v="-98"/>
    <s v="Salable"/>
    <x v="3"/>
    <n v="24.5"/>
    <x v="193"/>
    <n v="395328.7099999999"/>
  </r>
  <r>
    <d v="2024-12-02T00:00:00"/>
    <s v="Saleable RETURN"/>
    <x v="143"/>
    <s v="KRAHD_M01541"/>
    <s v="New Traditional"/>
    <s v="Maximus Jun22 (New Traditional)"/>
    <x v="9"/>
    <s v="H&amp;S"/>
    <n v="60"/>
    <n v="-4"/>
    <n v="-98"/>
    <s v="Salable"/>
    <x v="3"/>
    <n v="24.5"/>
    <x v="193"/>
    <n v="395426.7099999999"/>
  </r>
  <r>
    <d v="2024-12-02T00:00:00"/>
    <s v="Saleable RETURN"/>
    <x v="144"/>
    <s v="KRAHD_M02445"/>
    <s v="New Traditional"/>
    <s v="Maximus Jun22 (New Traditional)"/>
    <x v="9"/>
    <s v="H&amp;S"/>
    <n v="60"/>
    <n v="-4"/>
    <n v="-98"/>
    <s v="Salable"/>
    <x v="3"/>
    <n v="24.5"/>
    <x v="193"/>
    <n v="395524.7099999999"/>
  </r>
  <r>
    <d v="2024-12-02T00:00:00"/>
    <s v="Saleable RETURN"/>
    <x v="145"/>
    <s v="KRAHD_M01534"/>
    <s v="New Traditional"/>
    <s v="Maximus Jun22 (New Traditional)"/>
    <x v="9"/>
    <s v="H&amp;S"/>
    <n v="60"/>
    <n v="-4"/>
    <n v="-98"/>
    <s v="Salable"/>
    <x v="3"/>
    <n v="24.5"/>
    <x v="193"/>
    <n v="395622.7099999999"/>
  </r>
  <r>
    <d v="2024-12-02T00:00:00"/>
    <s v="Saleable RETURN"/>
    <x v="146"/>
    <s v="KRAHD_M02460"/>
    <s v="New Pharmacy"/>
    <s v="Maximus Jun22 (New Pharmacy)"/>
    <x v="9"/>
    <s v="H&amp;S"/>
    <n v="60"/>
    <n v="-4"/>
    <n v="-98"/>
    <s v="Salable"/>
    <x v="3"/>
    <n v="24.5"/>
    <x v="193"/>
    <n v="395720.7099999999"/>
  </r>
  <r>
    <d v="2024-12-02T00:00:00"/>
    <s v="Saleable RETURN"/>
    <x v="147"/>
    <s v="KRAHD_M01486"/>
    <s v="New Pharmacy"/>
    <s v="Maximus Jun22 (New Pharmacy)"/>
    <x v="9"/>
    <s v="H&amp;S"/>
    <n v="60"/>
    <n v="-4"/>
    <n v="-98"/>
    <s v="Salable"/>
    <x v="3"/>
    <n v="24.5"/>
    <x v="193"/>
    <n v="395818.7099999999"/>
  </r>
  <r>
    <d v="2024-12-02T00:00:00"/>
    <s v="Saleable RETURN"/>
    <x v="148"/>
    <s v="KRAHD_M01299"/>
    <s v="New Traditional"/>
    <s v="Maximus Jun22 (New Traditional)"/>
    <x v="9"/>
    <s v="H&amp;S"/>
    <n v="60"/>
    <n v="-4"/>
    <n v="-98"/>
    <s v="Salable"/>
    <x v="3"/>
    <n v="24.5"/>
    <x v="193"/>
    <n v="395916.7099999999"/>
  </r>
  <r>
    <d v="2024-12-02T00:00:00"/>
    <s v="Saleable RETURN"/>
    <x v="149"/>
    <s v="KRAHD_M02113"/>
    <s v="New Traditional"/>
    <s v="Maximus Jun22 (New Traditional)"/>
    <x v="9"/>
    <s v="H&amp;S"/>
    <n v="60"/>
    <n v="-4"/>
    <n v="-98"/>
    <s v="Salable"/>
    <x v="3"/>
    <n v="24.5"/>
    <x v="193"/>
    <n v="396014.7099999999"/>
  </r>
  <r>
    <d v="2024-12-02T00:00:00"/>
    <s v="Saleable RETURN"/>
    <x v="150"/>
    <s v="KRAHD_M01865"/>
    <s v="New Traditional"/>
    <s v="Maximus Jun22 (New Traditional)"/>
    <x v="9"/>
    <s v="H&amp;S"/>
    <n v="60"/>
    <n v="-4"/>
    <n v="-98"/>
    <s v="Salable"/>
    <x v="3"/>
    <n v="24.5"/>
    <x v="193"/>
    <n v="396112.7099999999"/>
  </r>
  <r>
    <d v="2024-12-02T00:00:00"/>
    <s v="Saleable RETURN"/>
    <x v="151"/>
    <s v="KRAHD_M01071"/>
    <s v="New Traditional"/>
    <s v="Maximus Jun22 (New Traditional)"/>
    <x v="9"/>
    <s v="H&amp;S"/>
    <n v="60"/>
    <n v="-4"/>
    <n v="-98"/>
    <s v="Salable"/>
    <x v="3"/>
    <n v="24.5"/>
    <x v="193"/>
    <n v="396210.7099999999"/>
  </r>
  <r>
    <d v="2024-12-02T00:00:00"/>
    <s v="Saleable RETURN"/>
    <x v="152"/>
    <s v="KRAHD_M01626"/>
    <s v="New Traditional"/>
    <s v="Maximus Jun22 (New Traditional)"/>
    <x v="9"/>
    <s v="H&amp;S"/>
    <n v="60"/>
    <n v="-4"/>
    <n v="-98"/>
    <s v="Salable"/>
    <x v="3"/>
    <n v="24.5"/>
    <x v="193"/>
    <n v="396308.7099999999"/>
  </r>
  <r>
    <d v="2024-12-02T00:00:00"/>
    <s v="Saleable RETURN"/>
    <x v="153"/>
    <s v="KRAHD_M01398"/>
    <s v="New Traditional"/>
    <s v="Maximus Jun22 (New Traditional)"/>
    <x v="9"/>
    <s v="H&amp;S"/>
    <n v="60"/>
    <n v="-4"/>
    <n v="-98"/>
    <s v="Salable"/>
    <x v="3"/>
    <n v="24.5"/>
    <x v="193"/>
    <n v="396406.7099999999"/>
  </r>
  <r>
    <d v="2024-12-02T00:00:00"/>
    <s v="Saleable RETURN"/>
    <x v="154"/>
    <s v="KRAHD_M02250"/>
    <s v="New Traditional"/>
    <s v="Maximus Jun22 (New Traditional)"/>
    <x v="9"/>
    <s v="H&amp;S"/>
    <n v="60"/>
    <n v="-4"/>
    <n v="-98"/>
    <s v="Salable"/>
    <x v="3"/>
    <n v="24.5"/>
    <x v="193"/>
    <n v="396504.7099999999"/>
  </r>
  <r>
    <d v="2024-12-02T00:00:00"/>
    <s v="Saleable RETURN"/>
    <x v="123"/>
    <s v="KRAHD_M01343"/>
    <s v="Small B Traditional"/>
    <s v="Maximus Jun22 (Small B Traditional)"/>
    <x v="9"/>
    <s v="H&amp;S"/>
    <n v="60"/>
    <n v="-4"/>
    <n v="-98"/>
    <s v="Shop Closed"/>
    <x v="3"/>
    <n v="24.5"/>
    <x v="193"/>
    <n v="396602.7099999999"/>
  </r>
  <r>
    <d v="2024-12-02T00:00:00"/>
    <s v="Saleable RETURN"/>
    <x v="155"/>
    <s v="KRAHD_M02514"/>
    <s v="New Traditional"/>
    <s v="Maximus Jun22 (New Traditional)"/>
    <x v="9"/>
    <s v="H&amp;S"/>
    <n v="60"/>
    <n v="-4"/>
    <n v="-98"/>
    <s v="Salable"/>
    <x v="3"/>
    <n v="24.5"/>
    <x v="193"/>
    <n v="396700.7099999999"/>
  </r>
  <r>
    <d v="2024-12-02T00:00:00"/>
    <s v="Saleable RETURN"/>
    <x v="156"/>
    <s v="KRAHD_M01478"/>
    <s v="New Traditional"/>
    <s v="Maximus Jun22 (New Traditional)"/>
    <x v="9"/>
    <s v="H&amp;S"/>
    <n v="60"/>
    <n v="-4"/>
    <n v="-98"/>
    <s v="Salable"/>
    <x v="3"/>
    <n v="24.5"/>
    <x v="193"/>
    <n v="396798.7099999999"/>
  </r>
  <r>
    <d v="2024-12-02T00:00:00"/>
    <s v="Saleable RETURN"/>
    <x v="157"/>
    <s v="KRAHD_M00924"/>
    <s v="New Traditional"/>
    <s v="Maximus Jun22 (New Traditional)"/>
    <x v="9"/>
    <s v="H&amp;S"/>
    <n v="60"/>
    <n v="-4"/>
    <n v="-98"/>
    <s v="Salable"/>
    <x v="3"/>
    <n v="24.5"/>
    <x v="193"/>
    <n v="396896.7099999999"/>
  </r>
  <r>
    <d v="2024-12-02T00:00:00"/>
    <s v="Saleable RETURN"/>
    <x v="158"/>
    <s v="KRAHD_M01517"/>
    <s v="New Traditional"/>
    <s v="Maximus Jun22 (New Traditional)"/>
    <x v="9"/>
    <s v="H&amp;S"/>
    <n v="60"/>
    <n v="-4"/>
    <n v="-98"/>
    <s v="Salable"/>
    <x v="3"/>
    <n v="24.5"/>
    <x v="193"/>
    <n v="396994.7099999999"/>
  </r>
  <r>
    <d v="2024-12-02T00:00:00"/>
    <s v="Saleable RETURN"/>
    <x v="159"/>
    <s v="KRAHD_M02454"/>
    <s v="New Traditional"/>
    <s v="Maximus Jun22 (New Traditional)"/>
    <x v="9"/>
    <s v="H&amp;S"/>
    <n v="60"/>
    <n v="-4"/>
    <n v="-98"/>
    <s v="Salable"/>
    <x v="3"/>
    <n v="24.5"/>
    <x v="193"/>
    <n v="397092.7099999999"/>
  </r>
  <r>
    <d v="2024-12-02T00:00:00"/>
    <s v="Saleable RETURN"/>
    <x v="160"/>
    <s v="KRAHD_M01209"/>
    <s v="New Pharmacy"/>
    <s v="Maximus Jun22 (New Pharmacy)"/>
    <x v="9"/>
    <s v="H&amp;S"/>
    <n v="60"/>
    <n v="-4"/>
    <n v="-98"/>
    <s v="Salable"/>
    <x v="3"/>
    <n v="24.5"/>
    <x v="193"/>
    <n v="397190.7099999999"/>
  </r>
  <r>
    <d v="2024-12-02T00:00:00"/>
    <s v="Saleable RETURN"/>
    <x v="161"/>
    <s v="KRAHD_M01313"/>
    <s v="New Traditional"/>
    <s v="Maximus Jun22 (New Traditional)"/>
    <x v="9"/>
    <s v="H&amp;S"/>
    <n v="60"/>
    <n v="-4"/>
    <n v="-98"/>
    <s v="Salable"/>
    <x v="3"/>
    <n v="24.5"/>
    <x v="193"/>
    <n v="397288.7099999999"/>
  </r>
  <r>
    <d v="2024-12-02T00:00:00"/>
    <s v="Saleable RETURN"/>
    <x v="162"/>
    <s v="KRAHD_M02457"/>
    <s v="New Traditional"/>
    <s v="Maximus Jun22 (New Traditional)"/>
    <x v="9"/>
    <s v="H&amp;S"/>
    <n v="60"/>
    <n v="-4"/>
    <n v="-98"/>
    <s v="Salable"/>
    <x v="3"/>
    <n v="24.5"/>
    <x v="193"/>
    <n v="397386.7099999999"/>
  </r>
  <r>
    <d v="2024-12-02T00:00:00"/>
    <s v="Saleable RETURN"/>
    <x v="163"/>
    <s v="KRAHD_M01539"/>
    <s v="New Traditional"/>
    <s v="Maximus Jun22 (New Traditional)"/>
    <x v="9"/>
    <s v="H&amp;S"/>
    <n v="60"/>
    <n v="-4"/>
    <n v="-98"/>
    <s v="Salable"/>
    <x v="3"/>
    <n v="24.5"/>
    <x v="193"/>
    <n v="397484.7099999999"/>
  </r>
  <r>
    <d v="2024-12-02T00:00:00"/>
    <s v="Saleable RETURN"/>
    <x v="164"/>
    <s v="KRAHD_M02587"/>
    <s v="New Traditional"/>
    <s v="Maximus Jun22 (New Traditional)"/>
    <x v="9"/>
    <s v="H&amp;S"/>
    <n v="60"/>
    <n v="-4"/>
    <n v="-98"/>
    <s v="Salable"/>
    <x v="3"/>
    <n v="24.5"/>
    <x v="193"/>
    <n v="397582.7099999999"/>
  </r>
  <r>
    <d v="2024-12-02T00:00:00"/>
    <s v="Saleable RETURN"/>
    <x v="165"/>
    <s v="KRAHD_M02316"/>
    <s v="New Traditional"/>
    <s v="Maximus Jun22 (New Traditional)"/>
    <x v="9"/>
    <s v="H&amp;S"/>
    <n v="60"/>
    <n v="-4"/>
    <n v="-98"/>
    <s v="Salable"/>
    <x v="3"/>
    <n v="24.5"/>
    <x v="193"/>
    <n v="397680.7099999999"/>
  </r>
  <r>
    <d v="2024-12-02T00:00:00"/>
    <s v="Saleable RETURN"/>
    <x v="166"/>
    <s v="KRAHD_M01069"/>
    <s v="New Traditional"/>
    <s v="Maximus Jun22 (New Traditional)"/>
    <x v="9"/>
    <s v="H&amp;S"/>
    <n v="60"/>
    <n v="-4"/>
    <n v="-98"/>
    <s v="Salable"/>
    <x v="3"/>
    <n v="24.5"/>
    <x v="193"/>
    <n v="397778.7099999999"/>
  </r>
  <r>
    <d v="2024-12-02T00:00:00"/>
    <s v="Saleable RETURN"/>
    <x v="167"/>
    <s v="KRAHD_M01538"/>
    <s v="New Traditional"/>
    <s v="Maximus Jun22 (New Traditional)"/>
    <x v="9"/>
    <s v="H&amp;S"/>
    <n v="60"/>
    <n v="-4"/>
    <n v="-98"/>
    <s v="Salable"/>
    <x v="3"/>
    <n v="24.5"/>
    <x v="193"/>
    <n v="397876.7099999999"/>
  </r>
  <r>
    <d v="2024-12-02T00:00:00"/>
    <s v="Saleable RETURN"/>
    <x v="168"/>
    <s v="KRAHD_M01304"/>
    <s v="New Pharmacy"/>
    <s v="Maximus Jun22 (New Pharmacy)"/>
    <x v="9"/>
    <s v="H&amp;S"/>
    <n v="60"/>
    <n v="-4"/>
    <n v="-98"/>
    <s v="Salable"/>
    <x v="3"/>
    <n v="24.5"/>
    <x v="193"/>
    <n v="397974.7099999999"/>
  </r>
  <r>
    <d v="2024-12-02T00:00:00"/>
    <s v="Saleable RETURN"/>
    <x v="169"/>
    <s v="KRAHD_M01310"/>
    <s v="New Traditional"/>
    <s v="Maximus Jun22 (New Traditional)"/>
    <x v="9"/>
    <s v="H&amp;S"/>
    <n v="60"/>
    <n v="-4"/>
    <n v="-98"/>
    <s v="Salable"/>
    <x v="3"/>
    <n v="24.5"/>
    <x v="193"/>
    <n v="398072.7099999999"/>
  </r>
  <r>
    <d v="2024-12-02T00:00:00"/>
    <s v="Saleable RETURN"/>
    <x v="170"/>
    <s v="KRAHD_M02340"/>
    <s v="New Traditional"/>
    <s v="Maximus Jun22 (New Traditional)"/>
    <x v="9"/>
    <s v="H&amp;S"/>
    <n v="60"/>
    <n v="-4"/>
    <n v="-98"/>
    <s v="Salable"/>
    <x v="3"/>
    <n v="24.5"/>
    <x v="193"/>
    <n v="398170.7099999999"/>
  </r>
  <r>
    <d v="2024-12-02T00:00:00"/>
    <s v="Saleable RETURN"/>
    <x v="171"/>
    <s v="KRAHD_M00867"/>
    <s v="New Traditional"/>
    <s v="Maximus Jun22 (New Traditional)"/>
    <x v="9"/>
    <s v="H&amp;S"/>
    <n v="60"/>
    <n v="-4"/>
    <n v="-98"/>
    <s v="Salable"/>
    <x v="3"/>
    <n v="24.5"/>
    <x v="193"/>
    <n v="398268.7099999999"/>
  </r>
  <r>
    <d v="2024-12-02T00:00:00"/>
    <s v="Saleable RETURN"/>
    <x v="172"/>
    <s v="KRAHD_M02125"/>
    <s v="New Traditional"/>
    <s v="Maximus Jun22 (New Traditional)"/>
    <x v="9"/>
    <s v="H&amp;S"/>
    <n v="60"/>
    <n v="-4"/>
    <n v="-98"/>
    <s v="Salable"/>
    <x v="3"/>
    <n v="24.5"/>
    <x v="193"/>
    <n v="398366.7099999999"/>
  </r>
  <r>
    <d v="2024-12-02T00:00:00"/>
    <s v="Saleable RETURN"/>
    <x v="173"/>
    <s v="KRAHD_M01217"/>
    <s v="New Traditional"/>
    <s v="Maximus Jun22 (New Traditional)"/>
    <x v="9"/>
    <s v="H&amp;S"/>
    <n v="60"/>
    <n v="-4"/>
    <n v="-98"/>
    <s v="Salable"/>
    <x v="3"/>
    <n v="24.5"/>
    <x v="193"/>
    <n v="398464.7099999999"/>
  </r>
  <r>
    <d v="2024-12-02T00:00:00"/>
    <s v="Saleable RETURN"/>
    <x v="174"/>
    <s v="KRAHD_M02240"/>
    <s v="New Traditional"/>
    <s v="Maximus Jun22 (New Traditional)"/>
    <x v="9"/>
    <s v="H&amp;S"/>
    <n v="60"/>
    <n v="-4"/>
    <n v="-98"/>
    <s v="Salable"/>
    <x v="3"/>
    <n v="24.5"/>
    <x v="193"/>
    <n v="398562.7099999999"/>
  </r>
  <r>
    <d v="2024-12-02T00:00:00"/>
    <s v="Saleable RETURN"/>
    <x v="175"/>
    <s v="KRAHD_M02147"/>
    <s v="New Traditional"/>
    <s v="Maximus Jun22 (New Traditional)"/>
    <x v="9"/>
    <s v="H&amp;S"/>
    <n v="60"/>
    <n v="-4"/>
    <n v="-98"/>
    <s v="Salable"/>
    <x v="3"/>
    <n v="24.5"/>
    <x v="193"/>
    <n v="398660.7099999999"/>
  </r>
  <r>
    <d v="2024-12-02T00:00:00"/>
    <s v="Saleable RETURN"/>
    <x v="176"/>
    <s v="KRAHD_M05264"/>
    <s v="New Traditional"/>
    <s v="Maximus Jun22 (New Traditional)"/>
    <x v="9"/>
    <s v="H&amp;S"/>
    <n v="60"/>
    <n v="-4"/>
    <n v="-98"/>
    <s v="Salable"/>
    <x v="3"/>
    <n v="24.5"/>
    <x v="193"/>
    <n v="398758.7099999999"/>
  </r>
  <r>
    <d v="2024-12-02T00:00:00"/>
    <s v="Saleable RETURN"/>
    <x v="177"/>
    <s v="KRAHD_M01996"/>
    <s v="New Traditional"/>
    <s v="Maximus Jun22 (New Traditional)"/>
    <x v="9"/>
    <s v="H&amp;S"/>
    <n v="60"/>
    <n v="-4"/>
    <n v="-98"/>
    <s v="Salable"/>
    <x v="3"/>
    <n v="24.5"/>
    <x v="193"/>
    <n v="398856.7099999999"/>
  </r>
  <r>
    <d v="2024-12-02T00:00:00"/>
    <s v="Saleable RETURN"/>
    <x v="178"/>
    <s v="KRAHD_M01716"/>
    <s v="New Traditional"/>
    <s v="Maximus Jun22 (New Traditional)"/>
    <x v="9"/>
    <s v="H&amp;S"/>
    <n v="60"/>
    <n v="-4"/>
    <n v="-98"/>
    <s v="Salable"/>
    <x v="3"/>
    <n v="24.5"/>
    <x v="193"/>
    <n v="398954.7099999999"/>
  </r>
  <r>
    <d v="2024-12-02T00:00:00"/>
    <s v="Saleable RETURN"/>
    <x v="179"/>
    <s v="KRAHD_M01763"/>
    <s v="New Traditional"/>
    <s v="Maximus Jun22 (New Traditional)"/>
    <x v="9"/>
    <s v="H&amp;S"/>
    <n v="60"/>
    <n v="-4"/>
    <n v="-98"/>
    <s v="Salable"/>
    <x v="3"/>
    <n v="24.5"/>
    <x v="193"/>
    <n v="399052.7099999999"/>
  </r>
  <r>
    <d v="2024-12-02T00:00:00"/>
    <s v="Saleable RETURN"/>
    <x v="180"/>
    <s v="KRAHD_M05263"/>
    <s v="New Traditional"/>
    <s v="Maximus Jun22 (New Traditional)"/>
    <x v="9"/>
    <s v="H&amp;S"/>
    <n v="60"/>
    <n v="-4"/>
    <n v="-98"/>
    <s v="Salable"/>
    <x v="3"/>
    <n v="24.5"/>
    <x v="193"/>
    <n v="399150.7099999999"/>
  </r>
  <r>
    <d v="2024-12-02T00:00:00"/>
    <s v="Saleable RETURN"/>
    <x v="181"/>
    <s v="KRAHD_M01832"/>
    <s v="New Traditional"/>
    <s v="Maximus Jun22 (New Traditional)"/>
    <x v="9"/>
    <s v="H&amp;S"/>
    <n v="60"/>
    <n v="-4"/>
    <n v="-98"/>
    <s v="Salable"/>
    <x v="3"/>
    <n v="24.5"/>
    <x v="193"/>
    <n v="399248.7099999999"/>
  </r>
  <r>
    <d v="2024-12-02T00:00:00"/>
    <s v="Saleable RETURN"/>
    <x v="182"/>
    <s v="KRAHD_M01927"/>
    <s v="New Traditional"/>
    <s v="Maximus Jun22 (New Traditional)"/>
    <x v="9"/>
    <s v="H&amp;S"/>
    <n v="60"/>
    <n v="-4"/>
    <n v="-98"/>
    <s v="Salable"/>
    <x v="3"/>
    <n v="24.5"/>
    <x v="193"/>
    <n v="399346.7099999999"/>
  </r>
  <r>
    <d v="2024-12-02T00:00:00"/>
    <s v="Saleable RETURN"/>
    <x v="183"/>
    <s v="KRAHD_M05266"/>
    <s v="New Traditional"/>
    <s v="Maximus Jun22 (New Traditional)"/>
    <x v="9"/>
    <s v="H&amp;S"/>
    <n v="60"/>
    <n v="-4"/>
    <n v="-98"/>
    <s v="Salable"/>
    <x v="3"/>
    <n v="24.5"/>
    <x v="193"/>
    <n v="399444.7099999999"/>
  </r>
  <r>
    <d v="2024-12-02T00:00:00"/>
    <s v="Saleable RETURN"/>
    <x v="184"/>
    <s v="KRAHD_M01650"/>
    <s v="New Traditional"/>
    <s v="Maximus Jun22 (New Traditional)"/>
    <x v="9"/>
    <s v="H&amp;S"/>
    <n v="60"/>
    <n v="-4"/>
    <n v="-98"/>
    <s v="Salable"/>
    <x v="3"/>
    <n v="24.5"/>
    <x v="193"/>
    <n v="399542.7099999999"/>
  </r>
  <r>
    <d v="2024-12-02T00:00:00"/>
    <s v="Saleable RETURN"/>
    <x v="185"/>
    <s v="KRAHD_M04502"/>
    <s v="New Pharmacy"/>
    <s v="Maximus Jun22 (New Pharmacy)"/>
    <x v="9"/>
    <s v="H&amp;S"/>
    <n v="60"/>
    <n v="-4"/>
    <n v="-98"/>
    <s v="Salable"/>
    <x v="3"/>
    <n v="24.5"/>
    <x v="193"/>
    <n v="399640.7099999999"/>
  </r>
  <r>
    <d v="2024-12-02T00:00:00"/>
    <s v="Saleable RETURN"/>
    <x v="186"/>
    <s v="KRAHD_M01532"/>
    <s v="New Traditional"/>
    <s v="Maximus Jun22 (New Traditional)"/>
    <x v="9"/>
    <s v="H&amp;S"/>
    <n v="60"/>
    <n v="-4"/>
    <n v="-98"/>
    <s v="Salable"/>
    <x v="3"/>
    <n v="24.5"/>
    <x v="193"/>
    <n v="399738.7099999999"/>
  </r>
  <r>
    <d v="2024-12-02T00:00:00"/>
    <s v="Saleable RETURN"/>
    <x v="187"/>
    <s v="KRAHD_M02317"/>
    <s v="New Traditional"/>
    <s v="Maximus Jun22 (New Traditional)"/>
    <x v="9"/>
    <s v="H&amp;S"/>
    <n v="60"/>
    <n v="-4"/>
    <n v="-98"/>
    <s v="Salable"/>
    <x v="3"/>
    <n v="24.5"/>
    <x v="193"/>
    <n v="399836.7099999999"/>
  </r>
  <r>
    <d v="2024-12-02T00:00:00"/>
    <s v="Saleable RETURN"/>
    <x v="188"/>
    <s v="KRAHD_M02446"/>
    <s v="New Traditional"/>
    <s v="Maximus Jun22 (New Traditional)"/>
    <x v="9"/>
    <s v="H&amp;S"/>
    <n v="60"/>
    <n v="-4"/>
    <n v="-98"/>
    <s v="Salable"/>
    <x v="3"/>
    <n v="24.5"/>
    <x v="193"/>
    <n v="399934.7099999999"/>
  </r>
  <r>
    <d v="2024-12-02T00:00:00"/>
    <s v="Saleable RETURN"/>
    <x v="189"/>
    <s v="KRAHD_M01283"/>
    <s v="New Traditional"/>
    <s v="Maximus Jun22 (New Traditional)"/>
    <x v="9"/>
    <s v="H&amp;S"/>
    <n v="60"/>
    <n v="-4"/>
    <n v="-98"/>
    <s v="Salable"/>
    <x v="3"/>
    <n v="24.5"/>
    <x v="193"/>
    <n v="400032.7099999999"/>
  </r>
  <r>
    <d v="2024-12-02T00:00:00"/>
    <s v="Saleable RETURN"/>
    <x v="190"/>
    <s v="KRAHD_M01326"/>
    <s v="New Traditional"/>
    <s v="Maximus Jun22 (New Traditional)"/>
    <x v="9"/>
    <s v="H&amp;S"/>
    <n v="60"/>
    <n v="-4"/>
    <n v="-98"/>
    <s v="Salable"/>
    <x v="3"/>
    <n v="24.5"/>
    <x v="193"/>
    <n v="400130.7099999999"/>
  </r>
  <r>
    <d v="2024-12-02T00:00:00"/>
    <s v="Saleable RETURN"/>
    <x v="129"/>
    <s v="KRAHD_M01052"/>
    <s v="New Traditional"/>
    <s v="Maximus Jun22 (New Traditional)"/>
    <x v="9"/>
    <s v="H&amp;S"/>
    <n v="60"/>
    <n v="-4"/>
    <n v="-98"/>
    <s v="Salable"/>
    <x v="3"/>
    <n v="24.5"/>
    <x v="193"/>
    <n v="400228.7099999999"/>
  </r>
  <r>
    <d v="2024-12-02T00:00:00"/>
    <s v="Saleable RETURN"/>
    <x v="191"/>
    <s v="KRAHD_M01918"/>
    <s v="New Traditional"/>
    <s v="Maximus Jun22 (New Traditional)"/>
    <x v="9"/>
    <s v="H&amp;S"/>
    <n v="60"/>
    <n v="-4"/>
    <n v="-98"/>
    <s v="Salable"/>
    <x v="3"/>
    <n v="24.5"/>
    <x v="193"/>
    <n v="400326.7099999999"/>
  </r>
  <r>
    <d v="2024-12-02T00:00:00"/>
    <s v="Saleable RETURN"/>
    <x v="192"/>
    <s v="KRAHD_M01371"/>
    <s v="New Traditional"/>
    <s v="Maximus Jun22 (New Traditional)"/>
    <x v="9"/>
    <s v="H&amp;S"/>
    <n v="60"/>
    <n v="-4"/>
    <n v="-98"/>
    <s v="Salable"/>
    <x v="3"/>
    <n v="24.5"/>
    <x v="193"/>
    <n v="400424.7099999999"/>
  </r>
  <r>
    <d v="2024-12-02T00:00:00"/>
    <s v="Saleable RETURN"/>
    <x v="193"/>
    <s v="KRAHD_M01533"/>
    <s v="New Traditional"/>
    <s v="Maximus Jun22 (New Traditional)"/>
    <x v="9"/>
    <s v="H&amp;S"/>
    <n v="60"/>
    <n v="-4"/>
    <n v="-98"/>
    <s v="Salable"/>
    <x v="3"/>
    <n v="24.5"/>
    <x v="193"/>
    <n v="400522.7099999999"/>
  </r>
  <r>
    <d v="2024-12-02T00:00:00"/>
    <s v="Saleable RETURN"/>
    <x v="194"/>
    <s v="KRAHD_M01651"/>
    <s v="New Traditional"/>
    <s v="Maximus Jun22 (New Traditional)"/>
    <x v="9"/>
    <s v="H&amp;S"/>
    <n v="60"/>
    <n v="-4"/>
    <n v="-98"/>
    <s v="Salable"/>
    <x v="3"/>
    <n v="24.5"/>
    <x v="193"/>
    <n v="400620.7099999999"/>
  </r>
  <r>
    <d v="2024-12-02T00:00:00"/>
    <s v="Saleable RETURN"/>
    <x v="195"/>
    <s v="KRAHD_M00910"/>
    <s v="New Traditional"/>
    <s v="Maximus Jun22 (New Traditional)"/>
    <x v="9"/>
    <s v="H&amp;S"/>
    <n v="60"/>
    <n v="-4"/>
    <n v="-98"/>
    <s v="Salable"/>
    <x v="3"/>
    <n v="24.5"/>
    <x v="193"/>
    <n v="400718.7099999999"/>
  </r>
  <r>
    <d v="2024-12-02T00:00:00"/>
    <s v="Saleable RETURN"/>
    <x v="195"/>
    <s v="KRAHD_M01764"/>
    <s v="New Traditional"/>
    <s v="Maximus Jun22 (New Traditional)"/>
    <x v="9"/>
    <s v="H&amp;S"/>
    <n v="60"/>
    <n v="-4"/>
    <n v="-98"/>
    <s v="Salable"/>
    <x v="3"/>
    <n v="24.5"/>
    <x v="193"/>
    <n v="400816.7099999999"/>
  </r>
  <r>
    <d v="2024-12-02T00:00:00"/>
    <s v="Saleable RETURN"/>
    <x v="196"/>
    <s v="KRAHD_M02450"/>
    <s v="New Traditional"/>
    <s v="Maximus Jun22 (New Traditional)"/>
    <x v="9"/>
    <s v="H&amp;S"/>
    <n v="60"/>
    <n v="-4"/>
    <n v="-98"/>
    <s v="Salable"/>
    <x v="3"/>
    <n v="24.5"/>
    <x v="193"/>
    <n v="400914.7099999999"/>
  </r>
  <r>
    <d v="2024-12-02T00:00:00"/>
    <s v="Saleable RETURN"/>
    <x v="197"/>
    <s v="KRAHD_M01479"/>
    <s v="New Traditional"/>
    <s v="Maximus Jun22 (New Traditional)"/>
    <x v="9"/>
    <s v="H&amp;S"/>
    <n v="60"/>
    <n v="-4"/>
    <n v="-98"/>
    <s v="Salable"/>
    <x v="3"/>
    <n v="24.5"/>
    <x v="193"/>
    <n v="401012.7099999999"/>
  </r>
  <r>
    <d v="2024-12-02T00:00:00"/>
    <s v="Saleable RETURN"/>
    <x v="198"/>
    <s v="KRAHD_M02726"/>
    <s v="New Beauty"/>
    <s v="Maximus Jun22 (New Beauty)"/>
    <x v="9"/>
    <s v="H&amp;S"/>
    <n v="60"/>
    <n v="-4"/>
    <n v="-98"/>
    <s v="Salable"/>
    <x v="3"/>
    <n v="24.5"/>
    <x v="193"/>
    <n v="401110.7099999999"/>
  </r>
  <r>
    <d v="2024-12-02T00:00:00"/>
    <s v="Saleable RETURN"/>
    <x v="199"/>
    <s v="KRAHD_M01929"/>
    <s v="New Traditional"/>
    <s v="Maximus Jun22 (New Traditional)"/>
    <x v="9"/>
    <s v="H&amp;S"/>
    <n v="60"/>
    <n v="-4"/>
    <n v="-98"/>
    <s v="Salable"/>
    <x v="3"/>
    <n v="24.5"/>
    <x v="193"/>
    <n v="401208.70999999996"/>
  </r>
  <r>
    <d v="2024-12-02T00:00:00"/>
    <s v="Saleable RETURN"/>
    <x v="200"/>
    <s v="KRAHD_M01468"/>
    <s v="New Traditional"/>
    <s v="Maximus Jun22 (New Traditional)"/>
    <x v="9"/>
    <s v="H&amp;S"/>
    <n v="60"/>
    <n v="-4"/>
    <n v="-98"/>
    <s v="Salable"/>
    <x v="3"/>
    <n v="24.5"/>
    <x v="193"/>
    <n v="401306.70999999996"/>
  </r>
  <r>
    <d v="2024-12-02T00:00:00"/>
    <s v="Saleable RETURN"/>
    <x v="201"/>
    <s v="KRAHD_M00973"/>
    <s v="New Traditional"/>
    <s v="Maximus Jun22 (New Traditional)"/>
    <x v="9"/>
    <s v="H&amp;S"/>
    <n v="60"/>
    <n v="-4"/>
    <n v="-98"/>
    <s v="Salable"/>
    <x v="3"/>
    <n v="24.5"/>
    <x v="193"/>
    <n v="401404.70999999996"/>
  </r>
  <r>
    <d v="2024-12-02T00:00:00"/>
    <s v="Saleable RETURN"/>
    <x v="202"/>
    <s v="KRAHD_M02202"/>
    <s v="New Traditional"/>
    <s v="Maximus Jun22 (New Traditional)"/>
    <x v="9"/>
    <s v="H&amp;S"/>
    <n v="60"/>
    <n v="-4"/>
    <n v="-98"/>
    <s v="Salable"/>
    <x v="3"/>
    <n v="24.5"/>
    <x v="193"/>
    <n v="401502.70999999996"/>
  </r>
  <r>
    <d v="2024-12-02T00:00:00"/>
    <s v="Saleable RETURN"/>
    <x v="203"/>
    <s v="KRAHD_M02336"/>
    <s v="New Traditional"/>
    <s v="Maximus Jun22 (New Traditional)"/>
    <x v="9"/>
    <s v="H&amp;S"/>
    <n v="60"/>
    <n v="-4"/>
    <n v="-98"/>
    <s v="Salable"/>
    <x v="3"/>
    <n v="24.5"/>
    <x v="193"/>
    <n v="401600.70999999996"/>
  </r>
  <r>
    <d v="2024-12-02T00:00:00"/>
    <s v="Saleable RETURN"/>
    <x v="204"/>
    <s v="KRAHD_M01999"/>
    <s v="New Traditional"/>
    <s v="Maximus Jun22 (New Traditional)"/>
    <x v="9"/>
    <s v="H&amp;S"/>
    <n v="60"/>
    <n v="-4"/>
    <n v="-98"/>
    <s v="Salable"/>
    <x v="3"/>
    <n v="24.5"/>
    <x v="193"/>
    <n v="401698.70999999996"/>
  </r>
  <r>
    <d v="2024-12-02T00:00:00"/>
    <s v="Saleable RETURN"/>
    <x v="205"/>
    <s v="KRAHD_M02546"/>
    <s v="New Traditional"/>
    <s v="Maximus Jun22 (New Traditional)"/>
    <x v="9"/>
    <s v="H&amp;S"/>
    <n v="60"/>
    <n v="-4"/>
    <n v="-98"/>
    <s v="Salable"/>
    <x v="3"/>
    <n v="24.5"/>
    <x v="193"/>
    <n v="401796.70999999996"/>
  </r>
  <r>
    <d v="2024-12-02T00:00:00"/>
    <s v="Saleable RETURN"/>
    <x v="206"/>
    <s v="KRAHD_M01330"/>
    <s v="New Traditional"/>
    <s v="Maximus Jun22 (New Traditional)"/>
    <x v="9"/>
    <s v="H&amp;S"/>
    <n v="60"/>
    <n v="-4"/>
    <n v="-98"/>
    <s v="Salable"/>
    <x v="3"/>
    <n v="24.5"/>
    <x v="193"/>
    <n v="401894.70999999996"/>
  </r>
  <r>
    <d v="2024-12-02T00:00:00"/>
    <s v="Saleable RETURN"/>
    <x v="207"/>
    <s v="KRAHD_M02203"/>
    <s v="New Pharmacy"/>
    <s v="Maximus Jun22 (New Pharmacy)"/>
    <x v="9"/>
    <s v="H&amp;S"/>
    <n v="60"/>
    <n v="-4"/>
    <n v="-98"/>
    <s v="Salable"/>
    <x v="3"/>
    <n v="24.5"/>
    <x v="193"/>
    <n v="401992.70999999996"/>
  </r>
  <r>
    <d v="2024-12-02T00:00:00"/>
    <s v="Saleable RETURN"/>
    <x v="208"/>
    <s v="KRAHD_M01926"/>
    <s v="New Traditional"/>
    <s v="Maximus Jun22 (New Traditional)"/>
    <x v="9"/>
    <s v="H&amp;S"/>
    <n v="60"/>
    <n v="-4"/>
    <n v="-98"/>
    <s v="Salable"/>
    <x v="3"/>
    <n v="24.5"/>
    <x v="193"/>
    <n v="402090.70999999996"/>
  </r>
  <r>
    <d v="2024-12-02T00:00:00"/>
    <s v="Saleable RETURN"/>
    <x v="209"/>
    <s v="KRAHD_M02349"/>
    <s v="New Traditional"/>
    <s v="Maximus Jun22 (New Traditional)"/>
    <x v="9"/>
    <s v="H&amp;S"/>
    <n v="60"/>
    <n v="-4"/>
    <n v="-98"/>
    <s v="Salable"/>
    <x v="3"/>
    <n v="24.5"/>
    <x v="193"/>
    <n v="402188.70999999996"/>
  </r>
  <r>
    <d v="2024-12-02T00:00:00"/>
    <s v="Saleable RETURN"/>
    <x v="210"/>
    <s v="KRAHD_M04954"/>
    <s v="New Traditional"/>
    <s v="Maximus Jun22 (New Traditional)"/>
    <x v="9"/>
    <s v="H&amp;S"/>
    <n v="60"/>
    <n v="-4"/>
    <n v="-98"/>
    <s v="Salable"/>
    <x v="3"/>
    <n v="24.5"/>
    <x v="193"/>
    <n v="402286.70999999996"/>
  </r>
  <r>
    <d v="2024-12-02T00:00:00"/>
    <s v="Saleable RETURN"/>
    <x v="211"/>
    <s v="KRAHD_M02315"/>
    <s v="New Traditional"/>
    <s v="Maximus Jun22 (New Traditional)"/>
    <x v="9"/>
    <s v="H&amp;S"/>
    <n v="60"/>
    <n v="-4"/>
    <n v="-98"/>
    <s v="Salable"/>
    <x v="3"/>
    <n v="24.5"/>
    <x v="193"/>
    <n v="402384.70999999996"/>
  </r>
  <r>
    <d v="2024-12-02T00:00:00"/>
    <s v="Saleable RETURN"/>
    <x v="212"/>
    <s v="KRAHD_M01404"/>
    <s v="New Traditional"/>
    <s v="Maximus Jun22 (New Traditional)"/>
    <x v="9"/>
    <s v="H&amp;S"/>
    <n v="60"/>
    <n v="-4"/>
    <n v="-98"/>
    <s v="Salable"/>
    <x v="3"/>
    <n v="24.5"/>
    <x v="193"/>
    <n v="402482.70999999996"/>
  </r>
  <r>
    <d v="2024-12-02T00:00:00"/>
    <s v="Saleable RETURN"/>
    <x v="213"/>
    <s v="KRAHD_M00874"/>
    <s v="New Traditional"/>
    <s v="Maximus Jun22 (New Traditional)"/>
    <x v="9"/>
    <s v="H&amp;S"/>
    <n v="60"/>
    <n v="-4"/>
    <n v="-98"/>
    <s v="Salable"/>
    <x v="3"/>
    <n v="24.5"/>
    <x v="193"/>
    <n v="402580.70999999996"/>
  </r>
  <r>
    <d v="2024-12-02T00:00:00"/>
    <s v="Saleable RETURN"/>
    <x v="214"/>
    <s v="KRAHD_M01220"/>
    <s v="New Traditional"/>
    <s v="Maximus Jun22 (New Traditional)"/>
    <x v="9"/>
    <s v="H&amp;S"/>
    <n v="60"/>
    <n v="-4"/>
    <n v="-98"/>
    <s v="Salable"/>
    <x v="3"/>
    <n v="24.5"/>
    <x v="193"/>
    <n v="402678.70999999996"/>
  </r>
  <r>
    <d v="2024-12-02T00:00:00"/>
    <s v="Saleable RETURN"/>
    <x v="215"/>
    <s v="KRAHD_M02469"/>
    <s v="New Traditional"/>
    <s v="Maximus Jun22 (New Traditional)"/>
    <x v="9"/>
    <s v="H&amp;S"/>
    <n v="60"/>
    <n v="-4"/>
    <n v="-98"/>
    <s v="Salable"/>
    <x v="3"/>
    <n v="24.5"/>
    <x v="193"/>
    <n v="402776.70999999996"/>
  </r>
  <r>
    <d v="2024-12-02T00:00:00"/>
    <s v="Saleable RETURN"/>
    <x v="216"/>
    <s v="KRAHD_M01907"/>
    <s v="New Traditional"/>
    <s v="Maximus Jun22 (New Traditional)"/>
    <x v="9"/>
    <s v="H&amp;S"/>
    <n v="60"/>
    <n v="-4"/>
    <n v="-98"/>
    <s v="Salable"/>
    <x v="3"/>
    <n v="24.5"/>
    <x v="193"/>
    <n v="402874.70999999996"/>
  </r>
  <r>
    <d v="2024-12-02T00:00:00"/>
    <s v="Saleable RETURN"/>
    <x v="217"/>
    <s v="KRAHD_M01312"/>
    <s v="New Traditional"/>
    <s v="Maximus Jun22 (New Traditional)"/>
    <x v="9"/>
    <s v="H&amp;S"/>
    <n v="60"/>
    <n v="-4"/>
    <n v="-98"/>
    <s v="Salable"/>
    <x v="3"/>
    <n v="24.5"/>
    <x v="193"/>
    <n v="402972.70999999996"/>
  </r>
  <r>
    <d v="2024-12-02T00:00:00"/>
    <s v="Saleable RETURN"/>
    <x v="218"/>
    <s v="KRAHD_M01834"/>
    <s v="New Beauty"/>
    <s v="Maximus Jun22 (New Beauty)"/>
    <x v="9"/>
    <s v="H&amp;S"/>
    <n v="60"/>
    <n v="-4"/>
    <n v="-98"/>
    <s v="Salable"/>
    <x v="3"/>
    <n v="24.5"/>
    <x v="193"/>
    <n v="403070.70999999996"/>
  </r>
  <r>
    <d v="2024-12-02T00:00:00"/>
    <s v="Saleable RETURN"/>
    <x v="219"/>
    <s v="KRAHD_M01172"/>
    <s v="New Pharmacy"/>
    <s v="Maximus Jun22 (New Pharmacy)"/>
    <x v="9"/>
    <s v="H&amp;S"/>
    <n v="60"/>
    <n v="-4"/>
    <n v="-98"/>
    <s v="Salable"/>
    <x v="3"/>
    <n v="24.5"/>
    <x v="193"/>
    <n v="403168.70999999996"/>
  </r>
  <r>
    <d v="2024-12-02T00:00:00"/>
    <s v="Saleable RETURN"/>
    <x v="220"/>
    <s v="KRAHD_M02248"/>
    <s v="New Traditional"/>
    <s v="Maximus Jun22 (New Traditional)"/>
    <x v="9"/>
    <s v="H&amp;S"/>
    <n v="60"/>
    <n v="-4"/>
    <n v="-98"/>
    <s v="Salable"/>
    <x v="3"/>
    <n v="24.5"/>
    <x v="193"/>
    <n v="403266.70999999996"/>
  </r>
  <r>
    <d v="2024-12-02T00:00:00"/>
    <s v="Saleable RETURN"/>
    <x v="221"/>
    <s v="KRAHD_M01218"/>
    <s v="New Traditional"/>
    <s v="Maximus Jun22 (New Traditional)"/>
    <x v="9"/>
    <s v="H&amp;S"/>
    <n v="60"/>
    <n v="-4"/>
    <n v="-98"/>
    <s v="Salable"/>
    <x v="3"/>
    <n v="24.5"/>
    <x v="193"/>
    <n v="403364.70999999996"/>
  </r>
  <r>
    <d v="2024-12-02T00:00:00"/>
    <s v="Saleable RETURN"/>
    <x v="222"/>
    <s v="KRAHD_M00870"/>
    <s v="New Traditional"/>
    <s v="Maximus Jun22 (New Traditional)"/>
    <x v="9"/>
    <s v="H&amp;S"/>
    <n v="60"/>
    <n v="-4"/>
    <n v="-98"/>
    <s v="Salable"/>
    <x v="3"/>
    <n v="24.5"/>
    <x v="193"/>
    <n v="403462.70999999996"/>
  </r>
  <r>
    <d v="2024-12-02T00:00:00"/>
    <s v="Saleable RETURN"/>
    <x v="223"/>
    <s v="KRAHD_M02451"/>
    <s v="New Traditional"/>
    <s v="Maximus Jun22 (New Traditional)"/>
    <x v="9"/>
    <s v="H&amp;S"/>
    <n v="60"/>
    <n v="-4"/>
    <n v="-98"/>
    <s v="Salable"/>
    <x v="3"/>
    <n v="24.5"/>
    <x v="193"/>
    <n v="403560.70999999996"/>
  </r>
  <r>
    <d v="2024-12-02T00:00:00"/>
    <s v="Saleable RETURN"/>
    <x v="224"/>
    <s v="KRAHD_M01211"/>
    <s v="New Traditional"/>
    <s v="Maximus Jun22 (New Traditional)"/>
    <x v="9"/>
    <s v="H&amp;S"/>
    <n v="60"/>
    <n v="-4"/>
    <n v="-98"/>
    <s v="Salable"/>
    <x v="3"/>
    <n v="24.5"/>
    <x v="193"/>
    <n v="403658.70999999996"/>
  </r>
  <r>
    <d v="2024-12-02T00:00:00"/>
    <s v="Saleable RETURN"/>
    <x v="225"/>
    <s v="KRAHD_M02512"/>
    <s v="New Traditional"/>
    <s v="Maximus Jun22 (New Traditional)"/>
    <x v="9"/>
    <s v="H&amp;S"/>
    <n v="60"/>
    <n v="-4"/>
    <n v="-98"/>
    <s v="Salable"/>
    <x v="3"/>
    <n v="24.5"/>
    <x v="193"/>
    <n v="403756.70999999996"/>
  </r>
  <r>
    <d v="2024-12-02T00:00:00"/>
    <s v="Saleable RETURN"/>
    <x v="226"/>
    <s v="KRAHD_M02157"/>
    <s v="New Traditional"/>
    <s v="Maximus Jun22 (New Traditional)"/>
    <x v="9"/>
    <s v="H&amp;S"/>
    <n v="60"/>
    <n v="-4"/>
    <n v="-98"/>
    <s v="Salable"/>
    <x v="3"/>
    <n v="24.5"/>
    <x v="193"/>
    <n v="403854.70999999996"/>
  </r>
  <r>
    <d v="2024-12-02T00:00:00"/>
    <s v="Saleable RETURN"/>
    <x v="227"/>
    <s v="KRAHD_M00862"/>
    <s v="New Traditional"/>
    <s v="Maximus Jun22 (New Traditional)"/>
    <x v="9"/>
    <s v="H&amp;S"/>
    <n v="60"/>
    <n v="-4"/>
    <n v="-98"/>
    <s v="Salable"/>
    <x v="3"/>
    <n v="24.5"/>
    <x v="193"/>
    <n v="403952.70999999996"/>
  </r>
  <r>
    <d v="2024-12-02T00:00:00"/>
    <s v="Saleable RETURN"/>
    <x v="228"/>
    <s v="KRAHD_M01280"/>
    <s v="New Traditional"/>
    <s v="Maximus Jun22 (New Traditional)"/>
    <x v="9"/>
    <s v="H&amp;S"/>
    <n v="60"/>
    <n v="-4"/>
    <n v="-98"/>
    <s v="Salable"/>
    <x v="3"/>
    <n v="24.5"/>
    <x v="193"/>
    <n v="404050.70999999996"/>
  </r>
  <r>
    <d v="2024-12-02T00:00:00"/>
    <s v="Saleable RETURN"/>
    <x v="229"/>
    <s v="KRAHD_M01870"/>
    <s v="New Pharmacy"/>
    <s v="Maximus Jun22 (New Pharmacy)"/>
    <x v="9"/>
    <s v="H&amp;S"/>
    <n v="60"/>
    <n v="-4"/>
    <n v="-98"/>
    <s v="Salable"/>
    <x v="3"/>
    <n v="24.5"/>
    <x v="193"/>
    <n v="404148.70999999996"/>
  </r>
  <r>
    <d v="2024-12-02T00:00:00"/>
    <s v="Saleable RETURN"/>
    <x v="230"/>
    <s v="KRAHD_M02249"/>
    <s v="New Traditional"/>
    <s v="Maximus Jun22 (New Traditional)"/>
    <x v="9"/>
    <s v="H&amp;S"/>
    <n v="60"/>
    <n v="-4"/>
    <n v="-98"/>
    <s v="Salable"/>
    <x v="3"/>
    <n v="24.5"/>
    <x v="193"/>
    <n v="404246.70999999996"/>
  </r>
  <r>
    <d v="2024-12-02T00:00:00"/>
    <s v="Saleable RETURN"/>
    <x v="231"/>
    <s v="KRAHD_M01189"/>
    <s v="New Traditional"/>
    <s v="Maximus Jun22 (New Traditional)"/>
    <x v="9"/>
    <s v="H&amp;S"/>
    <n v="60"/>
    <n v="-4"/>
    <n v="-98"/>
    <s v="Salable"/>
    <x v="3"/>
    <n v="24.5"/>
    <x v="193"/>
    <n v="404344.70999999996"/>
  </r>
  <r>
    <d v="2024-12-02T00:00:00"/>
    <s v="Saleable RETURN"/>
    <x v="232"/>
    <s v="KRAHD_M02231"/>
    <s v="New Traditional"/>
    <s v="Maximus Jun22 (New Traditional)"/>
    <x v="9"/>
    <s v="H&amp;S"/>
    <n v="60"/>
    <n v="-4"/>
    <n v="-98"/>
    <s v="Salable"/>
    <x v="3"/>
    <n v="24.5"/>
    <x v="193"/>
    <n v="404442.70999999996"/>
  </r>
  <r>
    <d v="2024-12-02T00:00:00"/>
    <s v="Saleable RETURN"/>
    <x v="233"/>
    <s v="KRAHD_M01396"/>
    <s v="New Traditional"/>
    <s v="Maximus Jun22 (New Traditional)"/>
    <x v="9"/>
    <s v="H&amp;S"/>
    <n v="60"/>
    <n v="-4"/>
    <n v="-98"/>
    <s v="Salable"/>
    <x v="3"/>
    <n v="24.5"/>
    <x v="193"/>
    <n v="404540.70999999996"/>
  </r>
  <r>
    <d v="2024-12-02T00:00:00"/>
    <s v="Saleable RETURN"/>
    <x v="234"/>
    <s v="KRAHD_M01274"/>
    <s v="New Traditional"/>
    <s v="Maximus Jun22 (New Traditional)"/>
    <x v="9"/>
    <s v="H&amp;S"/>
    <n v="60"/>
    <n v="-4"/>
    <n v="-98"/>
    <s v="Salable"/>
    <x v="3"/>
    <n v="24.5"/>
    <x v="193"/>
    <n v="404638.70999999996"/>
  </r>
  <r>
    <d v="2024-12-02T00:00:00"/>
    <s v="Saleable RETURN"/>
    <x v="235"/>
    <s v="KRAHD_M01057"/>
    <s v="New Traditional"/>
    <s v="Maximus Jun22 (New Traditional)"/>
    <x v="9"/>
    <s v="H&amp;S"/>
    <n v="60"/>
    <n v="-4"/>
    <n v="-98"/>
    <s v="Salable"/>
    <x v="3"/>
    <n v="24.5"/>
    <x v="193"/>
    <n v="404736.70999999996"/>
  </r>
  <r>
    <d v="2024-12-02T00:00:00"/>
    <s v="Saleable RETURN"/>
    <x v="236"/>
    <s v="KRAHD_M02258"/>
    <s v="New Traditional"/>
    <s v="Maximus Jun22 (New Traditional)"/>
    <x v="9"/>
    <s v="H&amp;S"/>
    <n v="60"/>
    <n v="-4"/>
    <n v="-98"/>
    <s v="Salable"/>
    <x v="3"/>
    <n v="24.5"/>
    <x v="193"/>
    <n v="404834.70999999996"/>
  </r>
  <r>
    <d v="2024-12-02T00:00:00"/>
    <s v="Saleable RETURN"/>
    <x v="237"/>
    <s v="KRAHD_M02208"/>
    <s v="New Traditional"/>
    <s v="Maximus Jun22 (New Traditional)"/>
    <x v="9"/>
    <s v="H&amp;S"/>
    <n v="60"/>
    <n v="-4"/>
    <n v="-98"/>
    <s v="Salable"/>
    <x v="3"/>
    <n v="24.5"/>
    <x v="193"/>
    <n v="404932.70999999996"/>
  </r>
  <r>
    <d v="2024-12-02T00:00:00"/>
    <s v="Saleable RETURN"/>
    <x v="238"/>
    <s v="KRAHD_M00873"/>
    <s v="New Traditional"/>
    <s v="Maximus Jun22 (New Traditional)"/>
    <x v="9"/>
    <s v="H&amp;S"/>
    <n v="60"/>
    <n v="-4"/>
    <n v="-98"/>
    <s v="Salable"/>
    <x v="3"/>
    <n v="24.5"/>
    <x v="193"/>
    <n v="405030.70999999996"/>
  </r>
  <r>
    <d v="2024-12-02T00:00:00"/>
    <s v="Saleable RETURN"/>
    <x v="239"/>
    <s v="KRAHD_M02337"/>
    <s v="New Traditional"/>
    <s v="Maximus Jun22 (New Traditional)"/>
    <x v="9"/>
    <s v="H&amp;S"/>
    <n v="60"/>
    <n v="-4"/>
    <n v="-98"/>
    <s v="Salable"/>
    <x v="3"/>
    <n v="24.5"/>
    <x v="193"/>
    <n v="405128.70999999996"/>
  </r>
  <r>
    <d v="2024-12-02T00:00:00"/>
    <s v="Saleable RETURN"/>
    <x v="240"/>
    <s v="KRAHD_M02267"/>
    <s v="New Traditional"/>
    <s v="Maximus Jun22 (New Traditional)"/>
    <x v="9"/>
    <s v="H&amp;S"/>
    <n v="60"/>
    <n v="-4"/>
    <n v="-98"/>
    <s v="Salable"/>
    <x v="3"/>
    <n v="24.5"/>
    <x v="193"/>
    <n v="405226.70999999996"/>
  </r>
  <r>
    <d v="2024-12-02T00:00:00"/>
    <s v="Saleable RETURN"/>
    <x v="241"/>
    <s v="KRAHD_M02118"/>
    <s v="New Traditional"/>
    <s v="Maximus Jun22 (New Traditional)"/>
    <x v="9"/>
    <s v="H&amp;S"/>
    <n v="60"/>
    <n v="-4"/>
    <n v="-98"/>
    <s v="Salable"/>
    <x v="3"/>
    <n v="24.5"/>
    <x v="193"/>
    <n v="405324.70999999996"/>
  </r>
  <r>
    <d v="2024-12-02T00:00:00"/>
    <s v="Saleable RETURN"/>
    <x v="242"/>
    <s v="KRAHD_M02453"/>
    <s v="New Beauty"/>
    <s v="Maximus Jun22 (New Beauty)"/>
    <x v="9"/>
    <s v="H&amp;S"/>
    <n v="60"/>
    <n v="-4"/>
    <n v="-98"/>
    <s v="Salable"/>
    <x v="3"/>
    <n v="24.5"/>
    <x v="193"/>
    <n v="405422.70999999996"/>
  </r>
  <r>
    <d v="2024-12-02T00:00:00"/>
    <s v="Saleable RETURN"/>
    <x v="243"/>
    <s v="KRAHD_M01056"/>
    <s v="New Traditional"/>
    <s v="Maximus Jun22 (New Traditional)"/>
    <x v="9"/>
    <s v="H&amp;S"/>
    <n v="60"/>
    <n v="-4"/>
    <n v="-98"/>
    <s v="Salable"/>
    <x v="3"/>
    <n v="24.5"/>
    <x v="193"/>
    <n v="405520.70999999996"/>
  </r>
  <r>
    <d v="2024-12-02T00:00:00"/>
    <s v="Saleable RETURN"/>
    <x v="244"/>
    <s v="KRAHD_M02474"/>
    <s v="New Traditional"/>
    <s v="Maximus Jun22 (New Traditional)"/>
    <x v="9"/>
    <s v="H&amp;S"/>
    <n v="60"/>
    <n v="-4"/>
    <n v="-98"/>
    <s v="Salable"/>
    <x v="3"/>
    <n v="24.5"/>
    <x v="193"/>
    <n v="405618.70999999996"/>
  </r>
  <r>
    <d v="2024-12-02T00:00:00"/>
    <s v="Saleable RETURN"/>
    <x v="245"/>
    <s v="KRAHD_M02268"/>
    <s v="New Traditional"/>
    <s v="Maximus Jun22 (New Traditional)"/>
    <x v="9"/>
    <s v="H&amp;S"/>
    <n v="60"/>
    <n v="-4"/>
    <n v="-98"/>
    <s v="Salable"/>
    <x v="3"/>
    <n v="24.5"/>
    <x v="193"/>
    <n v="405716.70999999996"/>
  </r>
  <r>
    <d v="2024-12-02T00:00:00"/>
    <s v="Saleable RETURN"/>
    <x v="246"/>
    <s v="KRAHD_M02489"/>
    <s v="New Beauty"/>
    <s v="Maximus Jun22 (New Beauty)"/>
    <x v="9"/>
    <s v="H&amp;S"/>
    <n v="60"/>
    <n v="-4"/>
    <n v="-98"/>
    <s v="Salable"/>
    <x v="3"/>
    <n v="24.5"/>
    <x v="193"/>
    <n v="405814.70999999996"/>
  </r>
  <r>
    <d v="2024-12-02T00:00:00"/>
    <s v="Saleable RETURN"/>
    <x v="247"/>
    <s v="KRAHD_M01920"/>
    <s v="New Traditional"/>
    <s v="Maximus Jun22 (New Traditional)"/>
    <x v="9"/>
    <s v="H&amp;S"/>
    <n v="60"/>
    <n v="-4"/>
    <n v="-98"/>
    <s v="Salable"/>
    <x v="3"/>
    <n v="24.5"/>
    <x v="193"/>
    <n v="405912.70999999996"/>
  </r>
  <r>
    <d v="2024-12-02T00:00:00"/>
    <s v="Saleable RETURN"/>
    <x v="248"/>
    <s v="KRAHD_M01373"/>
    <s v="New Pharmacy"/>
    <s v="Maximus Jun22 (New Pharmacy)"/>
    <x v="9"/>
    <s v="H&amp;S"/>
    <n v="60"/>
    <n v="-4"/>
    <n v="-98"/>
    <s v="Salable"/>
    <x v="3"/>
    <n v="24.5"/>
    <x v="193"/>
    <n v="406010.70999999996"/>
  </r>
  <r>
    <d v="2024-12-02T00:00:00"/>
    <s v="Saleable RETURN"/>
    <x v="249"/>
    <s v="KRAHD_M01766"/>
    <s v="New Traditional"/>
    <s v="Maximus Jun22 (New Traditional)"/>
    <x v="9"/>
    <s v="H&amp;S"/>
    <n v="60"/>
    <n v="-4"/>
    <n v="-98"/>
    <s v="Salable"/>
    <x v="3"/>
    <n v="24.5"/>
    <x v="193"/>
    <n v="406108.70999999996"/>
  </r>
  <r>
    <d v="2024-12-02T00:00:00"/>
    <s v="Saleable RETURN"/>
    <x v="250"/>
    <s v="KRAHD_M02338"/>
    <s v="New Traditional"/>
    <s v="Maximus Jun22 (New Traditional)"/>
    <x v="9"/>
    <s v="H&amp;S"/>
    <n v="60"/>
    <n v="-4"/>
    <n v="-98"/>
    <s v="Salable"/>
    <x v="3"/>
    <n v="24.5"/>
    <x v="193"/>
    <n v="406206.70999999996"/>
  </r>
  <r>
    <d v="2024-12-02T00:00:00"/>
    <s v="Saleable RETURN"/>
    <x v="251"/>
    <s v="KRAHD_M02220"/>
    <s v="New Traditional"/>
    <s v="Maximus Jun22 (New Traditional)"/>
    <x v="9"/>
    <s v="H&amp;S"/>
    <n v="60"/>
    <n v="-4"/>
    <n v="-98"/>
    <s v="Salable"/>
    <x v="3"/>
    <n v="24.5"/>
    <x v="193"/>
    <n v="406304.70999999996"/>
  </r>
  <r>
    <d v="2024-12-02T00:00:00"/>
    <s v="Saleable RETURN"/>
    <x v="252"/>
    <s v="KRAHD_M01549"/>
    <s v="New Traditional"/>
    <s v="Maximus Jun22 (New Traditional)"/>
    <x v="9"/>
    <s v="H&amp;S"/>
    <n v="60"/>
    <n v="-4"/>
    <n v="-98"/>
    <s v="Salable"/>
    <x v="3"/>
    <n v="24.5"/>
    <x v="193"/>
    <n v="406402.70999999996"/>
  </r>
  <r>
    <d v="2024-12-02T00:00:00"/>
    <s v="Saleable RETURN"/>
    <x v="253"/>
    <s v="KRAHD_M04949"/>
    <s v="New Beauty"/>
    <s v="Maximus Jun22 (New Beauty)"/>
    <x v="9"/>
    <s v="H&amp;S"/>
    <n v="60"/>
    <n v="-4"/>
    <n v="-98"/>
    <s v="Salable"/>
    <x v="3"/>
    <n v="24.5"/>
    <x v="193"/>
    <n v="406500.70999999996"/>
  </r>
  <r>
    <d v="2024-12-02T00:00:00"/>
    <s v="Saleable RETURN"/>
    <x v="254"/>
    <s v="KRAHD_M01831"/>
    <s v="New Beauty"/>
    <s v="Maximus Jun22 (New Beauty)"/>
    <x v="9"/>
    <s v="H&amp;S"/>
    <n v="60"/>
    <n v="-4"/>
    <n v="-98"/>
    <s v="Salable"/>
    <x v="3"/>
    <n v="24.5"/>
    <x v="193"/>
    <n v="406598.70999999996"/>
  </r>
  <r>
    <d v="2024-12-02T00:00:00"/>
    <s v="Saleable RETURN"/>
    <x v="124"/>
    <s v="KRAHD_M01264"/>
    <s v="New Traditional"/>
    <s v="Maximus Jun22 (New Traditional)"/>
    <x v="9"/>
    <s v="H&amp;S"/>
    <n v="60"/>
    <n v="-4"/>
    <n v="-98"/>
    <s v="Salable"/>
    <x v="3"/>
    <n v="24.5"/>
    <x v="193"/>
    <n v="406696.70999999996"/>
  </r>
  <r>
    <d v="2024-12-02T00:00:00"/>
    <s v="Saleable RETURN"/>
    <x v="255"/>
    <s v="KRAHD_M02070"/>
    <s v="New Traditional"/>
    <s v="Maximus Jun22 (New Traditional)"/>
    <x v="9"/>
    <s v="H&amp;S"/>
    <n v="60"/>
    <n v="-4"/>
    <n v="-98"/>
    <s v="Salable"/>
    <x v="3"/>
    <n v="24.5"/>
    <x v="193"/>
    <n v="406794.70999999996"/>
  </r>
  <r>
    <d v="2024-12-02T00:00:00"/>
    <s v="Saleable RETURN"/>
    <x v="256"/>
    <s v="KRAHD_M04955"/>
    <s v="New Traditional"/>
    <s v="Maximus Jun22 (New Traditional)"/>
    <x v="9"/>
    <s v="H&amp;S"/>
    <n v="60"/>
    <n v="-4"/>
    <n v="-98"/>
    <s v="Salable"/>
    <x v="3"/>
    <n v="24.5"/>
    <x v="193"/>
    <n v="406892.70999999996"/>
  </r>
  <r>
    <d v="2024-12-02T00:00:00"/>
    <s v="Saleable RETURN"/>
    <x v="257"/>
    <s v="KRAHD_M00972"/>
    <s v="New Pharmacy"/>
    <s v="Maximus Jun22 (New Pharmacy)"/>
    <x v="9"/>
    <s v="H&amp;S"/>
    <n v="60"/>
    <n v="-4"/>
    <n v="-98"/>
    <s v="Salable"/>
    <x v="3"/>
    <n v="24.5"/>
    <x v="193"/>
    <n v="406990.70999999996"/>
  </r>
  <r>
    <d v="2024-12-02T00:00:00"/>
    <s v="Saleable RETURN"/>
    <x v="258"/>
    <s v="KRAHD_M02492"/>
    <s v="New Traditional"/>
    <s v="Maximus Jun22 (New Traditional)"/>
    <x v="9"/>
    <s v="H&amp;S"/>
    <n v="60"/>
    <n v="-4"/>
    <n v="-98"/>
    <s v="Salable"/>
    <x v="3"/>
    <n v="24.5"/>
    <x v="193"/>
    <n v="407088.70999999996"/>
  </r>
  <r>
    <d v="2024-12-02T00:00:00"/>
    <s v="Saleable RETURN"/>
    <x v="259"/>
    <s v="KRAHD_M01649"/>
    <s v="New Traditional"/>
    <s v="Maximus Jun22 (New Traditional)"/>
    <x v="9"/>
    <s v="H&amp;S"/>
    <n v="60"/>
    <n v="-4"/>
    <n v="-98"/>
    <s v="Salable"/>
    <x v="3"/>
    <n v="24.5"/>
    <x v="193"/>
    <n v="407186.70999999996"/>
  </r>
  <r>
    <d v="2024-12-02T00:00:00"/>
    <s v="Saleable RETURN"/>
    <x v="260"/>
    <s v="KRAHD_M01761"/>
    <s v="New Traditional"/>
    <s v="Maximus Jun22 (New Traditional)"/>
    <x v="9"/>
    <s v="H&amp;S"/>
    <n v="60"/>
    <n v="-4"/>
    <n v="-98"/>
    <s v="Salable"/>
    <x v="3"/>
    <n v="24.5"/>
    <x v="193"/>
    <n v="407284.70999999996"/>
  </r>
  <r>
    <d v="2024-12-02T00:00:00"/>
    <s v="Saleable RETURN"/>
    <x v="261"/>
    <s v="KRAHD_M01998"/>
    <s v="New Traditional"/>
    <s v="Maximus Jun22 (New Traditional)"/>
    <x v="9"/>
    <s v="H&amp;S"/>
    <n v="60"/>
    <n v="-4"/>
    <n v="-98"/>
    <s v="Salable"/>
    <x v="3"/>
    <n v="24.5"/>
    <x v="193"/>
    <n v="407382.70999999996"/>
  </r>
  <r>
    <d v="2024-12-02T00:00:00"/>
    <s v="Saleable RETURN"/>
    <x v="262"/>
    <s v="KRAHD_M05643"/>
    <s v="New Traditional"/>
    <s v="Maximus Jun22 (New Traditional)"/>
    <x v="9"/>
    <s v="H&amp;S"/>
    <n v="60"/>
    <n v="-4"/>
    <n v="-98"/>
    <s v="Salable"/>
    <x v="3"/>
    <n v="24.5"/>
    <x v="193"/>
    <n v="407480.70999999996"/>
  </r>
  <r>
    <d v="2024-12-02T00:00:00"/>
    <s v="Saleable RETURN"/>
    <x v="263"/>
    <s v="KRAHD_M02543"/>
    <s v="New Pharmacy"/>
    <s v="Maximus Jun22 (New Pharmacy)"/>
    <x v="9"/>
    <s v="H&amp;S"/>
    <n v="60"/>
    <n v="-4"/>
    <n v="-98"/>
    <s v="Salable"/>
    <x v="3"/>
    <n v="24.5"/>
    <x v="193"/>
    <n v="407578.70999999996"/>
  </r>
  <r>
    <d v="2024-12-02T00:00:00"/>
    <s v="Saleable RETURN"/>
    <x v="264"/>
    <s v="KRAHD_M02069"/>
    <s v="New Traditional"/>
    <s v="Maximus Jun22 (New Traditional)"/>
    <x v="9"/>
    <s v="H&amp;S"/>
    <n v="60"/>
    <n v="-4"/>
    <n v="-98"/>
    <s v="Salable"/>
    <x v="3"/>
    <n v="24.5"/>
    <x v="193"/>
    <n v="407676.70999999996"/>
  </r>
  <r>
    <d v="2024-12-02T00:00:00"/>
    <s v="Saleable RETURN"/>
    <x v="265"/>
    <s v="KRAHD_M00922"/>
    <s v="New Pharmacy"/>
    <s v="Maximus Jun22 (New Pharmacy)"/>
    <x v="9"/>
    <s v="H&amp;S"/>
    <n v="60"/>
    <n v="-4"/>
    <n v="-98"/>
    <s v="Salable"/>
    <x v="3"/>
    <n v="24.5"/>
    <x v="193"/>
    <n v="407774.70999999996"/>
  </r>
  <r>
    <d v="2024-12-02T00:00:00"/>
    <s v="Saleable RETURN"/>
    <x v="266"/>
    <s v="KRAHD_M01181"/>
    <s v="New Traditional"/>
    <s v="Maximus Jun22 (New Traditional)"/>
    <x v="9"/>
    <s v="H&amp;S"/>
    <n v="60"/>
    <n v="-4"/>
    <n v="-98"/>
    <s v="Salable"/>
    <x v="3"/>
    <n v="24.5"/>
    <x v="193"/>
    <n v="407872.70999999996"/>
  </r>
  <r>
    <d v="2024-12-02T00:00:00"/>
    <s v="Saleable RETURN"/>
    <x v="267"/>
    <s v="KRAHD_M02443"/>
    <s v="New Traditional"/>
    <s v="Maximus Jun22 (New Traditional)"/>
    <x v="9"/>
    <s v="H&amp;S"/>
    <n v="60"/>
    <n v="-4"/>
    <n v="-98"/>
    <s v="Salable"/>
    <x v="3"/>
    <n v="24.5"/>
    <x v="193"/>
    <n v="407970.70999999996"/>
  </r>
  <r>
    <d v="2024-12-02T00:00:00"/>
    <s v="Saleable RETURN"/>
    <x v="268"/>
    <s v="KRAHD_M01219"/>
    <s v="New Traditional"/>
    <s v="Maximus Jun22 (New Traditional)"/>
    <x v="9"/>
    <s v="H&amp;S"/>
    <n v="60"/>
    <n v="-4"/>
    <n v="-98"/>
    <s v="Salable"/>
    <x v="3"/>
    <n v="24.5"/>
    <x v="193"/>
    <n v="408068.70999999996"/>
  </r>
  <r>
    <d v="2024-12-02T00:00:00"/>
    <s v="Saleable RETURN"/>
    <x v="269"/>
    <s v="KRAHD_M01174"/>
    <s v="New Pharmacy"/>
    <s v="Maximus Jun22 (New Pharmacy)"/>
    <x v="9"/>
    <s v="H&amp;S"/>
    <n v="60"/>
    <n v="-4"/>
    <n v="-98"/>
    <s v="Salable"/>
    <x v="3"/>
    <n v="24.5"/>
    <x v="193"/>
    <n v="408166.70999999996"/>
  </r>
  <r>
    <d v="2024-12-02T00:00:00"/>
    <s v="Saleable RETURN"/>
    <x v="270"/>
    <s v="KRAHD_M02036"/>
    <s v="New Pharmacy"/>
    <s v="Maximus Jun22 (New Pharmacy)"/>
    <x v="9"/>
    <s v="H&amp;S"/>
    <n v="60"/>
    <n v="-4"/>
    <n v="-98"/>
    <s v="Salable"/>
    <x v="3"/>
    <n v="24.5"/>
    <x v="193"/>
    <n v="408264.70999999996"/>
  </r>
  <r>
    <d v="2024-12-02T00:00:00"/>
    <s v="Saleable RETURN"/>
    <x v="271"/>
    <s v="KRAHD_40706"/>
    <s v="New Pharmacy"/>
    <s v="Other (New Pharmacy)"/>
    <x v="9"/>
    <s v="H&amp;S"/>
    <n v="60"/>
    <n v="-4"/>
    <n v="-98"/>
    <s v="Salable"/>
    <x v="3"/>
    <n v="24.5"/>
    <x v="193"/>
    <n v="408362.70999999996"/>
  </r>
  <r>
    <d v="2024-12-02T00:00:00"/>
    <s v="Saleable RETURN"/>
    <x v="272"/>
    <s v="KRAHD_M01182"/>
    <s v="New Traditional"/>
    <s v="Maximus Jun22 (New Traditional)"/>
    <x v="9"/>
    <s v="H&amp;S"/>
    <n v="60"/>
    <n v="-4"/>
    <n v="-98"/>
    <s v="Salable"/>
    <x v="3"/>
    <n v="24.5"/>
    <x v="193"/>
    <n v="408460.70999999996"/>
  </r>
  <r>
    <d v="2024-12-02T00:00:00"/>
    <s v="Saleable RETURN"/>
    <x v="273"/>
    <s v="KRAHD_M01922"/>
    <s v="New Traditional"/>
    <s v="Maximus Jun22 (New Traditional)"/>
    <x v="9"/>
    <s v="H&amp;S"/>
    <n v="60"/>
    <n v="-4"/>
    <n v="-98"/>
    <s v="Salable"/>
    <x v="3"/>
    <n v="24.5"/>
    <x v="193"/>
    <n v="408558.70999999996"/>
  </r>
  <r>
    <d v="2024-12-02T00:00:00"/>
    <s v="Saleable RETURN"/>
    <x v="46"/>
    <s v="KRAHD_91284"/>
    <s v="Large A Pharmacy"/>
    <s v="HFS (Large A Pharmacy)- D type- Sectorized"/>
    <x v="0"/>
    <s v="Action 500"/>
    <n v="960"/>
    <n v="-2"/>
    <n v="-93.38"/>
    <s v="Wrong Order"/>
    <x v="3"/>
    <n v="46.69"/>
    <x v="194"/>
    <n v="960038.1"/>
  </r>
  <r>
    <d v="2024-12-02T00:00:00"/>
    <s v="Saleable RETURN"/>
    <x v="21"/>
    <s v="KRAHD_38421"/>
    <s v="Large A Pharmacy"/>
    <s v="HFS (Large A Pharmacy)- D type- Sectorized"/>
    <x v="1"/>
    <s v="Whisper Choice"/>
    <n v="60"/>
    <n v="-2"/>
    <n v="-90.08"/>
    <s v="Po Expired So Customer Rejected"/>
    <x v="3"/>
    <n v="45.04"/>
    <x v="195"/>
    <n v="201845.15999999997"/>
  </r>
  <r>
    <d v="2024-12-02T00:00:00"/>
    <s v="DAMAGED RETURN"/>
    <x v="50"/>
    <s v="KRAHD_38939"/>
    <s v="Medium Pharmacy"/>
    <s v="New (Medium Pharmacy)- D Type"/>
    <x v="0"/>
    <s v="Vaporub Xtra Strong"/>
    <n v="540"/>
    <n v="-2"/>
    <n v="-88.46"/>
    <s v="DAMAGED"/>
    <x v="2"/>
    <n v="44.23"/>
    <x v="196"/>
    <n v="24390.25"/>
  </r>
  <r>
    <d v="2024-12-02T00:00:00"/>
    <s v="Saleable RETURN"/>
    <x v="274"/>
    <s v="KRAHD_85030"/>
    <s v="Large B Pharmacy"/>
    <s v="HFS Sectorized (Large B Pharmacy)"/>
    <x v="6"/>
    <s v="Pampers"/>
    <n v="40"/>
    <n v="-1"/>
    <n v="-82.5"/>
    <s v="Wrong Order"/>
    <x v="3"/>
    <n v="82.5"/>
    <x v="197"/>
    <n v="421068.4099999998"/>
  </r>
  <r>
    <d v="2024-12-02T00:00:00"/>
    <s v="Saleable RETURN"/>
    <x v="90"/>
    <s v="KRAHD_38513"/>
    <s v="Large B Traditional"/>
    <s v="HFS Sectorized (Large B Traditional)"/>
    <x v="6"/>
    <s v="Pampers"/>
    <n v="40"/>
    <n v="-1"/>
    <n v="-82.5"/>
    <s v="Wrong Order"/>
    <x v="3"/>
    <n v="82.5"/>
    <x v="197"/>
    <n v="421150.9099999998"/>
  </r>
  <r>
    <d v="2024-12-02T00:00:00"/>
    <s v="Saleable RETURN"/>
    <x v="83"/>
    <s v="KRAHD_25973"/>
    <s v="New Pharmacy"/>
    <s v="Other (New Pharmacy)"/>
    <x v="6"/>
    <s v="Pampers"/>
    <n v="32"/>
    <n v="-1"/>
    <n v="-82.5"/>
    <s v="Wrong Order"/>
    <x v="3"/>
    <n v="82.5"/>
    <x v="197"/>
    <n v="421233.4099999998"/>
  </r>
  <r>
    <d v="2024-12-02T00:00:00"/>
    <s v="DAMAGED RETURN"/>
    <x v="72"/>
    <s v="KRAHD_84714"/>
    <s v="Large B Pharmacy"/>
    <s v="HFS (Large B Pharmacy)- D Type- Sectorized"/>
    <x v="1"/>
    <s v="Whisper Ultra"/>
    <n v="48"/>
    <n v="-1"/>
    <n v="-81.09"/>
    <s v="DAMAGED"/>
    <x v="2"/>
    <n v="81.09"/>
    <x v="198"/>
    <n v="403853.35000000009"/>
  </r>
  <r>
    <d v="2024-12-02T00:00:00"/>
    <s v="DAMAGED RETURN"/>
    <x v="100"/>
    <s v="KRAHD_85454"/>
    <s v="Medium Pharmacy"/>
    <s v="New (Medium Pharmacy)- D Type"/>
    <x v="1"/>
    <s v="Whisper Ultra"/>
    <n v="60"/>
    <n v="-1"/>
    <n v="-81.09"/>
    <s v="DAMAGED"/>
    <x v="2"/>
    <n v="81.09"/>
    <x v="198"/>
    <n v="403934.44000000006"/>
  </r>
  <r>
    <d v="2024-12-02T00:00:00"/>
    <s v="Saleable RETURN"/>
    <x v="36"/>
    <s v="KRAHD_41616"/>
    <s v="Large B Pharmacy"/>
    <s v="HFS (Large B Pharmacy)- D Type- Sectorized"/>
    <x v="2"/>
    <s v="Guard"/>
    <n v="480"/>
    <n v="-2"/>
    <n v="-80"/>
    <s v="Shop Closed"/>
    <x v="3"/>
    <n v="40"/>
    <x v="199"/>
    <n v="334334.89"/>
  </r>
  <r>
    <d v="2024-12-02T00:00:00"/>
    <s v="Saleable RETURN"/>
    <x v="115"/>
    <s v="KRAHD_38651"/>
    <s v="Large B Traditional"/>
    <s v="HFS Sectorized (Large B Traditional)"/>
    <x v="2"/>
    <s v="Guard"/>
    <n v="480"/>
    <n v="-2"/>
    <n v="-80"/>
    <s v="Shop had No Cash"/>
    <x v="3"/>
    <n v="40"/>
    <x v="199"/>
    <n v="334414.89"/>
  </r>
  <r>
    <d v="2024-12-02T00:00:00"/>
    <s v="Saleable RETURN"/>
    <x v="7"/>
    <s v="KRAHD_M04982"/>
    <s v="Small B Traditional"/>
    <s v="Maximus Jun22 (Small B Traditional)"/>
    <x v="9"/>
    <s v="H&amp;S"/>
    <n v="48"/>
    <n v="-1"/>
    <n v="-76.37"/>
    <s v="Shop had No Cash"/>
    <x v="3"/>
    <n v="76.37"/>
    <x v="200"/>
    <n v="408656.70999999996"/>
  </r>
  <r>
    <d v="2024-12-02T00:00:00"/>
    <s v="DAMAGED RETURN"/>
    <x v="72"/>
    <s v="KRAHD_84714"/>
    <s v="Large B Pharmacy"/>
    <s v="HFS (Large B Pharmacy)- D Type- Sectorized"/>
    <x v="1"/>
    <s v="Whisper Ultra"/>
    <n v="48"/>
    <n v="-1"/>
    <n v="-75.89"/>
    <s v="DAMAGED"/>
    <x v="2"/>
    <n v="75.89"/>
    <x v="201"/>
    <n v="404015.53000000009"/>
  </r>
  <r>
    <d v="2024-12-02T00:00:00"/>
    <s v="DAMAGED RETURN"/>
    <x v="121"/>
    <s v="KRAHD_39565"/>
    <s v="Large B Traditional"/>
    <s v="HFS Sectorized (Large B Traditional)"/>
    <x v="0"/>
    <s v="BabyRub"/>
    <n v="216"/>
    <n v="-1"/>
    <n v="-74.27"/>
    <s v="Expired Pack"/>
    <x v="2"/>
    <n v="74.27"/>
    <x v="202"/>
    <n v="122689.18999999999"/>
  </r>
  <r>
    <d v="2024-12-02T00:00:00"/>
    <s v="Saleable RETURN"/>
    <x v="7"/>
    <s v="KRAHD_M04982"/>
    <s v="Small B Traditional"/>
    <s v="Maximus Jun22 (Small B Traditional)"/>
    <x v="9"/>
    <s v="H&amp;S"/>
    <n v="60"/>
    <n v="-3"/>
    <n v="-73.5"/>
    <s v="Shop had No Cash"/>
    <x v="3"/>
    <n v="24.5"/>
    <x v="203"/>
    <n v="408733.07999999996"/>
  </r>
  <r>
    <d v="2024-12-02T00:00:00"/>
    <s v="Saleable RETURN"/>
    <x v="135"/>
    <s v="KRAHD_M01969"/>
    <s v="Large B Traditional"/>
    <s v="HFS Sectorized (Large B Traditional)"/>
    <x v="2"/>
    <s v="Guard"/>
    <n v="480"/>
    <n v="-1"/>
    <n v="-70"/>
    <s v="Wrong Order"/>
    <x v="3"/>
    <n v="70"/>
    <x v="204"/>
    <n v="334494.89"/>
  </r>
  <r>
    <d v="2024-12-02T00:00:00"/>
    <s v="Saleable RETURN"/>
    <x v="110"/>
    <s v="KRAHD_48180"/>
    <s v="Small B Traditional"/>
    <s v="Other (Small B Traditional)"/>
    <x v="6"/>
    <s v="Pampers"/>
    <n v="168"/>
    <n v="-4"/>
    <n v="-68.36"/>
    <s v="Wrong Order"/>
    <x v="3"/>
    <n v="17.09"/>
    <x v="205"/>
    <n v="421315.9099999998"/>
  </r>
  <r>
    <d v="2024-12-02T00:00:00"/>
    <s v="Saleable RETURN"/>
    <x v="80"/>
    <s v="KRAHD_P2373"/>
    <s v="New Traditional"/>
    <s v="Maximus Phase1 (New Traditional)"/>
    <x v="7"/>
    <s v="Tide"/>
    <n v="48"/>
    <n v="-1"/>
    <n v="-67.599999999999994"/>
    <s v="Wrong Order"/>
    <x v="3"/>
    <n v="67.599999999999994"/>
    <x v="206"/>
    <n v="858292.39999999991"/>
  </r>
  <r>
    <d v="2024-12-02T00:00:00"/>
    <s v="DAMAGED RETURN"/>
    <x v="72"/>
    <s v="KRAHD_84714"/>
    <s v="Large B Pharmacy"/>
    <s v="HFS (Large B Pharmacy)- D Type- Sectorized"/>
    <x v="1"/>
    <s v="Whisper Ultra"/>
    <n v="60"/>
    <n v="-1"/>
    <n v="-59.46"/>
    <s v="DAMAGED"/>
    <x v="2"/>
    <n v="59.46"/>
    <x v="207"/>
    <n v="404091.42000000004"/>
  </r>
  <r>
    <d v="2024-12-02T00:00:00"/>
    <s v="DAMAGED RETURN"/>
    <x v="100"/>
    <s v="KRAHD_85454"/>
    <s v="Medium Pharmacy"/>
    <s v="New (Medium Pharmacy)- D Type"/>
    <x v="0"/>
    <s v="Inhaler"/>
    <n v="720"/>
    <n v="-1"/>
    <n v="-55.91"/>
    <s v="DAMAGED"/>
    <x v="2"/>
    <n v="55.91"/>
    <x v="208"/>
    <n v="1078829.6399999999"/>
  </r>
  <r>
    <d v="2024-12-02T00:00:00"/>
    <s v="Saleable RETURN"/>
    <x v="83"/>
    <s v="KRAHD_25973"/>
    <s v="New Pharmacy"/>
    <s v="Other (New Pharmacy)"/>
    <x v="9"/>
    <s v="H&amp;S"/>
    <n v="60"/>
    <n v="-2"/>
    <n v="-49"/>
    <s v="Wrong Order"/>
    <x v="3"/>
    <n v="24.5"/>
    <x v="209"/>
    <n v="408806.57999999996"/>
  </r>
  <r>
    <d v="2024-12-02T00:00:00"/>
    <s v="Saleable RETURN"/>
    <x v="105"/>
    <s v="KRAHD_48058"/>
    <s v="Large B Pharmacy"/>
    <s v="HFS (Large B Pharmacy)- D Type- Sectorized"/>
    <x v="0"/>
    <s v="Action 500"/>
    <n v="960"/>
    <n v="-1"/>
    <n v="-46.69"/>
    <s v="Wrong Order"/>
    <x v="3"/>
    <n v="46.69"/>
    <x v="210"/>
    <n v="960131.48"/>
  </r>
  <r>
    <d v="2024-12-02T00:00:00"/>
    <s v="Saleable RETURN"/>
    <x v="275"/>
    <s v="KRAHD_82998"/>
    <s v="Large B Pharmacy"/>
    <s v="HFS (Large B Pharmacy)- D Type- Sectorized"/>
    <x v="0"/>
    <s v="Action 500"/>
    <n v="960"/>
    <n v="-1"/>
    <n v="-46.69"/>
    <s v="Wrong Order"/>
    <x v="3"/>
    <n v="46.69"/>
    <x v="210"/>
    <n v="960178.16999999993"/>
  </r>
  <r>
    <d v="2024-12-02T00:00:00"/>
    <s v="Saleable RETURN"/>
    <x v="276"/>
    <s v="KRAHD_39042"/>
    <s v="Small A Pharmacy"/>
    <s v="Other (Small A Pharmacy)"/>
    <x v="0"/>
    <s v="Action 500"/>
    <n v="960"/>
    <n v="-1"/>
    <n v="-46.69"/>
    <s v="Wrong Order"/>
    <x v="3"/>
    <n v="46.69"/>
    <x v="210"/>
    <n v="960224.86"/>
  </r>
  <r>
    <d v="2024-12-02T00:00:00"/>
    <s v="Saleable RETURN"/>
    <x v="277"/>
    <s v="KRAHD_42093"/>
    <s v="Medium Pharmacy"/>
    <s v="New (Medium Pharmacy)- D Type"/>
    <x v="0"/>
    <s v="Action 500"/>
    <n v="960"/>
    <n v="-1"/>
    <n v="-46.69"/>
    <s v="Wrong Order"/>
    <x v="3"/>
    <n v="46.69"/>
    <x v="210"/>
    <n v="960271.55"/>
  </r>
  <r>
    <d v="2024-12-02T00:00:00"/>
    <s v="Saleable RETURN"/>
    <x v="78"/>
    <s v="KRAHD_75922"/>
    <s v="Large B Pharmacy"/>
    <s v="HFS (Large B Pharmacy)- D Type- Sectorized"/>
    <x v="2"/>
    <s v="Guard"/>
    <n v="480"/>
    <n v="-1"/>
    <n v="-40"/>
    <s v="Wrong Order"/>
    <x v="3"/>
    <n v="40"/>
    <x v="211"/>
    <n v="334564.89"/>
  </r>
  <r>
    <d v="2024-12-02T00:00:00"/>
    <s v="Saleable RETURN"/>
    <x v="79"/>
    <s v="KRAHD_53216"/>
    <s v="Large B Pharmacy"/>
    <s v="HFS (Large B Pharmacy)- D Type- Sectorized"/>
    <x v="2"/>
    <s v="Guard"/>
    <n v="480"/>
    <n v="-1"/>
    <n v="-40"/>
    <s v="Wrong Order"/>
    <x v="3"/>
    <n v="40"/>
    <x v="211"/>
    <n v="334604.89"/>
  </r>
  <r>
    <d v="2024-12-02T00:00:00"/>
    <s v="Saleable RETURN"/>
    <x v="60"/>
    <s v="KRAHD_82527"/>
    <s v="Large B Pharmacy"/>
    <s v="HFS (Large B Pharmacy)- D Type- Sectorized"/>
    <x v="2"/>
    <s v="Guard"/>
    <n v="480"/>
    <n v="-1"/>
    <n v="-40"/>
    <s v="Wrong Order"/>
    <x v="3"/>
    <n v="40"/>
    <x v="211"/>
    <n v="334644.89"/>
  </r>
  <r>
    <d v="2024-12-02T00:00:00"/>
    <s v="Saleable RETURN"/>
    <x v="71"/>
    <s v="KRAHD_40484"/>
    <s v="Small A Pharmacy"/>
    <s v="Other (Small A Pharmacy)"/>
    <x v="1"/>
    <s v="Whisper Choice"/>
    <n v="120"/>
    <n v="-1"/>
    <n v="-37.83"/>
    <s v="Shop had No Cash"/>
    <x v="3"/>
    <n v="37.83"/>
    <x v="212"/>
    <n v="201935.24"/>
  </r>
  <r>
    <d v="2024-12-02T00:00:00"/>
    <s v="Saleable RETURN"/>
    <x v="110"/>
    <s v="KRAHD_48180"/>
    <s v="Small B Traditional"/>
    <s v="Other (Small B Traditional)"/>
    <x v="6"/>
    <s v="Pampers"/>
    <n v="288"/>
    <n v="-3"/>
    <n v="-25.62"/>
    <s v="Wrong Order"/>
    <x v="3"/>
    <n v="8.5400000000000009"/>
    <x v="213"/>
    <n v="421384.26999999979"/>
  </r>
  <r>
    <d v="2024-12-02T00:00:00"/>
    <s v="Saleable RETURN"/>
    <x v="278"/>
    <s v="KRAHD_P2337"/>
    <s v="Small C Traditional"/>
    <s v="Maximus Phase1 (Small C Traditional)"/>
    <x v="9"/>
    <s v="H&amp;S"/>
    <n v="60"/>
    <n v="-1"/>
    <n v="-24.5"/>
    <s v="Wrong Order"/>
    <x v="3"/>
    <n v="24.5"/>
    <x v="214"/>
    <n v="408855.57999999996"/>
  </r>
  <r>
    <d v="2024-12-02T00:00:00"/>
    <s v="Saleable RETURN"/>
    <x v="51"/>
    <s v="KRAHD_40271"/>
    <s v="Large B Traditional"/>
    <s v="HFS Sectorized (Large B Traditional)"/>
    <x v="9"/>
    <s v="H&amp;S"/>
    <n v="60"/>
    <n v="-1"/>
    <n v="-24.5"/>
    <s v="Wrong Order"/>
    <x v="3"/>
    <n v="24.5"/>
    <x v="214"/>
    <n v="408880.07999999996"/>
  </r>
  <r>
    <d v="2024-12-19T00:00:00"/>
    <s v="Scheme Free Product"/>
    <x v="16"/>
    <s v="KRHUB_90736"/>
    <s v="SubD A"/>
    <s v="SubD (SubD A)"/>
    <x v="7"/>
    <s v="Tide"/>
    <n v="60"/>
    <n v="72"/>
    <n v="0"/>
    <m/>
    <x v="1"/>
    <n v="0"/>
    <x v="215"/>
    <n v="858359.99999999988"/>
  </r>
  <r>
    <d v="2024-12-16T00:00:00"/>
    <s v="Scheme Free Product"/>
    <x v="279"/>
    <s v="KRHUB_86219"/>
    <s v="SubD B"/>
    <s v="SubD (SubD B)"/>
    <x v="7"/>
    <s v="Tide"/>
    <n v="1"/>
    <n v="16"/>
    <n v="0"/>
    <m/>
    <x v="1"/>
    <n v="0"/>
    <x v="215"/>
    <n v="858359.99999999988"/>
  </r>
  <r>
    <d v="2024-12-18T00:00:00"/>
    <s v="Scheme Free Product"/>
    <x v="280"/>
    <s v="KRHUB_92863"/>
    <s v="SubD A"/>
    <s v="SubD (SubD A)"/>
    <x v="7"/>
    <s v="Tide"/>
    <n v="1"/>
    <n v="40"/>
    <n v="0"/>
    <m/>
    <x v="1"/>
    <n v="0"/>
    <x v="215"/>
    <n v="858359.99999999988"/>
  </r>
  <r>
    <d v="2024-12-14T00:00:00"/>
    <s v="Scheme Free Product"/>
    <x v="2"/>
    <s v="KRHUB_78572"/>
    <s v="SubD A"/>
    <s v="SubD (SubD A)"/>
    <x v="7"/>
    <s v="Tide"/>
    <n v="60"/>
    <n v="69"/>
    <n v="0"/>
    <m/>
    <x v="4"/>
    <n v="0"/>
    <x v="215"/>
    <n v="858359.99999999988"/>
  </r>
  <r>
    <d v="2024-12-17T00:00:00"/>
    <s v="Scheme Free Product"/>
    <x v="2"/>
    <s v="KRHUB_78572"/>
    <s v="SubD A"/>
    <s v="SubD (SubD A)"/>
    <x v="7"/>
    <s v="Tide"/>
    <n v="1"/>
    <n v="40"/>
    <n v="0"/>
    <m/>
    <x v="1"/>
    <n v="0"/>
    <x v="215"/>
    <n v="858359.99999999988"/>
  </r>
  <r>
    <d v="2024-12-17T00:00:00"/>
    <s v="Scheme Free Product"/>
    <x v="281"/>
    <s v="KRHUB_89269"/>
    <s v="SubD A"/>
    <s v="SubD (SubD A)"/>
    <x v="7"/>
    <s v="Tide"/>
    <n v="1"/>
    <n v="48"/>
    <n v="0"/>
    <m/>
    <x v="1"/>
    <n v="0"/>
    <x v="215"/>
    <n v="858359.99999999988"/>
  </r>
  <r>
    <d v="2024-12-17T00:00:00"/>
    <s v="Scheme Free Product"/>
    <x v="281"/>
    <s v="KRHUB_89269"/>
    <s v="SubD A"/>
    <s v="SubD (SubD A)"/>
    <x v="7"/>
    <s v="Tide"/>
    <n v="1"/>
    <n v="25"/>
    <n v="0"/>
    <m/>
    <x v="1"/>
    <n v="0"/>
    <x v="215"/>
    <n v="858359.99999999988"/>
  </r>
  <r>
    <d v="2024-12-14T00:00:00"/>
    <s v="Scheme Free Product"/>
    <x v="282"/>
    <s v="KRHUB_91962"/>
    <s v="SubD A"/>
    <s v="SubD (SubD A)"/>
    <x v="7"/>
    <s v="Tide"/>
    <n v="1"/>
    <n v="64"/>
    <n v="0"/>
    <m/>
    <x v="4"/>
    <n v="0"/>
    <x v="215"/>
    <n v="858359.99999999988"/>
  </r>
  <r>
    <d v="2024-12-14T00:00:00"/>
    <s v="Scheme Free Product"/>
    <x v="283"/>
    <s v="KRHUB_93329"/>
    <s v="SubD A"/>
    <s v="SubD (SubD A)"/>
    <x v="7"/>
    <s v="Tide"/>
    <n v="1"/>
    <n v="40"/>
    <n v="0"/>
    <m/>
    <x v="4"/>
    <n v="0"/>
    <x v="215"/>
    <n v="858359.99999999988"/>
  </r>
  <r>
    <d v="2024-12-14T00:00:00"/>
    <s v="Sales Invoice"/>
    <x v="2"/>
    <s v="KRHUB_78572"/>
    <s v="SubD A"/>
    <s v="SubD (SubD A)"/>
    <x v="7"/>
    <s v="Tide"/>
    <n v="48"/>
    <n v="1"/>
    <n v="67.599999999999994"/>
    <m/>
    <x v="4"/>
    <n v="67.599999999999994"/>
    <x v="216"/>
    <n v="858359.99999999988"/>
  </r>
  <r>
    <d v="2024-12-02T00:00:00"/>
    <s v="Sales Invoice"/>
    <x v="284"/>
    <s v="KRAHD_102521"/>
    <s v="New Pharmacy"/>
    <s v="Other (New Pharmacy)"/>
    <x v="5"/>
    <s v="Satin Care"/>
    <n v="192"/>
    <n v="1"/>
    <n v="78.06"/>
    <m/>
    <x v="3"/>
    <n v="78.06"/>
    <x v="217"/>
    <n v="53539"/>
  </r>
  <r>
    <d v="2024-12-02T00:00:00"/>
    <s v="Sales Invoice"/>
    <x v="36"/>
    <s v="KRAHD_41616"/>
    <s v="Large B Pharmacy"/>
    <s v="HFS (Large B Pharmacy)- D Type- Sectorized"/>
    <x v="5"/>
    <s v="Satin Care"/>
    <n v="192"/>
    <n v="1"/>
    <n v="78.06"/>
    <m/>
    <x v="3"/>
    <n v="78.06"/>
    <x v="217"/>
    <n v="53460.94"/>
  </r>
  <r>
    <d v="2024-12-02T00:00:00"/>
    <s v="Sales Invoice"/>
    <x v="285"/>
    <s v="KRAHD_68380"/>
    <s v="Small A Pharmacy"/>
    <s v="Other (Small A Pharmacy)"/>
    <x v="5"/>
    <s v="Venus"/>
    <n v="48"/>
    <n v="1"/>
    <n v="144.72999999999999"/>
    <m/>
    <x v="3"/>
    <n v="144.72999999999999"/>
    <x v="218"/>
    <n v="61453.22"/>
  </r>
  <r>
    <d v="2024-12-02T00:00:00"/>
    <s v="Sales Invoice"/>
    <x v="286"/>
    <s v="KRAHD_69324"/>
    <s v="Small A Pharmacy"/>
    <s v="Other (Small A Pharmacy)"/>
    <x v="5"/>
    <s v="Satin Care"/>
    <n v="192"/>
    <n v="2"/>
    <n v="156.12"/>
    <m/>
    <x v="3"/>
    <n v="78.06"/>
    <x v="219"/>
    <n v="53382.880000000005"/>
  </r>
  <r>
    <d v="2024-12-16T00:00:00"/>
    <s v="Sales Invoice"/>
    <x v="15"/>
    <s v="KRHUB_90915"/>
    <s v="SubD B"/>
    <s v="SubD (SubD B)"/>
    <x v="8"/>
    <s v="ORAL B"/>
    <n v="36"/>
    <n v="1"/>
    <n v="158.33000000000001"/>
    <m/>
    <x v="4"/>
    <n v="158.33000000000001"/>
    <x v="220"/>
    <n v="159336.79999999999"/>
  </r>
  <r>
    <d v="2024-12-16T00:00:00"/>
    <s v="Sales Invoice"/>
    <x v="15"/>
    <s v="KRHUB_90915"/>
    <s v="SubD B"/>
    <s v="SubD (SubD B)"/>
    <x v="9"/>
    <s v="Pantene"/>
    <n v="56"/>
    <n v="1"/>
    <n v="163.63999999999999"/>
    <m/>
    <x v="1"/>
    <n v="163.63999999999999"/>
    <x v="221"/>
    <n v="89639.72"/>
  </r>
  <r>
    <d v="2024-12-17T00:00:00"/>
    <s v="Sales Invoice"/>
    <x v="281"/>
    <s v="KRHUB_89269"/>
    <s v="SubD A"/>
    <s v="SubD (SubD A)"/>
    <x v="10"/>
    <s v="AmbiPur"/>
    <n v="12"/>
    <n v="1"/>
    <n v="207.5"/>
    <m/>
    <x v="1"/>
    <n v="207.5"/>
    <x v="222"/>
    <n v="5066.57"/>
  </r>
  <r>
    <d v="2024-12-20T00:00:00"/>
    <s v="Sales Invoice"/>
    <x v="287"/>
    <s v="KRHUB_85606"/>
    <s v="SubD A"/>
    <s v="SubD (SubD A)"/>
    <x v="9"/>
    <s v="Pantene"/>
    <n v="56"/>
    <n v="1"/>
    <n v="208.18"/>
    <m/>
    <x v="1"/>
    <n v="208.18"/>
    <x v="223"/>
    <n v="89476.08"/>
  </r>
  <r>
    <d v="2024-12-02T00:00:00"/>
    <s v="Sales Invoice"/>
    <x v="288"/>
    <s v="KRAHD_X1950"/>
    <s v="Small A Traditional"/>
    <s v="Other (Small A Traditional)"/>
    <x v="5"/>
    <s v="Satin Care"/>
    <n v="192"/>
    <n v="3"/>
    <n v="234.18"/>
    <m/>
    <x v="3"/>
    <n v="78.06"/>
    <x v="224"/>
    <n v="53226.760000000009"/>
  </r>
  <r>
    <d v="2024-12-16T00:00:00"/>
    <s v="Sales Invoice"/>
    <x v="15"/>
    <s v="KRHUB_90915"/>
    <s v="SubD B"/>
    <s v="SubD (SubD B)"/>
    <x v="4"/>
    <s v="Gillette"/>
    <n v="144"/>
    <n v="12"/>
    <n v="240"/>
    <m/>
    <x v="4"/>
    <n v="20"/>
    <x v="225"/>
    <n v="124294.54000000001"/>
  </r>
  <r>
    <d v="2024-12-16T00:00:00"/>
    <s v="Sales Invoice"/>
    <x v="3"/>
    <s v="KRHUB_78371"/>
    <s v="Large A Pharmacy"/>
    <s v="HFS (Large A Pharmacy)- D type"/>
    <x v="4"/>
    <s v="Gillette"/>
    <n v="12"/>
    <n v="1"/>
    <n v="245.54"/>
    <m/>
    <x v="4"/>
    <n v="245.54"/>
    <x v="226"/>
    <n v="124054.54000000001"/>
  </r>
  <r>
    <d v="2024-12-16T00:00:00"/>
    <s v="Sales Invoice"/>
    <x v="15"/>
    <s v="KRHUB_90915"/>
    <s v="SubD B"/>
    <s v="SubD (SubD B)"/>
    <x v="9"/>
    <s v="Pantene"/>
    <n v="24"/>
    <n v="3"/>
    <n v="255.66"/>
    <m/>
    <x v="1"/>
    <n v="85.22"/>
    <x v="227"/>
    <n v="89267.9"/>
  </r>
  <r>
    <d v="2024-12-16T00:00:00"/>
    <s v="Sales Invoice"/>
    <x v="15"/>
    <s v="KRHUB_90915"/>
    <s v="SubD B"/>
    <s v="SubD (SubD B)"/>
    <x v="4"/>
    <s v="Gillette Series"/>
    <n v="144"/>
    <n v="6"/>
    <n v="262.5"/>
    <m/>
    <x v="4"/>
    <n v="43.75"/>
    <x v="228"/>
    <n v="31907.02"/>
  </r>
  <r>
    <d v="2024-12-14T00:00:00"/>
    <s v="Sales Invoice"/>
    <x v="16"/>
    <s v="KRHUB_90736"/>
    <s v="SubD A"/>
    <s v="SubD (SubD A)"/>
    <x v="8"/>
    <s v="ORAL B"/>
    <n v="48"/>
    <n v="2"/>
    <n v="283.33999999999997"/>
    <m/>
    <x v="4"/>
    <n v="141.66999999999999"/>
    <x v="229"/>
    <n v="159178.46999999997"/>
  </r>
  <r>
    <d v="2024-12-02T00:00:00"/>
    <s v="Sales Invoice"/>
    <x v="289"/>
    <s v="KRAHD_102747"/>
    <s v="Large A Pharmacy"/>
    <s v="New Sectorized (Large A Pharmacy)"/>
    <x v="5"/>
    <s v="Venus"/>
    <n v="48"/>
    <n v="2"/>
    <n v="289.45999999999998"/>
    <m/>
    <x v="3"/>
    <n v="144.72999999999999"/>
    <x v="230"/>
    <n v="61308.490000000005"/>
  </r>
  <r>
    <d v="2024-12-17T00:00:00"/>
    <s v="Sales Invoice"/>
    <x v="281"/>
    <s v="KRHUB_89269"/>
    <s v="SubD A"/>
    <s v="SubD (SubD A)"/>
    <x v="10"/>
    <s v="AmbiPur"/>
    <n v="12"/>
    <n v="1"/>
    <n v="290.83"/>
    <m/>
    <x v="1"/>
    <n v="290.83"/>
    <x v="231"/>
    <n v="4859.07"/>
  </r>
  <r>
    <d v="2024-12-17T00:00:00"/>
    <s v="Sales Invoice"/>
    <x v="281"/>
    <s v="KRHUB_89269"/>
    <s v="SubD A"/>
    <s v="SubD (SubD A)"/>
    <x v="8"/>
    <s v="ORAL B"/>
    <n v="20"/>
    <n v="2"/>
    <n v="300"/>
    <m/>
    <x v="1"/>
    <n v="150"/>
    <x v="232"/>
    <n v="158895.12999999998"/>
  </r>
  <r>
    <d v="2024-12-16T00:00:00"/>
    <s v="Sales Invoice"/>
    <x v="3"/>
    <s v="KRHUB_78371"/>
    <s v="Large A Pharmacy"/>
    <s v="HFS (Large A Pharmacy)- D type"/>
    <x v="6"/>
    <s v="Pampers"/>
    <n v="192"/>
    <n v="12"/>
    <n v="300"/>
    <m/>
    <x v="4"/>
    <n v="25"/>
    <x v="232"/>
    <n v="421409.88999999984"/>
  </r>
  <r>
    <d v="2024-12-02T00:00:00"/>
    <s v="Sales Invoice"/>
    <x v="290"/>
    <s v="KRAHD_97258"/>
    <s v="New Pharmacy"/>
    <s v="Other (New Pharmacy)"/>
    <x v="5"/>
    <s v="Satin Care"/>
    <n v="192"/>
    <n v="4"/>
    <n v="312.24"/>
    <m/>
    <x v="3"/>
    <n v="78.06"/>
    <x v="233"/>
    <n v="52992.58"/>
  </r>
  <r>
    <d v="2024-12-02T00:00:00"/>
    <s v="Sales Invoice"/>
    <x v="291"/>
    <s v="KRAHD_M01191"/>
    <s v="New Beauty"/>
    <s v="Maximus Jun22 (New Beauty)"/>
    <x v="5"/>
    <s v="Satin Care"/>
    <n v="192"/>
    <n v="4"/>
    <n v="312.24"/>
    <m/>
    <x v="3"/>
    <n v="78.06"/>
    <x v="233"/>
    <n v="52680.340000000011"/>
  </r>
  <r>
    <d v="2024-12-02T00:00:00"/>
    <s v="Sales Invoice"/>
    <x v="90"/>
    <s v="KRAHD_38513"/>
    <s v="Large B Traditional"/>
    <s v="HFS Sectorized (Large B Traditional)"/>
    <x v="5"/>
    <s v="Satin Care"/>
    <n v="192"/>
    <n v="4"/>
    <n v="312.24"/>
    <m/>
    <x v="3"/>
    <n v="78.06"/>
    <x v="233"/>
    <n v="52368.100000000006"/>
  </r>
  <r>
    <d v="2024-12-02T00:00:00"/>
    <s v="Sales Invoice"/>
    <x v="290"/>
    <s v="KRAHD_97258"/>
    <s v="New Pharmacy"/>
    <s v="Other (New Pharmacy)"/>
    <x v="5"/>
    <s v="Venus"/>
    <n v="24"/>
    <n v="1"/>
    <n v="328.95"/>
    <m/>
    <x v="3"/>
    <n v="328.95"/>
    <x v="234"/>
    <n v="61019.030000000006"/>
  </r>
  <r>
    <d v="2024-12-16T00:00:00"/>
    <s v="Sales Invoice"/>
    <x v="3"/>
    <s v="KRHUB_78371"/>
    <s v="Large A Pharmacy"/>
    <s v="HFS (Large A Pharmacy)- D type"/>
    <x v="5"/>
    <s v="Venus"/>
    <n v="18"/>
    <n v="1"/>
    <n v="328.95"/>
    <m/>
    <x v="4"/>
    <n v="328.95"/>
    <x v="234"/>
    <n v="60690.080000000002"/>
  </r>
  <r>
    <d v="2024-12-02T00:00:00"/>
    <s v="Sales Invoice"/>
    <x v="292"/>
    <s v="KRAHD_92326"/>
    <s v="Large B Pharmacy"/>
    <s v="HFS (Large B Pharmacy)- D Type- Sectorized"/>
    <x v="5"/>
    <s v="Venus"/>
    <n v="18"/>
    <n v="1"/>
    <n v="328.95"/>
    <m/>
    <x v="3"/>
    <n v="328.95"/>
    <x v="234"/>
    <n v="60361.130000000005"/>
  </r>
  <r>
    <d v="2024-12-02T00:00:00"/>
    <s v="Sales Invoice"/>
    <x v="293"/>
    <s v="KRAHD_38472"/>
    <s v="Large A Traditional"/>
    <s v="HFS Sectorized (Large A Traditional)"/>
    <x v="5"/>
    <s v="Venus"/>
    <n v="24"/>
    <n v="1"/>
    <n v="328.95"/>
    <m/>
    <x v="3"/>
    <n v="328.95"/>
    <x v="234"/>
    <n v="60032.18"/>
  </r>
  <r>
    <d v="2024-12-02T00:00:00"/>
    <s v="Sales Invoice"/>
    <x v="90"/>
    <s v="KRAHD_38513"/>
    <s v="Large B Traditional"/>
    <s v="HFS Sectorized (Large B Traditional)"/>
    <x v="5"/>
    <s v="Venus"/>
    <n v="24"/>
    <n v="1"/>
    <n v="328.95"/>
    <m/>
    <x v="3"/>
    <n v="328.95"/>
    <x v="234"/>
    <n v="59703.23"/>
  </r>
  <r>
    <d v="2024-12-14T00:00:00"/>
    <s v="Sales Invoice"/>
    <x v="283"/>
    <s v="KRHUB_93329"/>
    <s v="SubD A"/>
    <s v="SubD (SubD A)"/>
    <x v="1"/>
    <s v="Whisper Ultra"/>
    <n v="18"/>
    <n v="1"/>
    <n v="328.95"/>
    <m/>
    <x v="4"/>
    <n v="328.95"/>
    <x v="234"/>
    <n v="404150.88000000006"/>
  </r>
  <r>
    <d v="2024-12-16T00:00:00"/>
    <s v="Sales Invoice"/>
    <x v="3"/>
    <s v="KRHUB_78371"/>
    <s v="Large A Pharmacy"/>
    <s v="HFS (Large A Pharmacy)- D type"/>
    <x v="2"/>
    <s v="7 O Clock"/>
    <n v="576"/>
    <n v="24"/>
    <n v="336.96"/>
    <m/>
    <x v="4"/>
    <n v="14.04"/>
    <x v="235"/>
    <n v="10017.959999999999"/>
  </r>
  <r>
    <d v="2024-12-17T00:00:00"/>
    <s v="Sales Invoice"/>
    <x v="281"/>
    <s v="KRHUB_89269"/>
    <s v="SubD A"/>
    <s v="SubD (SubD A)"/>
    <x v="8"/>
    <s v="ORAL B"/>
    <n v="36"/>
    <n v="3"/>
    <n v="337.5"/>
    <m/>
    <x v="1"/>
    <n v="112.5"/>
    <x v="236"/>
    <n v="158595.12999999998"/>
  </r>
  <r>
    <d v="2024-12-13T00:00:00"/>
    <s v="Sales Invoice"/>
    <x v="283"/>
    <s v="KRHUB_93329"/>
    <s v="SubD A"/>
    <s v="SubD (SubD A)"/>
    <x v="9"/>
    <s v="Pantene"/>
    <n v="56"/>
    <n v="2"/>
    <n v="343.64"/>
    <m/>
    <x v="0"/>
    <n v="171.82"/>
    <x v="237"/>
    <n v="89012.239999999991"/>
  </r>
  <r>
    <d v="2024-12-17T00:00:00"/>
    <s v="Sales Invoice"/>
    <x v="16"/>
    <s v="KRHUB_90736"/>
    <s v="SubD A"/>
    <s v="SubD (SubD A)"/>
    <x v="8"/>
    <s v="ORAL B"/>
    <n v="96"/>
    <n v="6"/>
    <n v="350.04"/>
    <m/>
    <x v="1"/>
    <n v="58.34"/>
    <x v="238"/>
    <n v="158257.62999999998"/>
  </r>
  <r>
    <d v="2024-12-14T00:00:00"/>
    <s v="Sales Invoice"/>
    <x v="294"/>
    <s v="KRHUB_92137"/>
    <s v="SubD B"/>
    <s v="SubD (SubD B)"/>
    <x v="8"/>
    <s v="ORAL B"/>
    <n v="24"/>
    <n v="3"/>
    <n v="375"/>
    <m/>
    <x v="4"/>
    <n v="125"/>
    <x v="239"/>
    <n v="157907.58999999997"/>
  </r>
  <r>
    <d v="2024-12-18T00:00:00"/>
    <s v="Sales Invoice"/>
    <x v="280"/>
    <s v="KRHUB_92863"/>
    <s v="SubD A"/>
    <s v="SubD (SubD A)"/>
    <x v="7"/>
    <s v="Ariel"/>
    <n v="5"/>
    <n v="4"/>
    <n v="408.16"/>
    <m/>
    <x v="1"/>
    <n v="102.04"/>
    <x v="240"/>
    <n v="1113209.48"/>
  </r>
  <r>
    <d v="2024-12-14T00:00:00"/>
    <s v="Sales Invoice"/>
    <x v="294"/>
    <s v="KRHUB_92137"/>
    <s v="SubD B"/>
    <s v="SubD (SubD B)"/>
    <x v="7"/>
    <s v="Ariel"/>
    <n v="5"/>
    <n v="4"/>
    <n v="408.16"/>
    <m/>
    <x v="4"/>
    <n v="102.04"/>
    <x v="240"/>
    <n v="1112801.32"/>
  </r>
  <r>
    <d v="2024-12-17T00:00:00"/>
    <s v="Sales Invoice"/>
    <x v="281"/>
    <s v="KRHUB_89269"/>
    <s v="SubD A"/>
    <s v="SubD (SubD A)"/>
    <x v="7"/>
    <s v="Ariel"/>
    <n v="5"/>
    <n v="4"/>
    <n v="408.16"/>
    <m/>
    <x v="1"/>
    <n v="102.04"/>
    <x v="240"/>
    <n v="1112393.1600000001"/>
  </r>
  <r>
    <d v="2024-12-20T00:00:00"/>
    <s v="Sales Invoice"/>
    <x v="295"/>
    <s v="KRHUB_91961"/>
    <s v="SubD A"/>
    <s v="SubD (SubD A)"/>
    <x v="7"/>
    <s v="Ariel"/>
    <n v="5"/>
    <n v="4"/>
    <n v="408.16"/>
    <m/>
    <x v="1"/>
    <n v="102.04"/>
    <x v="240"/>
    <n v="1111985"/>
  </r>
  <r>
    <d v="2024-12-13T00:00:00"/>
    <s v="Sales Invoice"/>
    <x v="283"/>
    <s v="KRHUB_93329"/>
    <s v="SubD A"/>
    <s v="SubD (SubD A)"/>
    <x v="7"/>
    <s v="Ariel"/>
    <n v="5"/>
    <n v="4"/>
    <n v="408.16"/>
    <m/>
    <x v="0"/>
    <n v="102.04"/>
    <x v="240"/>
    <n v="1111576.8400000001"/>
  </r>
  <r>
    <d v="2024-12-16T00:00:00"/>
    <s v="Sales Invoice"/>
    <x v="15"/>
    <s v="KRHUB_90915"/>
    <s v="SubD B"/>
    <s v="SubD (SubD B)"/>
    <x v="9"/>
    <s v="Pantene"/>
    <n v="48"/>
    <n v="6"/>
    <n v="409.08"/>
    <m/>
    <x v="1"/>
    <n v="68.179999999999993"/>
    <x v="241"/>
    <n v="88668.599999999991"/>
  </r>
  <r>
    <d v="2024-12-17T00:00:00"/>
    <s v="Sales Invoice"/>
    <x v="281"/>
    <s v="KRHUB_89269"/>
    <s v="SubD A"/>
    <s v="SubD (SubD A)"/>
    <x v="10"/>
    <s v="AmbiPur"/>
    <n v="12"/>
    <n v="2"/>
    <n v="415"/>
    <m/>
    <x v="1"/>
    <n v="207.5"/>
    <x v="242"/>
    <n v="4568.24"/>
  </r>
  <r>
    <d v="2024-12-17T00:00:00"/>
    <s v="Sales Invoice"/>
    <x v="281"/>
    <s v="KRHUB_89269"/>
    <s v="SubD A"/>
    <s v="SubD (SubD A)"/>
    <x v="11"/>
    <s v="Old Spice"/>
    <n v="144"/>
    <n v="12"/>
    <n v="428.52"/>
    <m/>
    <x v="1"/>
    <n v="35.71"/>
    <x v="243"/>
    <n v="8912.0400000000009"/>
  </r>
  <r>
    <d v="2024-12-14T00:00:00"/>
    <s v="Sales Invoice"/>
    <x v="76"/>
    <s v="KRHUB_94585"/>
    <s v="SubD B"/>
    <s v="SubD (SubD B)"/>
    <x v="4"/>
    <s v="Gillette"/>
    <n v="24"/>
    <n v="1"/>
    <n v="437.5"/>
    <m/>
    <x v="4"/>
    <n v="437.5"/>
    <x v="244"/>
    <n v="123809"/>
  </r>
  <r>
    <d v="2024-12-17T00:00:00"/>
    <s v="Sales Invoice"/>
    <x v="281"/>
    <s v="KRHUB_89269"/>
    <s v="SubD A"/>
    <s v="SubD (SubD A)"/>
    <x v="4"/>
    <s v="Gillette"/>
    <n v="24"/>
    <n v="2"/>
    <n v="444.64"/>
    <m/>
    <x v="1"/>
    <n v="222.32"/>
    <x v="245"/>
    <n v="123371.5"/>
  </r>
  <r>
    <d v="2024-12-16T00:00:00"/>
    <s v="Sales Invoice"/>
    <x v="3"/>
    <s v="KRHUB_78371"/>
    <s v="Large A Pharmacy"/>
    <s v="HFS (Large A Pharmacy)- D type"/>
    <x v="9"/>
    <s v="H&amp;S"/>
    <n v="48"/>
    <n v="6"/>
    <n v="458.22"/>
    <m/>
    <x v="1"/>
    <n v="76.37"/>
    <x v="246"/>
    <n v="408904.57999999996"/>
  </r>
  <r>
    <d v="2024-12-16T00:00:00"/>
    <s v="Sales Invoice"/>
    <x v="3"/>
    <s v="KRHUB_78371"/>
    <s v="Large A Pharmacy"/>
    <s v="HFS (Large A Pharmacy)- D type"/>
    <x v="2"/>
    <s v="Guard"/>
    <n v="480"/>
    <n v="12"/>
    <n v="480"/>
    <m/>
    <x v="4"/>
    <n v="40"/>
    <x v="247"/>
    <n v="334684.89"/>
  </r>
  <r>
    <d v="2024-12-17T00:00:00"/>
    <s v="Sales Invoice"/>
    <x v="16"/>
    <s v="KRHUB_90736"/>
    <s v="SubD A"/>
    <s v="SubD (SubD A)"/>
    <x v="9"/>
    <s v="H&amp;S"/>
    <n v="56"/>
    <n v="2"/>
    <n v="481.82"/>
    <m/>
    <x v="1"/>
    <n v="240.91"/>
    <x v="248"/>
    <n v="408446.35999999993"/>
  </r>
  <r>
    <d v="2024-12-16T00:00:00"/>
    <s v="Sales Invoice"/>
    <x v="3"/>
    <s v="KRHUB_78371"/>
    <s v="Large A Pharmacy"/>
    <s v="HFS (Large A Pharmacy)- D type"/>
    <x v="6"/>
    <s v="Pampers"/>
    <n v="192"/>
    <n v="24"/>
    <n v="499.92"/>
    <m/>
    <x v="4"/>
    <n v="20.830000000000002"/>
    <x v="249"/>
    <n v="421109.88999999984"/>
  </r>
  <r>
    <d v="2024-12-14T00:00:00"/>
    <s v="Sales Invoice"/>
    <x v="283"/>
    <s v="KRHUB_93329"/>
    <s v="SubD A"/>
    <s v="SubD (SubD A)"/>
    <x v="6"/>
    <s v="Pampers"/>
    <n v="168"/>
    <n v="24"/>
    <n v="499.92"/>
    <m/>
    <x v="4"/>
    <n v="20.830000000000002"/>
    <x v="249"/>
    <n v="420609.96999999986"/>
  </r>
  <r>
    <d v="2024-12-18T00:00:00"/>
    <s v="Sales Invoice"/>
    <x v="283"/>
    <s v="KRHUB_93329"/>
    <s v="SubD A"/>
    <s v="SubD (SubD A)"/>
    <x v="2"/>
    <s v="7 O Clock"/>
    <n v="144"/>
    <n v="12"/>
    <n v="504.96"/>
    <m/>
    <x v="1"/>
    <n v="42.08"/>
    <x v="250"/>
    <n v="9681"/>
  </r>
  <r>
    <d v="2024-12-16T00:00:00"/>
    <s v="Sales Invoice"/>
    <x v="3"/>
    <s v="KRHUB_78371"/>
    <s v="Large A Pharmacy"/>
    <s v="HFS (Large A Pharmacy)- D type"/>
    <x v="9"/>
    <s v="Pantene"/>
    <n v="24"/>
    <n v="6"/>
    <n v="511.32"/>
    <m/>
    <x v="1"/>
    <n v="85.22"/>
    <x v="251"/>
    <n v="88259.520000000004"/>
  </r>
  <r>
    <d v="2024-12-13T00:00:00"/>
    <s v="Sales Invoice"/>
    <x v="283"/>
    <s v="KRHUB_93329"/>
    <s v="SubD A"/>
    <s v="SubD (SubD A)"/>
    <x v="9"/>
    <s v="Pantene"/>
    <n v="24"/>
    <n v="3"/>
    <n v="515.46"/>
    <m/>
    <x v="0"/>
    <n v="171.82000000000002"/>
    <x v="252"/>
    <n v="87748.2"/>
  </r>
  <r>
    <d v="2024-12-14T00:00:00"/>
    <s v="Sales Invoice"/>
    <x v="1"/>
    <s v="KRHUB_93275"/>
    <s v="SubD B"/>
    <s v="SubD (SubD B)"/>
    <x v="4"/>
    <s v="Gillette Series"/>
    <n v="144"/>
    <n v="12"/>
    <n v="525"/>
    <m/>
    <x v="4"/>
    <n v="43.75"/>
    <x v="253"/>
    <n v="31644.52"/>
  </r>
  <r>
    <d v="2024-12-18T00:00:00"/>
    <s v="Sales Invoice"/>
    <x v="283"/>
    <s v="KRHUB_93329"/>
    <s v="SubD A"/>
    <s v="SubD (SubD A)"/>
    <x v="4"/>
    <s v="Gillette Series"/>
    <n v="144"/>
    <n v="12"/>
    <n v="525"/>
    <m/>
    <x v="1"/>
    <n v="43.75"/>
    <x v="253"/>
    <n v="31119.52"/>
  </r>
  <r>
    <d v="2024-12-14T00:00:00"/>
    <s v="Sales Invoice"/>
    <x v="0"/>
    <s v="KRHUB_78366"/>
    <s v="SubD A"/>
    <s v="SubD (SubD A)"/>
    <x v="2"/>
    <s v="Gillette Mach3"/>
    <n v="72"/>
    <n v="2"/>
    <n v="533.94000000000005"/>
    <m/>
    <x v="0"/>
    <n v="266.97000000000003"/>
    <x v="254"/>
    <n v="125752.02"/>
  </r>
  <r>
    <d v="2024-12-14T00:00:00"/>
    <s v="Sales Invoice"/>
    <x v="283"/>
    <s v="KRHUB_93329"/>
    <s v="SubD A"/>
    <s v="SubD (SubD A)"/>
    <x v="7"/>
    <s v="Tide"/>
    <n v="24"/>
    <n v="4"/>
    <n v="540.72"/>
    <m/>
    <x v="4"/>
    <n v="135.18"/>
    <x v="255"/>
    <n v="858292.39999999991"/>
  </r>
  <r>
    <d v="2024-12-02T00:00:00"/>
    <s v="Sales Invoice"/>
    <x v="284"/>
    <s v="KRAHD_102521"/>
    <s v="New Pharmacy"/>
    <s v="Other (New Pharmacy)"/>
    <x v="5"/>
    <s v="Satin Care"/>
    <n v="192"/>
    <n v="7"/>
    <n v="546.41999999999996"/>
    <m/>
    <x v="3"/>
    <n v="78.059999999999988"/>
    <x v="256"/>
    <n v="52055.86"/>
  </r>
  <r>
    <d v="2024-12-16T00:00:00"/>
    <s v="Sales Invoice"/>
    <x v="3"/>
    <s v="KRHUB_78371"/>
    <s v="Large A Pharmacy"/>
    <s v="HFS (Large A Pharmacy)- D type"/>
    <x v="6"/>
    <s v="Pampers"/>
    <n v="72"/>
    <n v="6"/>
    <n v="547.86"/>
    <m/>
    <x v="4"/>
    <n v="91.31"/>
    <x v="257"/>
    <n v="420110.04999999981"/>
  </r>
  <r>
    <d v="2024-12-14T00:00:00"/>
    <s v="Sales Invoice"/>
    <x v="16"/>
    <s v="KRHUB_90736"/>
    <s v="SubD A"/>
    <s v="SubD (SubD A)"/>
    <x v="8"/>
    <s v="ORAL B"/>
    <n v="48"/>
    <n v="4"/>
    <n v="566.67999999999995"/>
    <m/>
    <x v="4"/>
    <n v="141.66999999999999"/>
    <x v="258"/>
    <n v="157532.58999999997"/>
  </r>
  <r>
    <d v="2024-12-02T00:00:00"/>
    <s v="Sales Invoice"/>
    <x v="293"/>
    <s v="KRAHD_38472"/>
    <s v="Large A Traditional"/>
    <s v="HFS Sectorized (Large A Traditional)"/>
    <x v="5"/>
    <s v="Venus"/>
    <n v="18"/>
    <n v="1"/>
    <n v="569.29999999999995"/>
    <m/>
    <x v="3"/>
    <n v="569.29999999999995"/>
    <x v="259"/>
    <n v="59374.280000000006"/>
  </r>
  <r>
    <d v="2024-12-02T00:00:00"/>
    <s v="Sales Invoice"/>
    <x v="289"/>
    <s v="KRAHD_102747"/>
    <s v="Large A Pharmacy"/>
    <s v="New Sectorized (Large A Pharmacy)"/>
    <x v="5"/>
    <s v="Venus"/>
    <n v="72"/>
    <n v="4"/>
    <n v="578.91999999999996"/>
    <m/>
    <x v="3"/>
    <n v="144.72999999999999"/>
    <x v="260"/>
    <n v="58804.98"/>
  </r>
  <r>
    <d v="2024-12-02T00:00:00"/>
    <s v="Sales Invoice"/>
    <x v="296"/>
    <s v="KRAHD_70486"/>
    <s v="Hyper"/>
    <s v="New HFS (Hyper)"/>
    <x v="5"/>
    <s v="Venus"/>
    <n v="48"/>
    <n v="4"/>
    <n v="578.91999999999996"/>
    <m/>
    <x v="3"/>
    <n v="144.72999999999999"/>
    <x v="260"/>
    <n v="58226.060000000005"/>
  </r>
  <r>
    <d v="2024-12-14T00:00:00"/>
    <s v="Sales Invoice"/>
    <x v="294"/>
    <s v="KRHUB_92137"/>
    <s v="SubD B"/>
    <s v="SubD (SubD B)"/>
    <x v="10"/>
    <s v="AmbiPur"/>
    <n v="12"/>
    <n v="2"/>
    <n v="581.66"/>
    <m/>
    <x v="4"/>
    <n v="290.83"/>
    <x v="261"/>
    <n v="4153.24"/>
  </r>
  <r>
    <d v="2024-12-17T00:00:00"/>
    <s v="Sales Invoice"/>
    <x v="281"/>
    <s v="KRHUB_89269"/>
    <s v="SubD A"/>
    <s v="SubD (SubD A)"/>
    <x v="10"/>
    <s v="AmbiPur"/>
    <n v="12"/>
    <n v="2"/>
    <n v="581.66"/>
    <m/>
    <x v="1"/>
    <n v="290.83"/>
    <x v="261"/>
    <n v="3571.58"/>
  </r>
  <r>
    <d v="2024-12-16T00:00:00"/>
    <s v="Sales Invoice"/>
    <x v="3"/>
    <s v="KRHUB_78371"/>
    <s v="Large A Pharmacy"/>
    <s v="HFS (Large A Pharmacy)- D type"/>
    <x v="8"/>
    <s v="ORAL B"/>
    <n v="120"/>
    <n v="12"/>
    <n v="600"/>
    <m/>
    <x v="4"/>
    <n v="50"/>
    <x v="262"/>
    <n v="156965.90999999997"/>
  </r>
  <r>
    <d v="2024-12-16T00:00:00"/>
    <s v="Sales Invoice"/>
    <x v="15"/>
    <s v="KRHUB_90915"/>
    <s v="SubD B"/>
    <s v="SubD (SubD B)"/>
    <x v="8"/>
    <s v="ORAL B"/>
    <n v="120"/>
    <n v="12"/>
    <n v="600"/>
    <m/>
    <x v="4"/>
    <n v="50"/>
    <x v="262"/>
    <n v="156365.90999999997"/>
  </r>
  <r>
    <d v="2024-12-02T00:00:00"/>
    <s v="Sales Invoice"/>
    <x v="289"/>
    <s v="KRAHD_102747"/>
    <s v="Large A Pharmacy"/>
    <s v="New Sectorized (Large A Pharmacy)"/>
    <x v="5"/>
    <s v="Satin Care"/>
    <n v="192"/>
    <n v="8"/>
    <n v="624.48"/>
    <m/>
    <x v="3"/>
    <n v="78.06"/>
    <x v="263"/>
    <n v="51509.440000000002"/>
  </r>
  <r>
    <d v="2024-12-02T00:00:00"/>
    <s v="Sales Invoice"/>
    <x v="297"/>
    <s v="KRAHD_64484"/>
    <s v="Medium Pharmacy"/>
    <s v="New (Medium Pharmacy)- D Type"/>
    <x v="5"/>
    <s v="Satin Care"/>
    <n v="192"/>
    <n v="8"/>
    <n v="624.48"/>
    <m/>
    <x v="3"/>
    <n v="78.06"/>
    <x v="263"/>
    <n v="50884.960000000006"/>
  </r>
  <r>
    <d v="2024-12-02T00:00:00"/>
    <s v="Sales Invoice"/>
    <x v="298"/>
    <s v="KRAHD_38724"/>
    <s v="Large B Traditional"/>
    <s v="HFS Sectorized (Large B Traditional)"/>
    <x v="5"/>
    <s v="Satin Care"/>
    <n v="192"/>
    <n v="8"/>
    <n v="624.48"/>
    <m/>
    <x v="3"/>
    <n v="78.06"/>
    <x v="263"/>
    <n v="50260.48000000001"/>
  </r>
  <r>
    <d v="2024-12-16T00:00:00"/>
    <s v="Sales Invoice"/>
    <x v="3"/>
    <s v="KRHUB_78371"/>
    <s v="Large A Pharmacy"/>
    <s v="HFS (Large A Pharmacy)- D type"/>
    <x v="4"/>
    <s v="Gillette Series"/>
    <n v="6"/>
    <n v="4"/>
    <n v="625.04"/>
    <m/>
    <x v="4"/>
    <n v="156.26"/>
    <x v="264"/>
    <n v="30594.52"/>
  </r>
  <r>
    <d v="2024-12-16T00:00:00"/>
    <s v="Sales Invoice"/>
    <x v="3"/>
    <s v="KRHUB_78371"/>
    <s v="Large A Pharmacy"/>
    <s v="HFS (Large A Pharmacy)- D type"/>
    <x v="1"/>
    <s v="Whisper Ultra"/>
    <n v="32"/>
    <n v="4"/>
    <n v="630.64"/>
    <m/>
    <x v="4"/>
    <n v="157.66"/>
    <x v="265"/>
    <n v="403821.93000000005"/>
  </r>
  <r>
    <d v="2024-12-16T00:00:00"/>
    <s v="Sales Invoice"/>
    <x v="15"/>
    <s v="KRHUB_90915"/>
    <s v="SubD B"/>
    <s v="SubD (SubD B)"/>
    <x v="8"/>
    <s v="ORAL B"/>
    <n v="96"/>
    <n v="12"/>
    <n v="650.04"/>
    <m/>
    <x v="4"/>
    <n v="54.169999999999995"/>
    <x v="266"/>
    <n v="155765.90999999997"/>
  </r>
  <r>
    <d v="2024-12-14T00:00:00"/>
    <s v="Sales Invoice"/>
    <x v="279"/>
    <s v="KRHUB_86219"/>
    <s v="SubD B"/>
    <s v="SubD (SubD B)"/>
    <x v="2"/>
    <s v="Mach-3 Turbo"/>
    <n v="36"/>
    <n v="2"/>
    <n v="655.7"/>
    <m/>
    <x v="4"/>
    <n v="327.85"/>
    <x v="267"/>
    <n v="29311.11"/>
  </r>
  <r>
    <d v="2024-12-14T00:00:00"/>
    <s v="Sales Invoice"/>
    <x v="16"/>
    <s v="KRHUB_90736"/>
    <s v="SubD A"/>
    <s v="SubD (SubD A)"/>
    <x v="2"/>
    <s v="Mach-3 Turbo"/>
    <n v="48"/>
    <n v="1"/>
    <n v="657.26"/>
    <m/>
    <x v="4"/>
    <n v="657.26"/>
    <x v="268"/>
    <n v="28655.41"/>
  </r>
  <r>
    <d v="2024-12-02T00:00:00"/>
    <s v="Sales Invoice"/>
    <x v="299"/>
    <s v="KRAHD_38444"/>
    <s v="Large A Pharmacy"/>
    <s v="HFS (Large A Pharmacy)- D type- Sectorized"/>
    <x v="5"/>
    <s v="Venus"/>
    <n v="24"/>
    <n v="2"/>
    <n v="657.9"/>
    <m/>
    <x v="3"/>
    <n v="328.95"/>
    <x v="269"/>
    <n v="57647.14"/>
  </r>
  <r>
    <d v="2024-12-17T00:00:00"/>
    <s v="Sales Invoice"/>
    <x v="0"/>
    <s v="KRHUB_78366"/>
    <s v="SubD A"/>
    <s v="SubD (SubD A)"/>
    <x v="4"/>
    <s v="Gillette"/>
    <n v="12"/>
    <n v="3"/>
    <n v="666.96"/>
    <m/>
    <x v="1"/>
    <n v="222.32000000000002"/>
    <x v="270"/>
    <n v="122926.86000000002"/>
  </r>
  <r>
    <d v="2024-12-16T00:00:00"/>
    <s v="Sales Invoice"/>
    <x v="15"/>
    <s v="KRHUB_90915"/>
    <s v="SubD B"/>
    <s v="SubD (SubD B)"/>
    <x v="4"/>
    <s v="Gillette"/>
    <n v="12"/>
    <n v="3"/>
    <n v="666.96"/>
    <m/>
    <x v="4"/>
    <n v="222.32000000000002"/>
    <x v="270"/>
    <n v="122259.9"/>
  </r>
  <r>
    <d v="2024-12-16T00:00:00"/>
    <s v="Sales Invoice"/>
    <x v="15"/>
    <s v="KRHUB_90915"/>
    <s v="SubD B"/>
    <s v="SubD (SubD B)"/>
    <x v="8"/>
    <s v="ORAL B"/>
    <n v="36"/>
    <n v="6"/>
    <n v="675"/>
    <m/>
    <x v="4"/>
    <n v="112.5"/>
    <x v="271"/>
    <n v="155115.87"/>
  </r>
  <r>
    <d v="2024-12-14T00:00:00"/>
    <s v="Sales Invoice"/>
    <x v="279"/>
    <s v="KRHUB_86219"/>
    <s v="SubD B"/>
    <s v="SubD (SubD B)"/>
    <x v="9"/>
    <s v="Pantene"/>
    <n v="56"/>
    <n v="4"/>
    <n v="687.28"/>
    <m/>
    <x v="4"/>
    <n v="171.82"/>
    <x v="272"/>
    <n v="87232.739999999991"/>
  </r>
  <r>
    <d v="2024-12-16T00:00:00"/>
    <s v="Sales Invoice"/>
    <x v="3"/>
    <s v="KRHUB_78371"/>
    <s v="Large A Pharmacy"/>
    <s v="HFS (Large A Pharmacy)- D type"/>
    <x v="2"/>
    <s v="Guard"/>
    <n v="108"/>
    <n v="7"/>
    <n v="692.65"/>
    <m/>
    <x v="4"/>
    <n v="98.95"/>
    <x v="273"/>
    <n v="334204.89"/>
  </r>
  <r>
    <d v="2024-12-14T00:00:00"/>
    <s v="Sales Invoice"/>
    <x v="16"/>
    <s v="KRHUB_90736"/>
    <s v="SubD A"/>
    <s v="SubD (SubD A)"/>
    <x v="11"/>
    <s v="Old Spice"/>
    <n v="72"/>
    <n v="6"/>
    <n v="696.48"/>
    <m/>
    <x v="4"/>
    <n v="116.08"/>
    <x v="274"/>
    <n v="8483.52"/>
  </r>
  <r>
    <d v="2024-12-16T00:00:00"/>
    <s v="Sales Invoice"/>
    <x v="15"/>
    <s v="KRHUB_90915"/>
    <s v="SubD B"/>
    <s v="SubD (SubD B)"/>
    <x v="11"/>
    <s v="Old Spice"/>
    <n v="72"/>
    <n v="6"/>
    <n v="696.48"/>
    <m/>
    <x v="4"/>
    <n v="116.08"/>
    <x v="274"/>
    <n v="7787.04"/>
  </r>
  <r>
    <d v="2024-12-02T00:00:00"/>
    <s v="Sales Invoice"/>
    <x v="289"/>
    <s v="KRAHD_102747"/>
    <s v="Large A Pharmacy"/>
    <s v="New Sectorized (Large A Pharmacy)"/>
    <x v="5"/>
    <s v="Satin Care"/>
    <n v="40"/>
    <n v="2"/>
    <n v="700"/>
    <m/>
    <x v="3"/>
    <n v="350"/>
    <x v="275"/>
    <n v="49636"/>
  </r>
  <r>
    <d v="2024-12-16T00:00:00"/>
    <s v="Sales Invoice"/>
    <x v="15"/>
    <s v="KRHUB_90915"/>
    <s v="SubD B"/>
    <s v="SubD (SubD B)"/>
    <x v="8"/>
    <s v="ORAL B"/>
    <n v="48"/>
    <n v="6"/>
    <n v="700.02"/>
    <m/>
    <x v="4"/>
    <n v="116.67"/>
    <x v="276"/>
    <n v="154440.87"/>
  </r>
  <r>
    <d v="2024-12-16T00:00:00"/>
    <s v="Sales Invoice"/>
    <x v="15"/>
    <s v="KRHUB_90915"/>
    <s v="SubD B"/>
    <s v="SubD (SubD B)"/>
    <x v="8"/>
    <s v="ORAL B"/>
    <n v="96"/>
    <n v="12"/>
    <n v="700.08"/>
    <m/>
    <x v="4"/>
    <n v="58.34"/>
    <x v="277"/>
    <n v="153740.84999999998"/>
  </r>
  <r>
    <d v="2024-12-18T00:00:00"/>
    <s v="Sales Invoice"/>
    <x v="283"/>
    <s v="KRHUB_93329"/>
    <s v="SubD A"/>
    <s v="SubD (SubD A)"/>
    <x v="2"/>
    <s v="Mach-3 Turbo"/>
    <n v="72"/>
    <n v="2"/>
    <n v="704.02"/>
    <m/>
    <x v="1"/>
    <n v="352.01"/>
    <x v="278"/>
    <n v="27998.149999999998"/>
  </r>
  <r>
    <d v="2024-12-14T00:00:00"/>
    <s v="Sales Invoice"/>
    <x v="283"/>
    <s v="KRHUB_93329"/>
    <s v="SubD A"/>
    <s v="SubD (SubD A)"/>
    <x v="9"/>
    <s v="Pantene"/>
    <n v="12"/>
    <n v="1"/>
    <n v="713.4"/>
    <m/>
    <x v="4"/>
    <n v="713.4"/>
    <x v="279"/>
    <n v="86545.459999999992"/>
  </r>
  <r>
    <d v="2024-12-14T00:00:00"/>
    <s v="Sales Invoice"/>
    <x v="279"/>
    <s v="KRHUB_86219"/>
    <s v="SubD B"/>
    <s v="SubD (SubD B)"/>
    <x v="9"/>
    <s v="H&amp;S"/>
    <n v="56"/>
    <n v="4"/>
    <n v="745.44"/>
    <m/>
    <x v="4"/>
    <n v="186.36"/>
    <x v="280"/>
    <n v="407964.53999999992"/>
  </r>
  <r>
    <d v="2024-12-13T00:00:00"/>
    <s v="Sales Invoice"/>
    <x v="287"/>
    <s v="KRHUB_85606"/>
    <s v="SubD A"/>
    <s v="SubD (SubD A)"/>
    <x v="9"/>
    <s v="Pantene"/>
    <n v="12"/>
    <n v="1"/>
    <n v="750"/>
    <m/>
    <x v="0"/>
    <n v="750"/>
    <x v="281"/>
    <n v="85832.06"/>
  </r>
  <r>
    <d v="2024-12-20T00:00:00"/>
    <s v="Sales Invoice"/>
    <x v="287"/>
    <s v="KRHUB_85606"/>
    <s v="SubD A"/>
    <s v="SubD (SubD A)"/>
    <x v="8"/>
    <s v="ORAL B"/>
    <n v="120"/>
    <n v="12"/>
    <n v="750"/>
    <m/>
    <x v="1"/>
    <n v="62.5"/>
    <x v="281"/>
    <n v="153040.76999999999"/>
  </r>
  <r>
    <d v="2024-12-16T00:00:00"/>
    <s v="Sales Invoice"/>
    <x v="15"/>
    <s v="KRHUB_90915"/>
    <s v="SubD B"/>
    <s v="SubD (SubD B)"/>
    <x v="8"/>
    <s v="ORAL B"/>
    <n v="120"/>
    <n v="12"/>
    <n v="750"/>
    <m/>
    <x v="4"/>
    <n v="62.5"/>
    <x v="281"/>
    <n v="152290.76999999999"/>
  </r>
  <r>
    <d v="2024-12-16T00:00:00"/>
    <s v="Sales Invoice"/>
    <x v="15"/>
    <s v="KRHUB_90915"/>
    <s v="SubD B"/>
    <s v="SubD (SubD B)"/>
    <x v="9"/>
    <s v="H&amp;S"/>
    <n v="48"/>
    <n v="10"/>
    <n v="763.7"/>
    <m/>
    <x v="1"/>
    <n v="76.37"/>
    <x v="282"/>
    <n v="407219.09999999992"/>
  </r>
  <r>
    <d v="2024-12-16T00:00:00"/>
    <s v="Sales Invoice"/>
    <x v="3"/>
    <s v="KRHUB_78371"/>
    <s v="Large A Pharmacy"/>
    <s v="HFS (Large A Pharmacy)- D type"/>
    <x v="2"/>
    <s v="Gillette Presto Intl"/>
    <n v="192"/>
    <n v="12"/>
    <n v="789.36"/>
    <m/>
    <x v="4"/>
    <n v="65.78"/>
    <x v="283"/>
    <n v="21620.640000000003"/>
  </r>
  <r>
    <d v="2024-12-20T00:00:00"/>
    <s v="Sales Invoice"/>
    <x v="287"/>
    <s v="KRHUB_85606"/>
    <s v="SubD A"/>
    <s v="SubD (SubD A)"/>
    <x v="8"/>
    <s v="ORAL B"/>
    <n v="72"/>
    <n v="12"/>
    <n v="790.08"/>
    <m/>
    <x v="1"/>
    <n v="65.84"/>
    <x v="284"/>
    <n v="151540.76999999999"/>
  </r>
  <r>
    <d v="2024-12-16T00:00:00"/>
    <s v="Sales Invoice"/>
    <x v="3"/>
    <s v="KRHUB_78371"/>
    <s v="Large A Pharmacy"/>
    <s v="HFS (Large A Pharmacy)- D type"/>
    <x v="8"/>
    <s v="ORAL B"/>
    <n v="120"/>
    <n v="12"/>
    <n v="800.04"/>
    <m/>
    <x v="4"/>
    <n v="66.67"/>
    <x v="285"/>
    <n v="150750.68999999997"/>
  </r>
  <r>
    <d v="2024-12-16T00:00:00"/>
    <s v="Sales Invoice"/>
    <x v="15"/>
    <s v="KRHUB_90915"/>
    <s v="SubD B"/>
    <s v="SubD (SubD B)"/>
    <x v="8"/>
    <s v="ORAL B"/>
    <n v="120"/>
    <n v="12"/>
    <n v="800.04"/>
    <m/>
    <x v="4"/>
    <n v="66.67"/>
    <x v="285"/>
    <n v="149950.65"/>
  </r>
  <r>
    <d v="2024-12-16T00:00:00"/>
    <s v="Sales Invoice"/>
    <x v="3"/>
    <s v="KRHUB_78371"/>
    <s v="Large A Pharmacy"/>
    <s v="HFS (Large A Pharmacy)- D type"/>
    <x v="11"/>
    <s v="Old Spice"/>
    <n v="96"/>
    <n v="12"/>
    <n v="803.52"/>
    <m/>
    <x v="4"/>
    <n v="66.959999999999994"/>
    <x v="286"/>
    <n v="7090.5599999999995"/>
  </r>
  <r>
    <d v="2024-12-17T00:00:00"/>
    <s v="Sales Invoice"/>
    <x v="281"/>
    <s v="KRHUB_89269"/>
    <s v="SubD A"/>
    <s v="SubD (SubD A)"/>
    <x v="4"/>
    <s v="Gillette"/>
    <n v="96"/>
    <n v="12"/>
    <n v="803.52"/>
    <m/>
    <x v="1"/>
    <n v="66.959999999999994"/>
    <x v="286"/>
    <n v="121592.94"/>
  </r>
  <r>
    <d v="2024-12-16T00:00:00"/>
    <s v="Sales Invoice"/>
    <x v="15"/>
    <s v="KRHUB_90915"/>
    <s v="SubD B"/>
    <s v="SubD (SubD B)"/>
    <x v="9"/>
    <s v="Pantene"/>
    <n v="48"/>
    <n v="12"/>
    <n v="818.16"/>
    <m/>
    <x v="1"/>
    <n v="68.179999999999993"/>
    <x v="287"/>
    <n v="85082.06"/>
  </r>
  <r>
    <d v="2024-12-13T00:00:00"/>
    <s v="Sales Invoice"/>
    <x v="283"/>
    <s v="KRHUB_93329"/>
    <s v="SubD A"/>
    <s v="SubD (SubD A)"/>
    <x v="9"/>
    <s v="Pantene"/>
    <n v="48"/>
    <n v="12"/>
    <n v="818.16"/>
    <m/>
    <x v="0"/>
    <n v="68.179999999999993"/>
    <x v="287"/>
    <n v="84263.9"/>
  </r>
  <r>
    <d v="2024-12-16T00:00:00"/>
    <s v="Sales Invoice"/>
    <x v="15"/>
    <s v="KRHUB_90915"/>
    <s v="SubD B"/>
    <s v="SubD (SubD B)"/>
    <x v="6"/>
    <s v="Pampers"/>
    <n v="40"/>
    <n v="8"/>
    <n v="833.36"/>
    <m/>
    <x v="4"/>
    <n v="104.17"/>
    <x v="288"/>
    <n v="419562.18999999983"/>
  </r>
  <r>
    <d v="2024-12-14T00:00:00"/>
    <s v="Sales Invoice"/>
    <x v="295"/>
    <s v="KRHUB_91961"/>
    <s v="SubD A"/>
    <s v="SubD (SubD A)"/>
    <x v="9"/>
    <s v="H&amp;S"/>
    <n v="48"/>
    <n v="11"/>
    <n v="840.07"/>
    <m/>
    <x v="4"/>
    <n v="76.37"/>
    <x v="289"/>
    <n v="406455.39999999991"/>
  </r>
  <r>
    <d v="2024-12-14T00:00:00"/>
    <s v="Sales Invoice"/>
    <x v="16"/>
    <s v="KRHUB_90736"/>
    <s v="SubD A"/>
    <s v="SubD (SubD A)"/>
    <x v="8"/>
    <s v="ORAL B"/>
    <n v="48"/>
    <n v="6"/>
    <n v="850.02"/>
    <m/>
    <x v="4"/>
    <n v="141.66999999999999"/>
    <x v="290"/>
    <n v="149150.60999999999"/>
  </r>
  <r>
    <d v="2024-12-19T00:00:00"/>
    <s v="Sales Invoice"/>
    <x v="16"/>
    <s v="KRHUB_90736"/>
    <s v="SubD A"/>
    <s v="SubD (SubD A)"/>
    <x v="8"/>
    <s v="ORAL B"/>
    <n v="120"/>
    <n v="12"/>
    <n v="850.08"/>
    <m/>
    <x v="1"/>
    <n v="70.84"/>
    <x v="291"/>
    <n v="148300.59"/>
  </r>
  <r>
    <d v="2024-12-14T00:00:00"/>
    <s v="Sales Invoice"/>
    <x v="16"/>
    <s v="KRHUB_90736"/>
    <s v="SubD A"/>
    <s v="SubD (SubD A)"/>
    <x v="4"/>
    <s v="Gillette"/>
    <n v="144"/>
    <n v="24"/>
    <n v="857.04"/>
    <m/>
    <x v="4"/>
    <n v="35.71"/>
    <x v="292"/>
    <n v="120789.42000000001"/>
  </r>
  <r>
    <d v="2024-12-19T00:00:00"/>
    <s v="Sales Invoice"/>
    <x v="16"/>
    <s v="KRHUB_90736"/>
    <s v="SubD A"/>
    <s v="SubD (SubD A)"/>
    <x v="4"/>
    <s v="Gillette"/>
    <n v="144"/>
    <n v="24"/>
    <n v="857.04"/>
    <m/>
    <x v="1"/>
    <n v="35.71"/>
    <x v="292"/>
    <n v="119932.38"/>
  </r>
  <r>
    <d v="2024-12-14T00:00:00"/>
    <s v="Sales Invoice"/>
    <x v="279"/>
    <s v="KRHUB_86219"/>
    <s v="SubD B"/>
    <s v="SubD (SubD B)"/>
    <x v="4"/>
    <s v="Gillette"/>
    <n v="144"/>
    <n v="24"/>
    <n v="857.04"/>
    <m/>
    <x v="4"/>
    <n v="35.71"/>
    <x v="292"/>
    <n v="119075.34"/>
  </r>
  <r>
    <d v="2024-12-18T00:00:00"/>
    <s v="Sales Invoice"/>
    <x v="280"/>
    <s v="KRHUB_92863"/>
    <s v="SubD A"/>
    <s v="SubD (SubD A)"/>
    <x v="8"/>
    <s v="ORAL B"/>
    <n v="120"/>
    <n v="12"/>
    <n v="890.04"/>
    <m/>
    <x v="1"/>
    <n v="74.17"/>
    <x v="293"/>
    <n v="147450.50999999998"/>
  </r>
  <r>
    <d v="2024-12-16T00:00:00"/>
    <s v="Sales Invoice"/>
    <x v="3"/>
    <s v="KRHUB_78371"/>
    <s v="Large A Pharmacy"/>
    <s v="HFS (Large A Pharmacy)- D type"/>
    <x v="4"/>
    <s v="Gillette Series"/>
    <n v="12"/>
    <n v="2"/>
    <n v="891.08"/>
    <m/>
    <x v="4"/>
    <n v="445.54"/>
    <x v="294"/>
    <n v="29969.480000000003"/>
  </r>
  <r>
    <d v="2024-12-16T00:00:00"/>
    <s v="Sales Invoice"/>
    <x v="15"/>
    <s v="KRHUB_90915"/>
    <s v="SubD B"/>
    <s v="SubD (SubD B)"/>
    <x v="8"/>
    <s v="ORAL B"/>
    <n v="96"/>
    <n v="12"/>
    <n v="900"/>
    <m/>
    <x v="4"/>
    <n v="75"/>
    <x v="295"/>
    <n v="146560.46999999997"/>
  </r>
  <r>
    <d v="2024-12-16T00:00:00"/>
    <s v="Sales Invoice"/>
    <x v="3"/>
    <s v="KRHUB_78371"/>
    <s v="Large A Pharmacy"/>
    <s v="HFS (Large A Pharmacy)- D type"/>
    <x v="1"/>
    <s v="Whisper Choice"/>
    <n v="120"/>
    <n v="24"/>
    <n v="907.92"/>
    <m/>
    <x v="4"/>
    <n v="37.83"/>
    <x v="296"/>
    <n v="201973.06999999998"/>
  </r>
  <r>
    <d v="2024-12-16T00:00:00"/>
    <s v="Sales Invoice"/>
    <x v="3"/>
    <s v="KRHUB_78371"/>
    <s v="Large A Pharmacy"/>
    <s v="HFS (Large A Pharmacy)- D type"/>
    <x v="9"/>
    <s v="H&amp;S"/>
    <n v="48"/>
    <n v="12"/>
    <n v="916.44"/>
    <m/>
    <x v="1"/>
    <n v="76.37"/>
    <x v="297"/>
    <n v="405615.32999999996"/>
  </r>
  <r>
    <d v="2024-12-14T00:00:00"/>
    <s v="Sales Invoice"/>
    <x v="76"/>
    <s v="KRHUB_94585"/>
    <s v="SubD B"/>
    <s v="SubD (SubD B)"/>
    <x v="9"/>
    <s v="H&amp;S"/>
    <n v="48"/>
    <n v="12"/>
    <n v="916.44"/>
    <m/>
    <x v="4"/>
    <n v="76.37"/>
    <x v="297"/>
    <n v="404698.8899999999"/>
  </r>
  <r>
    <d v="2024-12-13T00:00:00"/>
    <s v="Sales Invoice"/>
    <x v="282"/>
    <s v="KRHUB_91962"/>
    <s v="SubD A"/>
    <s v="SubD (SubD A)"/>
    <x v="9"/>
    <s v="H&amp;S"/>
    <n v="48"/>
    <n v="12"/>
    <n v="916.44"/>
    <m/>
    <x v="0"/>
    <n v="76.37"/>
    <x v="297"/>
    <n v="403782.44999999995"/>
  </r>
  <r>
    <d v="2024-12-16T00:00:00"/>
    <s v="Sales Invoice"/>
    <x v="15"/>
    <s v="KRHUB_90915"/>
    <s v="SubD B"/>
    <s v="SubD (SubD B)"/>
    <x v="9"/>
    <s v="H&amp;S"/>
    <n v="48"/>
    <n v="12"/>
    <n v="916.44"/>
    <m/>
    <x v="1"/>
    <n v="76.37"/>
    <x v="297"/>
    <n v="402866.00999999989"/>
  </r>
  <r>
    <d v="2024-12-16T00:00:00"/>
    <s v="Sales Invoice"/>
    <x v="3"/>
    <s v="KRHUB_78371"/>
    <s v="Large A Pharmacy"/>
    <s v="HFS (Large A Pharmacy)- D type"/>
    <x v="5"/>
    <s v="Satin Care"/>
    <n v="192"/>
    <n v="12"/>
    <n v="936.72"/>
    <m/>
    <x v="4"/>
    <n v="78.06"/>
    <x v="298"/>
    <n v="48936"/>
  </r>
  <r>
    <d v="2024-12-02T00:00:00"/>
    <s v="Sales Invoice"/>
    <x v="300"/>
    <s v="KRAHD_91069"/>
    <s v="Medium Traditional"/>
    <s v="Other (Medium Traditional)"/>
    <x v="5"/>
    <s v="Satin Care"/>
    <n v="192"/>
    <n v="12"/>
    <n v="936.72"/>
    <m/>
    <x v="3"/>
    <n v="78.06"/>
    <x v="298"/>
    <n v="47999.28"/>
  </r>
  <r>
    <d v="2024-12-02T00:00:00"/>
    <s v="Sales Invoice"/>
    <x v="301"/>
    <s v="KRAHD_85869"/>
    <s v="Medium Pharmacy"/>
    <s v="Other (Medium Pharmacy)"/>
    <x v="5"/>
    <s v="Satin Care"/>
    <n v="192"/>
    <n v="12"/>
    <n v="936.72"/>
    <m/>
    <x v="3"/>
    <n v="78.06"/>
    <x v="298"/>
    <n v="47062.559999999998"/>
  </r>
  <r>
    <d v="2024-12-16T00:00:00"/>
    <s v="Sales Invoice"/>
    <x v="3"/>
    <s v="KRHUB_78371"/>
    <s v="Large A Pharmacy"/>
    <s v="HFS (Large A Pharmacy)- D type"/>
    <x v="8"/>
    <s v="ORAL B"/>
    <n v="36"/>
    <n v="6"/>
    <n v="950.04"/>
    <m/>
    <x v="4"/>
    <n v="158.34"/>
    <x v="299"/>
    <n v="145660.46999999997"/>
  </r>
  <r>
    <d v="2024-12-14T00:00:00"/>
    <s v="Sales Invoice"/>
    <x v="2"/>
    <s v="KRHUB_78572"/>
    <s v="SubD A"/>
    <s v="SubD (SubD A)"/>
    <x v="4"/>
    <s v="Gillette"/>
    <n v="144"/>
    <n v="48"/>
    <n v="960"/>
    <m/>
    <x v="4"/>
    <n v="20"/>
    <x v="300"/>
    <n v="118218.30000000002"/>
  </r>
  <r>
    <d v="2024-12-16T00:00:00"/>
    <s v="Sales Invoice"/>
    <x v="3"/>
    <s v="KRHUB_78371"/>
    <s v="Large A Pharmacy"/>
    <s v="HFS (Large A Pharmacy)- D type"/>
    <x v="0"/>
    <s v="Vaporub"/>
    <n v="72"/>
    <n v="4"/>
    <n v="961.32"/>
    <m/>
    <x v="4"/>
    <n v="240.33"/>
    <x v="301"/>
    <n v="9178236.1300000008"/>
  </r>
  <r>
    <d v="2024-12-16T00:00:00"/>
    <s v="Sales Invoice"/>
    <x v="3"/>
    <s v="KRHUB_78371"/>
    <s v="Large A Pharmacy"/>
    <s v="HFS (Large A Pharmacy)- D type"/>
    <x v="1"/>
    <s v="Whisper Ultra"/>
    <n v="60"/>
    <n v="12"/>
    <n v="973.08"/>
    <m/>
    <x v="4"/>
    <n v="81.09"/>
    <x v="302"/>
    <n v="403191.2900000001"/>
  </r>
  <r>
    <d v="2024-12-13T00:00:00"/>
    <s v="Sales Invoice"/>
    <x v="287"/>
    <s v="KRHUB_85606"/>
    <s v="SubD A"/>
    <s v="SubD (SubD A)"/>
    <x v="9"/>
    <s v="Pantene"/>
    <n v="30"/>
    <n v="3"/>
    <n v="979.08"/>
    <m/>
    <x v="0"/>
    <n v="326.36"/>
    <x v="303"/>
    <n v="83445.739999999991"/>
  </r>
  <r>
    <d v="2024-12-16T00:00:00"/>
    <s v="Sales Invoice"/>
    <x v="3"/>
    <s v="KRHUB_78371"/>
    <s v="Large A Pharmacy"/>
    <s v="HFS (Large A Pharmacy)- D type"/>
    <x v="4"/>
    <s v="Gillette"/>
    <n v="24"/>
    <n v="2"/>
    <n v="979.2"/>
    <m/>
    <x v="4"/>
    <n v="489.6"/>
    <x v="304"/>
    <n v="117258.30000000002"/>
  </r>
  <r>
    <d v="2024-12-16T00:00:00"/>
    <s v="Sales Invoice"/>
    <x v="279"/>
    <s v="KRHUB_86219"/>
    <s v="SubD B"/>
    <s v="SubD (SubD B)"/>
    <x v="5"/>
    <s v="Venus"/>
    <n v="24"/>
    <n v="3"/>
    <n v="986.85"/>
    <m/>
    <x v="4"/>
    <n v="328.95"/>
    <x v="305"/>
    <n v="56989.24"/>
  </r>
  <r>
    <d v="2024-12-02T00:00:00"/>
    <s v="Sales Invoice"/>
    <x v="302"/>
    <s v="KRAHD_70694"/>
    <s v="Large B Pharmacy"/>
    <s v="HFS (Large B Pharmacy)- D Type- Sectorized"/>
    <x v="5"/>
    <s v="Venus"/>
    <n v="24"/>
    <n v="3"/>
    <n v="986.85"/>
    <m/>
    <x v="3"/>
    <n v="328.95"/>
    <x v="305"/>
    <n v="56002.39"/>
  </r>
  <r>
    <d v="2024-12-16T00:00:00"/>
    <s v="Sales Invoice"/>
    <x v="15"/>
    <s v="KRHUB_90915"/>
    <s v="SubD B"/>
    <s v="SubD (SubD B)"/>
    <x v="5"/>
    <s v="Venus"/>
    <n v="24"/>
    <n v="3"/>
    <n v="986.85"/>
    <m/>
    <x v="4"/>
    <n v="328.95"/>
    <x v="305"/>
    <n v="55015.54"/>
  </r>
  <r>
    <d v="2024-12-19T00:00:00"/>
    <s v="Sales Invoice"/>
    <x v="16"/>
    <s v="KRHUB_90736"/>
    <s v="SubD A"/>
    <s v="SubD (SubD A)"/>
    <x v="8"/>
    <s v="ORAL B"/>
    <n v="48"/>
    <n v="12"/>
    <n v="990"/>
    <m/>
    <x v="1"/>
    <n v="82.5"/>
    <x v="306"/>
    <n v="144710.43"/>
  </r>
  <r>
    <d v="2024-12-16T00:00:00"/>
    <s v="Sales Invoice"/>
    <x v="3"/>
    <s v="KRHUB_78371"/>
    <s v="Large A Pharmacy"/>
    <s v="HFS (Large A Pharmacy)- D type"/>
    <x v="8"/>
    <s v="ORAL B"/>
    <n v="48"/>
    <n v="12"/>
    <n v="990"/>
    <m/>
    <x v="4"/>
    <n v="82.5"/>
    <x v="306"/>
    <n v="143720.43"/>
  </r>
  <r>
    <d v="2024-12-16T00:00:00"/>
    <s v="Sales Invoice"/>
    <x v="15"/>
    <s v="KRHUB_90915"/>
    <s v="SubD B"/>
    <s v="SubD (SubD B)"/>
    <x v="8"/>
    <s v="ORAL B"/>
    <n v="48"/>
    <n v="12"/>
    <n v="990"/>
    <m/>
    <x v="4"/>
    <n v="82.5"/>
    <x v="306"/>
    <n v="142730.43"/>
  </r>
  <r>
    <d v="2024-12-14T00:00:00"/>
    <s v="Sales Invoice"/>
    <x v="76"/>
    <s v="KRHUB_94585"/>
    <s v="SubD B"/>
    <s v="SubD (SubD B)"/>
    <x v="0"/>
    <s v="Vaporub"/>
    <n v="24"/>
    <n v="12"/>
    <n v="990"/>
    <m/>
    <x v="4"/>
    <n v="82.5"/>
    <x v="306"/>
    <n v="9177274.8100000005"/>
  </r>
  <r>
    <d v="2024-12-16T00:00:00"/>
    <s v="Sales Invoice"/>
    <x v="3"/>
    <s v="KRHUB_78371"/>
    <s v="Large A Pharmacy"/>
    <s v="HFS (Large A Pharmacy)- D type"/>
    <x v="6"/>
    <s v="Pampers"/>
    <n v="40"/>
    <n v="12"/>
    <n v="990"/>
    <m/>
    <x v="4"/>
    <n v="82.5"/>
    <x v="306"/>
    <n v="418728.82999999984"/>
  </r>
  <r>
    <d v="2024-12-14T00:00:00"/>
    <s v="Sales Invoice"/>
    <x v="76"/>
    <s v="KRHUB_94585"/>
    <s v="SubD B"/>
    <s v="SubD (SubD B)"/>
    <x v="0"/>
    <s v="Vaporub"/>
    <n v="36"/>
    <n v="6"/>
    <n v="994.98"/>
    <m/>
    <x v="4"/>
    <n v="165.83"/>
    <x v="307"/>
    <n v="9176284.8100000005"/>
  </r>
  <r>
    <d v="2024-12-16T00:00:00"/>
    <s v="Sales Invoice"/>
    <x v="15"/>
    <s v="KRHUB_90915"/>
    <s v="SubD B"/>
    <s v="SubD (SubD B)"/>
    <x v="6"/>
    <s v="Pampers"/>
    <n v="18"/>
    <n v="6"/>
    <n v="995.04"/>
    <m/>
    <x v="4"/>
    <n v="165.84"/>
    <x v="308"/>
    <n v="417738.82999999984"/>
  </r>
  <r>
    <d v="2024-12-16T00:00:00"/>
    <s v="Sales Invoice"/>
    <x v="15"/>
    <s v="KRHUB_90915"/>
    <s v="SubD B"/>
    <s v="SubD (SubD B)"/>
    <x v="8"/>
    <s v="ORAL B"/>
    <n v="20"/>
    <n v="4"/>
    <n v="1000"/>
    <m/>
    <x v="4"/>
    <n v="250"/>
    <x v="309"/>
    <n v="141740.43"/>
  </r>
  <r>
    <d v="2024-12-16T00:00:00"/>
    <s v="Sales Invoice"/>
    <x v="15"/>
    <s v="KRHUB_90915"/>
    <s v="SubD B"/>
    <s v="SubD (SubD B)"/>
    <x v="6"/>
    <s v="Pampers"/>
    <n v="72"/>
    <n v="24"/>
    <n v="1000.08"/>
    <m/>
    <x v="4"/>
    <n v="41.67"/>
    <x v="310"/>
    <n v="416743.78999999986"/>
  </r>
  <r>
    <d v="2024-12-19T00:00:00"/>
    <s v="Sales Invoice"/>
    <x v="16"/>
    <s v="KRHUB_90736"/>
    <s v="SubD A"/>
    <s v="SubD (SubD A)"/>
    <x v="2"/>
    <s v="7 O Clock"/>
    <n v="144"/>
    <n v="24"/>
    <n v="1009.92"/>
    <m/>
    <x v="1"/>
    <n v="42.08"/>
    <x v="311"/>
    <n v="9176.0399999999991"/>
  </r>
  <r>
    <d v="2024-12-14T00:00:00"/>
    <s v="Sales Invoice"/>
    <x v="294"/>
    <s v="KRHUB_92137"/>
    <s v="SubD B"/>
    <s v="SubD (SubD B)"/>
    <x v="2"/>
    <s v="7 O Clock"/>
    <n v="144"/>
    <n v="24"/>
    <n v="1009.92"/>
    <m/>
    <x v="0"/>
    <n v="42.08"/>
    <x v="311"/>
    <n v="8166.119999999999"/>
  </r>
  <r>
    <d v="2024-12-13T00:00:00"/>
    <s v="Sales Invoice"/>
    <x v="282"/>
    <s v="KRHUB_91962"/>
    <s v="SubD A"/>
    <s v="SubD (SubD A)"/>
    <x v="7"/>
    <s v="Tide"/>
    <n v="5"/>
    <n v="10"/>
    <n v="1020.4"/>
    <m/>
    <x v="0"/>
    <n v="102.03999999999999"/>
    <x v="312"/>
    <n v="857751.67999999982"/>
  </r>
  <r>
    <d v="2024-12-16T00:00:00"/>
    <s v="Sales Invoice"/>
    <x v="3"/>
    <s v="KRHUB_78371"/>
    <s v="Large A Pharmacy"/>
    <s v="HFS (Large A Pharmacy)- D type"/>
    <x v="9"/>
    <s v="Pantene"/>
    <n v="56"/>
    <n v="6"/>
    <n v="1030.92"/>
    <m/>
    <x v="1"/>
    <n v="171.82000000000002"/>
    <x v="313"/>
    <n v="82466.659999999989"/>
  </r>
  <r>
    <d v="2024-12-16T00:00:00"/>
    <s v="Sales Invoice"/>
    <x v="15"/>
    <s v="KRHUB_90915"/>
    <s v="SubD B"/>
    <s v="SubD (SubD B)"/>
    <x v="9"/>
    <s v="Pantene"/>
    <n v="56"/>
    <n v="6"/>
    <n v="1030.92"/>
    <m/>
    <x v="1"/>
    <n v="171.82000000000002"/>
    <x v="313"/>
    <n v="81435.740000000005"/>
  </r>
  <r>
    <d v="2024-12-13T00:00:00"/>
    <s v="Sales Invoice"/>
    <x v="282"/>
    <s v="KRHUB_91962"/>
    <s v="SubD A"/>
    <s v="SubD (SubD A)"/>
    <x v="3"/>
    <s v="Olay"/>
    <n v="48"/>
    <n v="12"/>
    <n v="1033.08"/>
    <m/>
    <x v="0"/>
    <n v="86.089999999999989"/>
    <x v="314"/>
    <n v="26609.73"/>
  </r>
  <r>
    <d v="2024-12-17T00:00:00"/>
    <s v="Sales Invoice"/>
    <x v="281"/>
    <s v="KRHUB_89269"/>
    <s v="SubD A"/>
    <s v="SubD (SubD A)"/>
    <x v="2"/>
    <s v="7 O Clock"/>
    <n v="144"/>
    <n v="12"/>
    <n v="1038.8399999999999"/>
    <m/>
    <x v="1"/>
    <n v="86.57"/>
    <x v="315"/>
    <n v="7156.1999999999989"/>
  </r>
  <r>
    <d v="2024-12-16T00:00:00"/>
    <s v="Sales Invoice"/>
    <x v="15"/>
    <s v="KRHUB_90915"/>
    <s v="SubD B"/>
    <s v="SubD (SubD B)"/>
    <x v="9"/>
    <s v="H&amp;S"/>
    <n v="48"/>
    <n v="14"/>
    <n v="1043.56"/>
    <m/>
    <x v="1"/>
    <n v="74.539999999999992"/>
    <x v="316"/>
    <n v="401949.56999999995"/>
  </r>
  <r>
    <d v="2024-12-14T00:00:00"/>
    <s v="Sales Invoice"/>
    <x v="16"/>
    <s v="KRHUB_90736"/>
    <s v="SubD A"/>
    <s v="SubD (SubD A)"/>
    <x v="4"/>
    <s v="Gillette Series"/>
    <n v="144"/>
    <n v="24"/>
    <n v="1050"/>
    <m/>
    <x v="4"/>
    <n v="43.75"/>
    <x v="317"/>
    <n v="29078.400000000001"/>
  </r>
  <r>
    <d v="2024-12-14T00:00:00"/>
    <s v="Sales Invoice"/>
    <x v="279"/>
    <s v="KRHUB_86219"/>
    <s v="SubD B"/>
    <s v="SubD (SubD B)"/>
    <x v="4"/>
    <s v="Gillette Series"/>
    <n v="144"/>
    <n v="24"/>
    <n v="1050"/>
    <m/>
    <x v="4"/>
    <n v="43.75"/>
    <x v="317"/>
    <n v="28028.400000000001"/>
  </r>
  <r>
    <d v="2024-12-14T00:00:00"/>
    <s v="Sales Invoice"/>
    <x v="295"/>
    <s v="KRHUB_91961"/>
    <s v="SubD A"/>
    <s v="SubD (SubD A)"/>
    <x v="4"/>
    <s v="Gillette Series"/>
    <n v="144"/>
    <n v="24"/>
    <n v="1050"/>
    <m/>
    <x v="4"/>
    <n v="43.75"/>
    <x v="317"/>
    <n v="26978.400000000001"/>
  </r>
  <r>
    <d v="2024-12-14T00:00:00"/>
    <s v="Sales Invoice"/>
    <x v="279"/>
    <s v="KRHUB_86219"/>
    <s v="SubD B"/>
    <s v="SubD (SubD B)"/>
    <x v="2"/>
    <s v="Mach-3 Turbo"/>
    <n v="72"/>
    <n v="3"/>
    <n v="1056.03"/>
    <m/>
    <x v="4"/>
    <n v="352.01"/>
    <x v="318"/>
    <n v="27294.129999999997"/>
  </r>
  <r>
    <d v="2024-12-14T00:00:00"/>
    <s v="Sales Invoice"/>
    <x v="1"/>
    <s v="KRHUB_93275"/>
    <s v="SubD B"/>
    <s v="SubD (SubD B)"/>
    <x v="4"/>
    <s v="Gillette Series"/>
    <n v="144"/>
    <n v="12"/>
    <n v="1060.68"/>
    <m/>
    <x v="4"/>
    <n v="88.39"/>
    <x v="319"/>
    <n v="25928.400000000001"/>
  </r>
  <r>
    <d v="2024-12-20T00:00:00"/>
    <s v="Sales Invoice"/>
    <x v="287"/>
    <s v="KRHUB_85606"/>
    <s v="SubD A"/>
    <s v="SubD (SubD A)"/>
    <x v="4"/>
    <s v="Gillette Series"/>
    <n v="144"/>
    <n v="12"/>
    <n v="1060.68"/>
    <m/>
    <x v="1"/>
    <n v="88.39"/>
    <x v="319"/>
    <n v="24867.72"/>
  </r>
  <r>
    <d v="2024-12-16T00:00:00"/>
    <s v="Sales Invoice"/>
    <x v="3"/>
    <s v="KRHUB_78371"/>
    <s v="Large A Pharmacy"/>
    <s v="HFS (Large A Pharmacy)- D type"/>
    <x v="4"/>
    <s v="Gillette Series"/>
    <n v="144"/>
    <n v="12"/>
    <n v="1060.68"/>
    <m/>
    <x v="4"/>
    <n v="88.39"/>
    <x v="319"/>
    <n v="23807.040000000001"/>
  </r>
  <r>
    <d v="2024-12-14T00:00:00"/>
    <s v="Sales Invoice"/>
    <x v="279"/>
    <s v="KRHUB_86219"/>
    <s v="SubD B"/>
    <s v="SubD (SubD B)"/>
    <x v="4"/>
    <s v="Gillette Series"/>
    <n v="144"/>
    <n v="12"/>
    <n v="1060.68"/>
    <m/>
    <x v="4"/>
    <n v="88.39"/>
    <x v="319"/>
    <n v="22746.36"/>
  </r>
  <r>
    <d v="2024-12-17T00:00:00"/>
    <s v="Sales Invoice"/>
    <x v="281"/>
    <s v="KRHUB_89269"/>
    <s v="SubD A"/>
    <s v="SubD (SubD A)"/>
    <x v="4"/>
    <s v="Gillette Series"/>
    <n v="144"/>
    <n v="12"/>
    <n v="1060.68"/>
    <m/>
    <x v="1"/>
    <n v="88.39"/>
    <x v="319"/>
    <n v="21685.68"/>
  </r>
  <r>
    <d v="2024-12-18T00:00:00"/>
    <s v="Sales Invoice"/>
    <x v="283"/>
    <s v="KRHUB_93329"/>
    <s v="SubD A"/>
    <s v="SubD (SubD A)"/>
    <x v="4"/>
    <s v="Gillette Series"/>
    <n v="144"/>
    <n v="12"/>
    <n v="1060.68"/>
    <m/>
    <x v="1"/>
    <n v="88.39"/>
    <x v="319"/>
    <n v="20625"/>
  </r>
  <r>
    <d v="2024-12-14T00:00:00"/>
    <s v="Sales Invoice"/>
    <x v="279"/>
    <s v="KRHUB_86219"/>
    <s v="SubD B"/>
    <s v="SubD (SubD B)"/>
    <x v="4"/>
    <s v="Gillette"/>
    <n v="24"/>
    <n v="6"/>
    <n v="1066.08"/>
    <m/>
    <x v="4"/>
    <n v="177.67999999999998"/>
    <x v="320"/>
    <n v="116279.1"/>
  </r>
  <r>
    <d v="2024-12-20T00:00:00"/>
    <s v="Sales Invoice"/>
    <x v="287"/>
    <s v="KRHUB_85606"/>
    <s v="SubD A"/>
    <s v="SubD (SubD A)"/>
    <x v="9"/>
    <s v="Pantene"/>
    <n v="56"/>
    <n v="5"/>
    <n v="1068.1500000000001"/>
    <m/>
    <x v="1"/>
    <n v="213.63000000000002"/>
    <x v="321"/>
    <n v="80404.819999999992"/>
  </r>
  <r>
    <d v="2024-12-16T00:00:00"/>
    <s v="Sales Invoice"/>
    <x v="3"/>
    <s v="KRHUB_78371"/>
    <s v="Large A Pharmacy"/>
    <s v="HFS (Large A Pharmacy)- D type"/>
    <x v="2"/>
    <s v="Guard"/>
    <n v="120"/>
    <n v="12"/>
    <n v="1080.96"/>
    <m/>
    <x v="4"/>
    <n v="90.08"/>
    <x v="322"/>
    <n v="333512.24"/>
  </r>
  <r>
    <d v="2024-12-20T00:00:00"/>
    <s v="Sales Invoice"/>
    <x v="287"/>
    <s v="KRHUB_85606"/>
    <s v="SubD A"/>
    <s v="SubD (SubD A)"/>
    <x v="7"/>
    <s v="Tide"/>
    <n v="24"/>
    <n v="8"/>
    <n v="1081.44"/>
    <m/>
    <x v="1"/>
    <n v="135.18"/>
    <x v="323"/>
    <n v="856731.27999999991"/>
  </r>
  <r>
    <d v="2024-12-17T00:00:00"/>
    <s v="Sales Invoice"/>
    <x v="281"/>
    <s v="KRHUB_89269"/>
    <s v="SubD A"/>
    <s v="SubD (SubD A)"/>
    <x v="9"/>
    <s v="H&amp;S"/>
    <n v="56"/>
    <n v="6"/>
    <n v="1118.1600000000001"/>
    <m/>
    <x v="1"/>
    <n v="186.36"/>
    <x v="324"/>
    <n v="400906.00999999995"/>
  </r>
  <r>
    <d v="2024-12-16T00:00:00"/>
    <s v="Sales Invoice"/>
    <x v="3"/>
    <s v="KRHUB_78371"/>
    <s v="Large A Pharmacy"/>
    <s v="HFS (Large A Pharmacy)- D type"/>
    <x v="6"/>
    <s v="Pampers"/>
    <n v="4"/>
    <n v="1"/>
    <n v="1119.2"/>
    <m/>
    <x v="4"/>
    <n v="1119.2"/>
    <x v="325"/>
    <n v="415743.70999999985"/>
  </r>
  <r>
    <d v="2024-12-14T00:00:00"/>
    <s v="Sales Invoice"/>
    <x v="2"/>
    <s v="KRHUB_78572"/>
    <s v="SubD A"/>
    <s v="SubD (SubD A)"/>
    <x v="9"/>
    <s v="H&amp;S"/>
    <n v="60"/>
    <n v="47"/>
    <n v="1151.5"/>
    <m/>
    <x v="4"/>
    <n v="24.5"/>
    <x v="326"/>
    <n v="399787.84999999992"/>
  </r>
  <r>
    <d v="2024-12-16T00:00:00"/>
    <s v="Sales Invoice"/>
    <x v="15"/>
    <s v="KRHUB_90915"/>
    <s v="SubD B"/>
    <s v="SubD (SubD B)"/>
    <x v="4"/>
    <s v="Gillette"/>
    <n v="72"/>
    <n v="24"/>
    <n v="1152"/>
    <m/>
    <x v="4"/>
    <n v="48"/>
    <x v="327"/>
    <n v="115213.02000000002"/>
  </r>
  <r>
    <d v="2024-12-14T00:00:00"/>
    <s v="Sales Invoice"/>
    <x v="283"/>
    <s v="KRHUB_93329"/>
    <s v="SubD A"/>
    <s v="SubD (SubD A)"/>
    <x v="4"/>
    <s v="Gillette"/>
    <n v="72"/>
    <n v="24"/>
    <n v="1152"/>
    <m/>
    <x v="4"/>
    <n v="48"/>
    <x v="327"/>
    <n v="114061.02000000002"/>
  </r>
  <r>
    <d v="2024-12-16T00:00:00"/>
    <s v="Sales Invoice"/>
    <x v="15"/>
    <s v="KRHUB_90915"/>
    <s v="SubD B"/>
    <s v="SubD (SubD B)"/>
    <x v="1"/>
    <s v="Whisper Choice"/>
    <n v="30"/>
    <n v="8"/>
    <n v="1153.1199999999999"/>
    <m/>
    <x v="4"/>
    <n v="144.13999999999999"/>
    <x v="328"/>
    <n v="201065.14999999997"/>
  </r>
  <r>
    <d v="2024-12-17T00:00:00"/>
    <s v="Sales Invoice"/>
    <x v="281"/>
    <s v="KRHUB_89269"/>
    <s v="SubD A"/>
    <s v="SubD (SubD A)"/>
    <x v="5"/>
    <s v="Venus"/>
    <n v="72"/>
    <n v="8"/>
    <n v="1157.8399999999999"/>
    <m/>
    <x v="1"/>
    <n v="144.72999999999999"/>
    <x v="329"/>
    <n v="54028.689999999995"/>
  </r>
  <r>
    <d v="2024-12-20T00:00:00"/>
    <s v="Sales Invoice"/>
    <x v="287"/>
    <s v="KRHUB_85606"/>
    <s v="SubD A"/>
    <s v="SubD (SubD A)"/>
    <x v="7"/>
    <s v="Tide"/>
    <n v="12"/>
    <n v="11"/>
    <n v="1171.28"/>
    <m/>
    <x v="1"/>
    <n v="106.48"/>
    <x v="330"/>
    <n v="855649.83999999985"/>
  </r>
  <r>
    <d v="2024-12-16T00:00:00"/>
    <s v="Sales Invoice"/>
    <x v="3"/>
    <s v="KRHUB_78371"/>
    <s v="Large A Pharmacy"/>
    <s v="HFS (Large A Pharmacy)- D type"/>
    <x v="9"/>
    <s v="Pantene"/>
    <n v="24"/>
    <n v="6"/>
    <n v="1194.78"/>
    <m/>
    <x v="1"/>
    <n v="199.13"/>
    <x v="331"/>
    <n v="79336.67"/>
  </r>
  <r>
    <d v="2024-12-14T00:00:00"/>
    <s v="Sales Invoice"/>
    <x v="16"/>
    <s v="KRHUB_90736"/>
    <s v="SubD A"/>
    <s v="SubD (SubD A)"/>
    <x v="8"/>
    <s v="ORAL B"/>
    <n v="48"/>
    <n v="12"/>
    <n v="1200"/>
    <m/>
    <x v="4"/>
    <n v="100"/>
    <x v="332"/>
    <n v="140740.43"/>
  </r>
  <r>
    <d v="2024-12-16T00:00:00"/>
    <s v="Sales Invoice"/>
    <x v="3"/>
    <s v="KRHUB_78371"/>
    <s v="Large A Pharmacy"/>
    <s v="HFS (Large A Pharmacy)- D type"/>
    <x v="8"/>
    <s v="ORAL B"/>
    <n v="72"/>
    <n v="12"/>
    <n v="1200"/>
    <m/>
    <x v="4"/>
    <n v="100"/>
    <x v="332"/>
    <n v="139540.43"/>
  </r>
  <r>
    <d v="2024-12-16T00:00:00"/>
    <s v="Sales Invoice"/>
    <x v="279"/>
    <s v="KRHUB_86219"/>
    <s v="SubD B"/>
    <s v="SubD (SubD B)"/>
    <x v="4"/>
    <s v="Gillette"/>
    <n v="24"/>
    <n v="6"/>
    <n v="1205.3399999999999"/>
    <m/>
    <x v="4"/>
    <n v="200.89"/>
    <x v="333"/>
    <n v="112909.01999999999"/>
  </r>
  <r>
    <d v="2024-12-16T00:00:00"/>
    <s v="Sales Invoice"/>
    <x v="15"/>
    <s v="KRHUB_90915"/>
    <s v="SubD B"/>
    <s v="SubD (SubD B)"/>
    <x v="4"/>
    <s v="Gillette"/>
    <n v="24"/>
    <n v="6"/>
    <n v="1205.3399999999999"/>
    <m/>
    <x v="4"/>
    <n v="200.89"/>
    <x v="333"/>
    <n v="111703.67999999999"/>
  </r>
  <r>
    <d v="2024-12-14T00:00:00"/>
    <s v="Sales Invoice"/>
    <x v="295"/>
    <s v="KRHUB_91961"/>
    <s v="SubD A"/>
    <s v="SubD (SubD A)"/>
    <x v="0"/>
    <s v="Inhaler"/>
    <n v="720"/>
    <n v="21"/>
    <n v="1208.97"/>
    <m/>
    <x v="4"/>
    <n v="57.57"/>
    <x v="334"/>
    <n v="1078885.55"/>
  </r>
  <r>
    <d v="2024-12-18T00:00:00"/>
    <s v="Sales Invoice"/>
    <x v="283"/>
    <s v="KRHUB_93329"/>
    <s v="SubD A"/>
    <s v="SubD (SubD A)"/>
    <x v="4"/>
    <s v="Gillette"/>
    <n v="144"/>
    <n v="62"/>
    <n v="1240"/>
    <m/>
    <x v="1"/>
    <n v="20"/>
    <x v="335"/>
    <n v="110498.34"/>
  </r>
  <r>
    <d v="2024-12-17T00:00:00"/>
    <s v="Sales Invoice"/>
    <x v="16"/>
    <s v="KRHUB_90736"/>
    <s v="SubD A"/>
    <s v="SubD (SubD A)"/>
    <x v="2"/>
    <s v="Guard"/>
    <n v="800"/>
    <n v="40"/>
    <n v="1240"/>
    <m/>
    <x v="1"/>
    <n v="31"/>
    <x v="335"/>
    <n v="332431.28000000003"/>
  </r>
  <r>
    <d v="2024-12-18T00:00:00"/>
    <s v="Sales Invoice"/>
    <x v="283"/>
    <s v="KRHUB_93329"/>
    <s v="SubD A"/>
    <s v="SubD (SubD A)"/>
    <x v="2"/>
    <s v="Guard"/>
    <n v="800"/>
    <n v="40"/>
    <n v="1240"/>
    <m/>
    <x v="1"/>
    <n v="31"/>
    <x v="335"/>
    <n v="331191.28000000003"/>
  </r>
  <r>
    <d v="2024-12-14T00:00:00"/>
    <s v="Sales Invoice"/>
    <x v="295"/>
    <s v="KRHUB_91961"/>
    <s v="SubD A"/>
    <s v="SubD (SubD A)"/>
    <x v="4"/>
    <s v="Gillette"/>
    <n v="144"/>
    <n v="36"/>
    <n v="1285.56"/>
    <m/>
    <x v="4"/>
    <n v="35.71"/>
    <x v="336"/>
    <n v="109258.34"/>
  </r>
  <r>
    <d v="2024-12-13T00:00:00"/>
    <s v="Sales Invoice"/>
    <x v="283"/>
    <s v="KRHUB_93329"/>
    <s v="SubD A"/>
    <s v="SubD (SubD A)"/>
    <x v="9"/>
    <s v="Pantene"/>
    <n v="18"/>
    <n v="4"/>
    <n v="1305.44"/>
    <m/>
    <x v="0"/>
    <n v="326.36"/>
    <x v="337"/>
    <n v="78141.89"/>
  </r>
  <r>
    <d v="2024-12-14T00:00:00"/>
    <s v="Sales Invoice"/>
    <x v="283"/>
    <s v="KRHUB_93329"/>
    <s v="SubD A"/>
    <s v="SubD (SubD A)"/>
    <x v="9"/>
    <s v="Pantene"/>
    <n v="30"/>
    <n v="4"/>
    <n v="1305.44"/>
    <m/>
    <x v="4"/>
    <n v="326.36"/>
    <x v="337"/>
    <n v="76836.45"/>
  </r>
  <r>
    <d v="2024-12-14T00:00:00"/>
    <s v="Sales Invoice"/>
    <x v="16"/>
    <s v="KRHUB_90736"/>
    <s v="SubD A"/>
    <s v="SubD (SubD A)"/>
    <x v="2"/>
    <s v="Mach-3 Turbo"/>
    <n v="48"/>
    <n v="2"/>
    <n v="1314.52"/>
    <m/>
    <x v="4"/>
    <n v="657.26"/>
    <x v="338"/>
    <n v="26238.1"/>
  </r>
  <r>
    <d v="2024-12-14T00:00:00"/>
    <s v="Sales Invoice"/>
    <x v="295"/>
    <s v="KRHUB_91961"/>
    <s v="SubD A"/>
    <s v="SubD (SubD A)"/>
    <x v="7"/>
    <s v="Ariel"/>
    <n v="16"/>
    <n v="4"/>
    <n v="1314.84"/>
    <m/>
    <x v="4"/>
    <n v="328.71"/>
    <x v="339"/>
    <n v="1111168.6800000002"/>
  </r>
  <r>
    <d v="2024-12-14T00:00:00"/>
    <s v="Sales Invoice"/>
    <x v="0"/>
    <s v="KRHUB_78366"/>
    <s v="SubD A"/>
    <s v="SubD (SubD A)"/>
    <x v="6"/>
    <s v="Pampers"/>
    <n v="12"/>
    <n v="4"/>
    <n v="1330"/>
    <m/>
    <x v="4"/>
    <n v="332.5"/>
    <x v="340"/>
    <n v="414624.50999999983"/>
  </r>
  <r>
    <d v="2024-12-16T00:00:00"/>
    <s v="Sales Invoice"/>
    <x v="15"/>
    <s v="KRHUB_90915"/>
    <s v="SubD B"/>
    <s v="SubD (SubD B)"/>
    <x v="7"/>
    <s v="Tide"/>
    <n v="72"/>
    <n v="144"/>
    <n v="1333.44"/>
    <m/>
    <x v="1"/>
    <n v="9.26"/>
    <x v="341"/>
    <n v="854478.55999999982"/>
  </r>
  <r>
    <d v="2024-12-14T00:00:00"/>
    <s v="Sales Invoice"/>
    <x v="1"/>
    <s v="KRHUB_93275"/>
    <s v="SubD B"/>
    <s v="SubD (SubD B)"/>
    <x v="1"/>
    <s v="Whisper Ultra"/>
    <n v="1"/>
    <n v="1"/>
    <n v="1338.52"/>
    <m/>
    <x v="4"/>
    <n v="1338.52"/>
    <x v="342"/>
    <n v="402218.21000000008"/>
  </r>
  <r>
    <d v="2024-12-20T00:00:00"/>
    <s v="Sales Invoice"/>
    <x v="287"/>
    <s v="KRHUB_85606"/>
    <s v="SubD A"/>
    <s v="SubD (SubD A)"/>
    <x v="8"/>
    <s v="ORAL B"/>
    <n v="36"/>
    <n v="12"/>
    <n v="1350"/>
    <m/>
    <x v="1"/>
    <n v="112.5"/>
    <x v="343"/>
    <n v="138340.43"/>
  </r>
  <r>
    <d v="2024-12-14T00:00:00"/>
    <s v="Sales Invoice"/>
    <x v="16"/>
    <s v="KRHUB_90736"/>
    <s v="SubD A"/>
    <s v="SubD (SubD A)"/>
    <x v="8"/>
    <s v="ORAL B"/>
    <n v="36"/>
    <n v="12"/>
    <n v="1350"/>
    <m/>
    <x v="4"/>
    <n v="112.5"/>
    <x v="343"/>
    <n v="136990.43"/>
  </r>
  <r>
    <d v="2024-12-16T00:00:00"/>
    <s v="Sales Invoice"/>
    <x v="15"/>
    <s v="KRHUB_90915"/>
    <s v="SubD B"/>
    <s v="SubD (SubD B)"/>
    <x v="8"/>
    <s v="ORAL B"/>
    <n v="36"/>
    <n v="12"/>
    <n v="1350"/>
    <m/>
    <x v="4"/>
    <n v="112.5"/>
    <x v="343"/>
    <n v="135640.43"/>
  </r>
  <r>
    <d v="2024-12-16T00:00:00"/>
    <s v="Sales Invoice"/>
    <x v="3"/>
    <s v="KRHUB_78371"/>
    <s v="Large A Pharmacy"/>
    <s v="HFS (Large A Pharmacy)- D type"/>
    <x v="1"/>
    <s v="Whisper Ultra"/>
    <n v="60"/>
    <n v="24"/>
    <n v="1405.2"/>
    <m/>
    <x v="4"/>
    <n v="58.550000000000004"/>
    <x v="344"/>
    <n v="400879.69000000006"/>
  </r>
  <r>
    <d v="2024-12-14T00:00:00"/>
    <s v="Sales Invoice"/>
    <x v="283"/>
    <s v="KRHUB_93329"/>
    <s v="SubD A"/>
    <s v="SubD (SubD A)"/>
    <x v="9"/>
    <s v="Pantene"/>
    <n v="12"/>
    <n v="2"/>
    <n v="1426.8"/>
    <m/>
    <x v="4"/>
    <n v="713.4"/>
    <x v="345"/>
    <n v="75531.009999999995"/>
  </r>
  <r>
    <d v="2024-12-20T00:00:00"/>
    <s v="Sales Invoice"/>
    <x v="287"/>
    <s v="KRHUB_85606"/>
    <s v="SubD A"/>
    <s v="SubD (SubD A)"/>
    <x v="4"/>
    <s v="Gillette"/>
    <n v="144"/>
    <n v="72"/>
    <n v="1440"/>
    <m/>
    <x v="1"/>
    <n v="20"/>
    <x v="346"/>
    <n v="107972.78"/>
  </r>
  <r>
    <d v="2024-12-14T00:00:00"/>
    <s v="Sales Invoice"/>
    <x v="303"/>
    <s v="KRHUB_68657"/>
    <s v="Semi WS Traditional"/>
    <s v="WS Platinum (Semi WS Traditional)"/>
    <x v="4"/>
    <s v="Gillette"/>
    <n v="72"/>
    <n v="30"/>
    <n v="1440"/>
    <m/>
    <x v="4"/>
    <n v="48"/>
    <x v="346"/>
    <n v="106532.78"/>
  </r>
  <r>
    <d v="2024-12-14T00:00:00"/>
    <s v="Sales Invoice"/>
    <x v="76"/>
    <s v="KRHUB_94585"/>
    <s v="SubD B"/>
    <s v="SubD (SubD B)"/>
    <x v="9"/>
    <s v="H&amp;S"/>
    <n v="36"/>
    <n v="36"/>
    <n v="1440"/>
    <m/>
    <x v="4"/>
    <n v="40"/>
    <x v="346"/>
    <n v="398636.34999999992"/>
  </r>
  <r>
    <d v="2024-12-16T00:00:00"/>
    <s v="Sales Invoice"/>
    <x v="15"/>
    <s v="KRHUB_90915"/>
    <s v="SubD B"/>
    <s v="SubD (SubD B)"/>
    <x v="9"/>
    <s v="H&amp;S"/>
    <n v="36"/>
    <n v="36"/>
    <n v="1440"/>
    <m/>
    <x v="1"/>
    <n v="40"/>
    <x v="346"/>
    <n v="397196.34999999992"/>
  </r>
  <r>
    <d v="2024-12-19T00:00:00"/>
    <s v="Sales Invoice"/>
    <x v="16"/>
    <s v="KRHUB_90736"/>
    <s v="SubD A"/>
    <s v="SubD (SubD A)"/>
    <x v="0"/>
    <s v="Vaporub"/>
    <n v="1080"/>
    <n v="36"/>
    <n v="1441.8"/>
    <m/>
    <x v="1"/>
    <n v="40.049999999999997"/>
    <x v="347"/>
    <n v="9175289.8300000001"/>
  </r>
  <r>
    <d v="2024-12-17T00:00:00"/>
    <s v="Sales Invoice"/>
    <x v="281"/>
    <s v="KRHUB_89269"/>
    <s v="SubD A"/>
    <s v="SubD (SubD A)"/>
    <x v="7"/>
    <s v="Tide"/>
    <n v="12"/>
    <n v="12"/>
    <n v="1444.44"/>
    <m/>
    <x v="1"/>
    <n v="120.37"/>
    <x v="348"/>
    <n v="853145.11999999988"/>
  </r>
  <r>
    <d v="2024-12-19T00:00:00"/>
    <s v="Sales Invoice"/>
    <x v="16"/>
    <s v="KRHUB_90736"/>
    <s v="SubD A"/>
    <s v="SubD (SubD A)"/>
    <x v="9"/>
    <s v="H&amp;S"/>
    <n v="56"/>
    <n v="6"/>
    <n v="1445.46"/>
    <m/>
    <x v="1"/>
    <n v="240.91"/>
    <x v="349"/>
    <n v="395756.34999999992"/>
  </r>
  <r>
    <d v="2024-12-16T00:00:00"/>
    <s v="Sales Invoice"/>
    <x v="3"/>
    <s v="KRHUB_78371"/>
    <s v="Large A Pharmacy"/>
    <s v="HFS (Large A Pharmacy)- D type"/>
    <x v="9"/>
    <s v="H&amp;S"/>
    <n v="56"/>
    <n v="6"/>
    <n v="1445.46"/>
    <m/>
    <x v="1"/>
    <n v="240.91"/>
    <x v="349"/>
    <n v="394310.8899999999"/>
  </r>
  <r>
    <d v="2024-12-16T00:00:00"/>
    <s v="Sales Invoice"/>
    <x v="15"/>
    <s v="KRHUB_90915"/>
    <s v="SubD B"/>
    <s v="SubD (SubD B)"/>
    <x v="9"/>
    <s v="H&amp;S"/>
    <n v="56"/>
    <n v="6"/>
    <n v="1445.46"/>
    <m/>
    <x v="1"/>
    <n v="240.91"/>
    <x v="349"/>
    <n v="392865.42999999988"/>
  </r>
  <r>
    <d v="2024-12-17T00:00:00"/>
    <s v="Sales Invoice"/>
    <x v="281"/>
    <s v="KRHUB_89269"/>
    <s v="SubD A"/>
    <s v="SubD (SubD A)"/>
    <x v="8"/>
    <s v="ORAL B"/>
    <n v="36"/>
    <n v="13"/>
    <n v="1462.5"/>
    <m/>
    <x v="1"/>
    <n v="112.5"/>
    <x v="350"/>
    <n v="134290.43"/>
  </r>
  <r>
    <d v="2024-12-14T00:00:00"/>
    <s v="Sales Invoice"/>
    <x v="76"/>
    <s v="KRHUB_94585"/>
    <s v="SubD B"/>
    <s v="SubD (SubD B)"/>
    <x v="4"/>
    <s v="Gillette"/>
    <n v="24"/>
    <n v="3"/>
    <n v="1468.8"/>
    <m/>
    <x v="4"/>
    <n v="489.59999999999997"/>
    <x v="351"/>
    <n v="105092.78"/>
  </r>
  <r>
    <d v="2024-12-13T00:00:00"/>
    <s v="Sales Invoice"/>
    <x v="282"/>
    <s v="KRHUB_91962"/>
    <s v="SubD A"/>
    <s v="SubD (SubD A)"/>
    <x v="9"/>
    <s v="H&amp;S"/>
    <n v="60"/>
    <n v="60"/>
    <n v="1470"/>
    <m/>
    <x v="0"/>
    <n v="24.5"/>
    <x v="352"/>
    <n v="391419.96999999991"/>
  </r>
  <r>
    <d v="2024-12-14T00:00:00"/>
    <s v="Sales Invoice"/>
    <x v="279"/>
    <s v="KRHUB_86219"/>
    <s v="SubD B"/>
    <s v="SubD (SubD B)"/>
    <x v="2"/>
    <s v="Gillette Mach3"/>
    <n v="36"/>
    <n v="6"/>
    <n v="1473.24"/>
    <m/>
    <x v="4"/>
    <n v="245.54"/>
    <x v="353"/>
    <n v="125218.08"/>
  </r>
  <r>
    <d v="2024-12-16T00:00:00"/>
    <s v="Sales Invoice"/>
    <x v="279"/>
    <s v="KRHUB_86219"/>
    <s v="SubD B"/>
    <s v="SubD (SubD B)"/>
    <x v="7"/>
    <s v="Tide"/>
    <n v="8"/>
    <n v="4"/>
    <n v="1477.8"/>
    <m/>
    <x v="1"/>
    <n v="369.45"/>
    <x v="354"/>
    <n v="851700.67999999982"/>
  </r>
  <r>
    <d v="2024-12-16T00:00:00"/>
    <s v="Sales Invoice"/>
    <x v="15"/>
    <s v="KRHUB_90915"/>
    <s v="SubD B"/>
    <s v="SubD (SubD B)"/>
    <x v="7"/>
    <s v="Ariel Liquid"/>
    <n v="12"/>
    <n v="12"/>
    <n v="1477.8"/>
    <m/>
    <x v="1"/>
    <n v="123.14999999999999"/>
    <x v="354"/>
    <n v="529024.67999999993"/>
  </r>
  <r>
    <d v="2024-12-14T00:00:00"/>
    <s v="Sales Invoice"/>
    <x v="279"/>
    <s v="KRHUB_86219"/>
    <s v="SubD B"/>
    <s v="SubD (SubD B)"/>
    <x v="9"/>
    <s v="H&amp;S"/>
    <n v="56"/>
    <n v="8"/>
    <n v="1490.88"/>
    <m/>
    <x v="4"/>
    <n v="186.36"/>
    <x v="355"/>
    <n v="389949.96999999991"/>
  </r>
  <r>
    <d v="2024-12-16T00:00:00"/>
    <s v="Sales Invoice"/>
    <x v="3"/>
    <s v="KRHUB_78371"/>
    <s v="Large A Pharmacy"/>
    <s v="HFS (Large A Pharmacy)- D type"/>
    <x v="6"/>
    <s v="Pampers Baby Wipes"/>
    <n v="24"/>
    <n v="6"/>
    <n v="1494.96"/>
    <m/>
    <x v="4"/>
    <n v="249.16"/>
    <x v="356"/>
    <n v="1494.96"/>
  </r>
  <r>
    <d v="2024-12-14T00:00:00"/>
    <s v="Sales Invoice"/>
    <x v="76"/>
    <s v="KRHUB_94585"/>
    <s v="SubD B"/>
    <s v="SubD (SubD B)"/>
    <x v="8"/>
    <s v="ORAL B"/>
    <n v="24"/>
    <n v="12"/>
    <n v="1500"/>
    <m/>
    <x v="4"/>
    <n v="125"/>
    <x v="357"/>
    <n v="132827.93"/>
  </r>
  <r>
    <d v="2024-12-16T00:00:00"/>
    <s v="Sales Invoice"/>
    <x v="15"/>
    <s v="KRHUB_90915"/>
    <s v="SubD B"/>
    <s v="SubD (SubD B)"/>
    <x v="8"/>
    <s v="ORAL B"/>
    <n v="36"/>
    <n v="12"/>
    <n v="1500"/>
    <m/>
    <x v="4"/>
    <n v="125"/>
    <x v="357"/>
    <n v="131327.93"/>
  </r>
  <r>
    <d v="2024-12-14T00:00:00"/>
    <s v="Sales Invoice"/>
    <x v="2"/>
    <s v="KRHUB_78572"/>
    <s v="SubD A"/>
    <s v="SubD (SubD A)"/>
    <x v="0"/>
    <s v="Vaporub"/>
    <n v="1200"/>
    <n v="72"/>
    <n v="1502.64"/>
    <m/>
    <x v="4"/>
    <n v="20.87"/>
    <x v="358"/>
    <n v="9173848.0300000012"/>
  </r>
  <r>
    <d v="2024-12-14T00:00:00"/>
    <s v="Sales Invoice"/>
    <x v="294"/>
    <s v="KRHUB_92137"/>
    <s v="SubD B"/>
    <s v="SubD (SubD B)"/>
    <x v="7"/>
    <s v="Tide"/>
    <n v="5"/>
    <n v="15"/>
    <n v="1530.6"/>
    <m/>
    <x v="4"/>
    <n v="102.03999999999999"/>
    <x v="359"/>
    <n v="850222.87999999989"/>
  </r>
  <r>
    <d v="2024-12-17T00:00:00"/>
    <s v="Sales Invoice"/>
    <x v="0"/>
    <s v="KRHUB_78366"/>
    <s v="SubD A"/>
    <s v="SubD (SubD A)"/>
    <x v="4"/>
    <s v="Gillette"/>
    <n v="12"/>
    <n v="7"/>
    <n v="1556.24"/>
    <m/>
    <x v="1"/>
    <n v="222.32"/>
    <x v="360"/>
    <n v="103623.98000000001"/>
  </r>
  <r>
    <d v="2024-12-14T00:00:00"/>
    <s v="Sales Invoice"/>
    <x v="16"/>
    <s v="KRHUB_90736"/>
    <s v="SubD A"/>
    <s v="SubD (SubD A)"/>
    <x v="8"/>
    <s v="ORAL B"/>
    <n v="48"/>
    <n v="11"/>
    <n v="1558.37"/>
    <m/>
    <x v="4"/>
    <n v="141.66999999999999"/>
    <x v="361"/>
    <n v="129827.93"/>
  </r>
  <r>
    <d v="2024-12-16T00:00:00"/>
    <s v="Sales Invoice"/>
    <x v="3"/>
    <s v="KRHUB_78371"/>
    <s v="Large A Pharmacy"/>
    <s v="HFS (Large A Pharmacy)- D type"/>
    <x v="11"/>
    <s v="Old Spice"/>
    <n v="48"/>
    <n v="6"/>
    <n v="1560"/>
    <m/>
    <x v="4"/>
    <n v="260"/>
    <x v="362"/>
    <n v="6287.04"/>
  </r>
  <r>
    <d v="2024-12-14T00:00:00"/>
    <s v="Sales Invoice"/>
    <x v="2"/>
    <s v="KRHUB_78572"/>
    <s v="SubD A"/>
    <s v="SubD (SubD A)"/>
    <x v="2"/>
    <s v="Guard"/>
    <n v="480"/>
    <n v="40"/>
    <n v="1600"/>
    <m/>
    <x v="0"/>
    <n v="40"/>
    <x v="363"/>
    <n v="329951.28000000003"/>
  </r>
  <r>
    <d v="2024-12-17T00:00:00"/>
    <s v="Sales Invoice"/>
    <x v="281"/>
    <s v="KRHUB_89269"/>
    <s v="SubD A"/>
    <s v="SubD (SubD A)"/>
    <x v="4"/>
    <s v="Gillette"/>
    <n v="96"/>
    <n v="24"/>
    <n v="1607.04"/>
    <m/>
    <x v="1"/>
    <n v="66.959999999999994"/>
    <x v="364"/>
    <n v="102067.73999999999"/>
  </r>
  <r>
    <d v="2024-12-14T00:00:00"/>
    <s v="Sales Invoice"/>
    <x v="283"/>
    <s v="KRHUB_93329"/>
    <s v="SubD A"/>
    <s v="SubD (SubD A)"/>
    <x v="4"/>
    <s v="Gillette"/>
    <n v="96"/>
    <n v="24"/>
    <n v="1607.04"/>
    <m/>
    <x v="4"/>
    <n v="66.959999999999994"/>
    <x v="364"/>
    <n v="100460.70000000001"/>
  </r>
  <r>
    <d v="2024-12-16T00:00:00"/>
    <s v="Sales Invoice"/>
    <x v="3"/>
    <s v="KRHUB_78371"/>
    <s v="Large A Pharmacy"/>
    <s v="HFS (Large A Pharmacy)- D type"/>
    <x v="11"/>
    <s v="Old Spice"/>
    <n v="96"/>
    <n v="24"/>
    <n v="1607.04"/>
    <m/>
    <x v="4"/>
    <n v="66.959999999999994"/>
    <x v="364"/>
    <n v="4727.04"/>
  </r>
  <r>
    <d v="2024-12-18T00:00:00"/>
    <s v="Sales Invoice"/>
    <x v="283"/>
    <s v="KRHUB_93329"/>
    <s v="SubD A"/>
    <s v="SubD (SubD A)"/>
    <x v="4"/>
    <s v="Gillette"/>
    <n v="144"/>
    <n v="82"/>
    <n v="1640"/>
    <m/>
    <x v="1"/>
    <n v="20"/>
    <x v="365"/>
    <n v="98853.66"/>
  </r>
  <r>
    <d v="2024-12-18T00:00:00"/>
    <s v="Sales Invoice"/>
    <x v="283"/>
    <s v="KRHUB_93329"/>
    <s v="SubD A"/>
    <s v="SubD (SubD A)"/>
    <x v="2"/>
    <s v="Gillette Vector Plus"/>
    <n v="600"/>
    <n v="20"/>
    <n v="1661"/>
    <m/>
    <x v="1"/>
    <n v="83.05"/>
    <x v="366"/>
    <n v="26034.720000000001"/>
  </r>
  <r>
    <d v="2024-12-17T00:00:00"/>
    <s v="Sales Invoice"/>
    <x v="16"/>
    <s v="KRHUB_90736"/>
    <s v="SubD A"/>
    <s v="SubD (SubD A)"/>
    <x v="2"/>
    <s v="Guard"/>
    <n v="80"/>
    <n v="24"/>
    <n v="1663.92"/>
    <m/>
    <x v="1"/>
    <n v="69.33"/>
    <x v="367"/>
    <n v="328351.28000000003"/>
  </r>
  <r>
    <d v="2024-12-20T00:00:00"/>
    <s v="Sales Invoice"/>
    <x v="295"/>
    <s v="KRHUB_91961"/>
    <s v="SubD A"/>
    <s v="SubD (SubD A)"/>
    <x v="2"/>
    <s v="Guard"/>
    <n v="80"/>
    <n v="24"/>
    <n v="1663.92"/>
    <m/>
    <x v="1"/>
    <n v="69.33"/>
    <x v="367"/>
    <n v="326687.35999999999"/>
  </r>
  <r>
    <d v="2024-12-16T00:00:00"/>
    <s v="Sales Invoice"/>
    <x v="3"/>
    <s v="KRHUB_78371"/>
    <s v="Large A Pharmacy"/>
    <s v="HFS (Large A Pharmacy)- D type"/>
    <x v="2"/>
    <s v="Guard"/>
    <n v="480"/>
    <n v="24"/>
    <n v="1680"/>
    <m/>
    <x v="4"/>
    <n v="70"/>
    <x v="368"/>
    <n v="325023.44"/>
  </r>
  <r>
    <d v="2024-12-16T00:00:00"/>
    <s v="Sales Invoice"/>
    <x v="3"/>
    <s v="KRHUB_78371"/>
    <s v="Large A Pharmacy"/>
    <s v="HFS (Large A Pharmacy)- D type"/>
    <x v="1"/>
    <s v="Liners"/>
    <n v="10"/>
    <n v="6"/>
    <n v="1684.26"/>
    <m/>
    <x v="4"/>
    <n v="280.70999999999998"/>
    <x v="369"/>
    <n v="1684.2599999999998"/>
  </r>
  <r>
    <d v="2024-12-16T00:00:00"/>
    <s v="Sales Invoice"/>
    <x v="3"/>
    <s v="KRHUB_78371"/>
    <s v="Large A Pharmacy"/>
    <s v="HFS (Large A Pharmacy)- D type"/>
    <x v="8"/>
    <s v="ORAL B"/>
    <n v="48"/>
    <n v="12"/>
    <n v="1700.04"/>
    <m/>
    <x v="4"/>
    <n v="141.66999999999999"/>
    <x v="370"/>
    <n v="128269.56"/>
  </r>
  <r>
    <d v="2024-12-20T00:00:00"/>
    <s v="Sales Invoice"/>
    <x v="287"/>
    <s v="KRHUB_85606"/>
    <s v="SubD A"/>
    <s v="SubD (SubD A)"/>
    <x v="5"/>
    <s v="Venus"/>
    <n v="18"/>
    <n v="6"/>
    <n v="1710.54"/>
    <m/>
    <x v="1"/>
    <n v="285.08999999999997"/>
    <x v="371"/>
    <n v="52870.85"/>
  </r>
  <r>
    <d v="2024-12-13T00:00:00"/>
    <s v="Sales Invoice"/>
    <x v="283"/>
    <s v="KRHUB_93329"/>
    <s v="SubD A"/>
    <s v="SubD (SubD A)"/>
    <x v="9"/>
    <s v="Pantene"/>
    <n v="56"/>
    <n v="10"/>
    <n v="1718.2"/>
    <m/>
    <x v="0"/>
    <n v="171.82"/>
    <x v="372"/>
    <n v="74104.209999999992"/>
  </r>
  <r>
    <d v="2024-12-14T00:00:00"/>
    <s v="Sales Invoice"/>
    <x v="279"/>
    <s v="KRHUB_86219"/>
    <s v="SubD B"/>
    <s v="SubD (SubD B)"/>
    <x v="2"/>
    <s v="Vector3"/>
    <n v="30"/>
    <n v="11"/>
    <n v="1718.86"/>
    <m/>
    <x v="4"/>
    <n v="156.26"/>
    <x v="373"/>
    <n v="14566.44"/>
  </r>
  <r>
    <d v="2024-12-17T00:00:00"/>
    <s v="Sales Invoice"/>
    <x v="281"/>
    <s v="KRHUB_89269"/>
    <s v="SubD A"/>
    <s v="SubD (SubD A)"/>
    <x v="7"/>
    <s v="Tide"/>
    <n v="12"/>
    <n v="12"/>
    <n v="1722.24"/>
    <m/>
    <x v="1"/>
    <n v="143.52000000000001"/>
    <x v="374"/>
    <n v="848692.2799999998"/>
  </r>
  <r>
    <d v="2024-12-17T00:00:00"/>
    <s v="Sales Invoice"/>
    <x v="281"/>
    <s v="KRHUB_89269"/>
    <s v="SubD A"/>
    <s v="SubD (SubD A)"/>
    <x v="0"/>
    <s v="Inhaler"/>
    <n v="32"/>
    <n v="6"/>
    <n v="1727.28"/>
    <m/>
    <x v="1"/>
    <n v="287.88"/>
    <x v="375"/>
    <n v="1077676.58"/>
  </r>
  <r>
    <d v="2024-12-20T00:00:00"/>
    <s v="Sales Invoice"/>
    <x v="287"/>
    <s v="KRHUB_85606"/>
    <s v="SubD A"/>
    <s v="SubD (SubD A)"/>
    <x v="5"/>
    <s v="Venus"/>
    <n v="48"/>
    <n v="12"/>
    <n v="1736.76"/>
    <m/>
    <x v="1"/>
    <n v="144.72999999999999"/>
    <x v="376"/>
    <n v="51160.31"/>
  </r>
  <r>
    <d v="2024-12-16T00:00:00"/>
    <s v="Sales Invoice"/>
    <x v="3"/>
    <s v="KRHUB_78371"/>
    <s v="Large A Pharmacy"/>
    <s v="HFS (Large A Pharmacy)- D type"/>
    <x v="5"/>
    <s v="Venus"/>
    <n v="72"/>
    <n v="12"/>
    <n v="1736.76"/>
    <m/>
    <x v="4"/>
    <n v="144.72999999999999"/>
    <x v="376"/>
    <n v="49423.549999999996"/>
  </r>
  <r>
    <d v="2024-12-18T00:00:00"/>
    <s v="Sales Invoice"/>
    <x v="283"/>
    <s v="KRHUB_93329"/>
    <s v="SubD A"/>
    <s v="SubD (SubD A)"/>
    <x v="4"/>
    <s v="Gillette"/>
    <n v="24"/>
    <n v="4"/>
    <n v="1750"/>
    <m/>
    <x v="1"/>
    <n v="437.5"/>
    <x v="377"/>
    <n v="97213.66"/>
  </r>
  <r>
    <d v="2024-12-14T00:00:00"/>
    <s v="Sales Invoice"/>
    <x v="16"/>
    <s v="KRHUB_90736"/>
    <s v="SubD A"/>
    <s v="SubD (SubD A)"/>
    <x v="8"/>
    <s v="ORAL B"/>
    <n v="72"/>
    <n v="18"/>
    <n v="1800"/>
    <m/>
    <x v="4"/>
    <n v="100"/>
    <x v="378"/>
    <n v="126569.51999999999"/>
  </r>
  <r>
    <d v="2024-12-16T00:00:00"/>
    <s v="Sales Invoice"/>
    <x v="3"/>
    <s v="KRHUB_78371"/>
    <s v="Large A Pharmacy"/>
    <s v="HFS (Large A Pharmacy)- D type"/>
    <x v="8"/>
    <s v="ORAL B"/>
    <n v="96"/>
    <n v="24"/>
    <n v="1800"/>
    <m/>
    <x v="4"/>
    <n v="75"/>
    <x v="378"/>
    <n v="124769.51999999999"/>
  </r>
  <r>
    <d v="2024-12-16T00:00:00"/>
    <s v="Sales Invoice"/>
    <x v="3"/>
    <s v="KRHUB_78371"/>
    <s v="Large A Pharmacy"/>
    <s v="HFS (Large A Pharmacy)- D type"/>
    <x v="3"/>
    <s v="Olay"/>
    <n v="48"/>
    <n v="6"/>
    <n v="1820.88"/>
    <m/>
    <x v="1"/>
    <n v="303.48"/>
    <x v="379"/>
    <n v="25576.65"/>
  </r>
  <r>
    <d v="2024-12-14T00:00:00"/>
    <s v="Sales Invoice"/>
    <x v="279"/>
    <s v="KRHUB_86219"/>
    <s v="SubD B"/>
    <s v="SubD (SubD B)"/>
    <x v="9"/>
    <s v="H&amp;S"/>
    <n v="48"/>
    <n v="24"/>
    <n v="1832.88"/>
    <m/>
    <x v="4"/>
    <n v="76.37"/>
    <x v="380"/>
    <n v="388459.08999999991"/>
  </r>
  <r>
    <d v="2024-12-20T00:00:00"/>
    <s v="Sales Invoice"/>
    <x v="294"/>
    <s v="KRHUB_92137"/>
    <s v="SubD B"/>
    <s v="SubD (SubD B)"/>
    <x v="9"/>
    <s v="H&amp;S"/>
    <n v="48"/>
    <n v="24"/>
    <n v="1832.88"/>
    <m/>
    <x v="1"/>
    <n v="76.37"/>
    <x v="380"/>
    <n v="386626.2099999999"/>
  </r>
  <r>
    <d v="2024-12-16T00:00:00"/>
    <s v="Sales Invoice"/>
    <x v="15"/>
    <s v="KRHUB_90915"/>
    <s v="SubD B"/>
    <s v="SubD (SubD B)"/>
    <x v="9"/>
    <s v="H&amp;S"/>
    <n v="48"/>
    <n v="24"/>
    <n v="1832.88"/>
    <m/>
    <x v="1"/>
    <n v="76.37"/>
    <x v="380"/>
    <n v="384793.3299999999"/>
  </r>
  <r>
    <d v="2024-12-13T00:00:00"/>
    <s v="Sales Invoice"/>
    <x v="283"/>
    <s v="KRHUB_93329"/>
    <s v="SubD A"/>
    <s v="SubD (SubD A)"/>
    <x v="9"/>
    <s v="H&amp;S"/>
    <n v="48"/>
    <n v="24"/>
    <n v="1832.88"/>
    <m/>
    <x v="0"/>
    <n v="76.37"/>
    <x v="380"/>
    <n v="382960.4499999999"/>
  </r>
  <r>
    <d v="2024-12-16T00:00:00"/>
    <s v="Sales Invoice"/>
    <x v="3"/>
    <s v="KRHUB_78371"/>
    <s v="Large A Pharmacy"/>
    <s v="HFS (Large A Pharmacy)- D type"/>
    <x v="2"/>
    <s v="Gillette Vector Plus"/>
    <n v="600"/>
    <n v="12"/>
    <n v="1835.88"/>
    <m/>
    <x v="4"/>
    <n v="152.99"/>
    <x v="381"/>
    <n v="24373.72"/>
  </r>
  <r>
    <d v="2024-12-20T00:00:00"/>
    <s v="Sales Invoice"/>
    <x v="287"/>
    <s v="KRHUB_85606"/>
    <s v="SubD A"/>
    <s v="SubD (SubD A)"/>
    <x v="6"/>
    <s v="Pampers"/>
    <n v="288"/>
    <n v="216"/>
    <n v="1844.64"/>
    <m/>
    <x v="1"/>
    <n v="8.5400000000000009"/>
    <x v="382"/>
    <n v="413294.50999999983"/>
  </r>
  <r>
    <d v="2024-12-18T00:00:00"/>
    <s v="Sales Invoice"/>
    <x v="283"/>
    <s v="KRHUB_93329"/>
    <s v="SubD A"/>
    <s v="SubD (SubD A)"/>
    <x v="5"/>
    <s v="Satin Care"/>
    <n v="192"/>
    <n v="24"/>
    <n v="1873.44"/>
    <m/>
    <x v="1"/>
    <n v="78.06"/>
    <x v="383"/>
    <n v="46125.84"/>
  </r>
  <r>
    <d v="2024-12-16T00:00:00"/>
    <s v="Sales Invoice"/>
    <x v="3"/>
    <s v="KRHUB_78371"/>
    <s v="Large A Pharmacy"/>
    <s v="HFS (Large A Pharmacy)- D type"/>
    <x v="2"/>
    <s v="Gillette Presto Intl"/>
    <n v="100"/>
    <n v="24"/>
    <n v="1886.64"/>
    <m/>
    <x v="4"/>
    <n v="78.61"/>
    <x v="384"/>
    <n v="20831.280000000002"/>
  </r>
  <r>
    <d v="2024-12-19T00:00:00"/>
    <s v="Sales Invoice"/>
    <x v="16"/>
    <s v="KRHUB_90736"/>
    <s v="SubD A"/>
    <s v="SubD (SubD A)"/>
    <x v="8"/>
    <s v="ORAL B"/>
    <n v="36"/>
    <n v="12"/>
    <n v="1900.08"/>
    <m/>
    <x v="1"/>
    <n v="158.34"/>
    <x v="385"/>
    <n v="122969.51999999999"/>
  </r>
  <r>
    <d v="2024-12-14T00:00:00"/>
    <s v="Sales Invoice"/>
    <x v="295"/>
    <s v="KRHUB_91961"/>
    <s v="SubD A"/>
    <s v="SubD (SubD A)"/>
    <x v="9"/>
    <s v="H&amp;S"/>
    <n v="48"/>
    <n v="25"/>
    <n v="1909.25"/>
    <m/>
    <x v="4"/>
    <n v="76.37"/>
    <x v="386"/>
    <n v="381127.56999999995"/>
  </r>
  <r>
    <d v="2024-12-14T00:00:00"/>
    <s v="Sales Invoice"/>
    <x v="16"/>
    <s v="KRHUB_90736"/>
    <s v="SubD A"/>
    <s v="SubD (SubD A)"/>
    <x v="2"/>
    <s v="Mach-3 Turbo"/>
    <n v="48"/>
    <n v="3"/>
    <n v="1918.83"/>
    <m/>
    <x v="4"/>
    <n v="639.61"/>
    <x v="387"/>
    <n v="24923.579999999998"/>
  </r>
  <r>
    <d v="2024-12-16T00:00:00"/>
    <s v="Sales Invoice"/>
    <x v="15"/>
    <s v="KRHUB_90915"/>
    <s v="SubD B"/>
    <s v="SubD (SubD B)"/>
    <x v="2"/>
    <s v="Mach-3 Turbo"/>
    <n v="48"/>
    <n v="3"/>
    <n v="1918.83"/>
    <m/>
    <x v="4"/>
    <n v="639.61"/>
    <x v="387"/>
    <n v="23004.749999999996"/>
  </r>
  <r>
    <d v="2024-12-16T00:00:00"/>
    <s v="Sales Invoice"/>
    <x v="3"/>
    <s v="KRHUB_78371"/>
    <s v="Large A Pharmacy"/>
    <s v="HFS (Large A Pharmacy)- D type"/>
    <x v="1"/>
    <s v="Whisper Maxi"/>
    <n v="50"/>
    <n v="12"/>
    <n v="1947.36"/>
    <m/>
    <x v="4"/>
    <n v="162.28"/>
    <x v="388"/>
    <n v="51019.200000000004"/>
  </r>
  <r>
    <d v="2024-12-14T00:00:00"/>
    <s v="Sales Invoice"/>
    <x v="279"/>
    <s v="KRHUB_86219"/>
    <s v="SubD B"/>
    <s v="SubD (SubD B)"/>
    <x v="8"/>
    <s v="ORAL B"/>
    <n v="96"/>
    <n v="36"/>
    <n v="1950.12"/>
    <m/>
    <x v="4"/>
    <n v="54.169999999999995"/>
    <x v="389"/>
    <n v="121069.44"/>
  </r>
  <r>
    <d v="2024-12-16T00:00:00"/>
    <s v="Sales Invoice"/>
    <x v="15"/>
    <s v="KRHUB_90915"/>
    <s v="SubD B"/>
    <s v="SubD (SubD B)"/>
    <x v="2"/>
    <s v="Mach-3 Turbo"/>
    <n v="36"/>
    <n v="6"/>
    <n v="1967.1"/>
    <m/>
    <x v="4"/>
    <n v="327.84999999999997"/>
    <x v="390"/>
    <n v="21085.919999999998"/>
  </r>
  <r>
    <d v="2024-12-14T00:00:00"/>
    <s v="Sales Invoice"/>
    <x v="295"/>
    <s v="KRHUB_91961"/>
    <s v="SubD A"/>
    <s v="SubD (SubD A)"/>
    <x v="2"/>
    <s v="Mach-3 Turbo"/>
    <n v="36"/>
    <n v="6"/>
    <n v="1967.1"/>
    <m/>
    <x v="4"/>
    <n v="327.84999999999997"/>
    <x v="390"/>
    <n v="19118.82"/>
  </r>
  <r>
    <d v="2024-12-16T00:00:00"/>
    <s v="Sales Invoice"/>
    <x v="15"/>
    <s v="KRHUB_90915"/>
    <s v="SubD B"/>
    <s v="SubD (SubD B)"/>
    <x v="2"/>
    <s v="Mach-3 Turbo"/>
    <n v="48"/>
    <n v="3"/>
    <n v="1971.78"/>
    <m/>
    <x v="4"/>
    <n v="657.26"/>
    <x v="391"/>
    <n v="17151.719999999998"/>
  </r>
  <r>
    <d v="2024-12-14T00:00:00"/>
    <s v="Sales Invoice"/>
    <x v="76"/>
    <s v="KRHUB_94585"/>
    <s v="SubD B"/>
    <s v="SubD (SubD B)"/>
    <x v="0"/>
    <s v="BabyRub"/>
    <n v="12"/>
    <n v="1"/>
    <n v="1973.53"/>
    <m/>
    <x v="4"/>
    <n v="1973.53"/>
    <x v="392"/>
    <n v="122763.45999999999"/>
  </r>
  <r>
    <d v="2024-12-20T00:00:00"/>
    <s v="Sales Invoice"/>
    <x v="287"/>
    <s v="KRHUB_85606"/>
    <s v="SubD A"/>
    <s v="SubD (SubD A)"/>
    <x v="5"/>
    <s v="Venus"/>
    <n v="18"/>
    <n v="6"/>
    <n v="1973.7"/>
    <m/>
    <x v="1"/>
    <n v="328.95"/>
    <x v="393"/>
    <n v="47686.789999999994"/>
  </r>
  <r>
    <d v="2024-12-02T00:00:00"/>
    <s v="Sales Invoice"/>
    <x v="296"/>
    <s v="KRAHD_70486"/>
    <s v="Hyper"/>
    <s v="New HFS (Hyper)"/>
    <x v="5"/>
    <s v="Venus"/>
    <n v="24"/>
    <n v="6"/>
    <n v="1973.7"/>
    <m/>
    <x v="3"/>
    <n v="328.95"/>
    <x v="393"/>
    <n v="45713.09"/>
  </r>
  <r>
    <d v="2024-12-14T00:00:00"/>
    <s v="Sales Invoice"/>
    <x v="295"/>
    <s v="KRHUB_91961"/>
    <s v="SubD A"/>
    <s v="SubD (SubD A)"/>
    <x v="5"/>
    <s v="Venus"/>
    <n v="24"/>
    <n v="6"/>
    <n v="1973.7"/>
    <m/>
    <x v="0"/>
    <n v="328.95"/>
    <x v="393"/>
    <n v="43739.389999999992"/>
  </r>
  <r>
    <d v="2024-12-14T00:00:00"/>
    <s v="Sales Invoice"/>
    <x v="295"/>
    <s v="KRHUB_91961"/>
    <s v="SubD A"/>
    <s v="SubD (SubD A)"/>
    <x v="5"/>
    <s v="Venus"/>
    <n v="18"/>
    <n v="6"/>
    <n v="1973.7"/>
    <m/>
    <x v="0"/>
    <n v="328.95"/>
    <x v="393"/>
    <n v="41765.689999999995"/>
  </r>
  <r>
    <d v="2024-12-20T00:00:00"/>
    <s v="Sales Invoice"/>
    <x v="287"/>
    <s v="KRHUB_85606"/>
    <s v="SubD A"/>
    <s v="SubD (SubD A)"/>
    <x v="7"/>
    <s v="Ariel Liquid"/>
    <n v="4"/>
    <n v="4"/>
    <n v="1981.48"/>
    <m/>
    <x v="1"/>
    <n v="495.37"/>
    <x v="394"/>
    <n v="527546.87999999989"/>
  </r>
  <r>
    <d v="2024-12-14T00:00:00"/>
    <s v="Sales Invoice"/>
    <x v="0"/>
    <s v="KRHUB_78366"/>
    <s v="SubD A"/>
    <s v="SubD (SubD A)"/>
    <x v="7"/>
    <s v="Ariel Liquid"/>
    <n v="4"/>
    <n v="4"/>
    <n v="1981.48"/>
    <m/>
    <x v="4"/>
    <n v="495.37"/>
    <x v="394"/>
    <n v="525565.39999999991"/>
  </r>
  <r>
    <d v="2024-12-19T00:00:00"/>
    <s v="Sales Invoice"/>
    <x v="16"/>
    <s v="KRHUB_90736"/>
    <s v="SubD A"/>
    <s v="SubD (SubD A)"/>
    <x v="7"/>
    <s v="Ariel Liquid"/>
    <n v="4"/>
    <n v="4"/>
    <n v="1981.48"/>
    <m/>
    <x v="1"/>
    <n v="495.37"/>
    <x v="394"/>
    <n v="523583.91999999987"/>
  </r>
  <r>
    <d v="2024-12-14T00:00:00"/>
    <s v="Sales Invoice"/>
    <x v="283"/>
    <s v="KRHUB_93329"/>
    <s v="SubD A"/>
    <s v="SubD (SubD A)"/>
    <x v="7"/>
    <s v="Ariel Liquid"/>
    <n v="4"/>
    <n v="4"/>
    <n v="1981.48"/>
    <m/>
    <x v="4"/>
    <n v="495.37"/>
    <x v="394"/>
    <n v="521602.43999999989"/>
  </r>
  <r>
    <d v="2024-12-16T00:00:00"/>
    <s v="Sales Invoice"/>
    <x v="15"/>
    <s v="KRHUB_90915"/>
    <s v="SubD B"/>
    <s v="SubD (SubD B)"/>
    <x v="7"/>
    <s v="Ariel Liquid"/>
    <n v="4"/>
    <n v="4"/>
    <n v="1988.88"/>
    <m/>
    <x v="1"/>
    <n v="497.22"/>
    <x v="395"/>
    <n v="519620.95999999985"/>
  </r>
  <r>
    <d v="2024-12-16T00:00:00"/>
    <s v="Sales Invoice"/>
    <x v="3"/>
    <s v="KRHUB_78371"/>
    <s v="Large A Pharmacy"/>
    <s v="HFS (Large A Pharmacy)- D type"/>
    <x v="0"/>
    <s v="Vicks"/>
    <n v="120"/>
    <n v="12"/>
    <n v="1989.96"/>
    <m/>
    <x v="4"/>
    <n v="165.83"/>
    <x v="396"/>
    <n v="1989.96"/>
  </r>
  <r>
    <d v="2024-12-16T00:00:00"/>
    <s v="Sales Invoice"/>
    <x v="3"/>
    <s v="KRHUB_78371"/>
    <s v="Large A Pharmacy"/>
    <s v="HFS (Large A Pharmacy)- D type"/>
    <x v="6"/>
    <s v="Pampers"/>
    <n v="24"/>
    <n v="12"/>
    <n v="1989.96"/>
    <m/>
    <x v="4"/>
    <n v="165.83"/>
    <x v="396"/>
    <n v="411449.86999999988"/>
  </r>
  <r>
    <d v="2024-12-16T00:00:00"/>
    <s v="Sales Invoice"/>
    <x v="15"/>
    <s v="KRHUB_90915"/>
    <s v="SubD B"/>
    <s v="SubD (SubD B)"/>
    <x v="6"/>
    <s v="Pampers"/>
    <n v="24"/>
    <n v="12"/>
    <n v="1989.96"/>
    <m/>
    <x v="4"/>
    <n v="165.83"/>
    <x v="396"/>
    <n v="409459.90999999986"/>
  </r>
  <r>
    <d v="2024-12-14T00:00:00"/>
    <s v="Sales Invoice"/>
    <x v="2"/>
    <s v="KRHUB_78572"/>
    <s v="SubD A"/>
    <s v="SubD (SubD A)"/>
    <x v="7"/>
    <s v="Tide"/>
    <n v="72"/>
    <n v="216"/>
    <n v="2000.16"/>
    <m/>
    <x v="4"/>
    <n v="9.26"/>
    <x v="397"/>
    <n v="846970.0399999998"/>
  </r>
  <r>
    <d v="2024-12-13T00:00:00"/>
    <s v="Sales Invoice"/>
    <x v="282"/>
    <s v="KRHUB_91962"/>
    <s v="SubD A"/>
    <s v="SubD (SubD A)"/>
    <x v="7"/>
    <s v="Tide"/>
    <n v="72"/>
    <n v="216"/>
    <n v="2000.16"/>
    <m/>
    <x v="0"/>
    <n v="9.26"/>
    <x v="397"/>
    <n v="844969.87999999989"/>
  </r>
  <r>
    <d v="2024-12-19T00:00:00"/>
    <s v="Sales Invoice"/>
    <x v="16"/>
    <s v="KRHUB_90736"/>
    <s v="SubD A"/>
    <s v="SubD (SubD A)"/>
    <x v="7"/>
    <s v="Tide"/>
    <n v="48"/>
    <n v="48"/>
    <n v="2000.16"/>
    <m/>
    <x v="1"/>
    <n v="41.67"/>
    <x v="398"/>
    <n v="842969.71999999986"/>
  </r>
  <r>
    <d v="2024-12-16T00:00:00"/>
    <s v="Sales Invoice"/>
    <x v="15"/>
    <s v="KRHUB_90915"/>
    <s v="SubD B"/>
    <s v="SubD (SubD B)"/>
    <x v="6"/>
    <s v="Pampers"/>
    <n v="72"/>
    <n v="48"/>
    <n v="2000.16"/>
    <m/>
    <x v="4"/>
    <n v="41.67"/>
    <x v="398"/>
    <n v="407469.9499999999"/>
  </r>
  <r>
    <d v="2024-12-17T00:00:00"/>
    <s v="Sales Invoice"/>
    <x v="16"/>
    <s v="KRHUB_90736"/>
    <s v="SubD A"/>
    <s v="SubD (SubD A)"/>
    <x v="2"/>
    <s v="7 O Clock"/>
    <n v="144"/>
    <n v="48"/>
    <n v="2019.84"/>
    <m/>
    <x v="1"/>
    <n v="42.08"/>
    <x v="399"/>
    <n v="6117.36"/>
  </r>
  <r>
    <d v="2024-12-14T00:00:00"/>
    <s v="Sales Invoice"/>
    <x v="295"/>
    <s v="KRHUB_91961"/>
    <s v="SubD A"/>
    <s v="SubD (SubD A)"/>
    <x v="2"/>
    <s v="7 O Clock"/>
    <n v="144"/>
    <n v="48"/>
    <n v="2019.84"/>
    <m/>
    <x v="0"/>
    <n v="42.08"/>
    <x v="399"/>
    <n v="4097.5199999999995"/>
  </r>
  <r>
    <d v="2024-12-02T00:00:00"/>
    <s v="Sales Invoice"/>
    <x v="296"/>
    <s v="KRAHD_70486"/>
    <s v="Hyper"/>
    <s v="New HFS (Hyper)"/>
    <x v="5"/>
    <s v="Venus"/>
    <n v="48"/>
    <n v="14"/>
    <n v="2026.22"/>
    <m/>
    <x v="3"/>
    <n v="144.72999999999999"/>
    <x v="400"/>
    <n v="39791.99"/>
  </r>
  <r>
    <d v="2024-12-14T00:00:00"/>
    <s v="Sales Invoice"/>
    <x v="279"/>
    <s v="KRHUB_86219"/>
    <s v="SubD B"/>
    <s v="SubD (SubD B)"/>
    <x v="2"/>
    <s v="Vector3"/>
    <n v="30"/>
    <n v="13"/>
    <n v="2031.38"/>
    <m/>
    <x v="4"/>
    <n v="156.26000000000002"/>
    <x v="401"/>
    <n v="12847.58"/>
  </r>
  <r>
    <d v="2024-12-17T00:00:00"/>
    <s v="Sales Invoice"/>
    <x v="281"/>
    <s v="KRHUB_89269"/>
    <s v="SubD A"/>
    <s v="SubD (SubD A)"/>
    <x v="1"/>
    <s v="Whisper Choice"/>
    <n v="1"/>
    <n v="1"/>
    <n v="2043.29"/>
    <m/>
    <x v="1"/>
    <n v="2043.29"/>
    <x v="402"/>
    <n v="199912.02999999997"/>
  </r>
  <r>
    <d v="2024-12-18T00:00:00"/>
    <s v="Sales Invoice"/>
    <x v="280"/>
    <s v="KRHUB_92863"/>
    <s v="SubD A"/>
    <s v="SubD (SubD A)"/>
    <x v="9"/>
    <s v="Pantene"/>
    <n v="30"/>
    <n v="6"/>
    <n v="2045.46"/>
    <m/>
    <x v="1"/>
    <n v="340.91"/>
    <x v="403"/>
    <n v="72386.009999999995"/>
  </r>
  <r>
    <d v="2024-12-14T00:00:00"/>
    <s v="Sales Invoice"/>
    <x v="283"/>
    <s v="KRHUB_93329"/>
    <s v="SubD A"/>
    <s v="SubD (SubD A)"/>
    <x v="9"/>
    <s v="Pantene"/>
    <n v="30"/>
    <n v="6"/>
    <n v="2045.46"/>
    <m/>
    <x v="4"/>
    <n v="340.91"/>
    <x v="403"/>
    <n v="70340.55"/>
  </r>
  <r>
    <d v="2024-12-17T00:00:00"/>
    <s v="Sales Invoice"/>
    <x v="281"/>
    <s v="KRHUB_89269"/>
    <s v="SubD A"/>
    <s v="SubD (SubD A)"/>
    <x v="4"/>
    <s v="Gillette Series"/>
    <n v="144"/>
    <n v="47"/>
    <n v="2056.25"/>
    <m/>
    <x v="1"/>
    <n v="43.75"/>
    <x v="404"/>
    <n v="19564.32"/>
  </r>
  <r>
    <d v="2024-12-13T00:00:00"/>
    <s v="Sales Invoice"/>
    <x v="287"/>
    <s v="KRHUB_85606"/>
    <s v="SubD A"/>
    <s v="SubD (SubD A)"/>
    <x v="3"/>
    <s v="Olay"/>
    <n v="48"/>
    <n v="24"/>
    <n v="2066.16"/>
    <m/>
    <x v="0"/>
    <n v="86.089999999999989"/>
    <x v="405"/>
    <n v="23755.77"/>
  </r>
  <r>
    <d v="2024-12-14T00:00:00"/>
    <s v="Sales Invoice"/>
    <x v="76"/>
    <s v="KRHUB_94585"/>
    <s v="SubD B"/>
    <s v="SubD (SubD B)"/>
    <x v="3"/>
    <s v="Olay"/>
    <n v="48"/>
    <n v="24"/>
    <n v="2066.16"/>
    <m/>
    <x v="4"/>
    <n v="86.089999999999989"/>
    <x v="405"/>
    <n v="21689.61"/>
  </r>
  <r>
    <d v="2024-12-14T00:00:00"/>
    <s v="Sales Invoice"/>
    <x v="2"/>
    <s v="KRHUB_78572"/>
    <s v="SubD A"/>
    <s v="SubD (SubD A)"/>
    <x v="3"/>
    <s v="Olay"/>
    <n v="48"/>
    <n v="24"/>
    <n v="2066.16"/>
    <m/>
    <x v="4"/>
    <n v="86.089999999999989"/>
    <x v="405"/>
    <n v="19623.45"/>
  </r>
  <r>
    <d v="2024-12-20T00:00:00"/>
    <s v="Sales Invoice"/>
    <x v="287"/>
    <s v="KRHUB_85606"/>
    <s v="SubD A"/>
    <s v="SubD (SubD A)"/>
    <x v="2"/>
    <s v="7 O Clock"/>
    <n v="144"/>
    <n v="24"/>
    <n v="2077.6799999999998"/>
    <m/>
    <x v="1"/>
    <n v="86.57"/>
    <x v="406"/>
    <n v="2077.6799999999998"/>
  </r>
  <r>
    <d v="2024-12-16T00:00:00"/>
    <s v="Sales Invoice"/>
    <x v="3"/>
    <s v="KRHUB_78371"/>
    <s v="Large A Pharmacy"/>
    <s v="HFS (Large A Pharmacy)- D type"/>
    <x v="3"/>
    <s v="Olay"/>
    <n v="12"/>
    <n v="8"/>
    <n v="2080"/>
    <m/>
    <x v="1"/>
    <n v="260"/>
    <x v="407"/>
    <n v="17557.29"/>
  </r>
  <r>
    <d v="2024-12-16T00:00:00"/>
    <s v="Sales Invoice"/>
    <x v="3"/>
    <s v="KRHUB_78371"/>
    <s v="Large A Pharmacy"/>
    <s v="HFS (Large A Pharmacy)- D type"/>
    <x v="6"/>
    <s v="Pampers"/>
    <n v="18"/>
    <n v="6"/>
    <n v="2081.7600000000002"/>
    <m/>
    <x v="4"/>
    <n v="346.96000000000004"/>
    <x v="408"/>
    <n v="405469.78999999986"/>
  </r>
  <r>
    <d v="2024-12-16T00:00:00"/>
    <s v="Sales Invoice"/>
    <x v="3"/>
    <s v="KRHUB_78371"/>
    <s v="Large A Pharmacy"/>
    <s v="HFS (Large A Pharmacy)- D type"/>
    <x v="3"/>
    <s v="Olay"/>
    <n v="24"/>
    <n v="6"/>
    <n v="2081.7600000000002"/>
    <m/>
    <x v="1"/>
    <n v="346.96000000000004"/>
    <x v="408"/>
    <n v="15477.29"/>
  </r>
  <r>
    <d v="2024-12-14T00:00:00"/>
    <s v="Sales Invoice"/>
    <x v="282"/>
    <s v="KRHUB_91962"/>
    <s v="SubD A"/>
    <s v="SubD (SubD A)"/>
    <x v="7"/>
    <s v="Tide"/>
    <n v="24"/>
    <n v="48"/>
    <n v="2088.96"/>
    <m/>
    <x v="4"/>
    <n v="43.52"/>
    <x v="409"/>
    <n v="840969.55999999994"/>
  </r>
  <r>
    <d v="2024-12-14T00:00:00"/>
    <s v="Sales Invoice"/>
    <x v="295"/>
    <s v="KRHUB_91961"/>
    <s v="SubD A"/>
    <s v="SubD (SubD A)"/>
    <x v="7"/>
    <s v="Tide"/>
    <n v="24"/>
    <n v="48"/>
    <n v="2088.96"/>
    <m/>
    <x v="4"/>
    <n v="43.52"/>
    <x v="409"/>
    <n v="838880.59999999986"/>
  </r>
  <r>
    <d v="2024-12-02T00:00:00"/>
    <s v="Sales Invoice"/>
    <x v="296"/>
    <s v="KRAHD_70486"/>
    <s v="Hyper"/>
    <s v="New HFS (Hyper)"/>
    <x v="5"/>
    <s v="Satin Care"/>
    <n v="40"/>
    <n v="6"/>
    <n v="2100"/>
    <m/>
    <x v="3"/>
    <n v="350"/>
    <x v="410"/>
    <n v="44252.4"/>
  </r>
  <r>
    <d v="2024-12-14T00:00:00"/>
    <s v="Sales Invoice"/>
    <x v="279"/>
    <s v="KRHUB_86219"/>
    <s v="SubD B"/>
    <s v="SubD (SubD B)"/>
    <x v="8"/>
    <s v="ORAL B"/>
    <n v="96"/>
    <n v="36"/>
    <n v="2100.2399999999998"/>
    <m/>
    <x v="4"/>
    <n v="58.339999999999996"/>
    <x v="411"/>
    <n v="119119.32"/>
  </r>
  <r>
    <d v="2024-12-16T00:00:00"/>
    <s v="Sales Invoice"/>
    <x v="3"/>
    <s v="KRHUB_78371"/>
    <s v="Large A Pharmacy"/>
    <s v="HFS (Large A Pharmacy)- D type"/>
    <x v="0"/>
    <s v="VCD"/>
    <n v="32"/>
    <n v="12"/>
    <n v="2102.64"/>
    <m/>
    <x v="4"/>
    <n v="175.22"/>
    <x v="412"/>
    <n v="968262.72"/>
  </r>
  <r>
    <d v="2024-12-14T00:00:00"/>
    <s v="Sales Invoice"/>
    <x v="282"/>
    <s v="KRHUB_91962"/>
    <s v="SubD A"/>
    <s v="SubD (SubD A)"/>
    <x v="4"/>
    <s v="Gillette"/>
    <n v="144"/>
    <n v="60"/>
    <n v="2142.6"/>
    <m/>
    <x v="4"/>
    <n v="35.71"/>
    <x v="413"/>
    <n v="95463.66"/>
  </r>
  <r>
    <d v="2024-12-18T00:00:00"/>
    <s v="Sales Invoice"/>
    <x v="283"/>
    <s v="KRHUB_93329"/>
    <s v="SubD A"/>
    <s v="SubD (SubD A)"/>
    <x v="7"/>
    <s v="Ariel Liquid"/>
    <n v="12"/>
    <n v="12"/>
    <n v="2211.12"/>
    <m/>
    <x v="1"/>
    <n v="184.26"/>
    <x v="414"/>
    <n v="517632.07999999984"/>
  </r>
  <r>
    <d v="2024-12-19T00:00:00"/>
    <s v="Sales Invoice"/>
    <x v="16"/>
    <s v="KRHUB_90736"/>
    <s v="SubD A"/>
    <s v="SubD (SubD A)"/>
    <x v="9"/>
    <s v="H&amp;S"/>
    <n v="56"/>
    <n v="12"/>
    <n v="2236.3200000000002"/>
    <m/>
    <x v="1"/>
    <n v="186.36"/>
    <x v="415"/>
    <n v="379218.31999999995"/>
  </r>
  <r>
    <d v="2024-12-14T00:00:00"/>
    <s v="Sales Invoice"/>
    <x v="279"/>
    <s v="KRHUB_86219"/>
    <s v="SubD B"/>
    <s v="SubD (SubD B)"/>
    <x v="9"/>
    <s v="H&amp;S"/>
    <n v="56"/>
    <n v="12"/>
    <n v="2236.3200000000002"/>
    <m/>
    <x v="4"/>
    <n v="186.36"/>
    <x v="415"/>
    <n v="376981.99999999994"/>
  </r>
  <r>
    <d v="2024-12-14T00:00:00"/>
    <s v="Sales Invoice"/>
    <x v="76"/>
    <s v="KRHUB_94585"/>
    <s v="SubD B"/>
    <s v="SubD (SubD B)"/>
    <x v="9"/>
    <s v="H&amp;S"/>
    <n v="56"/>
    <n v="12"/>
    <n v="2236.3200000000002"/>
    <m/>
    <x v="4"/>
    <n v="186.36"/>
    <x v="415"/>
    <n v="374745.67999999993"/>
  </r>
  <r>
    <d v="2024-12-16T00:00:00"/>
    <s v="Sales Invoice"/>
    <x v="15"/>
    <s v="KRHUB_90915"/>
    <s v="SubD B"/>
    <s v="SubD (SubD B)"/>
    <x v="9"/>
    <s v="H&amp;S"/>
    <n v="56"/>
    <n v="12"/>
    <n v="2236.3200000000002"/>
    <m/>
    <x v="1"/>
    <n v="186.36"/>
    <x v="415"/>
    <n v="372509.36"/>
  </r>
  <r>
    <d v="2024-12-16T00:00:00"/>
    <s v="Sales Invoice"/>
    <x v="3"/>
    <s v="KRHUB_78371"/>
    <s v="Large A Pharmacy"/>
    <s v="HFS (Large A Pharmacy)- D type"/>
    <x v="9"/>
    <s v="H&amp;S"/>
    <n v="30"/>
    <n v="6"/>
    <n v="2236.38"/>
    <m/>
    <x v="1"/>
    <n v="372.73"/>
    <x v="416"/>
    <n v="370273.04"/>
  </r>
  <r>
    <d v="2024-12-14T00:00:00"/>
    <s v="Sales Invoice"/>
    <x v="279"/>
    <s v="KRHUB_86219"/>
    <s v="SubD B"/>
    <s v="SubD (SubD B)"/>
    <x v="9"/>
    <s v="H&amp;S"/>
    <n v="30"/>
    <n v="6"/>
    <n v="2236.38"/>
    <m/>
    <x v="4"/>
    <n v="372.73"/>
    <x v="416"/>
    <n v="368036.66"/>
  </r>
  <r>
    <d v="2024-12-20T00:00:00"/>
    <s v="Sales Invoice"/>
    <x v="294"/>
    <s v="KRHUB_92137"/>
    <s v="SubD B"/>
    <s v="SubD (SubD B)"/>
    <x v="9"/>
    <s v="H&amp;S"/>
    <n v="30"/>
    <n v="6"/>
    <n v="2236.38"/>
    <m/>
    <x v="1"/>
    <n v="372.73"/>
    <x v="416"/>
    <n v="365800.27999999997"/>
  </r>
  <r>
    <d v="2024-12-18T00:00:00"/>
    <s v="Sales Invoice"/>
    <x v="280"/>
    <s v="KRHUB_92863"/>
    <s v="SubD A"/>
    <s v="SubD (SubD A)"/>
    <x v="3"/>
    <s v="Olay"/>
    <n v="6"/>
    <n v="6"/>
    <n v="2238.2399999999998"/>
    <m/>
    <x v="1"/>
    <n v="373.03999999999996"/>
    <x v="417"/>
    <n v="13395.529999999999"/>
  </r>
  <r>
    <d v="2024-12-17T00:00:00"/>
    <s v="Sales Invoice"/>
    <x v="281"/>
    <s v="KRHUB_89269"/>
    <s v="SubD A"/>
    <s v="SubD (SubD A)"/>
    <x v="8"/>
    <s v="ORAL B"/>
    <n v="36"/>
    <n v="20"/>
    <n v="2250"/>
    <m/>
    <x v="1"/>
    <n v="112.5"/>
    <x v="418"/>
    <n v="117019.07999999999"/>
  </r>
  <r>
    <d v="2024-12-14T00:00:00"/>
    <s v="Sales Invoice"/>
    <x v="283"/>
    <s v="KRHUB_93329"/>
    <s v="SubD A"/>
    <s v="SubD (SubD A)"/>
    <x v="9"/>
    <s v="Pantene"/>
    <n v="12"/>
    <n v="3"/>
    <n v="2250"/>
    <m/>
    <x v="4"/>
    <n v="750"/>
    <x v="418"/>
    <n v="68295.09"/>
  </r>
  <r>
    <d v="2024-12-19T00:00:00"/>
    <s v="Sales Invoice"/>
    <x v="16"/>
    <s v="KRHUB_90736"/>
    <s v="SubD A"/>
    <s v="SubD (SubD A)"/>
    <x v="7"/>
    <s v="Ariel Liquid"/>
    <n v="4"/>
    <n v="4"/>
    <n v="2266.64"/>
    <m/>
    <x v="1"/>
    <n v="566.66"/>
    <x v="419"/>
    <n v="515420.95999999985"/>
  </r>
  <r>
    <d v="2024-12-16T00:00:00"/>
    <s v="Sales Invoice"/>
    <x v="279"/>
    <s v="KRHUB_86219"/>
    <s v="SubD B"/>
    <s v="SubD (SubD B)"/>
    <x v="7"/>
    <s v="Ariel Liquid"/>
    <n v="4"/>
    <n v="4"/>
    <n v="2266.64"/>
    <m/>
    <x v="1"/>
    <n v="566.66"/>
    <x v="419"/>
    <n v="513154.31999999989"/>
  </r>
  <r>
    <d v="2024-12-14T00:00:00"/>
    <s v="Sales Invoice"/>
    <x v="283"/>
    <s v="KRHUB_93329"/>
    <s v="SubD A"/>
    <s v="SubD (SubD A)"/>
    <x v="7"/>
    <s v="Ariel Liquid"/>
    <n v="4"/>
    <n v="4"/>
    <n v="2266.64"/>
    <m/>
    <x v="4"/>
    <n v="566.66"/>
    <x v="419"/>
    <n v="510887.67999999988"/>
  </r>
  <r>
    <d v="2024-12-20T00:00:00"/>
    <s v="Sales Invoice"/>
    <x v="294"/>
    <s v="KRHUB_92137"/>
    <s v="SubD B"/>
    <s v="SubD (SubD B)"/>
    <x v="9"/>
    <s v="H&amp;S"/>
    <n v="30"/>
    <n v="6"/>
    <n v="2290.86"/>
    <m/>
    <x v="1"/>
    <n v="381.81"/>
    <x v="420"/>
    <n v="363563.89999999997"/>
  </r>
  <r>
    <d v="2024-12-16T00:00:00"/>
    <s v="Sales Invoice"/>
    <x v="15"/>
    <s v="KRHUB_90915"/>
    <s v="SubD B"/>
    <s v="SubD (SubD B)"/>
    <x v="9"/>
    <s v="H&amp;S"/>
    <n v="30"/>
    <n v="6"/>
    <n v="2290.86"/>
    <m/>
    <x v="1"/>
    <n v="381.81"/>
    <x v="420"/>
    <n v="361273.04"/>
  </r>
  <r>
    <d v="2024-12-16T00:00:00"/>
    <s v="Sales Invoice"/>
    <x v="3"/>
    <s v="KRHUB_78371"/>
    <s v="Large A Pharmacy"/>
    <s v="HFS (Large A Pharmacy)- D type"/>
    <x v="6"/>
    <s v="Pampers"/>
    <n v="12"/>
    <n v="6"/>
    <n v="2342.64"/>
    <m/>
    <x v="4"/>
    <n v="390.44"/>
    <x v="421"/>
    <n v="403388.02999999985"/>
  </r>
  <r>
    <d v="2024-12-16T00:00:00"/>
    <s v="Sales Invoice"/>
    <x v="3"/>
    <s v="KRHUB_78371"/>
    <s v="Large A Pharmacy"/>
    <s v="HFS (Large A Pharmacy)- D type"/>
    <x v="9"/>
    <s v="Pantene"/>
    <n v="24"/>
    <n v="12"/>
    <n v="2389.56"/>
    <m/>
    <x v="1"/>
    <n v="199.13"/>
    <x v="422"/>
    <n v="66045.09"/>
  </r>
  <r>
    <d v="2024-12-17T00:00:00"/>
    <s v="Sales Invoice"/>
    <x v="281"/>
    <s v="KRHUB_89269"/>
    <s v="SubD A"/>
    <s v="SubD (SubD A)"/>
    <x v="6"/>
    <s v="Pampers"/>
    <n v="72"/>
    <n v="72"/>
    <n v="2399.7600000000002"/>
    <m/>
    <x v="1"/>
    <n v="33.330000000000005"/>
    <x v="423"/>
    <n v="401045.3899999999"/>
  </r>
  <r>
    <d v="2024-12-20T00:00:00"/>
    <s v="Sales Invoice"/>
    <x v="287"/>
    <s v="KRHUB_85606"/>
    <s v="SubD A"/>
    <s v="SubD (SubD A)"/>
    <x v="9"/>
    <s v="H&amp;S"/>
    <n v="56"/>
    <n v="10"/>
    <n v="2409.1"/>
    <m/>
    <x v="1"/>
    <n v="240.91"/>
    <x v="424"/>
    <n v="358982.18"/>
  </r>
  <r>
    <d v="2024-12-16T00:00:00"/>
    <s v="Sales Invoice"/>
    <x v="3"/>
    <s v="KRHUB_78371"/>
    <s v="Large A Pharmacy"/>
    <s v="HFS (Large A Pharmacy)- D type"/>
    <x v="4"/>
    <s v="Gillette"/>
    <n v="24"/>
    <n v="12"/>
    <n v="2410.6799999999998"/>
    <m/>
    <x v="4"/>
    <n v="200.89"/>
    <x v="425"/>
    <n v="93321.06"/>
  </r>
  <r>
    <d v="2024-12-14T00:00:00"/>
    <s v="Sales Invoice"/>
    <x v="279"/>
    <s v="KRHUB_86219"/>
    <s v="SubD B"/>
    <s v="SubD (SubD B)"/>
    <x v="0"/>
    <s v="BabyRub"/>
    <n v="1080"/>
    <n v="53"/>
    <n v="2432.6999999999998"/>
    <m/>
    <x v="4"/>
    <n v="45.9"/>
    <x v="426"/>
    <n v="120789.93"/>
  </r>
  <r>
    <d v="2024-12-16T00:00:00"/>
    <s v="Sales Invoice"/>
    <x v="15"/>
    <s v="KRHUB_90915"/>
    <s v="SubD B"/>
    <s v="SubD (SubD B)"/>
    <x v="7"/>
    <s v="Ariel Liquid"/>
    <n v="6"/>
    <n v="6"/>
    <n v="2438.88"/>
    <m/>
    <x v="1"/>
    <n v="406.48"/>
    <x v="427"/>
    <n v="508621.03999999986"/>
  </r>
  <r>
    <d v="2024-12-16T00:00:00"/>
    <s v="Sales Invoice"/>
    <x v="3"/>
    <s v="KRHUB_78371"/>
    <s v="Large A Pharmacy"/>
    <s v="HFS (Large A Pharmacy)- D type"/>
    <x v="2"/>
    <s v="Gillette Vector Plus"/>
    <n v="600"/>
    <n v="12"/>
    <n v="2465.4"/>
    <m/>
    <x v="4"/>
    <n v="205.45000000000002"/>
    <x v="428"/>
    <n v="22537.84"/>
  </r>
  <r>
    <d v="2024-12-16T00:00:00"/>
    <s v="Sales Invoice"/>
    <x v="15"/>
    <s v="KRHUB_90915"/>
    <s v="SubD B"/>
    <s v="SubD (SubD B)"/>
    <x v="2"/>
    <s v="Gillette Vector Plus"/>
    <n v="600"/>
    <n v="12"/>
    <n v="2465.4"/>
    <m/>
    <x v="4"/>
    <n v="205.45000000000002"/>
    <x v="428"/>
    <n v="20072.440000000002"/>
  </r>
  <r>
    <d v="2024-12-17T00:00:00"/>
    <s v="Sales Invoice"/>
    <x v="281"/>
    <s v="KRHUB_89269"/>
    <s v="SubD A"/>
    <s v="SubD (SubD A)"/>
    <x v="6"/>
    <s v="Pampers"/>
    <n v="288"/>
    <n v="299"/>
    <n v="2490.67"/>
    <m/>
    <x v="1"/>
    <n v="8.33"/>
    <x v="429"/>
    <n v="398645.62999999989"/>
  </r>
  <r>
    <d v="2024-12-14T00:00:00"/>
    <s v="Sales Invoice"/>
    <x v="279"/>
    <s v="KRHUB_86219"/>
    <s v="SubD B"/>
    <s v="SubD (SubD B)"/>
    <x v="7"/>
    <s v="Ariel Liquid"/>
    <n v="12"/>
    <n v="12"/>
    <n v="2499.96"/>
    <m/>
    <x v="4"/>
    <n v="208.33"/>
    <x v="430"/>
    <n v="506182.15999999986"/>
  </r>
  <r>
    <d v="2024-12-14T00:00:00"/>
    <s v="Sales Invoice"/>
    <x v="283"/>
    <s v="KRHUB_93329"/>
    <s v="SubD A"/>
    <s v="SubD (SubD A)"/>
    <x v="7"/>
    <s v="Ariel Liquid"/>
    <n v="12"/>
    <n v="12"/>
    <n v="2499.96"/>
    <m/>
    <x v="4"/>
    <n v="208.33"/>
    <x v="430"/>
    <n v="503682.1999999999"/>
  </r>
  <r>
    <d v="2024-12-14T00:00:00"/>
    <s v="Sales Invoice"/>
    <x v="295"/>
    <s v="KRHUB_91961"/>
    <s v="SubD A"/>
    <s v="SubD (SubD A)"/>
    <x v="5"/>
    <s v="Venus"/>
    <n v="40"/>
    <n v="6"/>
    <n v="2500.02"/>
    <m/>
    <x v="0"/>
    <n v="416.67"/>
    <x v="431"/>
    <n v="37765.769999999997"/>
  </r>
  <r>
    <d v="2024-12-16T00:00:00"/>
    <s v="Sales Invoice"/>
    <x v="15"/>
    <s v="KRHUB_90915"/>
    <s v="SubD B"/>
    <s v="SubD (SubD B)"/>
    <x v="6"/>
    <s v="Pampers"/>
    <n v="40"/>
    <n v="24"/>
    <n v="2500.08"/>
    <m/>
    <x v="4"/>
    <n v="104.17"/>
    <x v="432"/>
    <n v="396154.9599999999"/>
  </r>
  <r>
    <d v="2024-12-16T00:00:00"/>
    <s v="Sales Invoice"/>
    <x v="15"/>
    <s v="KRHUB_90915"/>
    <s v="SubD B"/>
    <s v="SubD (SubD B)"/>
    <x v="7"/>
    <s v="Ariel Liquid"/>
    <n v="24"/>
    <n v="48"/>
    <n v="2544"/>
    <m/>
    <x v="1"/>
    <n v="53"/>
    <x v="433"/>
    <n v="501182.23999999987"/>
  </r>
  <r>
    <d v="2024-12-20T00:00:00"/>
    <s v="Sales Invoice"/>
    <x v="294"/>
    <s v="KRHUB_92137"/>
    <s v="SubD B"/>
    <s v="SubD (SubD B)"/>
    <x v="0"/>
    <s v="Vaporub"/>
    <n v="72"/>
    <n v="9"/>
    <n v="2553.39"/>
    <m/>
    <x v="1"/>
    <n v="283.70999999999998"/>
    <x v="434"/>
    <n v="9172345.3900000006"/>
  </r>
  <r>
    <d v="2024-12-17T00:00:00"/>
    <s v="Sales Invoice"/>
    <x v="281"/>
    <s v="KRHUB_89269"/>
    <s v="SubD A"/>
    <s v="SubD (SubD A)"/>
    <x v="0"/>
    <s v="Vaporub"/>
    <n v="72"/>
    <n v="9"/>
    <n v="2553.39"/>
    <m/>
    <x v="1"/>
    <n v="283.70999999999998"/>
    <x v="434"/>
    <n v="9169792"/>
  </r>
  <r>
    <d v="2024-12-14T00:00:00"/>
    <s v="Sales Invoice"/>
    <x v="282"/>
    <s v="KRHUB_91962"/>
    <s v="SubD A"/>
    <s v="SubD (SubD A)"/>
    <x v="0"/>
    <s v="Vaporub"/>
    <n v="72"/>
    <n v="9"/>
    <n v="2553.39"/>
    <m/>
    <x v="4"/>
    <n v="283.70999999999998"/>
    <x v="434"/>
    <n v="9167238.6100000013"/>
  </r>
  <r>
    <d v="2024-12-18T00:00:00"/>
    <s v="Sales Invoice"/>
    <x v="280"/>
    <s v="KRHUB_92863"/>
    <s v="SubD A"/>
    <s v="SubD (SubD A)"/>
    <x v="7"/>
    <s v="Ariel Liquid"/>
    <n v="4"/>
    <n v="4"/>
    <n v="2555.56"/>
    <m/>
    <x v="1"/>
    <n v="638.89"/>
    <x v="435"/>
    <n v="498638.23999999987"/>
  </r>
  <r>
    <d v="2024-12-20T00:00:00"/>
    <s v="Sales Invoice"/>
    <x v="287"/>
    <s v="KRHUB_85606"/>
    <s v="SubD A"/>
    <s v="SubD (SubD A)"/>
    <x v="9"/>
    <s v="Pantene"/>
    <n v="30"/>
    <n v="6"/>
    <n v="2558.2199999999998"/>
    <m/>
    <x v="1"/>
    <n v="426.36999999999995"/>
    <x v="436"/>
    <n v="63655.53"/>
  </r>
  <r>
    <d v="2024-12-17T00:00:00"/>
    <s v="Sales Invoice"/>
    <x v="281"/>
    <s v="KRHUB_89269"/>
    <s v="SubD A"/>
    <s v="SubD (SubD A)"/>
    <x v="8"/>
    <s v="ORAL B"/>
    <n v="72"/>
    <n v="12"/>
    <n v="2599.92"/>
    <m/>
    <x v="1"/>
    <n v="216.66"/>
    <x v="437"/>
    <n v="114769.07999999999"/>
  </r>
  <r>
    <d v="2024-12-20T00:00:00"/>
    <s v="Sales Invoice"/>
    <x v="295"/>
    <s v="KRHUB_91961"/>
    <s v="SubD A"/>
    <s v="SubD (SubD A)"/>
    <x v="4"/>
    <s v="Gillette"/>
    <n v="24"/>
    <n v="6"/>
    <n v="2625"/>
    <m/>
    <x v="1"/>
    <n v="437.5"/>
    <x v="438"/>
    <n v="90910.38"/>
  </r>
  <r>
    <d v="2024-12-16T00:00:00"/>
    <s v="Sales Invoice"/>
    <x v="15"/>
    <s v="KRHUB_90915"/>
    <s v="SubD B"/>
    <s v="SubD (SubD B)"/>
    <x v="6"/>
    <s v="Pampers"/>
    <n v="40"/>
    <n v="32"/>
    <n v="2640"/>
    <m/>
    <x v="4"/>
    <n v="82.5"/>
    <x v="439"/>
    <n v="393654.87999999995"/>
  </r>
  <r>
    <d v="2024-12-17T00:00:00"/>
    <s v="Sales Invoice"/>
    <x v="16"/>
    <s v="KRHUB_90736"/>
    <s v="SubD A"/>
    <s v="SubD (SubD A)"/>
    <x v="9"/>
    <s v="H&amp;S"/>
    <n v="12"/>
    <n v="3"/>
    <n v="2649.12"/>
    <m/>
    <x v="1"/>
    <n v="883.04"/>
    <x v="440"/>
    <n v="356573.08"/>
  </r>
  <r>
    <d v="2024-12-13T00:00:00"/>
    <s v="Sales Invoice"/>
    <x v="282"/>
    <s v="KRHUB_91962"/>
    <s v="SubD A"/>
    <s v="SubD (SubD A)"/>
    <x v="9"/>
    <s v="H&amp;S"/>
    <n v="12"/>
    <n v="3"/>
    <n v="2649.12"/>
    <m/>
    <x v="0"/>
    <n v="883.04"/>
    <x v="440"/>
    <n v="353923.96"/>
  </r>
  <r>
    <d v="2024-12-14T00:00:00"/>
    <s v="Sales Invoice"/>
    <x v="0"/>
    <s v="KRHUB_78366"/>
    <s v="SubD A"/>
    <s v="SubD (SubD A)"/>
    <x v="6"/>
    <s v="Pampers"/>
    <n v="12"/>
    <n v="8"/>
    <n v="2660"/>
    <m/>
    <x v="4"/>
    <n v="332.5"/>
    <x v="441"/>
    <n v="391014.87999999995"/>
  </r>
  <r>
    <d v="2024-12-14T00:00:00"/>
    <s v="Sales Invoice"/>
    <x v="279"/>
    <s v="KRHUB_86219"/>
    <s v="SubD B"/>
    <s v="SubD (SubD B)"/>
    <x v="6"/>
    <s v="Pampers"/>
    <n v="12"/>
    <n v="8"/>
    <n v="2660"/>
    <m/>
    <x v="4"/>
    <n v="332.5"/>
    <x v="441"/>
    <n v="388354.87999999995"/>
  </r>
  <r>
    <d v="2024-12-19T00:00:00"/>
    <s v="Sales Invoice"/>
    <x v="16"/>
    <s v="KRHUB_90736"/>
    <s v="SubD A"/>
    <s v="SubD (SubD A)"/>
    <x v="4"/>
    <s v="Gillette"/>
    <n v="12"/>
    <n v="12"/>
    <n v="2667.84"/>
    <m/>
    <x v="1"/>
    <n v="222.32000000000002"/>
    <x v="442"/>
    <n v="88285.38"/>
  </r>
  <r>
    <d v="2024-12-16T00:00:00"/>
    <s v="Sales Invoice"/>
    <x v="3"/>
    <s v="KRHUB_78371"/>
    <s v="Large A Pharmacy"/>
    <s v="HFS (Large A Pharmacy)- D type"/>
    <x v="4"/>
    <s v="Gillette"/>
    <n v="12"/>
    <n v="12"/>
    <n v="2667.84"/>
    <m/>
    <x v="4"/>
    <n v="222.32000000000002"/>
    <x v="442"/>
    <n v="85617.540000000008"/>
  </r>
  <r>
    <d v="2024-12-16T00:00:00"/>
    <s v="Sales Invoice"/>
    <x v="3"/>
    <s v="KRHUB_78371"/>
    <s v="Large A Pharmacy"/>
    <s v="HFS (Large A Pharmacy)- D type"/>
    <x v="4"/>
    <s v="Gillette"/>
    <n v="24"/>
    <n v="12"/>
    <n v="2667.84"/>
    <m/>
    <x v="4"/>
    <n v="222.32000000000002"/>
    <x v="442"/>
    <n v="82949.7"/>
  </r>
  <r>
    <d v="2024-12-16T00:00:00"/>
    <s v="Sales Invoice"/>
    <x v="3"/>
    <s v="KRHUB_78371"/>
    <s v="Large A Pharmacy"/>
    <s v="HFS (Large A Pharmacy)- D type"/>
    <x v="2"/>
    <s v="Vector3"/>
    <n v="72"/>
    <n v="12"/>
    <n v="2667.84"/>
    <m/>
    <x v="4"/>
    <n v="222.32000000000002"/>
    <x v="442"/>
    <n v="10816.2"/>
  </r>
  <r>
    <d v="2024-12-19T00:00:00"/>
    <s v="Sales Invoice"/>
    <x v="16"/>
    <s v="KRHUB_90736"/>
    <s v="SubD A"/>
    <s v="SubD (SubD A)"/>
    <x v="2"/>
    <s v="Guard"/>
    <n v="240"/>
    <n v="24"/>
    <n v="2688"/>
    <m/>
    <x v="1"/>
    <n v="112"/>
    <x v="443"/>
    <n v="323343.44"/>
  </r>
  <r>
    <d v="2024-12-14T00:00:00"/>
    <s v="Sales Invoice"/>
    <x v="2"/>
    <s v="KRHUB_78572"/>
    <s v="SubD A"/>
    <s v="SubD (SubD A)"/>
    <x v="2"/>
    <s v="Guard"/>
    <n v="240"/>
    <n v="24"/>
    <n v="2688"/>
    <m/>
    <x v="0"/>
    <n v="112"/>
    <x v="443"/>
    <n v="320655.44"/>
  </r>
  <r>
    <d v="2024-12-16T00:00:00"/>
    <s v="Sales Invoice"/>
    <x v="3"/>
    <s v="KRHUB_78371"/>
    <s v="Large A Pharmacy"/>
    <s v="HFS (Large A Pharmacy)- D type"/>
    <x v="4"/>
    <s v="Gillette"/>
    <n v="12"/>
    <n v="11"/>
    <n v="2700.94"/>
    <m/>
    <x v="4"/>
    <n v="245.54"/>
    <x v="444"/>
    <n v="80281.859999999986"/>
  </r>
  <r>
    <d v="2024-12-14T00:00:00"/>
    <s v="Sales Invoice"/>
    <x v="279"/>
    <s v="KRHUB_86219"/>
    <s v="SubD B"/>
    <s v="SubD (SubD B)"/>
    <x v="7"/>
    <s v="Ariel Liquid"/>
    <n v="6"/>
    <n v="6"/>
    <n v="2716.62"/>
    <m/>
    <x v="4"/>
    <n v="452.77"/>
    <x v="445"/>
    <n v="496082.67999999988"/>
  </r>
  <r>
    <d v="2024-12-14T00:00:00"/>
    <s v="Sales Invoice"/>
    <x v="295"/>
    <s v="KRHUB_91961"/>
    <s v="SubD A"/>
    <s v="SubD (SubD A)"/>
    <x v="9"/>
    <s v="H&amp;S"/>
    <n v="48"/>
    <n v="36"/>
    <n v="2749.32"/>
    <m/>
    <x v="4"/>
    <n v="76.37"/>
    <x v="446"/>
    <n v="351274.84"/>
  </r>
  <r>
    <d v="2024-12-16T00:00:00"/>
    <s v="Sales Invoice"/>
    <x v="15"/>
    <s v="KRHUB_90915"/>
    <s v="SubD B"/>
    <s v="SubD (SubD B)"/>
    <x v="8"/>
    <s v="ORAL B"/>
    <n v="12"/>
    <n v="12"/>
    <n v="2749.92"/>
    <m/>
    <x v="4"/>
    <n v="229.16"/>
    <x v="447"/>
    <n v="112169.16"/>
  </r>
  <r>
    <d v="2024-12-13T00:00:00"/>
    <s v="Sales Invoice"/>
    <x v="282"/>
    <s v="KRHUB_91962"/>
    <s v="SubD A"/>
    <s v="SubD (SubD A)"/>
    <x v="9"/>
    <s v="H&amp;S"/>
    <n v="40"/>
    <n v="40"/>
    <n v="2750"/>
    <m/>
    <x v="0"/>
    <n v="68.75"/>
    <x v="448"/>
    <n v="348525.52"/>
  </r>
  <r>
    <d v="2024-12-14T00:00:00"/>
    <s v="Sales Invoice"/>
    <x v="295"/>
    <s v="KRHUB_91961"/>
    <s v="SubD A"/>
    <s v="SubD (SubD A)"/>
    <x v="9"/>
    <s v="H&amp;S"/>
    <n v="40"/>
    <n v="40"/>
    <n v="2750"/>
    <m/>
    <x v="4"/>
    <n v="68.75"/>
    <x v="448"/>
    <n v="345775.52"/>
  </r>
  <r>
    <d v="2024-12-13T00:00:00"/>
    <s v="Sales Invoice"/>
    <x v="283"/>
    <s v="KRHUB_93329"/>
    <s v="SubD A"/>
    <s v="SubD (SubD A)"/>
    <x v="9"/>
    <s v="H&amp;S"/>
    <n v="40"/>
    <n v="40"/>
    <n v="2750"/>
    <m/>
    <x v="0"/>
    <n v="68.75"/>
    <x v="448"/>
    <n v="343025.52"/>
  </r>
  <r>
    <d v="2024-12-18T00:00:00"/>
    <s v="Sales Invoice"/>
    <x v="280"/>
    <s v="KRHUB_92863"/>
    <s v="SubD A"/>
    <s v="SubD (SubD A)"/>
    <x v="0"/>
    <s v="Vaporub Xtra Strong"/>
    <n v="540"/>
    <n v="60"/>
    <n v="2754"/>
    <m/>
    <x v="1"/>
    <n v="45.9"/>
    <x v="449"/>
    <n v="24478.710000000003"/>
  </r>
  <r>
    <d v="2024-12-14T00:00:00"/>
    <s v="Sales Invoice"/>
    <x v="0"/>
    <s v="KRHUB_78366"/>
    <s v="SubD A"/>
    <s v="SubD (SubD A)"/>
    <x v="6"/>
    <s v="Pampers"/>
    <n v="40"/>
    <n v="16"/>
    <n v="2768.8"/>
    <m/>
    <x v="4"/>
    <n v="173.05"/>
    <x v="450"/>
    <n v="385694.87999999995"/>
  </r>
  <r>
    <d v="2024-12-20T00:00:00"/>
    <s v="Sales Invoice"/>
    <x v="287"/>
    <s v="KRHUB_85606"/>
    <s v="SubD A"/>
    <s v="SubD (SubD A)"/>
    <x v="2"/>
    <s v="Guard"/>
    <n v="80"/>
    <n v="40"/>
    <n v="2773.2"/>
    <m/>
    <x v="1"/>
    <n v="69.33"/>
    <x v="451"/>
    <n v="317967.44"/>
  </r>
  <r>
    <d v="2024-12-18T00:00:00"/>
    <s v="Sales Invoice"/>
    <x v="280"/>
    <s v="KRHUB_92863"/>
    <s v="SubD A"/>
    <s v="SubD (SubD A)"/>
    <x v="2"/>
    <s v="Guard"/>
    <n v="80"/>
    <n v="40"/>
    <n v="2773.2"/>
    <m/>
    <x v="1"/>
    <n v="69.33"/>
    <x v="451"/>
    <n v="315194.23999999999"/>
  </r>
  <r>
    <d v="2024-12-13T00:00:00"/>
    <s v="Sales Invoice"/>
    <x v="287"/>
    <s v="KRHUB_85606"/>
    <s v="SubD A"/>
    <s v="SubD (SubD A)"/>
    <x v="7"/>
    <s v="Tide"/>
    <n v="12"/>
    <n v="24"/>
    <n v="2777.76"/>
    <m/>
    <x v="0"/>
    <n v="115.74000000000001"/>
    <x v="452"/>
    <n v="836791.6399999999"/>
  </r>
  <r>
    <d v="2024-12-18T00:00:00"/>
    <s v="Sales Invoice"/>
    <x v="283"/>
    <s v="KRHUB_93329"/>
    <s v="SubD A"/>
    <s v="SubD (SubD A)"/>
    <x v="2"/>
    <s v="Fusion"/>
    <n v="200"/>
    <n v="5"/>
    <n v="2790.2"/>
    <m/>
    <x v="1"/>
    <n v="558.04"/>
    <x v="453"/>
    <n v="144004.13999999998"/>
  </r>
  <r>
    <d v="2024-12-14T00:00:00"/>
    <s v="Sales Invoice"/>
    <x v="2"/>
    <s v="KRHUB_78572"/>
    <s v="SubD A"/>
    <s v="SubD (SubD A)"/>
    <x v="2"/>
    <s v="Guard"/>
    <n v="480"/>
    <n v="40"/>
    <n v="2800"/>
    <m/>
    <x v="0"/>
    <n v="70"/>
    <x v="454"/>
    <n v="312421.03999999998"/>
  </r>
  <r>
    <d v="2024-12-20T00:00:00"/>
    <s v="Sales Invoice"/>
    <x v="287"/>
    <s v="KRHUB_85606"/>
    <s v="SubD A"/>
    <s v="SubD (SubD A)"/>
    <x v="9"/>
    <s v="H&amp;S"/>
    <n v="30"/>
    <n v="6"/>
    <n v="2809.08"/>
    <m/>
    <x v="1"/>
    <n v="468.18"/>
    <x v="455"/>
    <n v="340275.52"/>
  </r>
  <r>
    <d v="2024-12-14T00:00:00"/>
    <s v="Sales Invoice"/>
    <x v="16"/>
    <s v="KRHUB_90736"/>
    <s v="SubD A"/>
    <s v="SubD (SubD A)"/>
    <x v="9"/>
    <s v="H&amp;S"/>
    <n v="30"/>
    <n v="6"/>
    <n v="2809.08"/>
    <m/>
    <x v="4"/>
    <n v="468.18"/>
    <x v="455"/>
    <n v="337466.44000000006"/>
  </r>
  <r>
    <d v="2024-12-16T00:00:00"/>
    <s v="Sales Invoice"/>
    <x v="15"/>
    <s v="KRHUB_90915"/>
    <s v="SubD B"/>
    <s v="SubD (SubD B)"/>
    <x v="9"/>
    <s v="H&amp;S"/>
    <n v="30"/>
    <n v="6"/>
    <n v="2809.08"/>
    <m/>
    <x v="1"/>
    <n v="468.18"/>
    <x v="455"/>
    <n v="334657.36000000004"/>
  </r>
  <r>
    <d v="2024-12-19T00:00:00"/>
    <s v="Sales Invoice"/>
    <x v="16"/>
    <s v="KRHUB_90736"/>
    <s v="SubD A"/>
    <s v="SubD (SubD A)"/>
    <x v="2"/>
    <s v="Vector3"/>
    <n v="30"/>
    <n v="18"/>
    <n v="2812.68"/>
    <m/>
    <x v="1"/>
    <n v="156.26"/>
    <x v="456"/>
    <n v="8148.3600000000006"/>
  </r>
  <r>
    <d v="2024-12-14T00:00:00"/>
    <s v="Sales Invoice"/>
    <x v="1"/>
    <s v="KRHUB_93275"/>
    <s v="SubD B"/>
    <s v="SubD (SubD B)"/>
    <x v="0"/>
    <s v="BabyRub"/>
    <n v="216"/>
    <n v="27"/>
    <n v="2816.37"/>
    <m/>
    <x v="4"/>
    <n v="104.31"/>
    <x v="457"/>
    <n v="118357.23"/>
  </r>
  <r>
    <d v="2024-12-14T00:00:00"/>
    <s v="Sales Invoice"/>
    <x v="279"/>
    <s v="KRHUB_86219"/>
    <s v="SubD B"/>
    <s v="SubD (SubD B)"/>
    <x v="0"/>
    <s v="BabyRub"/>
    <n v="216"/>
    <n v="27"/>
    <n v="2816.37"/>
    <m/>
    <x v="4"/>
    <n v="104.31"/>
    <x v="457"/>
    <n v="115540.85999999999"/>
  </r>
  <r>
    <d v="2024-12-16T00:00:00"/>
    <s v="Sales Invoice"/>
    <x v="15"/>
    <s v="KRHUB_90915"/>
    <s v="SubD B"/>
    <s v="SubD (SubD B)"/>
    <x v="7"/>
    <s v="Ariel Liquid"/>
    <n v="12"/>
    <n v="12"/>
    <n v="2833.32"/>
    <m/>
    <x v="1"/>
    <n v="236.11"/>
    <x v="458"/>
    <n v="493366.05999999994"/>
  </r>
  <r>
    <d v="2024-12-14T00:00:00"/>
    <s v="Sales Invoice"/>
    <x v="283"/>
    <s v="KRHUB_93329"/>
    <s v="SubD A"/>
    <s v="SubD (SubD A)"/>
    <x v="7"/>
    <s v="Ariel Liquid"/>
    <n v="12"/>
    <n v="12"/>
    <n v="2833.32"/>
    <m/>
    <x v="4"/>
    <n v="236.11"/>
    <x v="458"/>
    <n v="490532.73999999993"/>
  </r>
  <r>
    <d v="2024-12-13T00:00:00"/>
    <s v="Sales Invoice"/>
    <x v="287"/>
    <s v="KRHUB_85606"/>
    <s v="SubD A"/>
    <s v="SubD (SubD A)"/>
    <x v="9"/>
    <s v="H&amp;S"/>
    <n v="36"/>
    <n v="72"/>
    <n v="2880"/>
    <m/>
    <x v="0"/>
    <n v="40"/>
    <x v="459"/>
    <n v="331848.28000000003"/>
  </r>
  <r>
    <d v="2024-12-17T00:00:00"/>
    <s v="Sales Invoice"/>
    <x v="281"/>
    <s v="KRHUB_89269"/>
    <s v="SubD A"/>
    <s v="SubD (SubD A)"/>
    <x v="4"/>
    <s v="Gillette"/>
    <n v="144"/>
    <n v="144"/>
    <n v="2880"/>
    <m/>
    <x v="1"/>
    <n v="20"/>
    <x v="459"/>
    <n v="77580.92"/>
  </r>
  <r>
    <d v="2024-12-14T00:00:00"/>
    <s v="Sales Invoice"/>
    <x v="295"/>
    <s v="KRHUB_91961"/>
    <s v="SubD A"/>
    <s v="SubD (SubD A)"/>
    <x v="4"/>
    <s v="Gillette"/>
    <n v="144"/>
    <n v="144"/>
    <n v="2880"/>
    <m/>
    <x v="4"/>
    <n v="20"/>
    <x v="459"/>
    <n v="74700.92"/>
  </r>
  <r>
    <d v="2024-12-14T00:00:00"/>
    <s v="Sales Invoice"/>
    <x v="2"/>
    <s v="KRHUB_78572"/>
    <s v="SubD A"/>
    <s v="SubD (SubD A)"/>
    <x v="0"/>
    <s v="Vaporub"/>
    <n v="1080"/>
    <n v="72"/>
    <n v="2883.6"/>
    <m/>
    <x v="4"/>
    <n v="40.049999999999997"/>
    <x v="460"/>
    <n v="9164685.2200000007"/>
  </r>
  <r>
    <d v="2024-12-20T00:00:00"/>
    <s v="Sales Invoice"/>
    <x v="287"/>
    <s v="KRHUB_85606"/>
    <s v="SubD A"/>
    <s v="SubD (SubD A)"/>
    <x v="7"/>
    <s v="Tide"/>
    <n v="12"/>
    <n v="24"/>
    <n v="2888.88"/>
    <m/>
    <x v="1"/>
    <n v="120.37"/>
    <x v="461"/>
    <n v="834013.87999999989"/>
  </r>
  <r>
    <d v="2024-12-16T00:00:00"/>
    <s v="Sales Invoice"/>
    <x v="3"/>
    <s v="KRHUB_78371"/>
    <s v="Large A Pharmacy"/>
    <s v="HFS (Large A Pharmacy)- D type"/>
    <x v="9"/>
    <s v="H&amp;S"/>
    <n v="56"/>
    <n v="12"/>
    <n v="2890.92"/>
    <m/>
    <x v="1"/>
    <n v="240.91"/>
    <x v="462"/>
    <n v="328968.28000000009"/>
  </r>
  <r>
    <d v="2024-12-14T00:00:00"/>
    <s v="Sales Invoice"/>
    <x v="295"/>
    <s v="KRHUB_91961"/>
    <s v="SubD A"/>
    <s v="SubD (SubD A)"/>
    <x v="0"/>
    <s v="Inhaler"/>
    <n v="720"/>
    <n v="51"/>
    <n v="2936.07"/>
    <m/>
    <x v="4"/>
    <n v="57.57"/>
    <x v="463"/>
    <n v="1075949.3"/>
  </r>
  <r>
    <d v="2024-12-14T00:00:00"/>
    <s v="Sales Invoice"/>
    <x v="2"/>
    <s v="KRHUB_78572"/>
    <s v="SubD A"/>
    <s v="SubD (SubD A)"/>
    <x v="9"/>
    <s v="H&amp;S"/>
    <n v="60"/>
    <n v="120"/>
    <n v="2940"/>
    <m/>
    <x v="4"/>
    <n v="24.5"/>
    <x v="464"/>
    <n v="326077.36000000004"/>
  </r>
  <r>
    <d v="2024-12-13T00:00:00"/>
    <s v="Sales Invoice"/>
    <x v="282"/>
    <s v="KRHUB_91962"/>
    <s v="SubD A"/>
    <s v="SubD (SubD A)"/>
    <x v="9"/>
    <s v="H&amp;S"/>
    <n v="60"/>
    <n v="120"/>
    <n v="2940"/>
    <m/>
    <x v="0"/>
    <n v="24.5"/>
    <x v="464"/>
    <n v="323137.36000000004"/>
  </r>
  <r>
    <d v="2024-12-16T00:00:00"/>
    <s v="Sales Invoice"/>
    <x v="15"/>
    <s v="KRHUB_90915"/>
    <s v="SubD B"/>
    <s v="SubD (SubD B)"/>
    <x v="9"/>
    <s v="H&amp;S"/>
    <n v="60"/>
    <n v="120"/>
    <n v="2940"/>
    <m/>
    <x v="1"/>
    <n v="24.5"/>
    <x v="464"/>
    <n v="320197.36000000004"/>
  </r>
  <r>
    <d v="2024-12-20T00:00:00"/>
    <s v="Sales Invoice"/>
    <x v="287"/>
    <s v="KRHUB_85606"/>
    <s v="SubD A"/>
    <s v="SubD (SubD A)"/>
    <x v="4"/>
    <s v="Gillette"/>
    <n v="12"/>
    <n v="12"/>
    <n v="2946.48"/>
    <m/>
    <x v="1"/>
    <n v="245.54"/>
    <x v="465"/>
    <n v="71820.92"/>
  </r>
  <r>
    <d v="2024-12-16T00:00:00"/>
    <s v="Sales Invoice"/>
    <x v="15"/>
    <s v="KRHUB_90915"/>
    <s v="SubD B"/>
    <s v="SubD (SubD B)"/>
    <x v="2"/>
    <s v="Gillette Mach3"/>
    <n v="36"/>
    <n v="12"/>
    <n v="2946.48"/>
    <m/>
    <x v="4"/>
    <n v="245.54"/>
    <x v="465"/>
    <n v="123744.84000000001"/>
  </r>
  <r>
    <d v="2024-12-16T00:00:00"/>
    <s v="Sales Invoice"/>
    <x v="3"/>
    <s v="KRHUB_78371"/>
    <s v="Large A Pharmacy"/>
    <s v="HFS (Large A Pharmacy)- D type"/>
    <x v="10"/>
    <s v="AmbiPur"/>
    <n v="6"/>
    <n v="12"/>
    <n v="2989.92"/>
    <m/>
    <x v="4"/>
    <n v="249.16"/>
    <x v="466"/>
    <n v="2989.92"/>
  </r>
  <r>
    <d v="2024-12-16T00:00:00"/>
    <s v="Sales Invoice"/>
    <x v="3"/>
    <s v="KRHUB_78371"/>
    <s v="Large A Pharmacy"/>
    <s v="HFS (Large A Pharmacy)- D type"/>
    <x v="8"/>
    <s v="ORAL B"/>
    <n v="48"/>
    <n v="6"/>
    <n v="2994.96"/>
    <m/>
    <x v="4"/>
    <n v="499.16"/>
    <x v="467"/>
    <n v="109419.23999999999"/>
  </r>
  <r>
    <d v="2024-12-20T00:00:00"/>
    <s v="Sales Invoice"/>
    <x v="287"/>
    <s v="KRHUB_85606"/>
    <s v="SubD A"/>
    <s v="SubD (SubD A)"/>
    <x v="8"/>
    <s v="ORAL B"/>
    <n v="24"/>
    <n v="12"/>
    <n v="3000"/>
    <m/>
    <x v="1"/>
    <n v="250"/>
    <x v="468"/>
    <n v="106424.28"/>
  </r>
  <r>
    <d v="2024-12-14T00:00:00"/>
    <s v="Sales Invoice"/>
    <x v="76"/>
    <s v="KRHUB_94585"/>
    <s v="SubD B"/>
    <s v="SubD (SubD B)"/>
    <x v="8"/>
    <s v="ORAL B"/>
    <n v="24"/>
    <n v="24"/>
    <n v="3000"/>
    <m/>
    <x v="4"/>
    <n v="125"/>
    <x v="468"/>
    <n v="103424.28"/>
  </r>
  <r>
    <d v="2024-12-18T00:00:00"/>
    <s v="Sales Invoice"/>
    <x v="283"/>
    <s v="KRHUB_93329"/>
    <s v="SubD A"/>
    <s v="SubD (SubD A)"/>
    <x v="8"/>
    <s v="ORAL B"/>
    <n v="20"/>
    <n v="20"/>
    <n v="3000"/>
    <m/>
    <x v="1"/>
    <n v="150"/>
    <x v="468"/>
    <n v="100424.28"/>
  </r>
  <r>
    <d v="2024-12-18T00:00:00"/>
    <s v="Sales Invoice"/>
    <x v="283"/>
    <s v="KRHUB_93329"/>
    <s v="SubD A"/>
    <s v="SubD (SubD A)"/>
    <x v="8"/>
    <s v="ORAL B"/>
    <n v="24"/>
    <n v="24"/>
    <n v="3000"/>
    <m/>
    <x v="1"/>
    <n v="125"/>
    <x v="468"/>
    <n v="97424.28"/>
  </r>
  <r>
    <d v="2024-12-17T00:00:00"/>
    <s v="Sales Invoice"/>
    <x v="281"/>
    <s v="KRHUB_89269"/>
    <s v="SubD A"/>
    <s v="SubD (SubD A)"/>
    <x v="6"/>
    <s v="Pampers"/>
    <n v="72"/>
    <n v="72"/>
    <n v="3000.24"/>
    <m/>
    <x v="1"/>
    <n v="41.669999999999995"/>
    <x v="469"/>
    <n v="382926.07999999996"/>
  </r>
  <r>
    <d v="2024-12-13T00:00:00"/>
    <s v="Sales Invoice"/>
    <x v="287"/>
    <s v="KRHUB_85606"/>
    <s v="SubD A"/>
    <s v="SubD (SubD A)"/>
    <x v="9"/>
    <s v="Pantene"/>
    <n v="30"/>
    <n v="9"/>
    <n v="3068.19"/>
    <m/>
    <x v="0"/>
    <n v="340.91"/>
    <x v="470"/>
    <n v="61097.31"/>
  </r>
  <r>
    <d v="2024-12-14T00:00:00"/>
    <s v="Sales Invoice"/>
    <x v="279"/>
    <s v="KRHUB_86219"/>
    <s v="SubD B"/>
    <s v="SubD (SubD B)"/>
    <x v="0"/>
    <s v="BabyRub"/>
    <n v="1080"/>
    <n v="67"/>
    <n v="3075.3"/>
    <m/>
    <x v="4"/>
    <n v="45.900000000000006"/>
    <x v="471"/>
    <n v="112724.48999999999"/>
  </r>
  <r>
    <d v="2024-12-16T00:00:00"/>
    <s v="Sales Invoice"/>
    <x v="15"/>
    <s v="KRHUB_90915"/>
    <s v="SubD B"/>
    <s v="SubD (SubD B)"/>
    <x v="2"/>
    <s v="Fusion"/>
    <n v="40"/>
    <n v="3"/>
    <n v="3077.7"/>
    <m/>
    <x v="4"/>
    <n v="1025.8999999999999"/>
    <x v="472"/>
    <n v="141213.94"/>
  </r>
  <r>
    <d v="2024-12-18T00:00:00"/>
    <s v="Sales Invoice"/>
    <x v="280"/>
    <s v="KRHUB_92863"/>
    <s v="SubD A"/>
    <s v="SubD (SubD A)"/>
    <x v="2"/>
    <s v="Gillette Mach3"/>
    <n v="48"/>
    <n v="6"/>
    <n v="3080.34"/>
    <m/>
    <x v="1"/>
    <n v="513.39"/>
    <x v="473"/>
    <n v="120798.36"/>
  </r>
  <r>
    <d v="2024-12-16T00:00:00"/>
    <s v="Sales Invoice"/>
    <x v="15"/>
    <s v="KRHUB_90915"/>
    <s v="SubD B"/>
    <s v="SubD (SubD B)"/>
    <x v="2"/>
    <s v="Gillette Mach3"/>
    <n v="48"/>
    <n v="6"/>
    <n v="3080.34"/>
    <m/>
    <x v="4"/>
    <n v="513.39"/>
    <x v="473"/>
    <n v="117718.02"/>
  </r>
  <r>
    <d v="2024-12-20T00:00:00"/>
    <s v="Sales Invoice"/>
    <x v="295"/>
    <s v="KRHUB_91961"/>
    <s v="SubD A"/>
    <s v="SubD (SubD A)"/>
    <x v="2"/>
    <s v="Gillette Mach3"/>
    <n v="48"/>
    <n v="6"/>
    <n v="3080.34"/>
    <m/>
    <x v="1"/>
    <n v="513.39"/>
    <x v="473"/>
    <n v="114637.68000000001"/>
  </r>
  <r>
    <d v="2024-12-16T00:00:00"/>
    <s v="Sales Invoice"/>
    <x v="3"/>
    <s v="KRHUB_78371"/>
    <s v="Large A Pharmacy"/>
    <s v="HFS (Large A Pharmacy)- D type"/>
    <x v="11"/>
    <s v="Old Spice"/>
    <n v="48"/>
    <n v="12"/>
    <n v="3120"/>
    <m/>
    <x v="4"/>
    <n v="260"/>
    <x v="474"/>
    <n v="3120"/>
  </r>
  <r>
    <d v="2024-12-16T00:00:00"/>
    <s v="Sales Invoice"/>
    <x v="3"/>
    <s v="KRHUB_78371"/>
    <s v="Large A Pharmacy"/>
    <s v="HFS (Large A Pharmacy)- D type"/>
    <x v="1"/>
    <s v="Whisper Ultra"/>
    <n v="18"/>
    <n v="6"/>
    <n v="3146.88"/>
    <m/>
    <x v="4"/>
    <n v="524.48"/>
    <x v="475"/>
    <n v="399474.49000000011"/>
  </r>
  <r>
    <d v="2024-12-16T00:00:00"/>
    <s v="Sales Invoice"/>
    <x v="3"/>
    <s v="KRHUB_78371"/>
    <s v="Large A Pharmacy"/>
    <s v="HFS (Large A Pharmacy)- D type"/>
    <x v="1"/>
    <s v="Whisper Ultra"/>
    <n v="32"/>
    <n v="20"/>
    <n v="3153.2"/>
    <m/>
    <x v="4"/>
    <n v="157.66"/>
    <x v="476"/>
    <n v="396327.6100000001"/>
  </r>
  <r>
    <d v="2024-12-14T00:00:00"/>
    <s v="Sales Invoice"/>
    <x v="76"/>
    <s v="KRHUB_94585"/>
    <s v="SubD B"/>
    <s v="SubD (SubD B)"/>
    <x v="2"/>
    <s v="Gillette Presto Intl"/>
    <n v="192"/>
    <n v="48"/>
    <n v="3157.44"/>
    <m/>
    <x v="0"/>
    <n v="65.78"/>
    <x v="477"/>
    <n v="18944.64"/>
  </r>
  <r>
    <d v="2024-12-20T00:00:00"/>
    <s v="Sales Invoice"/>
    <x v="294"/>
    <s v="KRHUB_92137"/>
    <s v="SubD B"/>
    <s v="SubD (SubD B)"/>
    <x v="2"/>
    <s v="Gillette Presto Intl"/>
    <n v="192"/>
    <n v="48"/>
    <n v="3157.44"/>
    <m/>
    <x v="1"/>
    <n v="65.78"/>
    <x v="477"/>
    <n v="15787.2"/>
  </r>
  <r>
    <d v="2024-12-16T00:00:00"/>
    <s v="Sales Invoice"/>
    <x v="3"/>
    <s v="KRHUB_78371"/>
    <s v="Large A Pharmacy"/>
    <s v="HFS (Large A Pharmacy)- D type"/>
    <x v="1"/>
    <s v="Whisper Ultra"/>
    <n v="48"/>
    <n v="24"/>
    <n v="3157.92"/>
    <m/>
    <x v="4"/>
    <n v="131.58000000000001"/>
    <x v="478"/>
    <n v="393174.41000000009"/>
  </r>
  <r>
    <d v="2024-12-16T00:00:00"/>
    <s v="Sales Invoice"/>
    <x v="15"/>
    <s v="KRHUB_90915"/>
    <s v="SubD B"/>
    <s v="SubD (SubD B)"/>
    <x v="1"/>
    <s v="Whisper Choice"/>
    <n v="30"/>
    <n v="22"/>
    <n v="3171.08"/>
    <m/>
    <x v="4"/>
    <n v="144.13999999999999"/>
    <x v="479"/>
    <n v="197868.73999999996"/>
  </r>
  <r>
    <d v="2024-12-14T00:00:00"/>
    <s v="Sales Invoice"/>
    <x v="2"/>
    <s v="KRHUB_78572"/>
    <s v="SubD A"/>
    <s v="SubD (SubD A)"/>
    <x v="7"/>
    <s v="Tide"/>
    <n v="48"/>
    <n v="47"/>
    <n v="3177.2"/>
    <m/>
    <x v="4"/>
    <n v="67.599999999999994"/>
    <x v="480"/>
    <n v="831124.99999999988"/>
  </r>
  <r>
    <d v="2024-12-20T00:00:00"/>
    <s v="Sales Invoice"/>
    <x v="295"/>
    <s v="KRHUB_91961"/>
    <s v="SubD A"/>
    <s v="SubD (SubD A)"/>
    <x v="2"/>
    <s v="Gillette Vector Plus"/>
    <n v="144"/>
    <n v="36"/>
    <n v="3182.04"/>
    <m/>
    <x v="1"/>
    <n v="88.39"/>
    <x v="481"/>
    <n v="17607.04"/>
  </r>
  <r>
    <d v="2024-12-18T00:00:00"/>
    <s v="Sales Invoice"/>
    <x v="280"/>
    <s v="KRHUB_92863"/>
    <s v="SubD A"/>
    <s v="SubD (SubD A)"/>
    <x v="1"/>
    <s v="Whisper Choice"/>
    <n v="30"/>
    <n v="30"/>
    <n v="3243.6"/>
    <m/>
    <x v="1"/>
    <n v="108.11999999999999"/>
    <x v="482"/>
    <n v="194697.65999999997"/>
  </r>
  <r>
    <d v="2024-12-16T00:00:00"/>
    <s v="Sales Invoice"/>
    <x v="15"/>
    <s v="KRHUB_90915"/>
    <s v="SubD B"/>
    <s v="SubD (SubD B)"/>
    <x v="7"/>
    <s v="Tide"/>
    <n v="24"/>
    <n v="24"/>
    <n v="3244.32"/>
    <m/>
    <x v="1"/>
    <n v="135.18"/>
    <x v="483"/>
    <n v="827947.79999999993"/>
  </r>
  <r>
    <d v="2024-12-14T00:00:00"/>
    <s v="Sales Invoice"/>
    <x v="295"/>
    <s v="KRHUB_91961"/>
    <s v="SubD A"/>
    <s v="SubD (SubD A)"/>
    <x v="7"/>
    <s v="Tide"/>
    <n v="24"/>
    <n v="24"/>
    <n v="3244.32"/>
    <m/>
    <x v="4"/>
    <n v="135.18"/>
    <x v="483"/>
    <n v="824703.48"/>
  </r>
  <r>
    <d v="2024-12-16T00:00:00"/>
    <s v="Sales Invoice"/>
    <x v="279"/>
    <s v="KRHUB_86219"/>
    <s v="SubD B"/>
    <s v="SubD (SubD B)"/>
    <x v="7"/>
    <s v="Tide"/>
    <n v="48"/>
    <n v="48"/>
    <n v="3244.8"/>
    <m/>
    <x v="1"/>
    <n v="67.600000000000009"/>
    <x v="484"/>
    <n v="821459.15999999992"/>
  </r>
  <r>
    <d v="2024-12-14T00:00:00"/>
    <s v="Sales Invoice"/>
    <x v="282"/>
    <s v="KRHUB_91962"/>
    <s v="SubD A"/>
    <s v="SubD (SubD A)"/>
    <x v="7"/>
    <s v="Tide"/>
    <n v="48"/>
    <n v="48"/>
    <n v="3244.8"/>
    <m/>
    <x v="4"/>
    <n v="67.600000000000009"/>
    <x v="484"/>
    <n v="818214.36"/>
  </r>
  <r>
    <d v="2024-12-14T00:00:00"/>
    <s v="Sales Invoice"/>
    <x v="2"/>
    <s v="KRHUB_78572"/>
    <s v="SubD A"/>
    <s v="SubD (SubD A)"/>
    <x v="9"/>
    <s v="H&amp;S"/>
    <n v="60"/>
    <n v="133"/>
    <n v="3258.5"/>
    <m/>
    <x v="4"/>
    <n v="24.5"/>
    <x v="485"/>
    <n v="317257.36000000004"/>
  </r>
  <r>
    <d v="2024-12-20T00:00:00"/>
    <s v="Sales Invoice"/>
    <x v="287"/>
    <s v="KRHUB_85606"/>
    <s v="SubD A"/>
    <s v="SubD (SubD A)"/>
    <x v="9"/>
    <s v="Pantene"/>
    <n v="48"/>
    <n v="48"/>
    <n v="3272.64"/>
    <m/>
    <x v="1"/>
    <n v="68.179999999999993"/>
    <x v="486"/>
    <n v="58029.119999999995"/>
  </r>
  <r>
    <d v="2024-12-14T00:00:00"/>
    <s v="Sales Invoice"/>
    <x v="2"/>
    <s v="KRHUB_78572"/>
    <s v="SubD A"/>
    <s v="SubD (SubD A)"/>
    <x v="9"/>
    <s v="Pantene"/>
    <n v="48"/>
    <n v="48"/>
    <n v="3272.64"/>
    <m/>
    <x v="4"/>
    <n v="68.179999999999993"/>
    <x v="486"/>
    <n v="54756.479999999996"/>
  </r>
  <r>
    <d v="2024-12-13T00:00:00"/>
    <s v="Sales Invoice"/>
    <x v="282"/>
    <s v="KRHUB_91962"/>
    <s v="SubD A"/>
    <s v="SubD (SubD A)"/>
    <x v="9"/>
    <s v="Pantene"/>
    <n v="48"/>
    <n v="48"/>
    <n v="3272.64"/>
    <m/>
    <x v="0"/>
    <n v="68.179999999999993"/>
    <x v="486"/>
    <n v="51483.839999999997"/>
  </r>
  <r>
    <d v="2024-12-14T00:00:00"/>
    <s v="Sales Invoice"/>
    <x v="0"/>
    <s v="KRHUB_78366"/>
    <s v="SubD A"/>
    <s v="SubD (SubD A)"/>
    <x v="6"/>
    <s v="Pampers"/>
    <n v="40"/>
    <n v="40"/>
    <n v="3300"/>
    <m/>
    <x v="4"/>
    <n v="82.5"/>
    <x v="487"/>
    <n v="379925.83999999997"/>
  </r>
  <r>
    <d v="2024-12-17T00:00:00"/>
    <s v="Sales Invoice"/>
    <x v="0"/>
    <s v="KRHUB_78366"/>
    <s v="SubD A"/>
    <s v="SubD (SubD A)"/>
    <x v="6"/>
    <s v="Pampers"/>
    <n v="40"/>
    <n v="40"/>
    <n v="3300"/>
    <m/>
    <x v="1"/>
    <n v="82.5"/>
    <x v="487"/>
    <n v="376625.84"/>
  </r>
  <r>
    <d v="2024-12-14T00:00:00"/>
    <s v="Sales Invoice"/>
    <x v="16"/>
    <s v="KRHUB_90736"/>
    <s v="SubD A"/>
    <s v="SubD (SubD A)"/>
    <x v="6"/>
    <s v="Pampers"/>
    <n v="40"/>
    <n v="40"/>
    <n v="3300"/>
    <m/>
    <x v="4"/>
    <n v="82.5"/>
    <x v="487"/>
    <n v="373325.84"/>
  </r>
  <r>
    <d v="2024-12-16T00:00:00"/>
    <s v="Sales Invoice"/>
    <x v="279"/>
    <s v="KRHUB_86219"/>
    <s v="SubD B"/>
    <s v="SubD (SubD B)"/>
    <x v="6"/>
    <s v="Pampers"/>
    <n v="40"/>
    <n v="40"/>
    <n v="3300"/>
    <m/>
    <x v="4"/>
    <n v="82.5"/>
    <x v="487"/>
    <n v="370025.84000000008"/>
  </r>
  <r>
    <d v="2024-12-18T00:00:00"/>
    <s v="Sales Invoice"/>
    <x v="280"/>
    <s v="KRHUB_92863"/>
    <s v="SubD A"/>
    <s v="SubD (SubD A)"/>
    <x v="6"/>
    <s v="Pampers"/>
    <n v="40"/>
    <n v="40"/>
    <n v="3300"/>
    <m/>
    <x v="1"/>
    <n v="82.5"/>
    <x v="487"/>
    <n v="366725.84"/>
  </r>
  <r>
    <d v="2024-12-14T00:00:00"/>
    <s v="Sales Invoice"/>
    <x v="76"/>
    <s v="KRHUB_94585"/>
    <s v="SubD B"/>
    <s v="SubD (SubD B)"/>
    <x v="6"/>
    <s v="Pampers"/>
    <n v="40"/>
    <n v="40"/>
    <n v="3300"/>
    <m/>
    <x v="4"/>
    <n v="82.5"/>
    <x v="487"/>
    <n v="363425.84"/>
  </r>
  <r>
    <d v="2024-12-17T00:00:00"/>
    <s v="Sales Invoice"/>
    <x v="281"/>
    <s v="KRHUB_89269"/>
    <s v="SubD A"/>
    <s v="SubD (SubD A)"/>
    <x v="6"/>
    <s v="Pampers"/>
    <n v="40"/>
    <n v="40"/>
    <n v="3300"/>
    <m/>
    <x v="1"/>
    <n v="82.5"/>
    <x v="487"/>
    <n v="360125.84"/>
  </r>
  <r>
    <d v="2024-12-14T00:00:00"/>
    <s v="Sales Invoice"/>
    <x v="295"/>
    <s v="KRHUB_91961"/>
    <s v="SubD A"/>
    <s v="SubD (SubD A)"/>
    <x v="6"/>
    <s v="Pampers"/>
    <n v="40"/>
    <n v="40"/>
    <n v="3300"/>
    <m/>
    <x v="4"/>
    <n v="82.5"/>
    <x v="487"/>
    <n v="356825.84000000008"/>
  </r>
  <r>
    <d v="2024-12-14T00:00:00"/>
    <s v="Sales Invoice"/>
    <x v="283"/>
    <s v="KRHUB_93329"/>
    <s v="SubD A"/>
    <s v="SubD (SubD A)"/>
    <x v="6"/>
    <s v="Pampers"/>
    <n v="40"/>
    <n v="40"/>
    <n v="3300"/>
    <m/>
    <x v="4"/>
    <n v="82.5"/>
    <x v="487"/>
    <n v="353525.84000000008"/>
  </r>
  <r>
    <d v="2024-12-16T00:00:00"/>
    <s v="Sales Invoice"/>
    <x v="15"/>
    <s v="KRHUB_90915"/>
    <s v="SubD B"/>
    <s v="SubD (SubD B)"/>
    <x v="2"/>
    <s v="Guard"/>
    <n v="80"/>
    <n v="48"/>
    <n v="3327.84"/>
    <m/>
    <x v="4"/>
    <n v="69.33"/>
    <x v="488"/>
    <n v="309621.03999999998"/>
  </r>
  <r>
    <d v="2024-12-20T00:00:00"/>
    <s v="Sales Invoice"/>
    <x v="287"/>
    <s v="KRHUB_85606"/>
    <s v="SubD A"/>
    <s v="SubD (SubD A)"/>
    <x v="6"/>
    <s v="Pampers"/>
    <n v="4"/>
    <n v="4"/>
    <n v="3330"/>
    <m/>
    <x v="1"/>
    <n v="832.5"/>
    <x v="489"/>
    <n v="350225.84000000008"/>
  </r>
  <r>
    <d v="2024-12-17T00:00:00"/>
    <s v="Sales Invoice"/>
    <x v="281"/>
    <s v="KRHUB_89269"/>
    <s v="SubD A"/>
    <s v="SubD (SubD A)"/>
    <x v="7"/>
    <s v="Tide"/>
    <n v="72"/>
    <n v="360"/>
    <n v="3333.6"/>
    <m/>
    <x v="1"/>
    <n v="9.26"/>
    <x v="490"/>
    <n v="814969.55999999994"/>
  </r>
  <r>
    <d v="2024-12-17T00:00:00"/>
    <s v="Sales Invoice"/>
    <x v="281"/>
    <s v="KRHUB_89269"/>
    <s v="SubD A"/>
    <s v="SubD (SubD A)"/>
    <x v="2"/>
    <s v="Fusion"/>
    <n v="200"/>
    <n v="6"/>
    <n v="3348.24"/>
    <m/>
    <x v="1"/>
    <n v="558.04"/>
    <x v="491"/>
    <n v="138136.24"/>
  </r>
  <r>
    <d v="2024-12-16T00:00:00"/>
    <s v="Sales Invoice"/>
    <x v="15"/>
    <s v="KRHUB_90915"/>
    <s v="SubD B"/>
    <s v="SubD (SubD B)"/>
    <x v="9"/>
    <s v="H&amp;S"/>
    <n v="56"/>
    <n v="18"/>
    <n v="3354.48"/>
    <m/>
    <x v="1"/>
    <n v="186.36"/>
    <x v="492"/>
    <n v="313998.86000000004"/>
  </r>
  <r>
    <d v="2024-12-17T00:00:00"/>
    <s v="Sales Invoice"/>
    <x v="281"/>
    <s v="KRHUB_89269"/>
    <s v="SubD A"/>
    <s v="SubD (SubD A)"/>
    <x v="7"/>
    <s v="Tide"/>
    <n v="5"/>
    <n v="33"/>
    <n v="3367.32"/>
    <m/>
    <x v="1"/>
    <n v="102.04"/>
    <x v="493"/>
    <n v="811635.96000000008"/>
  </r>
  <r>
    <d v="2024-12-20T00:00:00"/>
    <s v="Sales Invoice"/>
    <x v="287"/>
    <s v="KRHUB_85606"/>
    <s v="SubD A"/>
    <s v="SubD (SubD A)"/>
    <x v="8"/>
    <s v="ORAL B"/>
    <n v="48"/>
    <n v="24"/>
    <n v="3400.08"/>
    <m/>
    <x v="1"/>
    <n v="141.66999999999999"/>
    <x v="494"/>
    <n v="94424.28"/>
  </r>
  <r>
    <d v="2024-12-16T00:00:00"/>
    <s v="Sales Invoice"/>
    <x v="3"/>
    <s v="KRHUB_78371"/>
    <s v="Large A Pharmacy"/>
    <s v="HFS (Large A Pharmacy)- D type"/>
    <x v="5"/>
    <s v="Venus"/>
    <n v="18"/>
    <n v="12"/>
    <n v="3421.08"/>
    <m/>
    <x v="4"/>
    <n v="285.08999999999997"/>
    <x v="495"/>
    <n v="35265.75"/>
  </r>
  <r>
    <d v="2024-12-17T00:00:00"/>
    <s v="Sales Invoice"/>
    <x v="0"/>
    <s v="KRHUB_78366"/>
    <s v="SubD A"/>
    <s v="SubD (SubD A)"/>
    <x v="4"/>
    <s v="Gillette"/>
    <n v="12"/>
    <n v="14"/>
    <n v="3437.56"/>
    <m/>
    <x v="1"/>
    <n v="245.54"/>
    <x v="496"/>
    <n v="68874.44"/>
  </r>
  <r>
    <d v="2024-12-14T00:00:00"/>
    <s v="Sales Invoice"/>
    <x v="0"/>
    <s v="KRHUB_78366"/>
    <s v="SubD A"/>
    <s v="SubD (SubD A)"/>
    <x v="4"/>
    <s v="Gillette"/>
    <n v="72"/>
    <n v="72"/>
    <n v="3456"/>
    <m/>
    <x v="4"/>
    <n v="48"/>
    <x v="497"/>
    <n v="65436.88"/>
  </r>
  <r>
    <d v="2024-12-17T00:00:00"/>
    <s v="Sales Invoice"/>
    <x v="0"/>
    <s v="KRHUB_78366"/>
    <s v="SubD A"/>
    <s v="SubD (SubD A)"/>
    <x v="4"/>
    <s v="Gillette"/>
    <n v="72"/>
    <n v="72"/>
    <n v="3456"/>
    <m/>
    <x v="1"/>
    <n v="48"/>
    <x v="497"/>
    <n v="61980.88"/>
  </r>
  <r>
    <d v="2024-12-19T00:00:00"/>
    <s v="Sales Invoice"/>
    <x v="16"/>
    <s v="KRHUB_90736"/>
    <s v="SubD A"/>
    <s v="SubD (SubD A)"/>
    <x v="4"/>
    <s v="Gillette"/>
    <n v="72"/>
    <n v="72"/>
    <n v="3456"/>
    <m/>
    <x v="1"/>
    <n v="48"/>
    <x v="497"/>
    <n v="58524.88"/>
  </r>
  <r>
    <d v="2024-12-14T00:00:00"/>
    <s v="Sales Invoice"/>
    <x v="295"/>
    <s v="KRHUB_91961"/>
    <s v="SubD A"/>
    <s v="SubD (SubD A)"/>
    <x v="4"/>
    <s v="Gillette"/>
    <n v="72"/>
    <n v="72"/>
    <n v="3456"/>
    <m/>
    <x v="4"/>
    <n v="48"/>
    <x v="497"/>
    <n v="55068.88"/>
  </r>
  <r>
    <d v="2024-12-16T00:00:00"/>
    <s v="Sales Invoice"/>
    <x v="3"/>
    <s v="KRHUB_78371"/>
    <s v="Large A Pharmacy"/>
    <s v="HFS (Large A Pharmacy)- D type"/>
    <x v="1"/>
    <s v="Whisper Choice"/>
    <n v="1"/>
    <n v="1"/>
    <n v="3481.14"/>
    <m/>
    <x v="4"/>
    <n v="3481.14"/>
    <x v="498"/>
    <n v="191454.05999999997"/>
  </r>
  <r>
    <d v="2024-12-16T00:00:00"/>
    <s v="Sales Invoice"/>
    <x v="3"/>
    <s v="KRHUB_78371"/>
    <s v="Large A Pharmacy"/>
    <s v="HFS (Large A Pharmacy)- D type"/>
    <x v="2"/>
    <s v="Gillette Mach3"/>
    <n v="72"/>
    <n v="12"/>
    <n v="3482.16"/>
    <m/>
    <x v="4"/>
    <n v="290.18"/>
    <x v="499"/>
    <n v="111557.34"/>
  </r>
  <r>
    <d v="2024-12-16T00:00:00"/>
    <s v="Sales Invoice"/>
    <x v="3"/>
    <s v="KRHUB_78371"/>
    <s v="Large A Pharmacy"/>
    <s v="HFS (Large A Pharmacy)- D type"/>
    <x v="6"/>
    <s v="Pampers"/>
    <n v="6"/>
    <n v="6"/>
    <n v="3495"/>
    <m/>
    <x v="4"/>
    <n v="582.5"/>
    <x v="500"/>
    <n v="346895.84000000008"/>
  </r>
  <r>
    <d v="2024-12-14T00:00:00"/>
    <s v="Sales Invoice"/>
    <x v="283"/>
    <s v="KRHUB_93329"/>
    <s v="SubD A"/>
    <s v="SubD (SubD A)"/>
    <x v="6"/>
    <s v="Pampers"/>
    <n v="168"/>
    <n v="168"/>
    <n v="3499.44"/>
    <m/>
    <x v="4"/>
    <n v="20.830000000000002"/>
    <x v="501"/>
    <n v="343400.84000000008"/>
  </r>
  <r>
    <d v="2024-12-17T00:00:00"/>
    <s v="Sales Invoice"/>
    <x v="16"/>
    <s v="KRHUB_90736"/>
    <s v="SubD A"/>
    <s v="SubD (SubD A)"/>
    <x v="4"/>
    <s v="Gillette"/>
    <n v="24"/>
    <n v="8"/>
    <n v="3500"/>
    <m/>
    <x v="1"/>
    <n v="437.5"/>
    <x v="502"/>
    <n v="51612.88"/>
  </r>
  <r>
    <d v="2024-12-17T00:00:00"/>
    <s v="Sales Invoice"/>
    <x v="281"/>
    <s v="KRHUB_89269"/>
    <s v="SubD A"/>
    <s v="SubD (SubD A)"/>
    <x v="4"/>
    <s v="Gillette"/>
    <n v="24"/>
    <n v="8"/>
    <n v="3500"/>
    <m/>
    <x v="1"/>
    <n v="437.5"/>
    <x v="502"/>
    <n v="48112.880000000005"/>
  </r>
  <r>
    <d v="2024-12-14T00:00:00"/>
    <s v="Sales Invoice"/>
    <x v="279"/>
    <s v="KRHUB_86219"/>
    <s v="SubD B"/>
    <s v="SubD (SubD B)"/>
    <x v="8"/>
    <s v="ORAL B"/>
    <n v="20"/>
    <n v="20"/>
    <n v="3500"/>
    <m/>
    <x v="4"/>
    <n v="175"/>
    <x v="502"/>
    <n v="91024.199999999983"/>
  </r>
  <r>
    <d v="2024-12-18T00:00:00"/>
    <s v="Sales Invoice"/>
    <x v="283"/>
    <s v="KRHUB_93329"/>
    <s v="SubD A"/>
    <s v="SubD (SubD A)"/>
    <x v="8"/>
    <s v="ORAL B"/>
    <n v="20"/>
    <n v="20"/>
    <n v="3500"/>
    <m/>
    <x v="1"/>
    <n v="175"/>
    <x v="502"/>
    <n v="87524.199999999983"/>
  </r>
  <r>
    <d v="2024-12-20T00:00:00"/>
    <s v="Sales Invoice"/>
    <x v="287"/>
    <s v="KRHUB_85606"/>
    <s v="SubD A"/>
    <s v="SubD (SubD A)"/>
    <x v="6"/>
    <s v="Pampers"/>
    <n v="288"/>
    <n v="324"/>
    <n v="3508.92"/>
    <m/>
    <x v="1"/>
    <n v="10.83"/>
    <x v="503"/>
    <n v="339901.40000000008"/>
  </r>
  <r>
    <d v="2024-12-14T00:00:00"/>
    <s v="Sales Invoice"/>
    <x v="279"/>
    <s v="KRHUB_86219"/>
    <s v="SubD B"/>
    <s v="SubD (SubD B)"/>
    <x v="6"/>
    <s v="Pampers"/>
    <n v="324"/>
    <n v="324"/>
    <n v="3508.92"/>
    <m/>
    <x v="4"/>
    <n v="10.83"/>
    <x v="503"/>
    <n v="336392.4800000001"/>
  </r>
  <r>
    <d v="2024-12-14T00:00:00"/>
    <s v="Sales Invoice"/>
    <x v="76"/>
    <s v="KRHUB_94585"/>
    <s v="SubD B"/>
    <s v="SubD (SubD B)"/>
    <x v="6"/>
    <s v="Pampers"/>
    <n v="324"/>
    <n v="324"/>
    <n v="3508.92"/>
    <m/>
    <x v="4"/>
    <n v="10.83"/>
    <x v="503"/>
    <n v="332883.56000000011"/>
  </r>
  <r>
    <d v="2024-12-14T00:00:00"/>
    <s v="Sales Invoice"/>
    <x v="1"/>
    <s v="KRHUB_93275"/>
    <s v="SubD B"/>
    <s v="SubD (SubD B)"/>
    <x v="1"/>
    <s v="Whisper Ultra"/>
    <n v="60"/>
    <n v="60"/>
    <n v="3513"/>
    <m/>
    <x v="4"/>
    <n v="58.55"/>
    <x v="504"/>
    <n v="390016.49000000011"/>
  </r>
  <r>
    <d v="2024-12-16T00:00:00"/>
    <s v="Sales Invoice"/>
    <x v="3"/>
    <s v="KRHUB_78371"/>
    <s v="Large A Pharmacy"/>
    <s v="HFS (Large A Pharmacy)- D type"/>
    <x v="1"/>
    <s v="Whisper Ultra"/>
    <n v="48"/>
    <n v="36"/>
    <n v="3567.6"/>
    <m/>
    <x v="4"/>
    <n v="99.1"/>
    <x v="505"/>
    <n v="386503.49000000011"/>
  </r>
  <r>
    <d v="2024-12-18T00:00:00"/>
    <s v="Sales Invoice"/>
    <x v="280"/>
    <s v="KRHUB_92863"/>
    <s v="SubD A"/>
    <s v="SubD (SubD A)"/>
    <x v="6"/>
    <s v="Pampers"/>
    <n v="72"/>
    <n v="72"/>
    <n v="3600"/>
    <m/>
    <x v="1"/>
    <n v="50"/>
    <x v="506"/>
    <n v="329374.64000000007"/>
  </r>
  <r>
    <d v="2024-12-17T00:00:00"/>
    <s v="Sales Invoice"/>
    <x v="281"/>
    <s v="KRHUB_89269"/>
    <s v="SubD A"/>
    <s v="SubD (SubD A)"/>
    <x v="2"/>
    <s v="7 O Clock PII"/>
    <n v="600"/>
    <n v="18"/>
    <n v="3600"/>
    <m/>
    <x v="1"/>
    <n v="200"/>
    <x v="506"/>
    <n v="3600"/>
  </r>
  <r>
    <d v="2024-12-16T00:00:00"/>
    <s v="Sales Invoice"/>
    <x v="3"/>
    <s v="KRHUB_78371"/>
    <s v="Large A Pharmacy"/>
    <s v="HFS (Large A Pharmacy)- D type"/>
    <x v="5"/>
    <s v="Venus"/>
    <n v="18"/>
    <n v="11"/>
    <n v="3618.45"/>
    <m/>
    <x v="4"/>
    <n v="328.95"/>
    <x v="507"/>
    <n v="31844.67"/>
  </r>
  <r>
    <d v="2024-12-14T00:00:00"/>
    <s v="Sales Invoice"/>
    <x v="0"/>
    <s v="KRHUB_78366"/>
    <s v="SubD A"/>
    <s v="SubD (SubD A)"/>
    <x v="9"/>
    <s v="H&amp;S"/>
    <n v="48"/>
    <n v="48"/>
    <n v="3665.76"/>
    <m/>
    <x v="4"/>
    <n v="76.37"/>
    <x v="508"/>
    <n v="310644.38000000006"/>
  </r>
  <r>
    <d v="2024-12-17T00:00:00"/>
    <s v="Sales Invoice"/>
    <x v="0"/>
    <s v="KRHUB_78366"/>
    <s v="SubD A"/>
    <s v="SubD (SubD A)"/>
    <x v="9"/>
    <s v="H&amp;S"/>
    <n v="48"/>
    <n v="48"/>
    <n v="3665.76"/>
    <m/>
    <x v="1"/>
    <n v="76.37"/>
    <x v="508"/>
    <n v="306978.62000000005"/>
  </r>
  <r>
    <d v="2024-12-14T00:00:00"/>
    <s v="Sales Invoice"/>
    <x v="2"/>
    <s v="KRHUB_78572"/>
    <s v="SubD A"/>
    <s v="SubD (SubD A)"/>
    <x v="9"/>
    <s v="H&amp;S"/>
    <n v="48"/>
    <n v="48"/>
    <n v="3665.76"/>
    <m/>
    <x v="4"/>
    <n v="76.37"/>
    <x v="508"/>
    <n v="303312.86000000004"/>
  </r>
  <r>
    <d v="2024-12-17T00:00:00"/>
    <s v="Sales Invoice"/>
    <x v="281"/>
    <s v="KRHUB_89269"/>
    <s v="SubD A"/>
    <s v="SubD (SubD A)"/>
    <x v="9"/>
    <s v="H&amp;S"/>
    <n v="48"/>
    <n v="48"/>
    <n v="3665.76"/>
    <m/>
    <x v="1"/>
    <n v="76.37"/>
    <x v="508"/>
    <n v="299647.10000000003"/>
  </r>
  <r>
    <d v="2024-12-14T00:00:00"/>
    <s v="Sales Invoice"/>
    <x v="283"/>
    <s v="KRHUB_93329"/>
    <s v="SubD A"/>
    <s v="SubD (SubD A)"/>
    <x v="9"/>
    <s v="H&amp;S"/>
    <n v="48"/>
    <n v="48"/>
    <n v="3665.76"/>
    <m/>
    <x v="4"/>
    <n v="76.37"/>
    <x v="508"/>
    <n v="295981.34000000003"/>
  </r>
  <r>
    <d v="2024-12-14T00:00:00"/>
    <s v="Sales Invoice"/>
    <x v="295"/>
    <s v="KRHUB_91961"/>
    <s v="SubD A"/>
    <s v="SubD (SubD A)"/>
    <x v="7"/>
    <s v="Ariel"/>
    <n v="48"/>
    <n v="44"/>
    <n v="3666.96"/>
    <m/>
    <x v="4"/>
    <n v="83.34"/>
    <x v="509"/>
    <n v="1109853.8400000001"/>
  </r>
  <r>
    <d v="2024-12-16T00:00:00"/>
    <s v="Sales Invoice"/>
    <x v="3"/>
    <s v="KRHUB_78371"/>
    <s v="Large A Pharmacy"/>
    <s v="HFS (Large A Pharmacy)- D type"/>
    <x v="0"/>
    <s v="Inhaler"/>
    <n v="12"/>
    <n v="4"/>
    <n v="3671.72"/>
    <m/>
    <x v="4"/>
    <n v="917.93"/>
    <x v="510"/>
    <n v="1073013.23"/>
  </r>
  <r>
    <d v="2024-12-17T00:00:00"/>
    <s v="Sales Invoice"/>
    <x v="16"/>
    <s v="KRHUB_90736"/>
    <s v="SubD A"/>
    <s v="SubD (SubD A)"/>
    <x v="1"/>
    <s v="Whisper Ultra"/>
    <n v="12"/>
    <n v="12"/>
    <n v="3684.24"/>
    <m/>
    <x v="1"/>
    <n v="307.02"/>
    <x v="511"/>
    <n v="382935.89000000013"/>
  </r>
  <r>
    <d v="2024-12-16T00:00:00"/>
    <s v="Sales Invoice"/>
    <x v="3"/>
    <s v="KRHUB_78371"/>
    <s v="Large A Pharmacy"/>
    <s v="HFS (Large A Pharmacy)- D type"/>
    <x v="1"/>
    <s v="Whisper Ultra"/>
    <n v="18"/>
    <n v="12"/>
    <n v="3684.24"/>
    <m/>
    <x v="4"/>
    <n v="307.02"/>
    <x v="511"/>
    <n v="379251.65000000008"/>
  </r>
  <r>
    <d v="2024-12-17T00:00:00"/>
    <s v="Sales Invoice"/>
    <x v="281"/>
    <s v="KRHUB_89269"/>
    <s v="SubD A"/>
    <s v="SubD (SubD A)"/>
    <x v="1"/>
    <s v="Whisper Ultra"/>
    <n v="12"/>
    <n v="12"/>
    <n v="3684.24"/>
    <m/>
    <x v="1"/>
    <n v="307.02"/>
    <x v="511"/>
    <n v="375567.41000000009"/>
  </r>
  <r>
    <d v="2024-12-14T00:00:00"/>
    <s v="Sales Invoice"/>
    <x v="295"/>
    <s v="KRHUB_91961"/>
    <s v="SubD A"/>
    <s v="SubD (SubD A)"/>
    <x v="1"/>
    <s v="Whisper Ultra"/>
    <n v="12"/>
    <n v="12"/>
    <n v="3684.24"/>
    <m/>
    <x v="4"/>
    <n v="307.02"/>
    <x v="511"/>
    <n v="371883.1700000001"/>
  </r>
  <r>
    <d v="2024-12-14T00:00:00"/>
    <s v="Sales Invoice"/>
    <x v="294"/>
    <s v="KRHUB_92137"/>
    <s v="SubD B"/>
    <s v="SubD (SubD B)"/>
    <x v="2"/>
    <s v="Gillette Mach3"/>
    <n v="60"/>
    <n v="3"/>
    <n v="3716.22"/>
    <m/>
    <x v="0"/>
    <n v="1238.74"/>
    <x v="512"/>
    <n v="108075.18000000001"/>
  </r>
  <r>
    <d v="2024-12-16T00:00:00"/>
    <s v="Sales Invoice"/>
    <x v="15"/>
    <s v="KRHUB_90915"/>
    <s v="SubD B"/>
    <s v="SubD (SubD B)"/>
    <x v="2"/>
    <s v="Gillette Mach3"/>
    <n v="60"/>
    <n v="3"/>
    <n v="3716.22"/>
    <m/>
    <x v="4"/>
    <n v="1238.74"/>
    <x v="512"/>
    <n v="104358.96"/>
  </r>
  <r>
    <d v="2024-12-14T00:00:00"/>
    <s v="Sales Invoice"/>
    <x v="295"/>
    <s v="KRHUB_91961"/>
    <s v="SubD A"/>
    <s v="SubD (SubD A)"/>
    <x v="1"/>
    <s v="Whisper Ultra"/>
    <n v="12"/>
    <n v="12"/>
    <n v="3720.24"/>
    <m/>
    <x v="4"/>
    <n v="310.02"/>
    <x v="513"/>
    <n v="368198.93000000011"/>
  </r>
  <r>
    <d v="2024-12-16T00:00:00"/>
    <s v="Sales Invoice"/>
    <x v="3"/>
    <s v="KRHUB_78371"/>
    <s v="Large A Pharmacy"/>
    <s v="HFS (Large A Pharmacy)- D type"/>
    <x v="3"/>
    <s v="Olay"/>
    <n v="6"/>
    <n v="10"/>
    <n v="3730.4"/>
    <m/>
    <x v="1"/>
    <n v="373.04"/>
    <x v="514"/>
    <n v="11157.29"/>
  </r>
  <r>
    <d v="2024-12-16T00:00:00"/>
    <s v="Sales Invoice"/>
    <x v="3"/>
    <s v="KRHUB_78371"/>
    <s v="Large A Pharmacy"/>
    <s v="HFS (Large A Pharmacy)- D type"/>
    <x v="2"/>
    <s v="Gillette Mach3"/>
    <n v="72"/>
    <n v="12"/>
    <n v="3739.2"/>
    <m/>
    <x v="4"/>
    <n v="311.59999999999997"/>
    <x v="515"/>
    <n v="100642.74"/>
  </r>
  <r>
    <d v="2024-12-16T00:00:00"/>
    <s v="Sales Invoice"/>
    <x v="3"/>
    <s v="KRHUB_78371"/>
    <s v="Large A Pharmacy"/>
    <s v="HFS (Large A Pharmacy)- D type"/>
    <x v="2"/>
    <s v="Gillette Mach3"/>
    <n v="36"/>
    <n v="12"/>
    <n v="3739.2"/>
    <m/>
    <x v="4"/>
    <n v="311.59999999999997"/>
    <x v="515"/>
    <n v="96903.540000000008"/>
  </r>
  <r>
    <d v="2024-12-16T00:00:00"/>
    <s v="Sales Invoice"/>
    <x v="3"/>
    <s v="KRHUB_78371"/>
    <s v="Large A Pharmacy"/>
    <s v="HFS (Large A Pharmacy)- D type"/>
    <x v="8"/>
    <s v="ORAL B"/>
    <n v="24"/>
    <n v="25"/>
    <n v="3750"/>
    <m/>
    <x v="4"/>
    <n v="150"/>
    <x v="516"/>
    <n v="84024.199999999983"/>
  </r>
  <r>
    <d v="2024-12-16T00:00:00"/>
    <s v="Sales Invoice"/>
    <x v="15"/>
    <s v="KRHUB_90915"/>
    <s v="SubD B"/>
    <s v="SubD (SubD B)"/>
    <x v="0"/>
    <s v="BabyRub"/>
    <n v="216"/>
    <n v="36"/>
    <n v="3755.16"/>
    <m/>
    <x v="4"/>
    <n v="104.31"/>
    <x v="517"/>
    <n v="109649.18999999999"/>
  </r>
  <r>
    <d v="2024-12-16T00:00:00"/>
    <s v="Sales Invoice"/>
    <x v="3"/>
    <s v="KRHUB_78371"/>
    <s v="Large A Pharmacy"/>
    <s v="HFS (Large A Pharmacy)- D type"/>
    <x v="0"/>
    <s v="Vaporub Xtra Strong"/>
    <n v="216"/>
    <n v="36"/>
    <n v="3755.16"/>
    <m/>
    <x v="4"/>
    <n v="104.31"/>
    <x v="517"/>
    <n v="21724.710000000003"/>
  </r>
  <r>
    <d v="2024-12-20T00:00:00"/>
    <s v="Sales Invoice"/>
    <x v="287"/>
    <s v="KRHUB_85606"/>
    <s v="SubD A"/>
    <s v="SubD (SubD A)"/>
    <x v="7"/>
    <s v="Tide"/>
    <n v="24"/>
    <n v="48"/>
    <n v="3777.6"/>
    <m/>
    <x v="1"/>
    <n v="78.7"/>
    <x v="518"/>
    <n v="808268.64"/>
  </r>
  <r>
    <d v="2024-12-19T00:00:00"/>
    <s v="Sales Invoice"/>
    <x v="16"/>
    <s v="KRHUB_90736"/>
    <s v="SubD A"/>
    <s v="SubD (SubD A)"/>
    <x v="1"/>
    <s v="Whisper Choice"/>
    <n v="120"/>
    <n v="120"/>
    <n v="3783.6"/>
    <m/>
    <x v="1"/>
    <n v="31.529999999999998"/>
    <x v="519"/>
    <n v="187972.91999999998"/>
  </r>
  <r>
    <d v="2024-12-18T00:00:00"/>
    <s v="Sales Invoice"/>
    <x v="283"/>
    <s v="KRHUB_93329"/>
    <s v="SubD A"/>
    <s v="SubD (SubD A)"/>
    <x v="1"/>
    <s v="Whisper Choice"/>
    <n v="120"/>
    <n v="120"/>
    <n v="3783.6"/>
    <m/>
    <x v="1"/>
    <n v="31.529999999999998"/>
    <x v="519"/>
    <n v="184189.31999999995"/>
  </r>
  <r>
    <d v="2024-12-14T00:00:00"/>
    <s v="Sales Invoice"/>
    <x v="294"/>
    <s v="KRHUB_92137"/>
    <s v="SubD B"/>
    <s v="SubD (SubD B)"/>
    <x v="0"/>
    <s v="Inhaler"/>
    <n v="25"/>
    <n v="3"/>
    <n v="3799.89"/>
    <m/>
    <x v="4"/>
    <n v="1266.6299999999999"/>
    <x v="520"/>
    <n v="1069341.51"/>
  </r>
  <r>
    <d v="2024-12-16T00:00:00"/>
    <s v="Sales Invoice"/>
    <x v="15"/>
    <s v="KRHUB_90915"/>
    <s v="SubD B"/>
    <s v="SubD (SubD B)"/>
    <x v="0"/>
    <s v="Inhaler"/>
    <n v="25"/>
    <n v="3"/>
    <n v="3799.89"/>
    <m/>
    <x v="4"/>
    <n v="1266.6299999999999"/>
    <x v="520"/>
    <n v="1065541.6199999999"/>
  </r>
  <r>
    <d v="2024-12-13T00:00:00"/>
    <s v="Sales Invoice"/>
    <x v="282"/>
    <s v="KRHUB_91962"/>
    <s v="SubD A"/>
    <s v="SubD (SubD A)"/>
    <x v="7"/>
    <s v="Tide"/>
    <n v="12"/>
    <n v="36"/>
    <n v="3833.28"/>
    <m/>
    <x v="0"/>
    <n v="106.48"/>
    <x v="521"/>
    <n v="804491.04"/>
  </r>
  <r>
    <d v="2024-12-16T00:00:00"/>
    <s v="Sales Invoice"/>
    <x v="279"/>
    <s v="KRHUB_86219"/>
    <s v="SubD B"/>
    <s v="SubD (SubD B)"/>
    <x v="7"/>
    <s v="Ariel Liquid"/>
    <n v="12"/>
    <n v="24"/>
    <n v="3844.32"/>
    <m/>
    <x v="1"/>
    <n v="160.18"/>
    <x v="522"/>
    <n v="487699.41999999993"/>
  </r>
  <r>
    <d v="2024-12-17T00:00:00"/>
    <s v="Sales Invoice"/>
    <x v="16"/>
    <s v="KRHUB_90736"/>
    <s v="SubD A"/>
    <s v="SubD (SubD A)"/>
    <x v="9"/>
    <s v="H&amp;S"/>
    <n v="56"/>
    <n v="16"/>
    <n v="3854.56"/>
    <m/>
    <x v="1"/>
    <n v="240.91"/>
    <x v="523"/>
    <n v="292315.58"/>
  </r>
  <r>
    <d v="2024-12-14T00:00:00"/>
    <s v="Sales Invoice"/>
    <x v="2"/>
    <s v="KRHUB_78572"/>
    <s v="SubD A"/>
    <s v="SubD (SubD A)"/>
    <x v="4"/>
    <s v="Gillette"/>
    <n v="48"/>
    <n v="48"/>
    <n v="3857.28"/>
    <m/>
    <x v="4"/>
    <n v="80.36"/>
    <x v="524"/>
    <n v="44612.880000000005"/>
  </r>
  <r>
    <d v="2024-12-16T00:00:00"/>
    <s v="Sales Invoice"/>
    <x v="15"/>
    <s v="KRHUB_90915"/>
    <s v="SubD B"/>
    <s v="SubD (SubD B)"/>
    <x v="4"/>
    <s v="Gillette"/>
    <n v="48"/>
    <n v="48"/>
    <n v="3857.28"/>
    <m/>
    <x v="4"/>
    <n v="80.36"/>
    <x v="524"/>
    <n v="40755.599999999999"/>
  </r>
  <r>
    <d v="2024-12-14T00:00:00"/>
    <s v="Sales Invoice"/>
    <x v="0"/>
    <s v="KRHUB_78366"/>
    <s v="SubD A"/>
    <s v="SubD (SubD A)"/>
    <x v="6"/>
    <s v="Pampers"/>
    <n v="6"/>
    <n v="6"/>
    <n v="3907.8"/>
    <m/>
    <x v="4"/>
    <n v="651.30000000000007"/>
    <x v="525"/>
    <n v="325774.64000000007"/>
  </r>
  <r>
    <d v="2024-12-17T00:00:00"/>
    <s v="Sales Invoice"/>
    <x v="0"/>
    <s v="KRHUB_78366"/>
    <s v="SubD A"/>
    <s v="SubD (SubD A)"/>
    <x v="6"/>
    <s v="Pampers"/>
    <n v="6"/>
    <n v="6"/>
    <n v="3907.8"/>
    <m/>
    <x v="1"/>
    <n v="651.30000000000007"/>
    <x v="525"/>
    <n v="321866.84000000008"/>
  </r>
  <r>
    <d v="2024-12-13T00:00:00"/>
    <s v="Sales Invoice"/>
    <x v="287"/>
    <s v="KRHUB_85606"/>
    <s v="SubD A"/>
    <s v="SubD (SubD A)"/>
    <x v="9"/>
    <s v="Pantene"/>
    <n v="30"/>
    <n v="12"/>
    <n v="3916.32"/>
    <m/>
    <x v="0"/>
    <n v="326.36"/>
    <x v="526"/>
    <n v="48211.199999999997"/>
  </r>
  <r>
    <d v="2024-12-16T00:00:00"/>
    <s v="Sales Invoice"/>
    <x v="3"/>
    <s v="KRHUB_78371"/>
    <s v="Large A Pharmacy"/>
    <s v="HFS (Large A Pharmacy)- D type"/>
    <x v="2"/>
    <s v="Mach-3 Turbo"/>
    <n v="36"/>
    <n v="12"/>
    <n v="3934.2"/>
    <m/>
    <x v="4"/>
    <n v="327.84999999999997"/>
    <x v="527"/>
    <n v="15179.939999999999"/>
  </r>
  <r>
    <d v="2024-12-20T00:00:00"/>
    <s v="Sales Invoice"/>
    <x v="287"/>
    <s v="KRHUB_85606"/>
    <s v="SubD A"/>
    <s v="SubD (SubD A)"/>
    <x v="7"/>
    <s v="Tide"/>
    <n v="12"/>
    <n v="37"/>
    <n v="3939.76"/>
    <m/>
    <x v="1"/>
    <n v="106.48"/>
    <x v="528"/>
    <n v="800657.76"/>
  </r>
  <r>
    <d v="2024-12-14T00:00:00"/>
    <s v="Sales Invoice"/>
    <x v="0"/>
    <s v="KRHUB_78366"/>
    <s v="SubD A"/>
    <s v="SubD (SubD A)"/>
    <x v="6"/>
    <s v="Pampers"/>
    <n v="24"/>
    <n v="24"/>
    <n v="3944.4"/>
    <m/>
    <x v="4"/>
    <n v="164.35"/>
    <x v="529"/>
    <n v="317959.0400000001"/>
  </r>
  <r>
    <d v="2024-12-14T00:00:00"/>
    <s v="Sales Invoice"/>
    <x v="279"/>
    <s v="KRHUB_86219"/>
    <s v="SubD B"/>
    <s v="SubD (SubD B)"/>
    <x v="7"/>
    <s v="Ariel Liquid"/>
    <n v="4"/>
    <n v="8"/>
    <n v="3962.96"/>
    <m/>
    <x v="4"/>
    <n v="495.37"/>
    <x v="530"/>
    <n v="483855.09999999992"/>
  </r>
  <r>
    <d v="2024-12-16T00:00:00"/>
    <s v="Sales Invoice"/>
    <x v="279"/>
    <s v="KRHUB_86219"/>
    <s v="SubD B"/>
    <s v="SubD (SubD B)"/>
    <x v="7"/>
    <s v="Ariel Liquid"/>
    <n v="4"/>
    <n v="8"/>
    <n v="3962.96"/>
    <m/>
    <x v="1"/>
    <n v="495.37"/>
    <x v="530"/>
    <n v="479892.13999999996"/>
  </r>
  <r>
    <d v="2024-12-14T00:00:00"/>
    <s v="Sales Invoice"/>
    <x v="294"/>
    <s v="KRHUB_92137"/>
    <s v="SubD B"/>
    <s v="SubD (SubD B)"/>
    <x v="7"/>
    <s v="Ariel Liquid"/>
    <n v="4"/>
    <n v="8"/>
    <n v="3962.96"/>
    <m/>
    <x v="4"/>
    <n v="495.37"/>
    <x v="530"/>
    <n v="475929.17999999993"/>
  </r>
  <r>
    <d v="2024-12-14T00:00:00"/>
    <s v="Sales Invoice"/>
    <x v="295"/>
    <s v="KRHUB_91961"/>
    <s v="SubD A"/>
    <s v="SubD (SubD A)"/>
    <x v="7"/>
    <s v="Ariel Liquid"/>
    <n v="4"/>
    <n v="8"/>
    <n v="3962.96"/>
    <m/>
    <x v="4"/>
    <n v="495.37"/>
    <x v="530"/>
    <n v="471966.22"/>
  </r>
  <r>
    <d v="2024-12-14T00:00:00"/>
    <s v="Sales Invoice"/>
    <x v="1"/>
    <s v="KRHUB_93275"/>
    <s v="SubD B"/>
    <s v="SubD (SubD B)"/>
    <x v="0"/>
    <s v="BabyRub"/>
    <n v="16"/>
    <n v="2"/>
    <n v="3963.54"/>
    <m/>
    <x v="4"/>
    <n v="1981.77"/>
    <x v="531"/>
    <n v="105894.02999999998"/>
  </r>
  <r>
    <d v="2024-12-14T00:00:00"/>
    <s v="Sales Invoice"/>
    <x v="76"/>
    <s v="KRHUB_94585"/>
    <s v="SubD B"/>
    <s v="SubD (SubD B)"/>
    <x v="0"/>
    <s v="BabyRub"/>
    <n v="16"/>
    <n v="2"/>
    <n v="3963.54"/>
    <m/>
    <x v="4"/>
    <n v="1981.77"/>
    <x v="531"/>
    <n v="101930.49"/>
  </r>
  <r>
    <d v="2024-12-13T00:00:00"/>
    <s v="Sales Invoice"/>
    <x v="0"/>
    <s v="KRHUB_78366"/>
    <s v="SubD A"/>
    <s v="SubD (SubD A)"/>
    <x v="7"/>
    <s v="Ariel"/>
    <n v="24"/>
    <n v="24"/>
    <n v="3977.76"/>
    <m/>
    <x v="0"/>
    <n v="165.74"/>
    <x v="532"/>
    <n v="1106186.8800000001"/>
  </r>
  <r>
    <d v="2024-12-16T00:00:00"/>
    <s v="Sales Invoice"/>
    <x v="15"/>
    <s v="KRHUB_90915"/>
    <s v="SubD B"/>
    <s v="SubD (SubD B)"/>
    <x v="7"/>
    <s v="Ariel"/>
    <n v="24"/>
    <n v="24"/>
    <n v="3977.76"/>
    <m/>
    <x v="1"/>
    <n v="165.74"/>
    <x v="532"/>
    <n v="1102209.1200000001"/>
  </r>
  <r>
    <d v="2024-12-16T00:00:00"/>
    <s v="Sales Invoice"/>
    <x v="15"/>
    <s v="KRHUB_90915"/>
    <s v="SubD B"/>
    <s v="SubD (SubD B)"/>
    <x v="7"/>
    <s v="Ariel"/>
    <n v="5"/>
    <n v="39"/>
    <n v="3979.56"/>
    <m/>
    <x v="1"/>
    <n v="102.03999999999999"/>
    <x v="533"/>
    <n v="1098231.3600000001"/>
  </r>
  <r>
    <d v="2024-12-17T00:00:00"/>
    <s v="Sales Invoice"/>
    <x v="16"/>
    <s v="KRHUB_90736"/>
    <s v="SubD A"/>
    <s v="SubD (SubD A)"/>
    <x v="6"/>
    <s v="Pampers"/>
    <n v="24"/>
    <n v="24"/>
    <n v="3979.92"/>
    <m/>
    <x v="1"/>
    <n v="165.83"/>
    <x v="534"/>
    <n v="314014.64000000007"/>
  </r>
  <r>
    <d v="2024-12-19T00:00:00"/>
    <s v="Sales Invoice"/>
    <x v="16"/>
    <s v="KRHUB_90736"/>
    <s v="SubD A"/>
    <s v="SubD (SubD A)"/>
    <x v="6"/>
    <s v="Pampers"/>
    <n v="24"/>
    <n v="24"/>
    <n v="3979.92"/>
    <m/>
    <x v="1"/>
    <n v="165.83"/>
    <x v="534"/>
    <n v="310034.72000000009"/>
  </r>
  <r>
    <d v="2024-12-18T00:00:00"/>
    <s v="Sales Invoice"/>
    <x v="283"/>
    <s v="KRHUB_93329"/>
    <s v="SubD A"/>
    <s v="SubD (SubD A)"/>
    <x v="6"/>
    <s v="Pampers"/>
    <n v="24"/>
    <n v="24"/>
    <n v="3979.92"/>
    <m/>
    <x v="1"/>
    <n v="165.83"/>
    <x v="534"/>
    <n v="306054.8000000001"/>
  </r>
  <r>
    <d v="2024-12-14T00:00:00"/>
    <s v="Sales Invoice"/>
    <x v="0"/>
    <s v="KRHUB_78366"/>
    <s v="SubD A"/>
    <s v="SubD (SubD A)"/>
    <x v="6"/>
    <s v="Pampers"/>
    <n v="12"/>
    <n v="12"/>
    <n v="3990"/>
    <m/>
    <x v="4"/>
    <n v="332.5"/>
    <x v="535"/>
    <n v="302074.88000000012"/>
  </r>
  <r>
    <d v="2024-12-17T00:00:00"/>
    <s v="Sales Invoice"/>
    <x v="0"/>
    <s v="KRHUB_78366"/>
    <s v="SubD A"/>
    <s v="SubD (SubD A)"/>
    <x v="6"/>
    <s v="Pampers"/>
    <n v="12"/>
    <n v="12"/>
    <n v="3990"/>
    <m/>
    <x v="1"/>
    <n v="332.5"/>
    <x v="535"/>
    <n v="298084.88000000012"/>
  </r>
  <r>
    <d v="2024-12-16T00:00:00"/>
    <s v="Sales Invoice"/>
    <x v="3"/>
    <s v="KRHUB_78371"/>
    <s v="Large A Pharmacy"/>
    <s v="HFS (Large A Pharmacy)- D type"/>
    <x v="6"/>
    <s v="Pampers"/>
    <n v="12"/>
    <n v="12"/>
    <n v="3990"/>
    <m/>
    <x v="4"/>
    <n v="332.5"/>
    <x v="535"/>
    <n v="294094.88000000012"/>
  </r>
  <r>
    <d v="2024-12-14T00:00:00"/>
    <s v="Sales Invoice"/>
    <x v="279"/>
    <s v="KRHUB_86219"/>
    <s v="SubD B"/>
    <s v="SubD (SubD B)"/>
    <x v="6"/>
    <s v="Pampers"/>
    <n v="12"/>
    <n v="12"/>
    <n v="3990"/>
    <m/>
    <x v="4"/>
    <n v="332.5"/>
    <x v="535"/>
    <n v="290104.88000000006"/>
  </r>
  <r>
    <d v="2024-12-16T00:00:00"/>
    <s v="Sales Invoice"/>
    <x v="279"/>
    <s v="KRHUB_86219"/>
    <s v="SubD B"/>
    <s v="SubD (SubD B)"/>
    <x v="6"/>
    <s v="Pampers"/>
    <n v="12"/>
    <n v="12"/>
    <n v="3990"/>
    <m/>
    <x v="4"/>
    <n v="332.5"/>
    <x v="535"/>
    <n v="286114.88000000006"/>
  </r>
  <r>
    <d v="2024-12-14T00:00:00"/>
    <s v="Sales Invoice"/>
    <x v="295"/>
    <s v="KRHUB_91961"/>
    <s v="SubD A"/>
    <s v="SubD (SubD A)"/>
    <x v="6"/>
    <s v="Pampers"/>
    <n v="12"/>
    <n v="12"/>
    <n v="3990"/>
    <m/>
    <x v="4"/>
    <n v="332.5"/>
    <x v="535"/>
    <n v="282124.88000000006"/>
  </r>
  <r>
    <d v="2024-12-14T00:00:00"/>
    <s v="Sales Invoice"/>
    <x v="283"/>
    <s v="KRHUB_93329"/>
    <s v="SubD A"/>
    <s v="SubD (SubD A)"/>
    <x v="6"/>
    <s v="Pampers"/>
    <n v="12"/>
    <n v="12"/>
    <n v="3990"/>
    <m/>
    <x v="4"/>
    <n v="332.5"/>
    <x v="535"/>
    <n v="278134.88000000006"/>
  </r>
  <r>
    <d v="2024-12-16T00:00:00"/>
    <s v="Sales Invoice"/>
    <x v="3"/>
    <s v="KRHUB_78371"/>
    <s v="Large A Pharmacy"/>
    <s v="HFS (Large A Pharmacy)- D type"/>
    <x v="8"/>
    <s v="ORAL B"/>
    <n v="20"/>
    <n v="16"/>
    <n v="4000"/>
    <m/>
    <x v="4"/>
    <n v="250"/>
    <x v="536"/>
    <n v="80274.199999999983"/>
  </r>
  <r>
    <d v="2024-12-19T00:00:00"/>
    <s v="Sales Invoice"/>
    <x v="16"/>
    <s v="KRHUB_90736"/>
    <s v="SubD A"/>
    <s v="SubD (SubD A)"/>
    <x v="7"/>
    <s v="Tide"/>
    <n v="72"/>
    <n v="432"/>
    <n v="4000.32"/>
    <m/>
    <x v="1"/>
    <n v="9.26"/>
    <x v="537"/>
    <n v="796718"/>
  </r>
  <r>
    <d v="2024-12-13T00:00:00"/>
    <s v="Sales Invoice"/>
    <x v="287"/>
    <s v="KRHUB_85606"/>
    <s v="SubD A"/>
    <s v="SubD (SubD A)"/>
    <x v="7"/>
    <s v="Ariel"/>
    <n v="48"/>
    <n v="48"/>
    <n v="4000.32"/>
    <m/>
    <x v="0"/>
    <n v="83.34"/>
    <x v="538"/>
    <n v="1094251.8"/>
  </r>
  <r>
    <d v="2024-12-14T00:00:00"/>
    <s v="Sales Invoice"/>
    <x v="279"/>
    <s v="KRHUB_86219"/>
    <s v="SubD B"/>
    <s v="SubD (SubD B)"/>
    <x v="7"/>
    <s v="Ariel"/>
    <n v="48"/>
    <n v="48"/>
    <n v="4000.32"/>
    <m/>
    <x v="4"/>
    <n v="83.34"/>
    <x v="538"/>
    <n v="1090251.48"/>
  </r>
  <r>
    <d v="2024-12-14T00:00:00"/>
    <s v="Sales Invoice"/>
    <x v="294"/>
    <s v="KRHUB_92137"/>
    <s v="SubD B"/>
    <s v="SubD (SubD B)"/>
    <x v="7"/>
    <s v="Ariel"/>
    <n v="48"/>
    <n v="48"/>
    <n v="4000.32"/>
    <m/>
    <x v="4"/>
    <n v="83.34"/>
    <x v="538"/>
    <n v="1086251.1600000001"/>
  </r>
  <r>
    <d v="2024-12-17T00:00:00"/>
    <s v="Sales Invoice"/>
    <x v="281"/>
    <s v="KRHUB_89269"/>
    <s v="SubD A"/>
    <s v="SubD (SubD A)"/>
    <x v="2"/>
    <s v="Wilkinson Sword"/>
    <n v="1200"/>
    <n v="400"/>
    <n v="4044"/>
    <m/>
    <x v="1"/>
    <n v="10.11"/>
    <x v="539"/>
    <n v="148058"/>
  </r>
  <r>
    <d v="2024-12-14T00:00:00"/>
    <s v="Sales Invoice"/>
    <x v="279"/>
    <s v="KRHUB_86219"/>
    <s v="SubD B"/>
    <s v="SubD (SubD B)"/>
    <x v="6"/>
    <s v="Pampers"/>
    <n v="324"/>
    <n v="324"/>
    <n v="4050"/>
    <m/>
    <x v="4"/>
    <n v="12.5"/>
    <x v="540"/>
    <n v="274144.88000000006"/>
  </r>
  <r>
    <d v="2024-12-14T00:00:00"/>
    <s v="Sales Invoice"/>
    <x v="76"/>
    <s v="KRHUB_94585"/>
    <s v="SubD B"/>
    <s v="SubD (SubD B)"/>
    <x v="6"/>
    <s v="Pampers"/>
    <n v="324"/>
    <n v="324"/>
    <n v="4050"/>
    <m/>
    <x v="4"/>
    <n v="12.5"/>
    <x v="540"/>
    <n v="270094.88000000006"/>
  </r>
  <r>
    <d v="2024-12-16T00:00:00"/>
    <s v="Sales Invoice"/>
    <x v="279"/>
    <s v="KRHUB_86219"/>
    <s v="SubD B"/>
    <s v="SubD (SubD B)"/>
    <x v="8"/>
    <s v="ORAL B"/>
    <n v="36"/>
    <n v="36"/>
    <n v="4050"/>
    <m/>
    <x v="4"/>
    <n v="112.5"/>
    <x v="540"/>
    <n v="76274.199999999983"/>
  </r>
  <r>
    <d v="2024-12-17T00:00:00"/>
    <s v="Sales Invoice"/>
    <x v="281"/>
    <s v="KRHUB_89269"/>
    <s v="SubD A"/>
    <s v="SubD (SubD A)"/>
    <x v="6"/>
    <s v="Pampers"/>
    <n v="12"/>
    <n v="12"/>
    <n v="4089.96"/>
    <m/>
    <x v="1"/>
    <n v="340.83"/>
    <x v="541"/>
    <n v="266044.88000000006"/>
  </r>
  <r>
    <d v="2024-12-16T00:00:00"/>
    <s v="Sales Invoice"/>
    <x v="15"/>
    <s v="KRHUB_90915"/>
    <s v="SubD B"/>
    <s v="SubD (SubD B)"/>
    <x v="6"/>
    <s v="Pampers"/>
    <n v="12"/>
    <n v="12"/>
    <n v="4089.96"/>
    <m/>
    <x v="4"/>
    <n v="340.83"/>
    <x v="541"/>
    <n v="261954.92000000004"/>
  </r>
  <r>
    <d v="2024-12-16T00:00:00"/>
    <s v="Sales Invoice"/>
    <x v="3"/>
    <s v="KRHUB_78371"/>
    <s v="Large A Pharmacy"/>
    <s v="HFS (Large A Pharmacy)- D type"/>
    <x v="1"/>
    <s v="Whisper Ultra"/>
    <n v="48"/>
    <n v="24"/>
    <n v="4108.08"/>
    <m/>
    <x v="4"/>
    <n v="171.17"/>
    <x v="542"/>
    <n v="364478.69000000006"/>
  </r>
  <r>
    <d v="2024-12-18T00:00:00"/>
    <s v="Sales Invoice"/>
    <x v="283"/>
    <s v="KRHUB_93329"/>
    <s v="SubD A"/>
    <s v="SubD (SubD A)"/>
    <x v="2"/>
    <s v="Wilkinson Sword"/>
    <n v="160"/>
    <n v="40"/>
    <n v="4120"/>
    <m/>
    <x v="1"/>
    <n v="103"/>
    <x v="543"/>
    <n v="144014"/>
  </r>
  <r>
    <d v="2024-12-20T00:00:00"/>
    <s v="Sales Invoice"/>
    <x v="287"/>
    <s v="KRHUB_85606"/>
    <s v="SubD A"/>
    <s v="SubD (SubD A)"/>
    <x v="9"/>
    <s v="Pantene"/>
    <n v="56"/>
    <n v="24"/>
    <n v="4123.68"/>
    <m/>
    <x v="1"/>
    <n v="171.82000000000002"/>
    <x v="544"/>
    <n v="44294.880000000005"/>
  </r>
  <r>
    <d v="2024-12-17T00:00:00"/>
    <s v="Sales Invoice"/>
    <x v="281"/>
    <s v="KRHUB_89269"/>
    <s v="SubD A"/>
    <s v="SubD (SubD A)"/>
    <x v="9"/>
    <s v="Pantene"/>
    <n v="56"/>
    <n v="24"/>
    <n v="4123.68"/>
    <m/>
    <x v="1"/>
    <n v="171.82000000000002"/>
    <x v="544"/>
    <n v="40171.199999999997"/>
  </r>
  <r>
    <d v="2024-12-20T00:00:00"/>
    <s v="Sales Invoice"/>
    <x v="295"/>
    <s v="KRHUB_91961"/>
    <s v="SubD A"/>
    <s v="SubD (SubD A)"/>
    <x v="2"/>
    <s v="Gillette Vector Plus"/>
    <n v="600"/>
    <n v="50"/>
    <n v="4152.5"/>
    <m/>
    <x v="1"/>
    <n v="83.05"/>
    <x v="545"/>
    <n v="14425"/>
  </r>
  <r>
    <d v="2024-12-14T00:00:00"/>
    <s v="Sales Invoice"/>
    <x v="295"/>
    <s v="KRHUB_91961"/>
    <s v="SubD A"/>
    <s v="SubD (SubD A)"/>
    <x v="2"/>
    <s v="Wilkinson Sword"/>
    <n v="800"/>
    <n v="200"/>
    <n v="4162"/>
    <m/>
    <x v="4"/>
    <n v="20.81"/>
    <x v="546"/>
    <n v="139894"/>
  </r>
  <r>
    <d v="2024-12-16T00:00:00"/>
    <s v="Sales Invoice"/>
    <x v="3"/>
    <s v="KRHUB_78371"/>
    <s v="Large A Pharmacy"/>
    <s v="HFS (Large A Pharmacy)- D type"/>
    <x v="6"/>
    <s v="Pampers"/>
    <n v="18"/>
    <n v="12"/>
    <n v="4163.5200000000004"/>
    <m/>
    <x v="4"/>
    <n v="346.96000000000004"/>
    <x v="547"/>
    <n v="257864.96000000002"/>
  </r>
  <r>
    <d v="2024-12-13T00:00:00"/>
    <s v="Sales Invoice"/>
    <x v="282"/>
    <s v="KRHUB_91962"/>
    <s v="SubD A"/>
    <s v="SubD (SubD A)"/>
    <x v="7"/>
    <s v="Tide"/>
    <n v="12"/>
    <n v="36"/>
    <n v="4166.6400000000003"/>
    <m/>
    <x v="0"/>
    <n v="115.74000000000001"/>
    <x v="548"/>
    <n v="792717.68"/>
  </r>
  <r>
    <d v="2024-12-14T00:00:00"/>
    <s v="Sales Invoice"/>
    <x v="0"/>
    <s v="KRHUB_78366"/>
    <s v="SubD A"/>
    <s v="SubD (SubD A)"/>
    <x v="6"/>
    <s v="Pampers"/>
    <n v="40"/>
    <n v="40"/>
    <n v="4166.8"/>
    <m/>
    <x v="4"/>
    <n v="104.17"/>
    <x v="549"/>
    <n v="253701.44000000003"/>
  </r>
  <r>
    <d v="2024-12-17T00:00:00"/>
    <s v="Sales Invoice"/>
    <x v="0"/>
    <s v="KRHUB_78366"/>
    <s v="SubD A"/>
    <s v="SubD (SubD A)"/>
    <x v="6"/>
    <s v="Pampers"/>
    <n v="40"/>
    <n v="40"/>
    <n v="4166.8"/>
    <m/>
    <x v="1"/>
    <n v="104.17"/>
    <x v="549"/>
    <n v="249534.64"/>
  </r>
  <r>
    <d v="2024-12-17T00:00:00"/>
    <s v="Sales Invoice"/>
    <x v="281"/>
    <s v="KRHUB_89269"/>
    <s v="SubD A"/>
    <s v="SubD (SubD A)"/>
    <x v="6"/>
    <s v="Pampers"/>
    <n v="40"/>
    <n v="40"/>
    <n v="4166.8"/>
    <m/>
    <x v="1"/>
    <n v="104.17"/>
    <x v="549"/>
    <n v="245367.84"/>
  </r>
  <r>
    <d v="2024-12-14T00:00:00"/>
    <s v="Sales Invoice"/>
    <x v="282"/>
    <s v="KRHUB_91962"/>
    <s v="SubD A"/>
    <s v="SubD (SubD A)"/>
    <x v="7"/>
    <s v="Ariel"/>
    <n v="6"/>
    <n v="6"/>
    <n v="4173.8999999999996"/>
    <m/>
    <x v="4"/>
    <n v="695.65"/>
    <x v="550"/>
    <n v="1082250.8400000001"/>
  </r>
  <r>
    <d v="2024-12-16T00:00:00"/>
    <s v="Sales Invoice"/>
    <x v="15"/>
    <s v="KRHUB_90915"/>
    <s v="SubD B"/>
    <s v="SubD (SubD B)"/>
    <x v="7"/>
    <s v="Ariel"/>
    <n v="6"/>
    <n v="6"/>
    <n v="4173.8999999999996"/>
    <m/>
    <x v="1"/>
    <n v="695.65"/>
    <x v="550"/>
    <n v="1078076.94"/>
  </r>
  <r>
    <d v="2024-12-14T00:00:00"/>
    <s v="Sales Invoice"/>
    <x v="2"/>
    <s v="KRHUB_78572"/>
    <s v="SubD A"/>
    <s v="SubD (SubD A)"/>
    <x v="6"/>
    <s v="Pampers"/>
    <n v="168"/>
    <n v="168"/>
    <n v="4200"/>
    <m/>
    <x v="4"/>
    <n v="25"/>
    <x v="551"/>
    <n v="241201.04"/>
  </r>
  <r>
    <d v="2024-12-14T00:00:00"/>
    <s v="Sales Invoice"/>
    <x v="283"/>
    <s v="KRHUB_93329"/>
    <s v="SubD A"/>
    <s v="SubD (SubD A)"/>
    <x v="6"/>
    <s v="Pampers"/>
    <n v="168"/>
    <n v="168"/>
    <n v="4200"/>
    <m/>
    <x v="4"/>
    <n v="25"/>
    <x v="551"/>
    <n v="237001.04"/>
  </r>
  <r>
    <d v="2024-12-14T00:00:00"/>
    <s v="Sales Invoice"/>
    <x v="16"/>
    <s v="KRHUB_90736"/>
    <s v="SubD A"/>
    <s v="SubD (SubD A)"/>
    <x v="2"/>
    <s v="Mach-3 Turbo"/>
    <n v="72"/>
    <n v="12"/>
    <n v="4224.12"/>
    <m/>
    <x v="4"/>
    <n v="352.01"/>
    <x v="552"/>
    <n v="11245.74"/>
  </r>
  <r>
    <d v="2024-12-17T00:00:00"/>
    <s v="Sales Invoice"/>
    <x v="281"/>
    <s v="KRHUB_89269"/>
    <s v="SubD A"/>
    <s v="SubD (SubD A)"/>
    <x v="1"/>
    <s v="Whisper Choice"/>
    <n v="20"/>
    <n v="20"/>
    <n v="4234.3999999999996"/>
    <m/>
    <x v="1"/>
    <n v="211.71999999999997"/>
    <x v="553"/>
    <n v="180405.71999999997"/>
  </r>
  <r>
    <d v="2024-12-16T00:00:00"/>
    <s v="Sales Invoice"/>
    <x v="3"/>
    <s v="KRHUB_78371"/>
    <s v="Large A Pharmacy"/>
    <s v="HFS (Large A Pharmacy)- D type"/>
    <x v="0"/>
    <s v="Vaporub Xtra Strong"/>
    <n v="140"/>
    <n v="24"/>
    <n v="4305.6000000000004"/>
    <m/>
    <x v="4"/>
    <n v="179.4"/>
    <x v="554"/>
    <n v="17969.55"/>
  </r>
  <r>
    <d v="2024-12-14T00:00:00"/>
    <s v="Sales Invoice"/>
    <x v="295"/>
    <s v="KRHUB_91961"/>
    <s v="SubD A"/>
    <s v="SubD (SubD A)"/>
    <x v="9"/>
    <s v="H&amp;S"/>
    <n v="36"/>
    <n v="108"/>
    <n v="4320"/>
    <m/>
    <x v="4"/>
    <n v="40"/>
    <x v="555"/>
    <n v="288461.02"/>
  </r>
  <r>
    <d v="2024-12-20T00:00:00"/>
    <s v="Sales Invoice"/>
    <x v="287"/>
    <s v="KRHUB_85606"/>
    <s v="SubD A"/>
    <s v="SubD (SubD A)"/>
    <x v="1"/>
    <s v="Whisper Choice"/>
    <n v="30"/>
    <n v="30"/>
    <n v="4324.2"/>
    <m/>
    <x v="1"/>
    <n v="144.13999999999999"/>
    <x v="556"/>
    <n v="176171.31999999995"/>
  </r>
  <r>
    <d v="2024-12-14T00:00:00"/>
    <s v="Sales Invoice"/>
    <x v="279"/>
    <s v="KRHUB_86219"/>
    <s v="SubD B"/>
    <s v="SubD (SubD B)"/>
    <x v="1"/>
    <s v="Whisper Choice"/>
    <n v="30"/>
    <n v="30"/>
    <n v="4324.2"/>
    <m/>
    <x v="4"/>
    <n v="144.13999999999999"/>
    <x v="556"/>
    <n v="171847.11999999997"/>
  </r>
  <r>
    <d v="2024-12-14T00:00:00"/>
    <s v="Sales Invoice"/>
    <x v="294"/>
    <s v="KRHUB_92137"/>
    <s v="SubD B"/>
    <s v="SubD (SubD B)"/>
    <x v="1"/>
    <s v="Whisper Choice"/>
    <n v="30"/>
    <n v="30"/>
    <n v="4324.2"/>
    <m/>
    <x v="4"/>
    <n v="144.13999999999999"/>
    <x v="556"/>
    <n v="167522.91999999998"/>
  </r>
  <r>
    <d v="2024-12-17T00:00:00"/>
    <s v="Sales Invoice"/>
    <x v="281"/>
    <s v="KRHUB_89269"/>
    <s v="SubD A"/>
    <s v="SubD (SubD A)"/>
    <x v="1"/>
    <s v="Whisper Choice"/>
    <n v="30"/>
    <n v="30"/>
    <n v="4324.2"/>
    <m/>
    <x v="1"/>
    <n v="144.13999999999999"/>
    <x v="556"/>
    <n v="163198.71999999997"/>
  </r>
  <r>
    <d v="2024-12-18T00:00:00"/>
    <s v="Sales Invoice"/>
    <x v="283"/>
    <s v="KRHUB_93329"/>
    <s v="SubD A"/>
    <s v="SubD (SubD A)"/>
    <x v="1"/>
    <s v="Whisper Choice"/>
    <n v="30"/>
    <n v="30"/>
    <n v="4324.2"/>
    <m/>
    <x v="1"/>
    <n v="144.13999999999999"/>
    <x v="556"/>
    <n v="158874.51999999999"/>
  </r>
  <r>
    <d v="2024-12-20T00:00:00"/>
    <s v="Sales Invoice"/>
    <x v="287"/>
    <s v="KRHUB_85606"/>
    <s v="SubD A"/>
    <s v="SubD (SubD A)"/>
    <x v="1"/>
    <s v="Whisper Choice"/>
    <n v="40"/>
    <n v="40"/>
    <n v="4324.3999999999996"/>
    <m/>
    <x v="1"/>
    <n v="108.10999999999999"/>
    <x v="557"/>
    <n v="154550.32"/>
  </r>
  <r>
    <d v="2024-12-19T00:00:00"/>
    <s v="Sales Invoice"/>
    <x v="16"/>
    <s v="KRHUB_90736"/>
    <s v="SubD A"/>
    <s v="SubD (SubD A)"/>
    <x v="1"/>
    <s v="Whisper Choice"/>
    <n v="40"/>
    <n v="40"/>
    <n v="4324.3999999999996"/>
    <m/>
    <x v="1"/>
    <n v="108.10999999999999"/>
    <x v="557"/>
    <n v="150225.91999999998"/>
  </r>
  <r>
    <d v="2024-12-16T00:00:00"/>
    <s v="Sales Invoice"/>
    <x v="15"/>
    <s v="KRHUB_90915"/>
    <s v="SubD B"/>
    <s v="SubD (SubD B)"/>
    <x v="1"/>
    <s v="Whisper Choice"/>
    <n v="40"/>
    <n v="40"/>
    <n v="4324.3999999999996"/>
    <m/>
    <x v="4"/>
    <n v="108.10999999999999"/>
    <x v="557"/>
    <n v="145901.51999999999"/>
  </r>
  <r>
    <d v="2024-12-13T00:00:00"/>
    <s v="Sales Invoice"/>
    <x v="282"/>
    <s v="KRHUB_91962"/>
    <s v="SubD A"/>
    <s v="SubD (SubD A)"/>
    <x v="7"/>
    <s v="Ariel"/>
    <n v="48"/>
    <n v="52"/>
    <n v="4333.68"/>
    <m/>
    <x v="0"/>
    <n v="83.34"/>
    <x v="558"/>
    <n v="1073903.04"/>
  </r>
  <r>
    <d v="2024-12-16T00:00:00"/>
    <s v="Sales Invoice"/>
    <x v="15"/>
    <s v="KRHUB_90915"/>
    <s v="SubD B"/>
    <s v="SubD (SubD B)"/>
    <x v="9"/>
    <s v="H&amp;S"/>
    <n v="56"/>
    <n v="18"/>
    <n v="4336.38"/>
    <m/>
    <x v="1"/>
    <n v="240.91"/>
    <x v="559"/>
    <n v="284141.02"/>
  </r>
  <r>
    <d v="2024-12-14T00:00:00"/>
    <s v="Sales Invoice"/>
    <x v="2"/>
    <s v="KRHUB_78572"/>
    <s v="SubD A"/>
    <s v="SubD (SubD A)"/>
    <x v="9"/>
    <s v="H&amp;S"/>
    <n v="60"/>
    <n v="180"/>
    <n v="4410"/>
    <m/>
    <x v="4"/>
    <n v="24.5"/>
    <x v="560"/>
    <n v="279804.64"/>
  </r>
  <r>
    <d v="2024-12-16T00:00:00"/>
    <s v="Sales Invoice"/>
    <x v="15"/>
    <s v="KRHUB_90915"/>
    <s v="SubD B"/>
    <s v="SubD (SubD B)"/>
    <x v="9"/>
    <s v="H&amp;S"/>
    <n v="60"/>
    <n v="180"/>
    <n v="4410"/>
    <m/>
    <x v="1"/>
    <n v="24.5"/>
    <x v="560"/>
    <n v="275394.64"/>
  </r>
  <r>
    <d v="2024-12-14T00:00:00"/>
    <s v="Sales Invoice"/>
    <x v="295"/>
    <s v="KRHUB_91961"/>
    <s v="SubD A"/>
    <s v="SubD (SubD A)"/>
    <x v="9"/>
    <s v="H&amp;S"/>
    <n v="60"/>
    <n v="180"/>
    <n v="4410"/>
    <m/>
    <x v="4"/>
    <n v="24.5"/>
    <x v="560"/>
    <n v="270984.64"/>
  </r>
  <r>
    <d v="2024-12-20T00:00:00"/>
    <s v="Sales Invoice"/>
    <x v="287"/>
    <s v="KRHUB_85606"/>
    <s v="SubD A"/>
    <s v="SubD (SubD A)"/>
    <x v="1"/>
    <s v="Whisper Ultra"/>
    <n v="36"/>
    <n v="36"/>
    <n v="4421.16"/>
    <m/>
    <x v="1"/>
    <n v="122.81"/>
    <x v="561"/>
    <n v="360370.61000000004"/>
  </r>
  <r>
    <d v="2024-12-14T00:00:00"/>
    <s v="Sales Invoice"/>
    <x v="295"/>
    <s v="KRHUB_91961"/>
    <s v="SubD A"/>
    <s v="SubD (SubD A)"/>
    <x v="1"/>
    <s v="Whisper Ultra"/>
    <n v="36"/>
    <n v="36"/>
    <n v="4421.16"/>
    <m/>
    <x v="4"/>
    <n v="122.81"/>
    <x v="561"/>
    <n v="355949.45"/>
  </r>
  <r>
    <d v="2024-12-14T00:00:00"/>
    <s v="Sales Invoice"/>
    <x v="283"/>
    <s v="KRHUB_93329"/>
    <s v="SubD A"/>
    <s v="SubD (SubD A)"/>
    <x v="1"/>
    <s v="Whisper Ultra"/>
    <n v="36"/>
    <n v="36"/>
    <n v="4421.16"/>
    <m/>
    <x v="4"/>
    <n v="122.81"/>
    <x v="561"/>
    <n v="351528.29000000004"/>
  </r>
  <r>
    <d v="2024-12-20T00:00:00"/>
    <s v="Sales Invoice"/>
    <x v="287"/>
    <s v="KRHUB_85606"/>
    <s v="SubD A"/>
    <s v="SubD (SubD A)"/>
    <x v="7"/>
    <s v="Ariel Liquid"/>
    <n v="12"/>
    <n v="24"/>
    <n v="4422.24"/>
    <m/>
    <x v="1"/>
    <n v="184.26"/>
    <x v="562"/>
    <n v="468003.25999999995"/>
  </r>
  <r>
    <d v="2024-12-17T00:00:00"/>
    <s v="Sales Invoice"/>
    <x v="16"/>
    <s v="KRHUB_90736"/>
    <s v="SubD A"/>
    <s v="SubD (SubD A)"/>
    <x v="7"/>
    <s v="Ariel Liquid"/>
    <n v="12"/>
    <n v="24"/>
    <n v="4422.24"/>
    <m/>
    <x v="1"/>
    <n v="184.26"/>
    <x v="562"/>
    <n v="463581.01999999996"/>
  </r>
  <r>
    <d v="2024-12-16T00:00:00"/>
    <s v="Sales Invoice"/>
    <x v="279"/>
    <s v="KRHUB_86219"/>
    <s v="SubD B"/>
    <s v="SubD (SubD B)"/>
    <x v="7"/>
    <s v="Tide"/>
    <n v="8"/>
    <n v="12"/>
    <n v="4433.3999999999996"/>
    <m/>
    <x v="1"/>
    <n v="369.45"/>
    <x v="563"/>
    <n v="788551.04"/>
  </r>
  <r>
    <d v="2024-12-14T00:00:00"/>
    <s v="Sales Invoice"/>
    <x v="1"/>
    <s v="KRHUB_93275"/>
    <s v="SubD B"/>
    <s v="SubD (SubD B)"/>
    <x v="9"/>
    <s v="H&amp;S"/>
    <n v="24"/>
    <n v="24"/>
    <n v="4472.6400000000003"/>
    <m/>
    <x v="4"/>
    <n v="186.36"/>
    <x v="564"/>
    <n v="266574.64"/>
  </r>
  <r>
    <d v="2024-12-14T00:00:00"/>
    <s v="Sales Invoice"/>
    <x v="279"/>
    <s v="KRHUB_86219"/>
    <s v="SubD B"/>
    <s v="SubD (SubD B)"/>
    <x v="9"/>
    <s v="H&amp;S"/>
    <n v="56"/>
    <n v="24"/>
    <n v="4472.6400000000003"/>
    <m/>
    <x v="4"/>
    <n v="186.36"/>
    <x v="564"/>
    <n v="262102"/>
  </r>
  <r>
    <d v="2024-12-14T00:00:00"/>
    <s v="Sales Invoice"/>
    <x v="0"/>
    <s v="KRHUB_78366"/>
    <s v="SubD A"/>
    <s v="SubD (SubD A)"/>
    <x v="0"/>
    <s v="Vaporub Xtra Strong"/>
    <n v="140"/>
    <n v="25"/>
    <n v="4485"/>
    <m/>
    <x v="4"/>
    <n v="179.4"/>
    <x v="565"/>
    <n v="13663.95"/>
  </r>
  <r>
    <d v="2024-12-17T00:00:00"/>
    <s v="Sales Invoice"/>
    <x v="0"/>
    <s v="KRHUB_78366"/>
    <s v="SubD A"/>
    <s v="SubD (SubD A)"/>
    <x v="0"/>
    <s v="Vaporub Xtra Strong"/>
    <n v="140"/>
    <n v="25"/>
    <n v="4485"/>
    <m/>
    <x v="1"/>
    <n v="179.4"/>
    <x v="565"/>
    <n v="9178.9500000000007"/>
  </r>
  <r>
    <d v="2024-12-20T00:00:00"/>
    <s v="Sales Invoice"/>
    <x v="287"/>
    <s v="KRHUB_85606"/>
    <s v="SubD A"/>
    <s v="SubD (SubD A)"/>
    <x v="6"/>
    <s v="Pampers"/>
    <n v="6"/>
    <n v="6"/>
    <n v="4495.0200000000004"/>
    <m/>
    <x v="1"/>
    <n v="749.17000000000007"/>
    <x v="566"/>
    <n v="232801.04"/>
  </r>
  <r>
    <d v="2024-12-16T00:00:00"/>
    <s v="Sales Invoice"/>
    <x v="3"/>
    <s v="KRHUB_78371"/>
    <s v="Large A Pharmacy"/>
    <s v="HFS (Large A Pharmacy)- D type"/>
    <x v="6"/>
    <s v="Pampers"/>
    <n v="12"/>
    <n v="6"/>
    <n v="4495.0200000000004"/>
    <m/>
    <x v="4"/>
    <n v="749.17000000000007"/>
    <x v="566"/>
    <n v="228306.02000000002"/>
  </r>
  <r>
    <d v="2024-12-16T00:00:00"/>
    <s v="Sales Invoice"/>
    <x v="3"/>
    <s v="KRHUB_78371"/>
    <s v="Large A Pharmacy"/>
    <s v="HFS (Large A Pharmacy)- D type"/>
    <x v="6"/>
    <s v="Pampers"/>
    <n v="6"/>
    <n v="6"/>
    <n v="4495.0200000000004"/>
    <m/>
    <x v="1"/>
    <n v="749.17000000000007"/>
    <x v="566"/>
    <n v="223811"/>
  </r>
  <r>
    <d v="2024-12-14T00:00:00"/>
    <s v="Sales Invoice"/>
    <x v="295"/>
    <s v="KRHUB_91961"/>
    <s v="SubD A"/>
    <s v="SubD (SubD A)"/>
    <x v="9"/>
    <s v="Pantene"/>
    <n v="12"/>
    <n v="6"/>
    <n v="4500"/>
    <m/>
    <x v="4"/>
    <n v="750"/>
    <x v="567"/>
    <n v="36047.520000000004"/>
  </r>
  <r>
    <d v="2024-12-14T00:00:00"/>
    <s v="Sales Invoice"/>
    <x v="283"/>
    <s v="KRHUB_93329"/>
    <s v="SubD A"/>
    <s v="SubD (SubD A)"/>
    <x v="9"/>
    <s v="Pantene"/>
    <n v="12"/>
    <n v="6"/>
    <n v="4500"/>
    <m/>
    <x v="4"/>
    <n v="750"/>
    <x v="567"/>
    <n v="31547.52"/>
  </r>
  <r>
    <d v="2024-12-14T00:00:00"/>
    <s v="Sales Invoice"/>
    <x v="295"/>
    <s v="KRHUB_91961"/>
    <s v="SubD A"/>
    <s v="SubD (SubD A)"/>
    <x v="7"/>
    <s v="Ariel Liquid"/>
    <n v="4"/>
    <n v="8"/>
    <n v="4533.28"/>
    <m/>
    <x v="4"/>
    <n v="566.66"/>
    <x v="568"/>
    <n v="459158.77999999997"/>
  </r>
  <r>
    <d v="2024-12-14T00:00:00"/>
    <s v="Sales Invoice"/>
    <x v="283"/>
    <s v="KRHUB_93329"/>
    <s v="SubD A"/>
    <s v="SubD (SubD A)"/>
    <x v="1"/>
    <s v="Whisper Choice"/>
    <n v="120"/>
    <n v="120"/>
    <n v="4539.6000000000004"/>
    <m/>
    <x v="4"/>
    <n v="37.830000000000005"/>
    <x v="569"/>
    <n v="141577.12"/>
  </r>
  <r>
    <d v="2024-12-16T00:00:00"/>
    <s v="Sales Invoice"/>
    <x v="15"/>
    <s v="KRHUB_90915"/>
    <s v="SubD B"/>
    <s v="SubD (SubD B)"/>
    <x v="1"/>
    <s v="Whisper Ultra"/>
    <n v="72"/>
    <n v="72"/>
    <n v="4540.32"/>
    <m/>
    <x v="4"/>
    <n v="63.059999999999995"/>
    <x v="570"/>
    <n v="347107.13000000006"/>
  </r>
  <r>
    <d v="2024-12-16T00:00:00"/>
    <s v="Sales Invoice"/>
    <x v="3"/>
    <s v="KRHUB_78371"/>
    <s v="Large A Pharmacy"/>
    <s v="HFS (Large A Pharmacy)- D type"/>
    <x v="4"/>
    <s v="Fusion PC"/>
    <n v="6"/>
    <n v="12"/>
    <n v="4553.5200000000004"/>
    <m/>
    <x v="4"/>
    <n v="379.46000000000004"/>
    <x v="571"/>
    <n v="4553.5200000000004"/>
  </r>
  <r>
    <d v="2024-12-16T00:00:00"/>
    <s v="Sales Invoice"/>
    <x v="3"/>
    <s v="KRHUB_78371"/>
    <s v="Large A Pharmacy"/>
    <s v="HFS (Large A Pharmacy)- D type"/>
    <x v="2"/>
    <s v="Fusion"/>
    <n v="36"/>
    <n v="12"/>
    <n v="4553.5200000000004"/>
    <m/>
    <x v="4"/>
    <n v="379.46000000000004"/>
    <x v="571"/>
    <n v="134788"/>
  </r>
  <r>
    <d v="2024-12-16T00:00:00"/>
    <s v="Sales Invoice"/>
    <x v="3"/>
    <s v="KRHUB_78371"/>
    <s v="Large A Pharmacy"/>
    <s v="HFS (Large A Pharmacy)- D type"/>
    <x v="0"/>
    <s v="Vaporub"/>
    <n v="72"/>
    <n v="10"/>
    <n v="4606.2"/>
    <m/>
    <x v="4"/>
    <n v="460.62"/>
    <x v="572"/>
    <n v="9161801.620000001"/>
  </r>
  <r>
    <d v="2024-12-14T00:00:00"/>
    <s v="Sales Invoice"/>
    <x v="1"/>
    <s v="KRHUB_93275"/>
    <s v="SubD B"/>
    <s v="SubD (SubD B)"/>
    <x v="6"/>
    <s v="Pampers"/>
    <n v="12"/>
    <n v="18"/>
    <n v="4680"/>
    <m/>
    <x v="4"/>
    <n v="260"/>
    <x v="573"/>
    <n v="219315.98"/>
  </r>
  <r>
    <d v="2024-12-20T00:00:00"/>
    <s v="Sales Invoice"/>
    <x v="287"/>
    <s v="KRHUB_85606"/>
    <s v="SubD A"/>
    <s v="SubD (SubD A)"/>
    <x v="9"/>
    <s v="H&amp;S"/>
    <n v="30"/>
    <n v="10"/>
    <n v="4681.8"/>
    <m/>
    <x v="1"/>
    <n v="468.18"/>
    <x v="574"/>
    <n v="257629.36000000002"/>
  </r>
  <r>
    <d v="2024-12-14T00:00:00"/>
    <s v="Sales Invoice"/>
    <x v="282"/>
    <s v="KRHUB_91962"/>
    <s v="SubD A"/>
    <s v="SubD (SubD A)"/>
    <x v="5"/>
    <s v="Satin Care"/>
    <n v="192"/>
    <n v="60"/>
    <n v="4683.6000000000004"/>
    <m/>
    <x v="0"/>
    <n v="78.06"/>
    <x v="575"/>
    <n v="42152.4"/>
  </r>
  <r>
    <d v="2024-12-20T00:00:00"/>
    <s v="Sales Invoice"/>
    <x v="287"/>
    <s v="KRHUB_85606"/>
    <s v="SubD A"/>
    <s v="SubD (SubD A)"/>
    <x v="0"/>
    <s v="Vaporub Xtra Strong"/>
    <n v="216"/>
    <n v="45"/>
    <n v="4693.95"/>
    <m/>
    <x v="1"/>
    <n v="104.31"/>
    <x v="576"/>
    <n v="4693.95"/>
  </r>
  <r>
    <d v="2024-12-14T00:00:00"/>
    <s v="Sales Invoice"/>
    <x v="0"/>
    <s v="KRHUB_78366"/>
    <s v="SubD A"/>
    <s v="SubD (SubD A)"/>
    <x v="1"/>
    <s v="Whisper Ultra"/>
    <n v="24"/>
    <n v="24"/>
    <n v="4736.88"/>
    <m/>
    <x v="4"/>
    <n v="197.37"/>
    <x v="577"/>
    <n v="342566.81000000006"/>
  </r>
  <r>
    <d v="2024-12-17T00:00:00"/>
    <s v="Sales Invoice"/>
    <x v="0"/>
    <s v="KRHUB_78366"/>
    <s v="SubD A"/>
    <s v="SubD (SubD A)"/>
    <x v="1"/>
    <s v="Whisper Ultra"/>
    <n v="24"/>
    <n v="24"/>
    <n v="4736.88"/>
    <m/>
    <x v="1"/>
    <n v="197.37"/>
    <x v="577"/>
    <n v="337829.93"/>
  </r>
  <r>
    <d v="2024-12-20T00:00:00"/>
    <s v="Sales Invoice"/>
    <x v="287"/>
    <s v="KRHUB_85606"/>
    <s v="SubD A"/>
    <s v="SubD (SubD A)"/>
    <x v="7"/>
    <s v="Ariel"/>
    <n v="3"/>
    <n v="6"/>
    <n v="4750.0200000000004"/>
    <m/>
    <x v="1"/>
    <n v="791.67000000000007"/>
    <x v="578"/>
    <n v="1069569.3600000001"/>
  </r>
  <r>
    <d v="2024-12-14T00:00:00"/>
    <s v="Sales Invoice"/>
    <x v="0"/>
    <s v="KRHUB_78366"/>
    <s v="SubD A"/>
    <s v="SubD (SubD A)"/>
    <x v="1"/>
    <s v="Whisper Ultra"/>
    <n v="48"/>
    <n v="48"/>
    <n v="4756.8"/>
    <m/>
    <x v="4"/>
    <n v="99.100000000000009"/>
    <x v="579"/>
    <n v="333093.05000000005"/>
  </r>
  <r>
    <d v="2024-12-17T00:00:00"/>
    <s v="Sales Invoice"/>
    <x v="0"/>
    <s v="KRHUB_78366"/>
    <s v="SubD A"/>
    <s v="SubD (SubD A)"/>
    <x v="1"/>
    <s v="Whisper Ultra"/>
    <n v="48"/>
    <n v="48"/>
    <n v="4756.8"/>
    <m/>
    <x v="1"/>
    <n v="99.100000000000009"/>
    <x v="579"/>
    <n v="328336.25"/>
  </r>
  <r>
    <d v="2024-12-14T00:00:00"/>
    <s v="Sales Invoice"/>
    <x v="282"/>
    <s v="KRHUB_91962"/>
    <s v="SubD A"/>
    <s v="SubD (SubD A)"/>
    <x v="1"/>
    <s v="Whisper Ultra"/>
    <n v="48"/>
    <n v="48"/>
    <n v="4756.8"/>
    <m/>
    <x v="4"/>
    <n v="99.100000000000009"/>
    <x v="579"/>
    <n v="323579.45"/>
  </r>
  <r>
    <d v="2024-12-16T00:00:00"/>
    <s v="Sales Invoice"/>
    <x v="279"/>
    <s v="KRHUB_86219"/>
    <s v="SubD B"/>
    <s v="SubD (SubD B)"/>
    <x v="7"/>
    <s v="Ariel Liquid"/>
    <n v="6"/>
    <n v="12"/>
    <n v="4766.6400000000003"/>
    <m/>
    <x v="1"/>
    <n v="397.22"/>
    <x v="580"/>
    <n v="454625.49999999994"/>
  </r>
  <r>
    <d v="2024-12-16T00:00:00"/>
    <s v="Sales Invoice"/>
    <x v="15"/>
    <s v="KRHUB_90915"/>
    <s v="SubD B"/>
    <s v="SubD (SubD B)"/>
    <x v="7"/>
    <s v="Ariel Liquid"/>
    <n v="6"/>
    <n v="12"/>
    <n v="4766.6400000000003"/>
    <m/>
    <x v="1"/>
    <n v="397.22"/>
    <x v="580"/>
    <n v="449858.85999999993"/>
  </r>
  <r>
    <d v="2024-12-19T00:00:00"/>
    <s v="Sales Invoice"/>
    <x v="16"/>
    <s v="KRHUB_90736"/>
    <s v="SubD A"/>
    <s v="SubD (SubD A)"/>
    <x v="2"/>
    <s v="Guard"/>
    <n v="480"/>
    <n v="120"/>
    <n v="4800"/>
    <m/>
    <x v="1"/>
    <n v="40"/>
    <x v="581"/>
    <n v="306293.2"/>
  </r>
  <r>
    <d v="2024-12-14T00:00:00"/>
    <s v="Sales Invoice"/>
    <x v="295"/>
    <s v="KRHUB_91961"/>
    <s v="SubD A"/>
    <s v="SubD (SubD A)"/>
    <x v="9"/>
    <s v="Pantene"/>
    <n v="12"/>
    <n v="6"/>
    <n v="4816.08"/>
    <m/>
    <x v="4"/>
    <n v="802.68"/>
    <x v="582"/>
    <n v="27047.52"/>
  </r>
  <r>
    <d v="2024-12-14T00:00:00"/>
    <s v="Sales Invoice"/>
    <x v="1"/>
    <s v="KRHUB_93275"/>
    <s v="SubD B"/>
    <s v="SubD (SubD B)"/>
    <x v="0"/>
    <s v="VCD"/>
    <n v="16"/>
    <n v="16"/>
    <n v="4939.84"/>
    <m/>
    <x v="4"/>
    <n v="308.74"/>
    <x v="583"/>
    <n v="966160.08000000007"/>
  </r>
  <r>
    <d v="2024-12-14T00:00:00"/>
    <s v="Sales Invoice"/>
    <x v="279"/>
    <s v="KRHUB_86219"/>
    <s v="SubD B"/>
    <s v="SubD (SubD B)"/>
    <x v="0"/>
    <s v="VCD"/>
    <n v="16"/>
    <n v="16"/>
    <n v="4939.84"/>
    <m/>
    <x v="4"/>
    <n v="308.74"/>
    <x v="583"/>
    <n v="961220.24"/>
  </r>
  <r>
    <d v="2024-12-20T00:00:00"/>
    <s v="Sales Invoice"/>
    <x v="294"/>
    <s v="KRHUB_92137"/>
    <s v="SubD B"/>
    <s v="SubD (SubD B)"/>
    <x v="0"/>
    <s v="VCD"/>
    <n v="16"/>
    <n v="16"/>
    <n v="4939.84"/>
    <m/>
    <x v="1"/>
    <n v="308.74"/>
    <x v="583"/>
    <n v="956280.39999999991"/>
  </r>
  <r>
    <d v="2024-12-14T00:00:00"/>
    <s v="Sales Invoice"/>
    <x v="295"/>
    <s v="KRHUB_91961"/>
    <s v="SubD A"/>
    <s v="SubD (SubD A)"/>
    <x v="0"/>
    <s v="VCD"/>
    <n v="16"/>
    <n v="16"/>
    <n v="4939.84"/>
    <m/>
    <x v="4"/>
    <n v="308.74"/>
    <x v="583"/>
    <n v="951340.56"/>
  </r>
  <r>
    <d v="2024-12-20T00:00:00"/>
    <s v="Sales Invoice"/>
    <x v="295"/>
    <s v="KRHUB_91961"/>
    <s v="SubD A"/>
    <s v="SubD (SubD A)"/>
    <x v="0"/>
    <s v="VCD"/>
    <n v="16"/>
    <n v="16"/>
    <n v="4939.84"/>
    <m/>
    <x v="1"/>
    <n v="308.74"/>
    <x v="583"/>
    <n v="946400.72"/>
  </r>
  <r>
    <d v="2024-12-14T00:00:00"/>
    <s v="Sales Invoice"/>
    <x v="294"/>
    <s v="KRHUB_92137"/>
    <s v="SubD B"/>
    <s v="SubD (SubD B)"/>
    <x v="8"/>
    <s v="ORAL B"/>
    <n v="24"/>
    <n v="24"/>
    <n v="4959.84"/>
    <m/>
    <x v="4"/>
    <n v="206.66"/>
    <x v="584"/>
    <n v="72224.2"/>
  </r>
  <r>
    <d v="2024-12-13T00:00:00"/>
    <s v="Sales Invoice"/>
    <x v="283"/>
    <s v="KRHUB_93329"/>
    <s v="SubD A"/>
    <s v="SubD (SubD A)"/>
    <x v="9"/>
    <s v="H&amp;S"/>
    <n v="12"/>
    <n v="6"/>
    <n v="4982.16"/>
    <m/>
    <x v="0"/>
    <n v="830.36"/>
    <x v="585"/>
    <n v="252947.56000000003"/>
  </r>
  <r>
    <d v="2024-12-14T00:00:00"/>
    <s v="Sales Invoice"/>
    <x v="1"/>
    <s v="KRHUB_93275"/>
    <s v="SubD B"/>
    <s v="SubD (SubD B)"/>
    <x v="6"/>
    <s v="Pampers"/>
    <n v="4"/>
    <n v="4"/>
    <n v="4996.6400000000003"/>
    <m/>
    <x v="4"/>
    <n v="1249.1600000000001"/>
    <x v="586"/>
    <n v="214635.97999999998"/>
  </r>
  <r>
    <d v="2024-12-19T00:00:00"/>
    <s v="Sales Invoice"/>
    <x v="16"/>
    <s v="KRHUB_90736"/>
    <s v="SubD A"/>
    <s v="SubD (SubD A)"/>
    <x v="1"/>
    <s v="Whisper Choice"/>
    <n v="112"/>
    <n v="112"/>
    <n v="5044.4799999999996"/>
    <m/>
    <x v="1"/>
    <n v="45.04"/>
    <x v="587"/>
    <n v="137037.51999999999"/>
  </r>
  <r>
    <d v="2024-12-17T00:00:00"/>
    <s v="Sales Invoice"/>
    <x v="281"/>
    <s v="KRHUB_89269"/>
    <s v="SubD A"/>
    <s v="SubD (SubD A)"/>
    <x v="1"/>
    <s v="Whisper Choice"/>
    <n v="112"/>
    <n v="112"/>
    <n v="5044.4799999999996"/>
    <m/>
    <x v="1"/>
    <n v="45.04"/>
    <x v="587"/>
    <n v="131993.04"/>
  </r>
  <r>
    <d v="2024-12-17T00:00:00"/>
    <s v="Sales Invoice"/>
    <x v="281"/>
    <s v="KRHUB_89269"/>
    <s v="SubD A"/>
    <s v="SubD (SubD A)"/>
    <x v="1"/>
    <s v="Whisper Ultra"/>
    <n v="32"/>
    <n v="32"/>
    <n v="5045.12"/>
    <m/>
    <x v="1"/>
    <n v="157.66"/>
    <x v="588"/>
    <n v="318822.65000000002"/>
  </r>
  <r>
    <d v="2024-12-14T00:00:00"/>
    <s v="Sales Invoice"/>
    <x v="76"/>
    <s v="KRHUB_94585"/>
    <s v="SubD B"/>
    <s v="SubD (SubD B)"/>
    <x v="7"/>
    <s v="Tide"/>
    <n v="5"/>
    <n v="50"/>
    <n v="5102"/>
    <m/>
    <x v="4"/>
    <n v="102.04"/>
    <x v="589"/>
    <n v="784117.64"/>
  </r>
  <r>
    <d v="2024-12-14T00:00:00"/>
    <s v="Sales Invoice"/>
    <x v="295"/>
    <s v="KRHUB_91961"/>
    <s v="SubD A"/>
    <s v="SubD (SubD A)"/>
    <x v="7"/>
    <s v="Tide"/>
    <n v="5"/>
    <n v="50"/>
    <n v="5102"/>
    <m/>
    <x v="4"/>
    <n v="102.04"/>
    <x v="589"/>
    <n v="779015.64"/>
  </r>
  <r>
    <d v="2024-12-16T00:00:00"/>
    <s v="Sales Invoice"/>
    <x v="279"/>
    <s v="KRHUB_86219"/>
    <s v="SubD B"/>
    <s v="SubD (SubD B)"/>
    <x v="7"/>
    <s v="Ariel"/>
    <n v="5"/>
    <n v="50"/>
    <n v="5102"/>
    <m/>
    <x v="1"/>
    <n v="102.04"/>
    <x v="589"/>
    <n v="1064819.3400000001"/>
  </r>
  <r>
    <d v="2024-12-18T00:00:00"/>
    <s v="Sales Invoice"/>
    <x v="283"/>
    <s v="KRHUB_93329"/>
    <s v="SubD A"/>
    <s v="SubD (SubD A)"/>
    <x v="0"/>
    <s v="Vaporub"/>
    <n v="72"/>
    <n v="18"/>
    <n v="5106.78"/>
    <m/>
    <x v="1"/>
    <n v="283.70999999999998"/>
    <x v="590"/>
    <n v="9157195.4199999999"/>
  </r>
  <r>
    <d v="2024-12-19T00:00:00"/>
    <s v="Sales Invoice"/>
    <x v="16"/>
    <s v="KRHUB_90736"/>
    <s v="SubD A"/>
    <s v="SubD (SubD A)"/>
    <x v="5"/>
    <s v="Venus"/>
    <n v="18"/>
    <n v="18"/>
    <n v="5131.62"/>
    <m/>
    <x v="1"/>
    <n v="285.08999999999997"/>
    <x v="591"/>
    <n v="28226.22"/>
  </r>
  <r>
    <d v="2024-12-14T00:00:00"/>
    <s v="Sales Invoice"/>
    <x v="295"/>
    <s v="KRHUB_91961"/>
    <s v="SubD A"/>
    <s v="SubD (SubD A)"/>
    <x v="5"/>
    <s v="Venus"/>
    <n v="18"/>
    <n v="18"/>
    <n v="5131.62"/>
    <m/>
    <x v="0"/>
    <n v="285.08999999999997"/>
    <x v="591"/>
    <n v="23094.6"/>
  </r>
  <r>
    <d v="2024-12-14T00:00:00"/>
    <s v="Sales Invoice"/>
    <x v="0"/>
    <s v="KRHUB_78366"/>
    <s v="SubD A"/>
    <s v="SubD (SubD A)"/>
    <x v="9"/>
    <s v="Pantene"/>
    <n v="24"/>
    <n v="30"/>
    <n v="5154.6000000000004"/>
    <m/>
    <x v="4"/>
    <n v="171.82000000000002"/>
    <x v="592"/>
    <n v="22231.440000000002"/>
  </r>
  <r>
    <d v="2024-12-14T00:00:00"/>
    <s v="Sales Invoice"/>
    <x v="282"/>
    <s v="KRHUB_91962"/>
    <s v="SubD A"/>
    <s v="SubD (SubD A)"/>
    <x v="7"/>
    <s v="Ariel"/>
    <n v="2"/>
    <n v="4"/>
    <n v="5181.4799999999996"/>
    <m/>
    <x v="4"/>
    <n v="1295.3699999999999"/>
    <x v="593"/>
    <n v="1059717.3400000001"/>
  </r>
  <r>
    <d v="2024-12-16T00:00:00"/>
    <s v="Sales Invoice"/>
    <x v="3"/>
    <s v="KRHUB_78371"/>
    <s v="Large A Pharmacy"/>
    <s v="HFS (Large A Pharmacy)- D type"/>
    <x v="1"/>
    <s v="Whisper Choice"/>
    <n v="1"/>
    <n v="2"/>
    <n v="5189.34"/>
    <m/>
    <x v="4"/>
    <n v="2594.67"/>
    <x v="594"/>
    <n v="126948.56"/>
  </r>
  <r>
    <d v="2024-12-14T00:00:00"/>
    <s v="Sales Invoice"/>
    <x v="16"/>
    <s v="KRHUB_90736"/>
    <s v="SubD A"/>
    <s v="SubD (SubD A)"/>
    <x v="0"/>
    <s v="BabyRub"/>
    <n v="144"/>
    <n v="30"/>
    <n v="5207.1000000000004"/>
    <m/>
    <x v="4"/>
    <n v="173.57000000000002"/>
    <x v="595"/>
    <n v="97966.95"/>
  </r>
  <r>
    <d v="2024-12-14T00:00:00"/>
    <s v="Sales Invoice"/>
    <x v="76"/>
    <s v="KRHUB_94585"/>
    <s v="SubD B"/>
    <s v="SubD (SubD B)"/>
    <x v="0"/>
    <s v="BabyRub"/>
    <n v="144"/>
    <n v="30"/>
    <n v="5207.1000000000004"/>
    <m/>
    <x v="4"/>
    <n v="173.57000000000002"/>
    <x v="595"/>
    <n v="92759.85"/>
  </r>
  <r>
    <d v="2024-12-02T00:00:00"/>
    <s v="Sales Invoice"/>
    <x v="296"/>
    <s v="KRAHD_70486"/>
    <s v="Hyper"/>
    <s v="New HFS (Hyper)"/>
    <x v="5"/>
    <s v="Venus"/>
    <n v="72"/>
    <n v="36"/>
    <n v="5210.28"/>
    <m/>
    <x v="3"/>
    <n v="144.72999999999999"/>
    <x v="596"/>
    <n v="17962.980000000003"/>
  </r>
  <r>
    <d v="2024-12-17T00:00:00"/>
    <s v="Sales Invoice"/>
    <x v="281"/>
    <s v="KRHUB_89269"/>
    <s v="SubD A"/>
    <s v="SubD (SubD A)"/>
    <x v="9"/>
    <s v="H&amp;S"/>
    <n v="56"/>
    <n v="28"/>
    <n v="5218.08"/>
    <m/>
    <x v="1"/>
    <n v="186.35999999999999"/>
    <x v="597"/>
    <n v="247965.40000000002"/>
  </r>
  <r>
    <d v="2024-12-16T00:00:00"/>
    <s v="Sales Invoice"/>
    <x v="3"/>
    <s v="KRHUB_78371"/>
    <s v="Large A Pharmacy"/>
    <s v="HFS (Large A Pharmacy)- D type"/>
    <x v="4"/>
    <s v="Gillette"/>
    <n v="24"/>
    <n v="24"/>
    <n v="5222.6400000000003"/>
    <m/>
    <x v="4"/>
    <n v="217.61"/>
    <x v="598"/>
    <n v="36898.32"/>
  </r>
  <r>
    <d v="2024-12-16T00:00:00"/>
    <s v="Sales Invoice"/>
    <x v="15"/>
    <s v="KRHUB_90915"/>
    <s v="SubD B"/>
    <s v="SubD (SubD B)"/>
    <x v="7"/>
    <s v="Ariel"/>
    <n v="48"/>
    <n v="48"/>
    <n v="5244.48"/>
    <m/>
    <x v="1"/>
    <n v="109.25999999999999"/>
    <x v="599"/>
    <n v="1054535.8600000001"/>
  </r>
  <r>
    <d v="2024-12-16T00:00:00"/>
    <s v="Sales Invoice"/>
    <x v="15"/>
    <s v="KRHUB_90915"/>
    <s v="SubD B"/>
    <s v="SubD (SubD B)"/>
    <x v="6"/>
    <s v="Pampers"/>
    <n v="40"/>
    <n v="64"/>
    <n v="5280"/>
    <m/>
    <x v="4"/>
    <n v="82.5"/>
    <x v="600"/>
    <n v="209639.34"/>
  </r>
  <r>
    <d v="2024-12-18T00:00:00"/>
    <s v="Sales Invoice"/>
    <x v="280"/>
    <s v="KRHUB_92863"/>
    <s v="SubD A"/>
    <s v="SubD (SubD A)"/>
    <x v="9"/>
    <s v="H&amp;S"/>
    <n v="12"/>
    <n v="6"/>
    <n v="5298.24"/>
    <m/>
    <x v="1"/>
    <n v="883.04"/>
    <x v="601"/>
    <n v="242747.32"/>
  </r>
  <r>
    <d v="2024-12-13T00:00:00"/>
    <s v="Sales Invoice"/>
    <x v="282"/>
    <s v="KRHUB_91962"/>
    <s v="SubD A"/>
    <s v="SubD (SubD A)"/>
    <x v="9"/>
    <s v="H&amp;S"/>
    <n v="12"/>
    <n v="6"/>
    <n v="5298.24"/>
    <m/>
    <x v="0"/>
    <n v="883.04"/>
    <x v="601"/>
    <n v="237449.08"/>
  </r>
  <r>
    <d v="2024-12-13T00:00:00"/>
    <s v="Sales Invoice"/>
    <x v="283"/>
    <s v="KRHUB_93329"/>
    <s v="SubD A"/>
    <s v="SubD (SubD A)"/>
    <x v="9"/>
    <s v="H&amp;S"/>
    <n v="12"/>
    <n v="6"/>
    <n v="5298.24"/>
    <m/>
    <x v="0"/>
    <n v="883.04"/>
    <x v="601"/>
    <n v="232150.84"/>
  </r>
  <r>
    <d v="2024-12-14T00:00:00"/>
    <s v="Sales Invoice"/>
    <x v="279"/>
    <s v="KRHUB_86219"/>
    <s v="SubD B"/>
    <s v="SubD (SubD B)"/>
    <x v="6"/>
    <s v="Pampers"/>
    <n v="12"/>
    <n v="16"/>
    <n v="5320"/>
    <m/>
    <x v="4"/>
    <n v="332.5"/>
    <x v="602"/>
    <n v="204359.34"/>
  </r>
  <r>
    <d v="2024-12-14T00:00:00"/>
    <s v="Sales Invoice"/>
    <x v="0"/>
    <s v="KRHUB_78366"/>
    <s v="SubD A"/>
    <s v="SubD (SubD A)"/>
    <x v="4"/>
    <s v="Gillette"/>
    <n v="12"/>
    <n v="24"/>
    <n v="5335.68"/>
    <m/>
    <x v="4"/>
    <n v="222.32000000000002"/>
    <x v="603"/>
    <n v="31675.68"/>
  </r>
  <r>
    <d v="2024-12-16T00:00:00"/>
    <s v="Sales Invoice"/>
    <x v="15"/>
    <s v="KRHUB_90915"/>
    <s v="SubD B"/>
    <s v="SubD (SubD B)"/>
    <x v="2"/>
    <s v="Vector3"/>
    <n v="72"/>
    <n v="24"/>
    <n v="5335.68"/>
    <m/>
    <x v="4"/>
    <n v="222.32000000000002"/>
    <x v="603"/>
    <n v="5335.68"/>
  </r>
  <r>
    <d v="2024-12-16T00:00:00"/>
    <s v="Sales Invoice"/>
    <x v="15"/>
    <s v="KRHUB_90915"/>
    <s v="SubD B"/>
    <s v="SubD (SubD B)"/>
    <x v="7"/>
    <s v="Ariel Liquid"/>
    <n v="12"/>
    <n v="29"/>
    <n v="5343.54"/>
    <m/>
    <x v="1"/>
    <n v="184.26"/>
    <x v="604"/>
    <n v="445092.22"/>
  </r>
  <r>
    <d v="2024-12-20T00:00:00"/>
    <s v="Sales Invoice"/>
    <x v="287"/>
    <s v="KRHUB_85606"/>
    <s v="SubD A"/>
    <s v="SubD (SubD A)"/>
    <x v="7"/>
    <s v="Ariel"/>
    <n v="3"/>
    <n v="6"/>
    <n v="5388.84"/>
    <m/>
    <x v="1"/>
    <n v="898.14"/>
    <x v="605"/>
    <n v="1049291.3800000001"/>
  </r>
  <r>
    <d v="2024-12-20T00:00:00"/>
    <s v="Sales Invoice"/>
    <x v="287"/>
    <s v="KRHUB_85606"/>
    <s v="SubD A"/>
    <s v="SubD (SubD A)"/>
    <x v="1"/>
    <s v="Whisper Choice"/>
    <n v="60"/>
    <n v="120"/>
    <n v="5404.8"/>
    <m/>
    <x v="1"/>
    <n v="45.04"/>
    <x v="606"/>
    <n v="121759.22"/>
  </r>
  <r>
    <d v="2024-12-16T00:00:00"/>
    <s v="Sales Invoice"/>
    <x v="15"/>
    <s v="KRHUB_90915"/>
    <s v="SubD B"/>
    <s v="SubD (SubD B)"/>
    <x v="1"/>
    <s v="Whisper Choice"/>
    <n v="60"/>
    <n v="120"/>
    <n v="5404.8"/>
    <m/>
    <x v="4"/>
    <n v="45.04"/>
    <x v="606"/>
    <n v="116354.42"/>
  </r>
  <r>
    <d v="2024-12-14T00:00:00"/>
    <s v="Sales Invoice"/>
    <x v="283"/>
    <s v="KRHUB_93329"/>
    <s v="SubD A"/>
    <s v="SubD (SubD A)"/>
    <x v="1"/>
    <s v="Whisper Choice"/>
    <n v="60"/>
    <n v="120"/>
    <n v="5404.8"/>
    <m/>
    <x v="4"/>
    <n v="45.04"/>
    <x v="606"/>
    <n v="110949.62"/>
  </r>
  <r>
    <d v="2024-12-14T00:00:00"/>
    <s v="Sales Invoice"/>
    <x v="2"/>
    <s v="KRHUB_78572"/>
    <s v="SubD A"/>
    <s v="SubD (SubD A)"/>
    <x v="7"/>
    <s v="Tide"/>
    <n v="24"/>
    <n v="69"/>
    <n v="5430.3"/>
    <m/>
    <x v="4"/>
    <n v="78.7"/>
    <x v="607"/>
    <n v="773913.64"/>
  </r>
  <r>
    <d v="2024-12-17T00:00:00"/>
    <s v="Sales Invoice"/>
    <x v="281"/>
    <s v="KRHUB_89269"/>
    <s v="SubD A"/>
    <s v="SubD (SubD A)"/>
    <x v="1"/>
    <s v="Whisper Ultra"/>
    <n v="18"/>
    <n v="18"/>
    <n v="5526.36"/>
    <m/>
    <x v="1"/>
    <n v="307.02"/>
    <x v="608"/>
    <n v="313777.53000000003"/>
  </r>
  <r>
    <d v="2024-12-16T00:00:00"/>
    <s v="Sales Invoice"/>
    <x v="15"/>
    <s v="KRHUB_90915"/>
    <s v="SubD B"/>
    <s v="SubD (SubD B)"/>
    <x v="1"/>
    <s v="Whisper Ultra"/>
    <n v="18"/>
    <n v="18"/>
    <n v="5526.36"/>
    <m/>
    <x v="4"/>
    <n v="307.02"/>
    <x v="608"/>
    <n v="308251.17000000004"/>
  </r>
  <r>
    <d v="2024-12-14T00:00:00"/>
    <s v="Sales Invoice"/>
    <x v="295"/>
    <s v="KRHUB_91961"/>
    <s v="SubD A"/>
    <s v="SubD (SubD A)"/>
    <x v="0"/>
    <s v="Vaporub"/>
    <n v="72"/>
    <n v="12"/>
    <n v="5527.44"/>
    <m/>
    <x v="4"/>
    <n v="460.61999999999995"/>
    <x v="609"/>
    <n v="9152088.6400000006"/>
  </r>
  <r>
    <d v="2024-12-17T00:00:00"/>
    <s v="Sales Invoice"/>
    <x v="16"/>
    <s v="KRHUB_90736"/>
    <s v="SubD A"/>
    <s v="SubD (SubD A)"/>
    <x v="6"/>
    <s v="Pampers"/>
    <n v="288"/>
    <n v="648"/>
    <n v="5533.92"/>
    <m/>
    <x v="1"/>
    <n v="8.5400000000000009"/>
    <x v="610"/>
    <n v="199039.34"/>
  </r>
  <r>
    <d v="2024-12-17T00:00:00"/>
    <s v="Sales Invoice"/>
    <x v="16"/>
    <s v="KRHUB_90736"/>
    <s v="SubD A"/>
    <s v="SubD (SubD A)"/>
    <x v="2"/>
    <s v="Fusion"/>
    <n v="200"/>
    <n v="10"/>
    <n v="5580.4"/>
    <m/>
    <x v="1"/>
    <n v="558.04"/>
    <x v="611"/>
    <n v="130234.48000000001"/>
  </r>
  <r>
    <d v="2024-12-14T00:00:00"/>
    <s v="Sales Invoice"/>
    <x v="283"/>
    <s v="KRHUB_93329"/>
    <s v="SubD A"/>
    <s v="SubD (SubD A)"/>
    <x v="1"/>
    <s v="Whisper Ultra"/>
    <n v="18"/>
    <n v="17"/>
    <n v="5592.15"/>
    <m/>
    <x v="4"/>
    <n v="328.95"/>
    <x v="612"/>
    <n v="302724.81"/>
  </r>
  <r>
    <d v="2024-12-16T00:00:00"/>
    <s v="Sales Invoice"/>
    <x v="3"/>
    <s v="KRHUB_78371"/>
    <s v="Large A Pharmacy"/>
    <s v="HFS (Large A Pharmacy)- D type"/>
    <x v="0"/>
    <s v="Action 500"/>
    <n v="960"/>
    <n v="120"/>
    <n v="5602.8"/>
    <m/>
    <x v="4"/>
    <n v="46.690000000000005"/>
    <x v="613"/>
    <n v="960318.24"/>
  </r>
  <r>
    <d v="2024-12-14T00:00:00"/>
    <s v="Sales Invoice"/>
    <x v="1"/>
    <s v="KRHUB_93275"/>
    <s v="SubD B"/>
    <s v="SubD (SubD B)"/>
    <x v="0"/>
    <s v="VCD"/>
    <n v="32"/>
    <n v="32"/>
    <n v="5607.04"/>
    <m/>
    <x v="4"/>
    <n v="175.22"/>
    <x v="614"/>
    <n v="941460.88000000012"/>
  </r>
  <r>
    <d v="2024-12-14T00:00:00"/>
    <s v="Sales Invoice"/>
    <x v="294"/>
    <s v="KRHUB_92137"/>
    <s v="SubD B"/>
    <s v="SubD (SubD B)"/>
    <x v="0"/>
    <s v="VCD"/>
    <n v="32"/>
    <n v="32"/>
    <n v="5607.04"/>
    <m/>
    <x v="4"/>
    <n v="175.22"/>
    <x v="614"/>
    <n v="935853.84000000008"/>
  </r>
  <r>
    <d v="2024-12-20T00:00:00"/>
    <s v="Sales Invoice"/>
    <x v="294"/>
    <s v="KRHUB_92137"/>
    <s v="SubD B"/>
    <s v="SubD (SubD B)"/>
    <x v="0"/>
    <s v="VCD"/>
    <n v="32"/>
    <n v="32"/>
    <n v="5607.04"/>
    <m/>
    <x v="1"/>
    <n v="175.22"/>
    <x v="614"/>
    <n v="930246.8"/>
  </r>
  <r>
    <d v="2024-12-16T00:00:00"/>
    <s v="Sales Invoice"/>
    <x v="279"/>
    <s v="KRHUB_86219"/>
    <s v="SubD B"/>
    <s v="SubD (SubD B)"/>
    <x v="7"/>
    <s v="Ariel"/>
    <n v="2"/>
    <n v="4"/>
    <n v="5648.12"/>
    <m/>
    <x v="1"/>
    <n v="1412.03"/>
    <x v="615"/>
    <n v="1043902.54"/>
  </r>
  <r>
    <d v="2024-12-20T00:00:00"/>
    <s v="Sales Invoice"/>
    <x v="295"/>
    <s v="KRHUB_91961"/>
    <s v="SubD A"/>
    <s v="SubD (SubD A)"/>
    <x v="7"/>
    <s v="Ariel"/>
    <n v="2"/>
    <n v="4"/>
    <n v="5648.12"/>
    <m/>
    <x v="1"/>
    <n v="1412.03"/>
    <x v="615"/>
    <n v="1038254.42"/>
  </r>
  <r>
    <d v="2024-12-19T00:00:00"/>
    <s v="Sales Invoice"/>
    <x v="16"/>
    <s v="KRHUB_90736"/>
    <s v="SubD A"/>
    <s v="SubD (SubD A)"/>
    <x v="7"/>
    <s v="Tide"/>
    <n v="24"/>
    <n v="72"/>
    <n v="5666.4"/>
    <m/>
    <x v="1"/>
    <n v="78.699999999999989"/>
    <x v="616"/>
    <n v="768483.34"/>
  </r>
  <r>
    <d v="2024-12-14T00:00:00"/>
    <s v="Sales Invoice"/>
    <x v="16"/>
    <s v="KRHUB_90736"/>
    <s v="SubD A"/>
    <s v="SubD (SubD A)"/>
    <x v="7"/>
    <s v="Ariel Liquid"/>
    <n v="12"/>
    <n v="24"/>
    <n v="5666.64"/>
    <m/>
    <x v="4"/>
    <n v="236.11"/>
    <x v="617"/>
    <n v="439748.67999999993"/>
  </r>
  <r>
    <d v="2024-12-17T00:00:00"/>
    <s v="Sales Invoice"/>
    <x v="281"/>
    <s v="KRHUB_89269"/>
    <s v="SubD A"/>
    <s v="SubD (SubD A)"/>
    <x v="8"/>
    <s v="ORAL B"/>
    <n v="20"/>
    <n v="38"/>
    <n v="5700"/>
    <m/>
    <x v="1"/>
    <n v="150"/>
    <x v="618"/>
    <n v="67264.36"/>
  </r>
  <r>
    <d v="2024-12-16T00:00:00"/>
    <s v="Sales Invoice"/>
    <x v="15"/>
    <s v="KRHUB_90915"/>
    <s v="SubD B"/>
    <s v="SubD (SubD B)"/>
    <x v="7"/>
    <s v="Ariel Liquid"/>
    <n v="12"/>
    <n v="31"/>
    <n v="5712.06"/>
    <m/>
    <x v="1"/>
    <n v="184.26000000000002"/>
    <x v="619"/>
    <n v="434082.03999999992"/>
  </r>
  <r>
    <d v="2024-12-20T00:00:00"/>
    <s v="Sales Invoice"/>
    <x v="295"/>
    <s v="KRHUB_91961"/>
    <s v="SubD A"/>
    <s v="SubD (SubD A)"/>
    <x v="0"/>
    <s v="Vaporub"/>
    <n v="72"/>
    <n v="24"/>
    <n v="5767.92"/>
    <m/>
    <x v="1"/>
    <n v="240.33"/>
    <x v="620"/>
    <n v="9146561.2000000011"/>
  </r>
  <r>
    <d v="2024-12-16T00:00:00"/>
    <s v="Sales Invoice"/>
    <x v="3"/>
    <s v="KRHUB_78371"/>
    <s v="Large A Pharmacy"/>
    <s v="HFS (Large A Pharmacy)- D type"/>
    <x v="1"/>
    <s v="Whisper Maxi"/>
    <n v="45"/>
    <n v="36"/>
    <n v="5842.08"/>
    <m/>
    <x v="4"/>
    <n v="162.28"/>
    <x v="621"/>
    <n v="49071.840000000004"/>
  </r>
  <r>
    <d v="2024-12-14T00:00:00"/>
    <s v="Sales Invoice"/>
    <x v="2"/>
    <s v="KRHUB_78572"/>
    <s v="SubD A"/>
    <s v="SubD (SubD A)"/>
    <x v="9"/>
    <s v="H&amp;S"/>
    <n v="60"/>
    <n v="239"/>
    <n v="5855.5"/>
    <m/>
    <x v="4"/>
    <n v="24.5"/>
    <x v="622"/>
    <n v="226852.6"/>
  </r>
  <r>
    <d v="2024-12-17T00:00:00"/>
    <s v="Sales Invoice"/>
    <x v="281"/>
    <s v="KRHUB_89269"/>
    <s v="SubD A"/>
    <s v="SubD (SubD A)"/>
    <x v="9"/>
    <s v="H&amp;S"/>
    <n v="60"/>
    <n v="240"/>
    <n v="5880"/>
    <m/>
    <x v="1"/>
    <n v="24.5"/>
    <x v="623"/>
    <n v="220997.1"/>
  </r>
  <r>
    <d v="2024-12-16T00:00:00"/>
    <s v="Sales Invoice"/>
    <x v="3"/>
    <s v="KRHUB_78371"/>
    <s v="Large A Pharmacy"/>
    <s v="HFS (Large A Pharmacy)- D type"/>
    <x v="2"/>
    <s v="Fusion"/>
    <n v="36"/>
    <n v="12"/>
    <n v="5882.16"/>
    <m/>
    <x v="4"/>
    <n v="490.18"/>
    <x v="624"/>
    <n v="124654.07999999999"/>
  </r>
  <r>
    <d v="2024-12-20T00:00:00"/>
    <s v="Sales Invoice"/>
    <x v="287"/>
    <s v="KRHUB_85606"/>
    <s v="SubD A"/>
    <s v="SubD (SubD A)"/>
    <x v="1"/>
    <s v="Whisper Ultra"/>
    <n v="18"/>
    <n v="18"/>
    <n v="5921.1"/>
    <m/>
    <x v="1"/>
    <n v="328.95000000000005"/>
    <x v="625"/>
    <n v="297132.66000000003"/>
  </r>
  <r>
    <d v="2024-12-14T00:00:00"/>
    <s v="Sales Invoice"/>
    <x v="0"/>
    <s v="KRHUB_78366"/>
    <s v="SubD A"/>
    <s v="SubD (SubD A)"/>
    <x v="1"/>
    <s v="Whisper Ultra"/>
    <n v="18"/>
    <n v="18"/>
    <n v="5921.1"/>
    <m/>
    <x v="4"/>
    <n v="328.95000000000005"/>
    <x v="625"/>
    <n v="291211.56000000006"/>
  </r>
  <r>
    <d v="2024-12-17T00:00:00"/>
    <s v="Sales Invoice"/>
    <x v="0"/>
    <s v="KRHUB_78366"/>
    <s v="SubD A"/>
    <s v="SubD (SubD A)"/>
    <x v="1"/>
    <s v="Whisper Ultra"/>
    <n v="18"/>
    <n v="18"/>
    <n v="5921.1"/>
    <m/>
    <x v="1"/>
    <n v="328.95000000000005"/>
    <x v="625"/>
    <n v="285290.46000000002"/>
  </r>
  <r>
    <d v="2024-12-18T00:00:00"/>
    <s v="Sales Invoice"/>
    <x v="283"/>
    <s v="KRHUB_93329"/>
    <s v="SubD A"/>
    <s v="SubD (SubD A)"/>
    <x v="1"/>
    <s v="Whisper Ultra"/>
    <n v="18"/>
    <n v="18"/>
    <n v="5921.1"/>
    <m/>
    <x v="1"/>
    <n v="328.95000000000005"/>
    <x v="625"/>
    <n v="279369.36"/>
  </r>
  <r>
    <d v="2024-12-19T00:00:00"/>
    <s v="Sales Invoice"/>
    <x v="16"/>
    <s v="KRHUB_90736"/>
    <s v="SubD A"/>
    <s v="SubD (SubD A)"/>
    <x v="5"/>
    <s v="Venus"/>
    <n v="18"/>
    <n v="18"/>
    <n v="5921.1"/>
    <m/>
    <x v="1"/>
    <n v="328.95000000000005"/>
    <x v="625"/>
    <n v="12752.7"/>
  </r>
  <r>
    <d v="2024-12-14T00:00:00"/>
    <s v="Sales Invoice"/>
    <x v="0"/>
    <s v="KRHUB_78366"/>
    <s v="SubD A"/>
    <s v="SubD (SubD A)"/>
    <x v="1"/>
    <s v="Whisper Ultra"/>
    <n v="18"/>
    <n v="18"/>
    <n v="5999.94"/>
    <m/>
    <x v="4"/>
    <n v="333.33"/>
    <x v="626"/>
    <n v="273448.26"/>
  </r>
  <r>
    <d v="2024-12-17T00:00:00"/>
    <s v="Sales Invoice"/>
    <x v="0"/>
    <s v="KRHUB_78366"/>
    <s v="SubD A"/>
    <s v="SubD (SubD A)"/>
    <x v="1"/>
    <s v="Whisper Ultra"/>
    <n v="18"/>
    <n v="18"/>
    <n v="5999.94"/>
    <m/>
    <x v="1"/>
    <n v="333.33"/>
    <x v="626"/>
    <n v="267448.32000000001"/>
  </r>
  <r>
    <d v="2024-12-16T00:00:00"/>
    <s v="Sales Invoice"/>
    <x v="15"/>
    <s v="KRHUB_90915"/>
    <s v="SubD B"/>
    <s v="SubD (SubD B)"/>
    <x v="1"/>
    <s v="Whisper Ultra"/>
    <n v="18"/>
    <n v="18"/>
    <n v="5999.94"/>
    <m/>
    <x v="4"/>
    <n v="333.33"/>
    <x v="626"/>
    <n v="261448.37999999998"/>
  </r>
  <r>
    <d v="2024-12-16T00:00:00"/>
    <s v="Sales Invoice"/>
    <x v="15"/>
    <s v="KRHUB_90915"/>
    <s v="SubD B"/>
    <s v="SubD (SubD B)"/>
    <x v="8"/>
    <s v="ORAL B"/>
    <n v="24"/>
    <n v="48"/>
    <n v="6000"/>
    <m/>
    <x v="4"/>
    <n v="125"/>
    <x v="627"/>
    <n v="61564.36"/>
  </r>
  <r>
    <d v="2024-12-14T00:00:00"/>
    <s v="Sales Invoice"/>
    <x v="295"/>
    <s v="KRHUB_91961"/>
    <s v="SubD A"/>
    <s v="SubD (SubD A)"/>
    <x v="8"/>
    <s v="ORAL B"/>
    <n v="24"/>
    <n v="48"/>
    <n v="6000"/>
    <m/>
    <x v="4"/>
    <n v="125"/>
    <x v="627"/>
    <n v="55564.36"/>
  </r>
  <r>
    <d v="2024-12-20T00:00:00"/>
    <s v="Sales Invoice"/>
    <x v="295"/>
    <s v="KRHUB_91961"/>
    <s v="SubD A"/>
    <s v="SubD (SubD A)"/>
    <x v="8"/>
    <s v="ORAL B"/>
    <n v="24"/>
    <n v="48"/>
    <n v="6000"/>
    <m/>
    <x v="1"/>
    <n v="125"/>
    <x v="627"/>
    <n v="49564.36"/>
  </r>
  <r>
    <d v="2024-12-20T00:00:00"/>
    <s v="Sales Invoice"/>
    <x v="287"/>
    <s v="KRHUB_85606"/>
    <s v="SubD A"/>
    <s v="SubD (SubD A)"/>
    <x v="7"/>
    <s v="Tide"/>
    <n v="5"/>
    <n v="10"/>
    <n v="6009.3"/>
    <m/>
    <x v="1"/>
    <n v="600.93000000000006"/>
    <x v="628"/>
    <n v="762816.94000000006"/>
  </r>
  <r>
    <d v="2024-12-14T00:00:00"/>
    <s v="Sales Invoice"/>
    <x v="1"/>
    <s v="KRHUB_93275"/>
    <s v="SubD B"/>
    <s v="SubD (SubD B)"/>
    <x v="2"/>
    <s v="Gillette Mach3"/>
    <n v="48"/>
    <n v="12"/>
    <n v="6160.68"/>
    <m/>
    <x v="4"/>
    <n v="513.39"/>
    <x v="629"/>
    <n v="93164.340000000011"/>
  </r>
  <r>
    <d v="2024-12-19T00:00:00"/>
    <s v="Sales Invoice"/>
    <x v="16"/>
    <s v="KRHUB_90736"/>
    <s v="SubD A"/>
    <s v="SubD (SubD A)"/>
    <x v="2"/>
    <s v="Gillette Mach3"/>
    <n v="48"/>
    <n v="12"/>
    <n v="6160.68"/>
    <m/>
    <x v="1"/>
    <n v="513.39"/>
    <x v="629"/>
    <n v="87003.66"/>
  </r>
  <r>
    <d v="2024-12-16T00:00:00"/>
    <s v="Sales Invoice"/>
    <x v="3"/>
    <s v="KRHUB_78371"/>
    <s v="Large A Pharmacy"/>
    <s v="HFS (Large A Pharmacy)- D type"/>
    <x v="2"/>
    <s v="Gillette Mach3"/>
    <n v="48"/>
    <n v="12"/>
    <n v="6160.68"/>
    <m/>
    <x v="4"/>
    <n v="513.39"/>
    <x v="629"/>
    <n v="80842.98000000001"/>
  </r>
  <r>
    <d v="2024-12-14T00:00:00"/>
    <s v="Sales Invoice"/>
    <x v="1"/>
    <s v="KRHUB_93275"/>
    <s v="SubD B"/>
    <s v="SubD (SubD B)"/>
    <x v="6"/>
    <s v="Pampers"/>
    <n v="18"/>
    <n v="18"/>
    <n v="6245.28"/>
    <m/>
    <x v="4"/>
    <n v="346.96"/>
    <x v="630"/>
    <n v="193505.42"/>
  </r>
  <r>
    <d v="2024-12-18T00:00:00"/>
    <s v="Sales Invoice"/>
    <x v="280"/>
    <s v="KRHUB_92863"/>
    <s v="SubD A"/>
    <s v="SubD (SubD A)"/>
    <x v="2"/>
    <s v="Guard"/>
    <n v="480"/>
    <n v="90"/>
    <n v="6300"/>
    <m/>
    <x v="1"/>
    <n v="70"/>
    <x v="631"/>
    <n v="301493.2"/>
  </r>
  <r>
    <d v="2024-12-14T00:00:00"/>
    <s v="Sales Invoice"/>
    <x v="2"/>
    <s v="KRHUB_78572"/>
    <s v="SubD A"/>
    <s v="SubD (SubD A)"/>
    <x v="2"/>
    <s v="Gillette Presto Intl"/>
    <n v="192"/>
    <n v="96"/>
    <n v="6314.88"/>
    <m/>
    <x v="0"/>
    <n v="65.78"/>
    <x v="632"/>
    <n v="12629.76"/>
  </r>
  <r>
    <d v="2024-12-18T00:00:00"/>
    <s v="Sales Invoice"/>
    <x v="283"/>
    <s v="KRHUB_93329"/>
    <s v="SubD A"/>
    <s v="SubD (SubD A)"/>
    <x v="2"/>
    <s v="Gillette Presto Intl"/>
    <n v="192"/>
    <n v="96"/>
    <n v="6314.88"/>
    <m/>
    <x v="1"/>
    <n v="65.78"/>
    <x v="632"/>
    <n v="6314.88"/>
  </r>
  <r>
    <d v="2024-12-16T00:00:00"/>
    <s v="Sales Invoice"/>
    <x v="279"/>
    <s v="KRHUB_86219"/>
    <s v="SubD B"/>
    <s v="SubD (SubD B)"/>
    <x v="1"/>
    <s v="Whisper Ultra"/>
    <n v="48"/>
    <n v="48"/>
    <n v="6315.84"/>
    <m/>
    <x v="4"/>
    <n v="131.58000000000001"/>
    <x v="633"/>
    <n v="255448.43999999997"/>
  </r>
  <r>
    <d v="2024-12-14T00:00:00"/>
    <s v="Sales Invoice"/>
    <x v="0"/>
    <s v="KRHUB_78366"/>
    <s v="SubD A"/>
    <s v="SubD (SubD A)"/>
    <x v="1"/>
    <s v="Whisper Ultra"/>
    <n v="15"/>
    <n v="15"/>
    <n v="6315.9"/>
    <m/>
    <x v="4"/>
    <n v="421.06"/>
    <x v="634"/>
    <n v="249132.6"/>
  </r>
  <r>
    <d v="2024-12-17T00:00:00"/>
    <s v="Sales Invoice"/>
    <x v="0"/>
    <s v="KRHUB_78366"/>
    <s v="SubD A"/>
    <s v="SubD (SubD A)"/>
    <x v="1"/>
    <s v="Whisper Ultra"/>
    <n v="15"/>
    <n v="15"/>
    <n v="6315.9"/>
    <m/>
    <x v="1"/>
    <n v="421.06"/>
    <x v="634"/>
    <n v="242816.69999999998"/>
  </r>
  <r>
    <d v="2024-12-18T00:00:00"/>
    <s v="Sales Invoice"/>
    <x v="283"/>
    <s v="KRHUB_93329"/>
    <s v="SubD A"/>
    <s v="SubD (SubD A)"/>
    <x v="1"/>
    <s v="Whisper Ultra"/>
    <n v="15"/>
    <n v="15"/>
    <n v="6315.9"/>
    <m/>
    <x v="1"/>
    <n v="421.06"/>
    <x v="634"/>
    <n v="236500.80000000002"/>
  </r>
  <r>
    <d v="2024-12-16T00:00:00"/>
    <s v="Sales Invoice"/>
    <x v="3"/>
    <s v="KRHUB_78371"/>
    <s v="Large A Pharmacy"/>
    <s v="HFS (Large A Pharmacy)- D type"/>
    <x v="0"/>
    <s v="Inhaler"/>
    <n v="25"/>
    <n v="5"/>
    <n v="6333.15"/>
    <m/>
    <x v="4"/>
    <n v="1266.6299999999999"/>
    <x v="635"/>
    <n v="1061741.73"/>
  </r>
  <r>
    <d v="2024-12-14T00:00:00"/>
    <s v="Sales Invoice"/>
    <x v="2"/>
    <s v="KRHUB_78572"/>
    <s v="SubD A"/>
    <s v="SubD (SubD A)"/>
    <x v="7"/>
    <s v="Tide"/>
    <n v="24"/>
    <n v="47"/>
    <n v="6353.46"/>
    <m/>
    <x v="4"/>
    <n v="135.18"/>
    <x v="636"/>
    <n v="756807.64"/>
  </r>
  <r>
    <d v="2024-12-14T00:00:00"/>
    <s v="Sales Invoice"/>
    <x v="2"/>
    <s v="KRHUB_78572"/>
    <s v="SubD A"/>
    <s v="SubD (SubD A)"/>
    <x v="7"/>
    <s v="Ariel Liquid"/>
    <n v="24"/>
    <n v="120"/>
    <n v="6360"/>
    <m/>
    <x v="4"/>
    <n v="53"/>
    <x v="637"/>
    <n v="428369.97999999992"/>
  </r>
  <r>
    <d v="2024-12-18T00:00:00"/>
    <s v="Sales Invoice"/>
    <x v="283"/>
    <s v="KRHUB_93329"/>
    <s v="SubD A"/>
    <s v="SubD (SubD A)"/>
    <x v="7"/>
    <s v="Ariel Liquid"/>
    <n v="24"/>
    <n v="120"/>
    <n v="6360"/>
    <m/>
    <x v="1"/>
    <n v="53"/>
    <x v="637"/>
    <n v="422009.97999999992"/>
  </r>
  <r>
    <d v="2024-12-20T00:00:00"/>
    <s v="Sales Invoice"/>
    <x v="295"/>
    <s v="KRHUB_91961"/>
    <s v="SubD A"/>
    <s v="SubD (SubD A)"/>
    <x v="2"/>
    <s v="Gillette Mach3"/>
    <n v="72"/>
    <n v="24"/>
    <n v="6407.28"/>
    <m/>
    <x v="1"/>
    <n v="266.96999999999997"/>
    <x v="638"/>
    <n v="74682.3"/>
  </r>
  <r>
    <d v="2024-12-16T00:00:00"/>
    <s v="Sales Invoice"/>
    <x v="3"/>
    <s v="KRHUB_78371"/>
    <s v="Large A Pharmacy"/>
    <s v="HFS (Large A Pharmacy)- D type"/>
    <x v="9"/>
    <s v="H&amp;S"/>
    <n v="12"/>
    <n v="6"/>
    <n v="6423.18"/>
    <m/>
    <x v="1"/>
    <n v="1070.53"/>
    <x v="639"/>
    <n v="215117.1"/>
  </r>
  <r>
    <d v="2024-12-16T00:00:00"/>
    <s v="Sales Invoice"/>
    <x v="15"/>
    <s v="KRHUB_90915"/>
    <s v="SubD B"/>
    <s v="SubD (SubD B)"/>
    <x v="1"/>
    <s v="Whisper Ultra"/>
    <n v="12"/>
    <n v="12"/>
    <n v="6483.48"/>
    <m/>
    <x v="4"/>
    <n v="540.29"/>
    <x v="640"/>
    <n v="230184.9"/>
  </r>
  <r>
    <d v="2024-12-14T00:00:00"/>
    <s v="Sales Invoice"/>
    <x v="76"/>
    <s v="KRHUB_94585"/>
    <s v="SubD B"/>
    <s v="SubD (SubD B)"/>
    <x v="1"/>
    <s v="Whisper Choice"/>
    <n v="30"/>
    <n v="60"/>
    <n v="6487.2"/>
    <m/>
    <x v="4"/>
    <n v="108.11999999999999"/>
    <x v="641"/>
    <n v="105544.81999999999"/>
  </r>
  <r>
    <d v="2024-12-17T00:00:00"/>
    <s v="Sales Invoice"/>
    <x v="281"/>
    <s v="KRHUB_89269"/>
    <s v="SubD A"/>
    <s v="SubD (SubD A)"/>
    <x v="1"/>
    <s v="Whisper Choice"/>
    <n v="30"/>
    <n v="60"/>
    <n v="6487.2"/>
    <m/>
    <x v="1"/>
    <n v="108.11999999999999"/>
    <x v="641"/>
    <n v="99057.62"/>
  </r>
  <r>
    <d v="2024-12-16T00:00:00"/>
    <s v="Sales Invoice"/>
    <x v="279"/>
    <s v="KRHUB_86219"/>
    <s v="SubD B"/>
    <s v="SubD (SubD B)"/>
    <x v="7"/>
    <s v="Tide"/>
    <n v="24"/>
    <n v="48"/>
    <n v="6488.64"/>
    <m/>
    <x v="1"/>
    <n v="135.18"/>
    <x v="642"/>
    <n v="750454.17999999993"/>
  </r>
  <r>
    <d v="2024-12-16T00:00:00"/>
    <s v="Sales Invoice"/>
    <x v="15"/>
    <s v="KRHUB_90915"/>
    <s v="SubD B"/>
    <s v="SubD (SubD B)"/>
    <x v="7"/>
    <s v="Tide"/>
    <n v="24"/>
    <n v="48"/>
    <n v="6488.64"/>
    <m/>
    <x v="1"/>
    <n v="135.18"/>
    <x v="642"/>
    <n v="743965.54"/>
  </r>
  <r>
    <d v="2024-12-19T00:00:00"/>
    <s v="Sales Invoice"/>
    <x v="16"/>
    <s v="KRHUB_90736"/>
    <s v="SubD A"/>
    <s v="SubD (SubD A)"/>
    <x v="7"/>
    <s v="Tide"/>
    <n v="48"/>
    <n v="96"/>
    <n v="6489.6"/>
    <m/>
    <x v="1"/>
    <n v="67.600000000000009"/>
    <x v="643"/>
    <n v="737476.9"/>
  </r>
  <r>
    <d v="2024-12-17T00:00:00"/>
    <s v="Sales Invoice"/>
    <x v="281"/>
    <s v="KRHUB_89269"/>
    <s v="SubD A"/>
    <s v="SubD (SubD A)"/>
    <x v="6"/>
    <s v="Pampers"/>
    <n v="40"/>
    <n v="80"/>
    <n v="6600"/>
    <m/>
    <x v="1"/>
    <n v="82.5"/>
    <x v="644"/>
    <n v="187260.13999999998"/>
  </r>
  <r>
    <d v="2024-12-14T00:00:00"/>
    <s v="Sales Invoice"/>
    <x v="294"/>
    <s v="KRHUB_92137"/>
    <s v="SubD B"/>
    <s v="SubD (SubD B)"/>
    <x v="0"/>
    <s v="BabyRub"/>
    <n v="1080"/>
    <n v="144"/>
    <n v="6609.6"/>
    <m/>
    <x v="4"/>
    <n v="45.900000000000006"/>
    <x v="645"/>
    <n v="87552.75"/>
  </r>
  <r>
    <d v="2024-12-14T00:00:00"/>
    <s v="Sales Invoice"/>
    <x v="295"/>
    <s v="KRHUB_91961"/>
    <s v="SubD A"/>
    <s v="SubD (SubD A)"/>
    <x v="0"/>
    <s v="BabyRub"/>
    <n v="1080"/>
    <n v="144"/>
    <n v="6609.6"/>
    <m/>
    <x v="4"/>
    <n v="45.900000000000006"/>
    <x v="645"/>
    <n v="80943.150000000009"/>
  </r>
  <r>
    <d v="2024-12-20T00:00:00"/>
    <s v="Sales Invoice"/>
    <x v="295"/>
    <s v="KRHUB_91961"/>
    <s v="SubD A"/>
    <s v="SubD (SubD A)"/>
    <x v="0"/>
    <s v="BabyRub"/>
    <n v="1080"/>
    <n v="144"/>
    <n v="6609.6"/>
    <m/>
    <x v="1"/>
    <n v="45.900000000000006"/>
    <x v="645"/>
    <n v="74333.55"/>
  </r>
  <r>
    <d v="2024-12-20T00:00:00"/>
    <s v="Sales Invoice"/>
    <x v="287"/>
    <s v="KRHUB_85606"/>
    <s v="SubD A"/>
    <s v="SubD (SubD A)"/>
    <x v="1"/>
    <s v="Whisper Ultra"/>
    <n v="54"/>
    <n v="54"/>
    <n v="6631.74"/>
    <m/>
    <x v="1"/>
    <n v="122.81"/>
    <x v="646"/>
    <n v="223701.42"/>
  </r>
  <r>
    <d v="2024-12-14T00:00:00"/>
    <s v="Sales Invoice"/>
    <x v="283"/>
    <s v="KRHUB_93329"/>
    <s v="SubD A"/>
    <s v="SubD (SubD A)"/>
    <x v="7"/>
    <s v="Ariel Liquid"/>
    <n v="12"/>
    <n v="36"/>
    <n v="6633.36"/>
    <m/>
    <x v="4"/>
    <n v="184.26"/>
    <x v="647"/>
    <n v="415649.98"/>
  </r>
  <r>
    <d v="2024-12-16T00:00:00"/>
    <s v="Sales Invoice"/>
    <x v="3"/>
    <s v="KRHUB_78371"/>
    <s v="Large A Pharmacy"/>
    <s v="HFS (Large A Pharmacy)- D type"/>
    <x v="5"/>
    <s v="Venus"/>
    <n v="18"/>
    <n v="12"/>
    <n v="6831.6"/>
    <m/>
    <x v="4"/>
    <n v="569.30000000000007"/>
    <x v="648"/>
    <n v="6831.6"/>
  </r>
  <r>
    <d v="2024-12-17T00:00:00"/>
    <s v="Sales Invoice"/>
    <x v="0"/>
    <s v="KRHUB_78366"/>
    <s v="SubD A"/>
    <s v="SubD (SubD A)"/>
    <x v="6"/>
    <s v="Pampers"/>
    <n v="40"/>
    <n v="40"/>
    <n v="6922"/>
    <m/>
    <x v="1"/>
    <n v="173.05"/>
    <x v="649"/>
    <n v="180660.14"/>
  </r>
  <r>
    <d v="2024-12-16T00:00:00"/>
    <s v="Sales Invoice"/>
    <x v="3"/>
    <s v="KRHUB_78371"/>
    <s v="Large A Pharmacy"/>
    <s v="HFS (Large A Pharmacy)- D type"/>
    <x v="1"/>
    <s v="Whisper Ultra"/>
    <n v="24"/>
    <n v="24"/>
    <n v="6947.52"/>
    <m/>
    <x v="4"/>
    <n v="289.48"/>
    <x v="650"/>
    <n v="217069.68"/>
  </r>
  <r>
    <d v="2024-12-16T00:00:00"/>
    <s v="Sales Invoice"/>
    <x v="3"/>
    <s v="KRHUB_78371"/>
    <s v="Large A Pharmacy"/>
    <s v="HFS (Large A Pharmacy)- D type"/>
    <x v="2"/>
    <s v="Fusion"/>
    <n v="40"/>
    <n v="12"/>
    <n v="6953.64"/>
    <m/>
    <x v="4"/>
    <n v="579.47"/>
    <x v="651"/>
    <n v="118771.91999999998"/>
  </r>
  <r>
    <d v="2024-12-16T00:00:00"/>
    <s v="Sales Invoice"/>
    <x v="3"/>
    <s v="KRHUB_78371"/>
    <s v="Large A Pharmacy"/>
    <s v="HFS (Large A Pharmacy)- D type"/>
    <x v="4"/>
    <s v="Gillette Series"/>
    <n v="6"/>
    <n v="24"/>
    <n v="6964.32"/>
    <m/>
    <x v="4"/>
    <n v="290.18"/>
    <x v="652"/>
    <n v="17508.07"/>
  </r>
  <r>
    <d v="2024-12-14T00:00:00"/>
    <s v="Sales Invoice"/>
    <x v="295"/>
    <s v="KRHUB_91961"/>
    <s v="SubD A"/>
    <s v="SubD (SubD A)"/>
    <x v="8"/>
    <s v="ORAL B"/>
    <n v="20"/>
    <n v="40"/>
    <n v="7000"/>
    <m/>
    <x v="4"/>
    <n v="175"/>
    <x v="653"/>
    <n v="43564.36"/>
  </r>
  <r>
    <d v="2024-12-19T00:00:00"/>
    <s v="Sales Invoice"/>
    <x v="16"/>
    <s v="KRHUB_90736"/>
    <s v="SubD A"/>
    <s v="SubD (SubD A)"/>
    <x v="2"/>
    <s v="Guard"/>
    <n v="480"/>
    <n v="100"/>
    <n v="7000"/>
    <m/>
    <x v="1"/>
    <n v="70"/>
    <x v="653"/>
    <n v="295193.2"/>
  </r>
  <r>
    <d v="2024-12-14T00:00:00"/>
    <s v="Sales Invoice"/>
    <x v="295"/>
    <s v="KRHUB_91961"/>
    <s v="SubD A"/>
    <s v="SubD (SubD A)"/>
    <x v="2"/>
    <s v="Mach-3 Turbo"/>
    <n v="36"/>
    <n v="6"/>
    <n v="7021.62"/>
    <m/>
    <x v="4"/>
    <n v="1170.27"/>
    <x v="654"/>
    <n v="7021.62"/>
  </r>
  <r>
    <d v="2024-12-16T00:00:00"/>
    <s v="Sales Invoice"/>
    <x v="3"/>
    <s v="KRHUB_78371"/>
    <s v="Large A Pharmacy"/>
    <s v="HFS (Large A Pharmacy)- D type"/>
    <x v="1"/>
    <s v="Whisper Ultra"/>
    <n v="18"/>
    <n v="18"/>
    <n v="7105.32"/>
    <m/>
    <x v="4"/>
    <n v="394.74"/>
    <x v="655"/>
    <n v="210122.16"/>
  </r>
  <r>
    <d v="2024-12-16T00:00:00"/>
    <s v="Sales Invoice"/>
    <x v="15"/>
    <s v="KRHUB_90915"/>
    <s v="SubD B"/>
    <s v="SubD (SubD B)"/>
    <x v="1"/>
    <s v="Whisper Ultra"/>
    <n v="18"/>
    <n v="18"/>
    <n v="7105.32"/>
    <m/>
    <x v="4"/>
    <n v="394.74"/>
    <x v="655"/>
    <n v="203016.84"/>
  </r>
  <r>
    <d v="2024-12-14T00:00:00"/>
    <s v="Sales Invoice"/>
    <x v="2"/>
    <s v="KRHUB_78572"/>
    <s v="SubD A"/>
    <s v="SubD (SubD A)"/>
    <x v="9"/>
    <s v="H&amp;S"/>
    <n v="48"/>
    <n v="96"/>
    <n v="7331.52"/>
    <m/>
    <x v="4"/>
    <n v="76.37"/>
    <x v="656"/>
    <n v="208693.92"/>
  </r>
  <r>
    <d v="2024-12-14T00:00:00"/>
    <s v="Sales Invoice"/>
    <x v="1"/>
    <s v="KRHUB_93275"/>
    <s v="SubD B"/>
    <s v="SubD (SubD B)"/>
    <x v="9"/>
    <s v="H&amp;S"/>
    <n v="60"/>
    <n v="300"/>
    <n v="7350"/>
    <m/>
    <x v="4"/>
    <n v="24.5"/>
    <x v="657"/>
    <n v="201362.4"/>
  </r>
  <r>
    <d v="2024-12-19T00:00:00"/>
    <s v="Sales Invoice"/>
    <x v="16"/>
    <s v="KRHUB_90736"/>
    <s v="SubD A"/>
    <s v="SubD (SubD A)"/>
    <x v="9"/>
    <s v="H&amp;S"/>
    <n v="60"/>
    <n v="300"/>
    <n v="7350"/>
    <m/>
    <x v="1"/>
    <n v="24.5"/>
    <x v="657"/>
    <n v="194012.4"/>
  </r>
  <r>
    <d v="2024-12-14T00:00:00"/>
    <s v="Sales Invoice"/>
    <x v="279"/>
    <s v="KRHUB_86219"/>
    <s v="SubD B"/>
    <s v="SubD (SubD B)"/>
    <x v="9"/>
    <s v="H&amp;S"/>
    <n v="60"/>
    <n v="300"/>
    <n v="7350"/>
    <m/>
    <x v="4"/>
    <n v="24.5"/>
    <x v="657"/>
    <n v="186662.39999999999"/>
  </r>
  <r>
    <d v="2024-12-16T00:00:00"/>
    <s v="Sales Invoice"/>
    <x v="279"/>
    <s v="KRHUB_86219"/>
    <s v="SubD B"/>
    <s v="SubD (SubD B)"/>
    <x v="9"/>
    <s v="H&amp;S"/>
    <n v="60"/>
    <n v="300"/>
    <n v="7350"/>
    <m/>
    <x v="1"/>
    <n v="24.5"/>
    <x v="657"/>
    <n v="179312.4"/>
  </r>
  <r>
    <d v="2024-12-14T00:00:00"/>
    <s v="Sales Invoice"/>
    <x v="295"/>
    <s v="KRHUB_91961"/>
    <s v="SubD A"/>
    <s v="SubD (SubD A)"/>
    <x v="9"/>
    <s v="H&amp;S"/>
    <n v="60"/>
    <n v="300"/>
    <n v="7350"/>
    <m/>
    <x v="4"/>
    <n v="24.5"/>
    <x v="657"/>
    <n v="171962.4"/>
  </r>
  <r>
    <d v="2024-12-14T00:00:00"/>
    <s v="Sales Invoice"/>
    <x v="283"/>
    <s v="KRHUB_93329"/>
    <s v="SubD A"/>
    <s v="SubD (SubD A)"/>
    <x v="9"/>
    <s v="H&amp;S"/>
    <n v="60"/>
    <n v="300"/>
    <n v="7350"/>
    <m/>
    <x v="4"/>
    <n v="24.5"/>
    <x v="657"/>
    <n v="164612.4"/>
  </r>
  <r>
    <d v="2024-12-18T00:00:00"/>
    <s v="Sales Invoice"/>
    <x v="283"/>
    <s v="KRHUB_93329"/>
    <s v="SubD A"/>
    <s v="SubD (SubD A)"/>
    <x v="1"/>
    <s v="Whisper Ultra"/>
    <n v="12"/>
    <n v="24"/>
    <n v="7368.48"/>
    <m/>
    <x v="1"/>
    <n v="307.02"/>
    <x v="658"/>
    <n v="195911.52"/>
  </r>
  <r>
    <d v="2024-12-16T00:00:00"/>
    <s v="Sales Invoice"/>
    <x v="3"/>
    <s v="KRHUB_78371"/>
    <s v="Large A Pharmacy"/>
    <s v="HFS (Large A Pharmacy)- D type"/>
    <x v="3"/>
    <s v="Olay"/>
    <n v="6"/>
    <n v="9"/>
    <n v="7426.89"/>
    <m/>
    <x v="1"/>
    <n v="825.21"/>
    <x v="659"/>
    <n v="7426.89"/>
  </r>
  <r>
    <d v="2024-12-14T00:00:00"/>
    <s v="Sales Invoice"/>
    <x v="282"/>
    <s v="KRHUB_91962"/>
    <s v="SubD A"/>
    <s v="SubD (SubD A)"/>
    <x v="2"/>
    <s v="Gillette Mach3"/>
    <n v="60"/>
    <n v="6"/>
    <n v="7432.44"/>
    <m/>
    <x v="0"/>
    <n v="1238.74"/>
    <x v="660"/>
    <n v="68275.02"/>
  </r>
  <r>
    <d v="2024-12-14T00:00:00"/>
    <s v="Sales Invoice"/>
    <x v="76"/>
    <s v="KRHUB_94585"/>
    <s v="SubD B"/>
    <s v="SubD (SubD B)"/>
    <x v="5"/>
    <s v="Satin Care"/>
    <n v="192"/>
    <n v="96"/>
    <n v="7493.76"/>
    <m/>
    <x v="0"/>
    <n v="78.06"/>
    <x v="661"/>
    <n v="37468.800000000003"/>
  </r>
  <r>
    <d v="2024-12-14T00:00:00"/>
    <s v="Sales Invoice"/>
    <x v="16"/>
    <s v="KRHUB_90736"/>
    <s v="SubD A"/>
    <s v="SubD (SubD A)"/>
    <x v="7"/>
    <s v="Ariel Liquid"/>
    <n v="12"/>
    <n v="36"/>
    <n v="7499.88"/>
    <m/>
    <x v="4"/>
    <n v="208.33"/>
    <x v="662"/>
    <n v="409016.62"/>
  </r>
  <r>
    <d v="2024-12-17T00:00:00"/>
    <s v="Sales Invoice"/>
    <x v="281"/>
    <s v="KRHUB_89269"/>
    <s v="SubD A"/>
    <s v="SubD (SubD A)"/>
    <x v="7"/>
    <s v="Ariel Liquid"/>
    <n v="12"/>
    <n v="36"/>
    <n v="7499.88"/>
    <m/>
    <x v="1"/>
    <n v="208.33"/>
    <x v="662"/>
    <n v="401516.74"/>
  </r>
  <r>
    <d v="2024-12-16T00:00:00"/>
    <s v="Sales Invoice"/>
    <x v="15"/>
    <s v="KRHUB_90915"/>
    <s v="SubD B"/>
    <s v="SubD (SubD B)"/>
    <x v="0"/>
    <s v="Vaporub"/>
    <n v="1200"/>
    <n v="360"/>
    <n v="7513.2"/>
    <m/>
    <x v="4"/>
    <n v="20.87"/>
    <x v="663"/>
    <n v="9140793.2800000012"/>
  </r>
  <r>
    <d v="2024-12-17T00:00:00"/>
    <s v="Sales Invoice"/>
    <x v="281"/>
    <s v="KRHUB_89269"/>
    <s v="SubD A"/>
    <s v="SubD (SubD A)"/>
    <x v="1"/>
    <s v="Whisper Choice"/>
    <n v="120"/>
    <n v="240"/>
    <n v="7567.2"/>
    <m/>
    <x v="1"/>
    <n v="31.529999999999998"/>
    <x v="664"/>
    <n v="92570.42"/>
  </r>
  <r>
    <d v="2024-12-18T00:00:00"/>
    <s v="Sales Invoice"/>
    <x v="283"/>
    <s v="KRHUB_93329"/>
    <s v="SubD A"/>
    <s v="SubD (SubD A)"/>
    <x v="0"/>
    <s v="Inhaler"/>
    <n v="25"/>
    <n v="6"/>
    <n v="7599.78"/>
    <m/>
    <x v="1"/>
    <n v="1266.6299999999999"/>
    <x v="665"/>
    <n v="1055408.58"/>
  </r>
  <r>
    <d v="2024-12-14T00:00:00"/>
    <s v="Sales Invoice"/>
    <x v="295"/>
    <s v="KRHUB_91961"/>
    <s v="SubD A"/>
    <s v="SubD (SubD A)"/>
    <x v="7"/>
    <s v="Ariel Liquid"/>
    <n v="24"/>
    <n v="144"/>
    <n v="7632"/>
    <m/>
    <x v="4"/>
    <n v="53"/>
    <x v="666"/>
    <n v="394016.86"/>
  </r>
  <r>
    <d v="2024-12-16T00:00:00"/>
    <s v="Sales Invoice"/>
    <x v="279"/>
    <s v="KRHUB_86219"/>
    <s v="SubD B"/>
    <s v="SubD (SubD B)"/>
    <x v="7"/>
    <s v="Ariel"/>
    <n v="2"/>
    <n v="6"/>
    <n v="7772.22"/>
    <m/>
    <x v="1"/>
    <n v="1295.3700000000001"/>
    <x v="667"/>
    <n v="1032606.2999999999"/>
  </r>
  <r>
    <d v="2024-12-14T00:00:00"/>
    <s v="Sales Invoice"/>
    <x v="282"/>
    <s v="KRHUB_91962"/>
    <s v="SubD A"/>
    <s v="SubD (SubD A)"/>
    <x v="7"/>
    <s v="Ariel"/>
    <n v="2"/>
    <n v="6"/>
    <n v="7772.22"/>
    <m/>
    <x v="4"/>
    <n v="1295.3700000000001"/>
    <x v="667"/>
    <n v="1024834.08"/>
  </r>
  <r>
    <d v="2024-12-14T00:00:00"/>
    <s v="Sales Invoice"/>
    <x v="0"/>
    <s v="KRHUB_78366"/>
    <s v="SubD A"/>
    <s v="SubD (SubD A)"/>
    <x v="7"/>
    <s v="Ariel Liquid"/>
    <n v="4"/>
    <n v="16"/>
    <n v="7925.92"/>
    <m/>
    <x v="4"/>
    <n v="495.37"/>
    <x v="668"/>
    <n v="386384.86000000004"/>
  </r>
  <r>
    <d v="2024-12-14T00:00:00"/>
    <s v="Sales Invoice"/>
    <x v="16"/>
    <s v="KRHUB_90736"/>
    <s v="SubD A"/>
    <s v="SubD (SubD A)"/>
    <x v="6"/>
    <s v="Pampers"/>
    <n v="12"/>
    <n v="24"/>
    <n v="7980"/>
    <m/>
    <x v="4"/>
    <n v="332.5"/>
    <x v="669"/>
    <n v="173738.14"/>
  </r>
  <r>
    <d v="2024-12-17T00:00:00"/>
    <s v="Sales Invoice"/>
    <x v="281"/>
    <s v="KRHUB_89269"/>
    <s v="SubD A"/>
    <s v="SubD (SubD A)"/>
    <x v="6"/>
    <s v="Pampers"/>
    <n v="12"/>
    <n v="24"/>
    <n v="7980"/>
    <m/>
    <x v="1"/>
    <n v="332.5"/>
    <x v="669"/>
    <n v="165758.14000000001"/>
  </r>
  <r>
    <d v="2024-12-16T00:00:00"/>
    <s v="Sales Invoice"/>
    <x v="279"/>
    <s v="KRHUB_86219"/>
    <s v="SubD B"/>
    <s v="SubD (SubD B)"/>
    <x v="8"/>
    <s v="ORAL B"/>
    <n v="36"/>
    <n v="72"/>
    <n v="8100"/>
    <m/>
    <x v="4"/>
    <n v="112.5"/>
    <x v="670"/>
    <n v="36564.36"/>
  </r>
  <r>
    <d v="2024-12-20T00:00:00"/>
    <s v="Sales Invoice"/>
    <x v="287"/>
    <s v="KRHUB_85606"/>
    <s v="SubD A"/>
    <s v="SubD (SubD A)"/>
    <x v="1"/>
    <s v="Whisper Ultra"/>
    <n v="48"/>
    <n v="48"/>
    <n v="8216.16"/>
    <m/>
    <x v="1"/>
    <n v="171.17"/>
    <x v="671"/>
    <n v="188543.03999999998"/>
  </r>
  <r>
    <d v="2024-12-14T00:00:00"/>
    <s v="Sales Invoice"/>
    <x v="0"/>
    <s v="KRHUB_78366"/>
    <s v="SubD A"/>
    <s v="SubD (SubD A)"/>
    <x v="1"/>
    <s v="Whisper Ultra"/>
    <n v="48"/>
    <n v="48"/>
    <n v="8216.16"/>
    <m/>
    <x v="4"/>
    <n v="171.17"/>
    <x v="671"/>
    <n v="180326.87999999998"/>
  </r>
  <r>
    <d v="2024-12-17T00:00:00"/>
    <s v="Sales Invoice"/>
    <x v="0"/>
    <s v="KRHUB_78366"/>
    <s v="SubD A"/>
    <s v="SubD (SubD A)"/>
    <x v="1"/>
    <s v="Whisper Ultra"/>
    <n v="48"/>
    <n v="48"/>
    <n v="8216.16"/>
    <m/>
    <x v="1"/>
    <n v="171.17"/>
    <x v="671"/>
    <n v="172110.71999999997"/>
  </r>
  <r>
    <d v="2024-12-19T00:00:00"/>
    <s v="Sales Invoice"/>
    <x v="16"/>
    <s v="KRHUB_90736"/>
    <s v="SubD A"/>
    <s v="SubD (SubD A)"/>
    <x v="1"/>
    <s v="Whisper Ultra"/>
    <n v="48"/>
    <n v="48"/>
    <n v="8216.16"/>
    <m/>
    <x v="1"/>
    <n v="171.17"/>
    <x v="671"/>
    <n v="163894.56"/>
  </r>
  <r>
    <d v="2024-12-14T00:00:00"/>
    <s v="Sales Invoice"/>
    <x v="76"/>
    <s v="KRHUB_94585"/>
    <s v="SubD B"/>
    <s v="SubD (SubD B)"/>
    <x v="1"/>
    <s v="Whisper Ultra"/>
    <n v="48"/>
    <n v="48"/>
    <n v="8216.16"/>
    <m/>
    <x v="4"/>
    <n v="171.17"/>
    <x v="671"/>
    <n v="155678.39999999999"/>
  </r>
  <r>
    <d v="2024-12-19T00:00:00"/>
    <s v="Sales Invoice"/>
    <x v="16"/>
    <s v="KRHUB_90736"/>
    <s v="SubD A"/>
    <s v="SubD (SubD A)"/>
    <x v="2"/>
    <s v="Wilkinson Sword"/>
    <n v="160"/>
    <n v="80"/>
    <n v="8240"/>
    <m/>
    <x v="1"/>
    <n v="103"/>
    <x v="672"/>
    <n v="135732"/>
  </r>
  <r>
    <d v="2024-12-13T00:00:00"/>
    <s v="Sales Invoice"/>
    <x v="0"/>
    <s v="KRHUB_78366"/>
    <s v="SubD A"/>
    <s v="SubD (SubD A)"/>
    <x v="9"/>
    <s v="Pantene"/>
    <n v="24"/>
    <n v="48"/>
    <n v="8247.36"/>
    <m/>
    <x v="0"/>
    <n v="171.82000000000002"/>
    <x v="673"/>
    <n v="17076.84"/>
  </r>
  <r>
    <d v="2024-12-14T00:00:00"/>
    <s v="Sales Invoice"/>
    <x v="2"/>
    <s v="KRHUB_78572"/>
    <s v="SubD A"/>
    <s v="SubD (SubD A)"/>
    <x v="0"/>
    <s v="Inhaler"/>
    <n v="720"/>
    <n v="144"/>
    <n v="8290.08"/>
    <m/>
    <x v="4"/>
    <n v="57.57"/>
    <x v="674"/>
    <n v="1047808.8"/>
  </r>
  <r>
    <d v="2024-12-16T00:00:00"/>
    <s v="Sales Invoice"/>
    <x v="3"/>
    <s v="KRHUB_78371"/>
    <s v="Large A Pharmacy"/>
    <s v="HFS (Large A Pharmacy)- D type"/>
    <x v="6"/>
    <s v="Pampers"/>
    <n v="12"/>
    <n v="24"/>
    <n v="8327.0400000000009"/>
    <m/>
    <x v="4"/>
    <n v="346.96000000000004"/>
    <x v="675"/>
    <n v="157778.14000000001"/>
  </r>
  <r>
    <d v="2024-12-16T00:00:00"/>
    <s v="Sales Invoice"/>
    <x v="3"/>
    <s v="KRHUB_78371"/>
    <s v="Large A Pharmacy"/>
    <s v="HFS (Large A Pharmacy)- D type"/>
    <x v="6"/>
    <s v="Pampers"/>
    <n v="18"/>
    <n v="24"/>
    <n v="8327.0400000000009"/>
    <m/>
    <x v="4"/>
    <n v="346.96000000000004"/>
    <x v="675"/>
    <n v="149451.1"/>
  </r>
  <r>
    <d v="2024-12-14T00:00:00"/>
    <s v="Sales Invoice"/>
    <x v="295"/>
    <s v="KRHUB_91961"/>
    <s v="SubD A"/>
    <s v="SubD (SubD A)"/>
    <x v="7"/>
    <s v="Ariel"/>
    <n v="48"/>
    <n v="100"/>
    <n v="8334"/>
    <m/>
    <x v="4"/>
    <n v="83.34"/>
    <x v="676"/>
    <n v="1017061.86"/>
  </r>
  <r>
    <d v="2024-12-14T00:00:00"/>
    <s v="Sales Invoice"/>
    <x v="295"/>
    <s v="KRHUB_91961"/>
    <s v="SubD A"/>
    <s v="SubD (SubD A)"/>
    <x v="7"/>
    <s v="Ariel"/>
    <n v="6"/>
    <n v="12"/>
    <n v="8347.7999999999993"/>
    <m/>
    <x v="4"/>
    <n v="695.65"/>
    <x v="677"/>
    <n v="1008727.86"/>
  </r>
  <r>
    <d v="2024-12-20T00:00:00"/>
    <s v="Sales Invoice"/>
    <x v="295"/>
    <s v="KRHUB_91961"/>
    <s v="SubD A"/>
    <s v="SubD (SubD A)"/>
    <x v="7"/>
    <s v="Ariel"/>
    <n v="2"/>
    <n v="6"/>
    <n v="8472.18"/>
    <m/>
    <x v="1"/>
    <n v="1412.03"/>
    <x v="678"/>
    <n v="1000380.0599999999"/>
  </r>
  <r>
    <d v="2024-12-14T00:00:00"/>
    <s v="Sales Invoice"/>
    <x v="294"/>
    <s v="KRHUB_92137"/>
    <s v="SubD B"/>
    <s v="SubD (SubD B)"/>
    <x v="8"/>
    <s v="ORAL B"/>
    <n v="24"/>
    <n v="69"/>
    <n v="8625"/>
    <m/>
    <x v="4"/>
    <n v="125"/>
    <x v="679"/>
    <n v="28464.36"/>
  </r>
  <r>
    <d v="2024-12-14T00:00:00"/>
    <s v="Sales Invoice"/>
    <x v="295"/>
    <s v="KRHUB_91961"/>
    <s v="SubD A"/>
    <s v="SubD (SubD A)"/>
    <x v="1"/>
    <s v="Whisper Choice"/>
    <n v="30"/>
    <n v="60"/>
    <n v="8648.4"/>
    <m/>
    <x v="4"/>
    <n v="144.13999999999999"/>
    <x v="680"/>
    <n v="85003.22"/>
  </r>
  <r>
    <d v="2024-12-13T00:00:00"/>
    <s v="Sales Invoice"/>
    <x v="287"/>
    <s v="KRHUB_85606"/>
    <s v="SubD A"/>
    <s v="SubD (SubD A)"/>
    <x v="9"/>
    <s v="Pantene"/>
    <n v="12"/>
    <n v="11"/>
    <n v="8829.48"/>
    <m/>
    <x v="0"/>
    <n v="802.68"/>
    <x v="681"/>
    <n v="8829.48"/>
  </r>
  <r>
    <d v="2024-12-19T00:00:00"/>
    <s v="Sales Invoice"/>
    <x v="16"/>
    <s v="KRHUB_90736"/>
    <s v="SubD A"/>
    <s v="SubD (SubD A)"/>
    <x v="2"/>
    <s v="Gillette Mach3"/>
    <n v="36"/>
    <n v="36"/>
    <n v="8839.44"/>
    <m/>
    <x v="1"/>
    <n v="245.54000000000002"/>
    <x v="682"/>
    <n v="60842.58"/>
  </r>
  <r>
    <d v="2024-12-17T00:00:00"/>
    <s v="Sales Invoice"/>
    <x v="2"/>
    <s v="KRHUB_78572"/>
    <s v="SubD A"/>
    <s v="SubD (SubD A)"/>
    <x v="2"/>
    <s v="Gillette Mach3"/>
    <n v="36"/>
    <n v="36"/>
    <n v="8839.44"/>
    <m/>
    <x v="1"/>
    <n v="245.54000000000002"/>
    <x v="682"/>
    <n v="52003.14"/>
  </r>
  <r>
    <d v="2024-12-13T00:00:00"/>
    <s v="Sales Invoice"/>
    <x v="0"/>
    <s v="KRHUB_78366"/>
    <s v="SubD A"/>
    <s v="SubD (SubD A)"/>
    <x v="9"/>
    <s v="H&amp;S"/>
    <n v="24"/>
    <n v="48"/>
    <n v="8945.2800000000007"/>
    <m/>
    <x v="0"/>
    <n v="186.36"/>
    <x v="683"/>
    <n v="157262.39999999999"/>
  </r>
  <r>
    <d v="2024-12-20T00:00:00"/>
    <s v="Sales Invoice"/>
    <x v="287"/>
    <s v="KRHUB_85606"/>
    <s v="SubD A"/>
    <s v="SubD (SubD A)"/>
    <x v="7"/>
    <s v="Tide"/>
    <n v="5"/>
    <n v="15"/>
    <n v="9013.9500000000007"/>
    <m/>
    <x v="1"/>
    <n v="600.93000000000006"/>
    <x v="684"/>
    <n v="730987.3"/>
  </r>
  <r>
    <d v="2024-12-14T00:00:00"/>
    <s v="Sales Invoice"/>
    <x v="283"/>
    <s v="KRHUB_93329"/>
    <s v="SubD A"/>
    <s v="SubD (SubD A)"/>
    <x v="7"/>
    <s v="Tide"/>
    <n v="5"/>
    <n v="15"/>
    <n v="9013.9500000000007"/>
    <m/>
    <x v="4"/>
    <n v="600.93000000000006"/>
    <x v="684"/>
    <n v="721973.35000000009"/>
  </r>
  <r>
    <d v="2024-12-14T00:00:00"/>
    <s v="Sales Invoice"/>
    <x v="0"/>
    <s v="KRHUB_78366"/>
    <s v="SubD A"/>
    <s v="SubD (SubD A)"/>
    <x v="2"/>
    <s v="Gillette Mach3"/>
    <n v="72"/>
    <n v="34"/>
    <n v="9076.98"/>
    <m/>
    <x v="4"/>
    <n v="266.96999999999997"/>
    <x v="685"/>
    <n v="43163.700000000004"/>
  </r>
  <r>
    <d v="2024-12-18T00:00:00"/>
    <s v="Sales Invoice"/>
    <x v="283"/>
    <s v="KRHUB_93329"/>
    <s v="SubD A"/>
    <s v="SubD (SubD A)"/>
    <x v="1"/>
    <s v="Whisper Choice"/>
    <n v="120"/>
    <n v="240"/>
    <n v="9079.2000000000007"/>
    <m/>
    <x v="1"/>
    <n v="37.830000000000005"/>
    <x v="686"/>
    <n v="76354.819999999992"/>
  </r>
  <r>
    <d v="2024-12-14T00:00:00"/>
    <s v="Sales Invoice"/>
    <x v="295"/>
    <s v="KRHUB_91961"/>
    <s v="SubD A"/>
    <s v="SubD (SubD A)"/>
    <x v="2"/>
    <s v="Guard"/>
    <n v="108"/>
    <n v="92"/>
    <n v="9103.4"/>
    <m/>
    <x v="0"/>
    <n v="98.95"/>
    <x v="687"/>
    <n v="288193.2"/>
  </r>
  <r>
    <d v="2024-12-16T00:00:00"/>
    <s v="Sales Invoice"/>
    <x v="3"/>
    <s v="KRHUB_78371"/>
    <s v="Large A Pharmacy"/>
    <s v="HFS (Large A Pharmacy)- D type"/>
    <x v="6"/>
    <s v="Pampers"/>
    <n v="4"/>
    <n v="6"/>
    <n v="9125.2199999999993"/>
    <m/>
    <x v="4"/>
    <n v="1520.87"/>
    <x v="688"/>
    <n v="141124.06"/>
  </r>
  <r>
    <d v="2024-12-13T00:00:00"/>
    <s v="Sales Invoice"/>
    <x v="282"/>
    <s v="KRHUB_91962"/>
    <s v="SubD A"/>
    <s v="SubD (SubD A)"/>
    <x v="7"/>
    <s v="Tide"/>
    <n v="5"/>
    <n v="90"/>
    <n v="9183.6"/>
    <m/>
    <x v="0"/>
    <n v="102.04"/>
    <x v="689"/>
    <n v="712959.4"/>
  </r>
  <r>
    <d v="2024-12-14T00:00:00"/>
    <s v="Sales Invoice"/>
    <x v="283"/>
    <s v="KRHUB_93329"/>
    <s v="SubD A"/>
    <s v="SubD (SubD A)"/>
    <x v="7"/>
    <s v="Tide"/>
    <n v="24"/>
    <n v="68"/>
    <n v="9192.24"/>
    <m/>
    <x v="4"/>
    <n v="135.18"/>
    <x v="690"/>
    <n v="703775.8"/>
  </r>
  <r>
    <d v="2024-12-16T00:00:00"/>
    <s v="Sales Invoice"/>
    <x v="3"/>
    <s v="KRHUB_78371"/>
    <s v="Large A Pharmacy"/>
    <s v="HFS (Large A Pharmacy)- D type"/>
    <x v="0"/>
    <s v="Vaporub"/>
    <n v="12"/>
    <n v="4"/>
    <n v="9299.0400000000009"/>
    <m/>
    <x v="4"/>
    <n v="2324.7600000000002"/>
    <x v="691"/>
    <n v="9133280.0800000001"/>
  </r>
  <r>
    <d v="2024-12-17T00:00:00"/>
    <s v="Sales Invoice"/>
    <x v="281"/>
    <s v="KRHUB_89269"/>
    <s v="SubD A"/>
    <s v="SubD (SubD A)"/>
    <x v="9"/>
    <s v="H&amp;S"/>
    <n v="56"/>
    <n v="50"/>
    <n v="9318"/>
    <m/>
    <x v="1"/>
    <n v="186.36"/>
    <x v="692"/>
    <n v="148317.12"/>
  </r>
  <r>
    <d v="2024-12-19T00:00:00"/>
    <s v="Sales Invoice"/>
    <x v="16"/>
    <s v="KRHUB_90736"/>
    <s v="SubD A"/>
    <s v="SubD (SubD A)"/>
    <x v="1"/>
    <s v="Whisper Ultra"/>
    <n v="24"/>
    <n v="48"/>
    <n v="9473.76"/>
    <m/>
    <x v="1"/>
    <n v="197.37"/>
    <x v="693"/>
    <n v="147462.24"/>
  </r>
  <r>
    <d v="2024-12-20T00:00:00"/>
    <s v="Sales Invoice"/>
    <x v="287"/>
    <s v="KRHUB_85606"/>
    <s v="SubD A"/>
    <s v="SubD (SubD A)"/>
    <x v="7"/>
    <s v="Ariel Liquid"/>
    <n v="12"/>
    <n v="60"/>
    <n v="9610.7999999999993"/>
    <m/>
    <x v="1"/>
    <n v="160.17999999999998"/>
    <x v="694"/>
    <n v="378458.94"/>
  </r>
  <r>
    <d v="2024-12-18T00:00:00"/>
    <s v="Sales Invoice"/>
    <x v="280"/>
    <s v="KRHUB_92863"/>
    <s v="SubD A"/>
    <s v="SubD (SubD A)"/>
    <x v="7"/>
    <s v="Ariel Liquid"/>
    <n v="12"/>
    <n v="60"/>
    <n v="9610.7999999999993"/>
    <m/>
    <x v="1"/>
    <n v="160.17999999999998"/>
    <x v="694"/>
    <n v="368848.14"/>
  </r>
  <r>
    <d v="2024-12-16T00:00:00"/>
    <s v="Sales Invoice"/>
    <x v="15"/>
    <s v="KRHUB_90915"/>
    <s v="SubD B"/>
    <s v="SubD (SubD B)"/>
    <x v="7"/>
    <s v="Ariel Liquid"/>
    <n v="12"/>
    <n v="60"/>
    <n v="9610.7999999999993"/>
    <m/>
    <x v="1"/>
    <n v="160.17999999999998"/>
    <x v="694"/>
    <n v="359237.34"/>
  </r>
  <r>
    <d v="2024-12-17T00:00:00"/>
    <s v="Sales Invoice"/>
    <x v="0"/>
    <s v="KRHUB_78366"/>
    <s v="SubD A"/>
    <s v="SubD (SubD A)"/>
    <x v="2"/>
    <s v="Gillette Mach3"/>
    <n v="72"/>
    <n v="36"/>
    <n v="9610.92"/>
    <m/>
    <x v="1"/>
    <n v="266.97000000000003"/>
    <x v="695"/>
    <n v="34086.720000000001"/>
  </r>
  <r>
    <d v="2024-12-19T00:00:00"/>
    <s v="Sales Invoice"/>
    <x v="16"/>
    <s v="KRHUB_90736"/>
    <s v="SubD A"/>
    <s v="SubD (SubD A)"/>
    <x v="2"/>
    <s v="Gillette Mach3"/>
    <n v="72"/>
    <n v="36"/>
    <n v="9610.92"/>
    <m/>
    <x v="1"/>
    <n v="266.97000000000003"/>
    <x v="695"/>
    <n v="24475.800000000003"/>
  </r>
  <r>
    <d v="2024-12-14T00:00:00"/>
    <s v="Sales Invoice"/>
    <x v="76"/>
    <s v="KRHUB_94585"/>
    <s v="SubD B"/>
    <s v="SubD (SubD B)"/>
    <x v="0"/>
    <s v="VCD"/>
    <n v="32"/>
    <n v="96"/>
    <n v="9612.48"/>
    <m/>
    <x v="4"/>
    <n v="100.13"/>
    <x v="696"/>
    <n v="924639.76"/>
  </r>
  <r>
    <d v="2024-12-16T00:00:00"/>
    <s v="Sales Invoice"/>
    <x v="3"/>
    <s v="KRHUB_78371"/>
    <s v="Large A Pharmacy"/>
    <s v="HFS (Large A Pharmacy)- D type"/>
    <x v="6"/>
    <s v="Pampers"/>
    <n v="4"/>
    <n v="6"/>
    <n v="9646.92"/>
    <m/>
    <x v="4"/>
    <n v="1607.82"/>
    <x v="697"/>
    <n v="131998.84"/>
  </r>
  <r>
    <d v="2024-12-14T00:00:00"/>
    <s v="Sales Invoice"/>
    <x v="2"/>
    <s v="KRHUB_78572"/>
    <s v="SubD A"/>
    <s v="SubD (SubD A)"/>
    <x v="1"/>
    <s v="Whisper Ultra"/>
    <n v="60"/>
    <n v="120"/>
    <n v="9730.7999999999993"/>
    <m/>
    <x v="4"/>
    <n v="81.089999999999989"/>
    <x v="698"/>
    <n v="137988.48000000001"/>
  </r>
  <r>
    <d v="2024-12-14T00:00:00"/>
    <s v="Sales Invoice"/>
    <x v="282"/>
    <s v="KRHUB_91962"/>
    <s v="SubD A"/>
    <s v="SubD (SubD A)"/>
    <x v="7"/>
    <s v="Tide"/>
    <n v="24"/>
    <n v="72"/>
    <n v="9732.9599999999991"/>
    <m/>
    <x v="4"/>
    <n v="135.17999999999998"/>
    <x v="699"/>
    <n v="694583.56"/>
  </r>
  <r>
    <d v="2024-12-13T00:00:00"/>
    <s v="Sales Invoice"/>
    <x v="283"/>
    <s v="KRHUB_93329"/>
    <s v="SubD A"/>
    <s v="SubD (SubD A)"/>
    <x v="7"/>
    <s v="Tide"/>
    <n v="24"/>
    <n v="72"/>
    <n v="9732.9599999999991"/>
    <m/>
    <x v="0"/>
    <n v="135.17999999999998"/>
    <x v="699"/>
    <n v="684850.60000000009"/>
  </r>
  <r>
    <d v="2024-12-18T00:00:00"/>
    <s v="Sales Invoice"/>
    <x v="283"/>
    <s v="KRHUB_93329"/>
    <s v="SubD A"/>
    <s v="SubD (SubD A)"/>
    <x v="7"/>
    <s v="Tide"/>
    <n v="48"/>
    <n v="144"/>
    <n v="9734.4"/>
    <m/>
    <x v="1"/>
    <n v="67.599999999999994"/>
    <x v="700"/>
    <n v="675117.64"/>
  </r>
  <r>
    <d v="2024-12-20T00:00:00"/>
    <s v="Sales Invoice"/>
    <x v="294"/>
    <s v="KRHUB_92137"/>
    <s v="SubD B"/>
    <s v="SubD (SubD B)"/>
    <x v="0"/>
    <s v="VCD"/>
    <n v="16"/>
    <n v="32"/>
    <n v="9879.68"/>
    <m/>
    <x v="1"/>
    <n v="308.74"/>
    <x v="701"/>
    <n v="915027.28"/>
  </r>
  <r>
    <d v="2024-12-17T00:00:00"/>
    <s v="Sales Invoice"/>
    <x v="0"/>
    <s v="KRHUB_78366"/>
    <s v="SubD A"/>
    <s v="SubD (SubD A)"/>
    <x v="7"/>
    <s v="Ariel Liquid"/>
    <n v="4"/>
    <n v="20"/>
    <n v="9907.4"/>
    <m/>
    <x v="1"/>
    <n v="495.37"/>
    <x v="702"/>
    <n v="349626.54000000004"/>
  </r>
  <r>
    <d v="2024-12-18T00:00:00"/>
    <s v="Sales Invoice"/>
    <x v="283"/>
    <s v="KRHUB_93329"/>
    <s v="SubD A"/>
    <s v="SubD (SubD A)"/>
    <x v="0"/>
    <s v="BabyRub"/>
    <n v="16"/>
    <n v="5"/>
    <n v="9908.85"/>
    <m/>
    <x v="1"/>
    <n v="1981.77"/>
    <x v="703"/>
    <n v="67723.950000000012"/>
  </r>
  <r>
    <d v="2024-12-14T00:00:00"/>
    <s v="Sales Invoice"/>
    <x v="2"/>
    <s v="KRHUB_78572"/>
    <s v="SubD A"/>
    <s v="SubD (SubD A)"/>
    <x v="0"/>
    <s v="BabyRub"/>
    <n v="1080"/>
    <n v="216"/>
    <n v="9914.4"/>
    <m/>
    <x v="4"/>
    <n v="45.9"/>
    <x v="704"/>
    <n v="57815.100000000006"/>
  </r>
  <r>
    <d v="2024-12-14T00:00:00"/>
    <s v="Sales Invoice"/>
    <x v="16"/>
    <s v="KRHUB_90736"/>
    <s v="SubD A"/>
    <s v="SubD (SubD A)"/>
    <x v="8"/>
    <s v="ORAL B"/>
    <n v="24"/>
    <n v="48"/>
    <n v="9919.68"/>
    <m/>
    <x v="4"/>
    <n v="206.66"/>
    <x v="705"/>
    <n v="19839.36"/>
  </r>
  <r>
    <d v="2024-12-18T00:00:00"/>
    <s v="Sales Invoice"/>
    <x v="283"/>
    <s v="KRHUB_93329"/>
    <s v="SubD A"/>
    <s v="SubD (SubD A)"/>
    <x v="8"/>
    <s v="ORAL B"/>
    <n v="24"/>
    <n v="48"/>
    <n v="9919.68"/>
    <m/>
    <x v="1"/>
    <n v="206.66"/>
    <x v="705"/>
    <n v="9919.68"/>
  </r>
  <r>
    <d v="2024-12-13T00:00:00"/>
    <s v="Sales Invoice"/>
    <x v="282"/>
    <s v="KRHUB_91962"/>
    <s v="SubD A"/>
    <s v="SubD (SubD A)"/>
    <x v="7"/>
    <s v="Tide"/>
    <n v="72"/>
    <n v="1080"/>
    <n v="10000.799999999999"/>
    <m/>
    <x v="0"/>
    <n v="9.26"/>
    <x v="706"/>
    <n v="665383.24"/>
  </r>
  <r>
    <d v="2024-12-14T00:00:00"/>
    <s v="Sales Invoice"/>
    <x v="0"/>
    <s v="KRHUB_78366"/>
    <s v="SubD A"/>
    <s v="SubD (SubD A)"/>
    <x v="9"/>
    <s v="H&amp;S"/>
    <n v="24"/>
    <n v="54"/>
    <n v="10063.44"/>
    <m/>
    <x v="4"/>
    <n v="186.36"/>
    <x v="707"/>
    <n v="138999.12"/>
  </r>
  <r>
    <d v="2024-12-20T00:00:00"/>
    <s v="Sales Invoice"/>
    <x v="295"/>
    <s v="KRHUB_91961"/>
    <s v="SubD A"/>
    <s v="SubD (SubD A)"/>
    <x v="2"/>
    <s v="Gillette Vector Plus"/>
    <n v="600"/>
    <n v="50"/>
    <n v="10272.5"/>
    <m/>
    <x v="1"/>
    <n v="205.45"/>
    <x v="708"/>
    <n v="10272.5"/>
  </r>
  <r>
    <d v="2024-12-16T00:00:00"/>
    <s v="Sales Invoice"/>
    <x v="3"/>
    <s v="KRHUB_78371"/>
    <s v="Large A Pharmacy"/>
    <s v="HFS (Large A Pharmacy)- D type"/>
    <x v="0"/>
    <s v="Vaporub"/>
    <n v="16"/>
    <n v="6"/>
    <n v="10368.6"/>
    <m/>
    <x v="4"/>
    <n v="1728.1000000000001"/>
    <x v="709"/>
    <n v="9123981.040000001"/>
  </r>
  <r>
    <d v="2024-12-16T00:00:00"/>
    <s v="Sales Invoice"/>
    <x v="15"/>
    <s v="KRHUB_90915"/>
    <s v="SubD B"/>
    <s v="SubD (SubD B)"/>
    <x v="7"/>
    <s v="Ariel"/>
    <n v="34"/>
    <n v="68"/>
    <n v="10451.6"/>
    <m/>
    <x v="1"/>
    <n v="153.70000000000002"/>
    <x v="710"/>
    <n v="991907.88"/>
  </r>
  <r>
    <d v="2024-12-18T00:00:00"/>
    <s v="Sales Invoice"/>
    <x v="280"/>
    <s v="KRHUB_92863"/>
    <s v="SubD A"/>
    <s v="SubD (SubD A)"/>
    <x v="4"/>
    <s v="Gillette"/>
    <n v="24"/>
    <n v="24"/>
    <n v="10500"/>
    <m/>
    <x v="1"/>
    <n v="437.5"/>
    <x v="711"/>
    <n v="26340"/>
  </r>
  <r>
    <d v="2024-12-18T00:00:00"/>
    <s v="Sales Invoice"/>
    <x v="280"/>
    <s v="KRHUB_92863"/>
    <s v="SubD A"/>
    <s v="SubD (SubD A)"/>
    <x v="2"/>
    <s v="Guard"/>
    <n v="480"/>
    <n v="150"/>
    <n v="10500"/>
    <m/>
    <x v="1"/>
    <n v="70"/>
    <x v="711"/>
    <n v="279089.8"/>
  </r>
  <r>
    <d v="2024-12-17T00:00:00"/>
    <s v="Sales Invoice"/>
    <x v="281"/>
    <s v="KRHUB_89269"/>
    <s v="SubD A"/>
    <s v="SubD (SubD A)"/>
    <x v="4"/>
    <s v="Gillette Series"/>
    <n v="144"/>
    <n v="241"/>
    <n v="10543.75"/>
    <m/>
    <x v="1"/>
    <n v="43.75"/>
    <x v="712"/>
    <n v="10543.75"/>
  </r>
  <r>
    <d v="2024-12-13T00:00:00"/>
    <s v="Sales Invoice"/>
    <x v="287"/>
    <s v="KRHUB_85606"/>
    <s v="SubD A"/>
    <s v="SubD (SubD A)"/>
    <x v="9"/>
    <s v="H&amp;S"/>
    <n v="12"/>
    <n v="12"/>
    <n v="10596.48"/>
    <m/>
    <x v="0"/>
    <n v="883.04"/>
    <x v="713"/>
    <n v="128935.67999999999"/>
  </r>
  <r>
    <d v="2024-12-13T00:00:00"/>
    <s v="Sales Invoice"/>
    <x v="282"/>
    <s v="KRHUB_91962"/>
    <s v="SubD A"/>
    <s v="SubD (SubD A)"/>
    <x v="9"/>
    <s v="H&amp;S"/>
    <n v="48"/>
    <n v="144"/>
    <n v="10997.28"/>
    <m/>
    <x v="0"/>
    <n v="76.37"/>
    <x v="714"/>
    <n v="118339.2"/>
  </r>
  <r>
    <d v="2024-12-14T00:00:00"/>
    <s v="Sales Invoice"/>
    <x v="279"/>
    <s v="KRHUB_86219"/>
    <s v="SubD B"/>
    <s v="SubD (SubD B)"/>
    <x v="0"/>
    <s v="Inhaler"/>
    <n v="12"/>
    <n v="12"/>
    <n v="11015.16"/>
    <m/>
    <x v="4"/>
    <n v="917.93"/>
    <x v="715"/>
    <n v="1039518.72"/>
  </r>
  <r>
    <d v="2024-12-16T00:00:00"/>
    <s v="Sales Invoice"/>
    <x v="15"/>
    <s v="KRHUB_90915"/>
    <s v="SubD B"/>
    <s v="SubD (SubD B)"/>
    <x v="0"/>
    <s v="BabyRub"/>
    <n v="1080"/>
    <n v="240"/>
    <n v="11016"/>
    <m/>
    <x v="4"/>
    <n v="45.9"/>
    <x v="716"/>
    <n v="47900.700000000004"/>
  </r>
  <r>
    <d v="2024-12-14T00:00:00"/>
    <s v="Sales Invoice"/>
    <x v="295"/>
    <s v="KRHUB_91961"/>
    <s v="SubD A"/>
    <s v="SubD (SubD A)"/>
    <x v="7"/>
    <s v="Ariel Liquid"/>
    <n v="12"/>
    <n v="60"/>
    <n v="11055.6"/>
    <m/>
    <x v="4"/>
    <n v="184.26000000000002"/>
    <x v="717"/>
    <n v="339719.14"/>
  </r>
  <r>
    <d v="2024-12-14T00:00:00"/>
    <s v="Sales Invoice"/>
    <x v="0"/>
    <s v="KRHUB_78366"/>
    <s v="SubD A"/>
    <s v="SubD (SubD A)"/>
    <x v="2"/>
    <s v="Fusion"/>
    <n v="200"/>
    <n v="20"/>
    <n v="11160.8"/>
    <m/>
    <x v="0"/>
    <n v="558.04"/>
    <x v="718"/>
    <n v="111818.28"/>
  </r>
  <r>
    <d v="2024-12-17T00:00:00"/>
    <s v="Sales Invoice"/>
    <x v="0"/>
    <s v="KRHUB_78366"/>
    <s v="SubD A"/>
    <s v="SubD (SubD A)"/>
    <x v="2"/>
    <s v="Fusion"/>
    <n v="200"/>
    <n v="20"/>
    <n v="11160.8"/>
    <m/>
    <x v="1"/>
    <n v="558.04"/>
    <x v="718"/>
    <n v="100657.48000000001"/>
  </r>
  <r>
    <d v="2024-12-16T00:00:00"/>
    <s v="Sales Invoice"/>
    <x v="3"/>
    <s v="KRHUB_78371"/>
    <s v="Large A Pharmacy"/>
    <s v="HFS (Large A Pharmacy)- D type"/>
    <x v="1"/>
    <s v="Whisper Ultra"/>
    <n v="20"/>
    <n v="24"/>
    <n v="11163.12"/>
    <m/>
    <x v="4"/>
    <n v="465.13000000000005"/>
    <x v="719"/>
    <n v="128257.68"/>
  </r>
  <r>
    <d v="2024-12-14T00:00:00"/>
    <s v="Sales Invoice"/>
    <x v="1"/>
    <s v="KRHUB_93275"/>
    <s v="SubD B"/>
    <s v="SubD (SubD B)"/>
    <x v="1"/>
    <s v="Whisper Ultra"/>
    <n v="24"/>
    <n v="24"/>
    <n v="11170.08"/>
    <m/>
    <x v="4"/>
    <n v="465.42"/>
    <x v="720"/>
    <n v="117094.56"/>
  </r>
  <r>
    <d v="2024-12-14T00:00:00"/>
    <s v="Sales Invoice"/>
    <x v="76"/>
    <s v="KRHUB_94585"/>
    <s v="SubD B"/>
    <s v="SubD (SubD B)"/>
    <x v="0"/>
    <s v="VCD"/>
    <n v="32"/>
    <n v="64"/>
    <n v="11214.08"/>
    <m/>
    <x v="4"/>
    <n v="175.22"/>
    <x v="721"/>
    <n v="905147.60000000009"/>
  </r>
  <r>
    <d v="2024-12-18T00:00:00"/>
    <s v="Sales Invoice"/>
    <x v="280"/>
    <s v="KRHUB_92863"/>
    <s v="SubD A"/>
    <s v="SubD (SubD A)"/>
    <x v="7"/>
    <s v="Ariel Liquid"/>
    <n v="4"/>
    <n v="20"/>
    <n v="11296.4"/>
    <m/>
    <x v="1"/>
    <n v="564.81999999999994"/>
    <x v="722"/>
    <n v="328663.54000000004"/>
  </r>
  <r>
    <d v="2024-12-17T00:00:00"/>
    <s v="Sales Invoice"/>
    <x v="2"/>
    <s v="KRHUB_78572"/>
    <s v="SubD A"/>
    <s v="SubD (SubD A)"/>
    <x v="7"/>
    <s v="Ariel Liquid"/>
    <n v="4"/>
    <n v="20"/>
    <n v="11296.4"/>
    <m/>
    <x v="1"/>
    <n v="564.81999999999994"/>
    <x v="722"/>
    <n v="317367.14"/>
  </r>
  <r>
    <d v="2024-12-14T00:00:00"/>
    <s v="Sales Invoice"/>
    <x v="283"/>
    <s v="KRHUB_93329"/>
    <s v="SubD A"/>
    <s v="SubD (SubD A)"/>
    <x v="7"/>
    <s v="Ariel Liquid"/>
    <n v="4"/>
    <n v="20"/>
    <n v="11296.4"/>
    <m/>
    <x v="4"/>
    <n v="564.81999999999994"/>
    <x v="722"/>
    <n v="306070.74000000005"/>
  </r>
  <r>
    <d v="2024-12-18T00:00:00"/>
    <s v="Sales Invoice"/>
    <x v="283"/>
    <s v="KRHUB_93329"/>
    <s v="SubD A"/>
    <s v="SubD (SubD A)"/>
    <x v="7"/>
    <s v="Ariel Liquid"/>
    <n v="4"/>
    <n v="20"/>
    <n v="11296.4"/>
    <m/>
    <x v="1"/>
    <n v="564.81999999999994"/>
    <x v="722"/>
    <n v="294774.34000000003"/>
  </r>
  <r>
    <d v="2024-12-14T00:00:00"/>
    <s v="Sales Invoice"/>
    <x v="279"/>
    <s v="KRHUB_86219"/>
    <s v="SubD B"/>
    <s v="SubD (SubD B)"/>
    <x v="0"/>
    <s v="VCD"/>
    <n v="4"/>
    <n v="8"/>
    <n v="11348.4"/>
    <m/>
    <x v="4"/>
    <n v="1418.55"/>
    <x v="723"/>
    <n v="893933.52"/>
  </r>
  <r>
    <d v="2024-12-14T00:00:00"/>
    <s v="Sales Invoice"/>
    <x v="76"/>
    <s v="KRHUB_94585"/>
    <s v="SubD B"/>
    <s v="SubD (SubD B)"/>
    <x v="0"/>
    <s v="VCD"/>
    <n v="4"/>
    <n v="8"/>
    <n v="11348.4"/>
    <m/>
    <x v="4"/>
    <n v="1418.55"/>
    <x v="723"/>
    <n v="882585.12000000011"/>
  </r>
  <r>
    <d v="2024-12-16T00:00:00"/>
    <s v="Sales Invoice"/>
    <x v="15"/>
    <s v="KRHUB_90915"/>
    <s v="SubD B"/>
    <s v="SubD (SubD B)"/>
    <x v="0"/>
    <s v="VCD"/>
    <n v="4"/>
    <n v="8"/>
    <n v="11348.4"/>
    <m/>
    <x v="4"/>
    <n v="1418.55"/>
    <x v="723"/>
    <n v="871236.72"/>
  </r>
  <r>
    <d v="2024-12-14T00:00:00"/>
    <s v="Sales Invoice"/>
    <x v="283"/>
    <s v="KRHUB_93329"/>
    <s v="SubD A"/>
    <s v="SubD (SubD A)"/>
    <x v="0"/>
    <s v="VCD"/>
    <n v="4"/>
    <n v="8"/>
    <n v="11348.4"/>
    <m/>
    <x v="4"/>
    <n v="1418.55"/>
    <x v="723"/>
    <n v="859888.32000000007"/>
  </r>
  <r>
    <d v="2024-12-18T00:00:00"/>
    <s v="Sales Invoice"/>
    <x v="283"/>
    <s v="KRHUB_93329"/>
    <s v="SubD A"/>
    <s v="SubD (SubD A)"/>
    <x v="0"/>
    <s v="VCD"/>
    <n v="4"/>
    <n v="8"/>
    <n v="11348.4"/>
    <m/>
    <x v="1"/>
    <n v="1418.55"/>
    <x v="723"/>
    <n v="848539.91999999993"/>
  </r>
  <r>
    <d v="2024-12-13T00:00:00"/>
    <s v="Sales Invoice"/>
    <x v="282"/>
    <s v="KRHUB_91962"/>
    <s v="SubD A"/>
    <s v="SubD (SubD A)"/>
    <x v="7"/>
    <s v="Ariel"/>
    <n v="48"/>
    <n v="140"/>
    <n v="11667.6"/>
    <m/>
    <x v="0"/>
    <n v="83.34"/>
    <x v="724"/>
    <n v="981456.28"/>
  </r>
  <r>
    <d v="2024-12-17T00:00:00"/>
    <s v="Sales Invoice"/>
    <x v="16"/>
    <s v="KRHUB_90736"/>
    <s v="SubD A"/>
    <s v="SubD (SubD A)"/>
    <x v="0"/>
    <s v="BabyRub"/>
    <n v="16"/>
    <n v="6"/>
    <n v="11890.62"/>
    <m/>
    <x v="1"/>
    <n v="1981.7700000000002"/>
    <x v="725"/>
    <n v="36884.700000000004"/>
  </r>
  <r>
    <d v="2024-12-20T00:00:00"/>
    <s v="Sales Invoice"/>
    <x v="287"/>
    <s v="KRHUB_85606"/>
    <s v="SubD A"/>
    <s v="SubD (SubD A)"/>
    <x v="7"/>
    <s v="Ariel Liquid"/>
    <n v="6"/>
    <n v="30"/>
    <n v="11916.6"/>
    <m/>
    <x v="1"/>
    <n v="397.22"/>
    <x v="726"/>
    <n v="283477.94"/>
  </r>
  <r>
    <d v="2024-12-16T00:00:00"/>
    <s v="Sales Invoice"/>
    <x v="279"/>
    <s v="KRHUB_86219"/>
    <s v="SubD B"/>
    <s v="SubD (SubD B)"/>
    <x v="7"/>
    <s v="Ariel"/>
    <n v="48"/>
    <n v="144"/>
    <n v="12000.96"/>
    <m/>
    <x v="1"/>
    <n v="83.339999999999989"/>
    <x v="727"/>
    <n v="969788.67999999993"/>
  </r>
  <r>
    <d v="2024-12-14T00:00:00"/>
    <s v="Sales Invoice"/>
    <x v="295"/>
    <s v="KRHUB_91961"/>
    <s v="SubD A"/>
    <s v="SubD (SubD A)"/>
    <x v="2"/>
    <s v="Wilkinson Sword"/>
    <n v="1200"/>
    <n v="1200"/>
    <n v="12132"/>
    <m/>
    <x v="4"/>
    <n v="10.11"/>
    <x v="728"/>
    <n v="127492"/>
  </r>
  <r>
    <d v="2024-12-14T00:00:00"/>
    <s v="Sales Invoice"/>
    <x v="295"/>
    <s v="KRHUB_91961"/>
    <s v="SubD A"/>
    <s v="SubD (SubD A)"/>
    <x v="2"/>
    <s v="Guard"/>
    <n v="108"/>
    <n v="124"/>
    <n v="12269.8"/>
    <m/>
    <x v="0"/>
    <n v="98.949999999999989"/>
    <x v="729"/>
    <n v="268589.8"/>
  </r>
  <r>
    <d v="2024-12-16T00:00:00"/>
    <s v="Sales Invoice"/>
    <x v="3"/>
    <s v="KRHUB_78371"/>
    <s v="Large A Pharmacy"/>
    <s v="HFS (Large A Pharmacy)- D type"/>
    <x v="2"/>
    <s v="Fusion"/>
    <n v="40"/>
    <n v="12"/>
    <n v="12310.8"/>
    <m/>
    <x v="4"/>
    <n v="1025.8999999999999"/>
    <x v="730"/>
    <n v="89496.68"/>
  </r>
  <r>
    <d v="2024-12-16T00:00:00"/>
    <s v="Sales Invoice"/>
    <x v="3"/>
    <s v="KRHUB_78371"/>
    <s v="Large A Pharmacy"/>
    <s v="HFS (Large A Pharmacy)- D type"/>
    <x v="6"/>
    <s v="Pampers"/>
    <n v="4"/>
    <n v="11"/>
    <n v="12311.2"/>
    <m/>
    <x v="4"/>
    <n v="1119.2"/>
    <x v="731"/>
    <n v="122351.91999999998"/>
  </r>
  <r>
    <d v="2024-12-14T00:00:00"/>
    <s v="Sales Invoice"/>
    <x v="1"/>
    <s v="KRHUB_93275"/>
    <s v="SubD B"/>
    <s v="SubD (SubD B)"/>
    <x v="6"/>
    <s v="Pampers"/>
    <n v="18"/>
    <n v="36"/>
    <n v="12490.56"/>
    <m/>
    <x v="4"/>
    <n v="346.96"/>
    <x v="732"/>
    <n v="110040.72"/>
  </r>
  <r>
    <d v="2024-12-14T00:00:00"/>
    <s v="Sales Invoice"/>
    <x v="16"/>
    <s v="KRHUB_90736"/>
    <s v="SubD A"/>
    <s v="SubD (SubD A)"/>
    <x v="0"/>
    <s v="Vaporub"/>
    <n v="1200"/>
    <n v="600"/>
    <n v="12522"/>
    <m/>
    <x v="4"/>
    <n v="20.87"/>
    <x v="733"/>
    <n v="9113612.4400000013"/>
  </r>
  <r>
    <d v="2024-12-14T00:00:00"/>
    <s v="Sales Invoice"/>
    <x v="16"/>
    <s v="KRHUB_90736"/>
    <s v="SubD A"/>
    <s v="SubD (SubD A)"/>
    <x v="7"/>
    <s v="Ariel Liquid"/>
    <n v="4"/>
    <n v="20"/>
    <n v="12777.8"/>
    <m/>
    <x v="4"/>
    <n v="638.89"/>
    <x v="734"/>
    <n v="271561.34000000003"/>
  </r>
  <r>
    <d v="2024-12-17T00:00:00"/>
    <s v="Sales Invoice"/>
    <x v="2"/>
    <s v="KRHUB_78572"/>
    <s v="SubD A"/>
    <s v="SubD (SubD A)"/>
    <x v="7"/>
    <s v="Ariel Liquid"/>
    <n v="4"/>
    <n v="20"/>
    <n v="12777.8"/>
    <m/>
    <x v="1"/>
    <n v="638.89"/>
    <x v="734"/>
    <n v="258783.53999999998"/>
  </r>
  <r>
    <d v="2024-12-14T00:00:00"/>
    <s v="Sales Invoice"/>
    <x v="295"/>
    <s v="KRHUB_91961"/>
    <s v="SubD A"/>
    <s v="SubD (SubD A)"/>
    <x v="7"/>
    <s v="Ariel"/>
    <n v="2"/>
    <n v="10"/>
    <n v="12953.7"/>
    <m/>
    <x v="4"/>
    <n v="1295.3700000000001"/>
    <x v="735"/>
    <n v="957787.72"/>
  </r>
  <r>
    <d v="2024-12-20T00:00:00"/>
    <s v="Sales Invoice"/>
    <x v="295"/>
    <s v="KRHUB_91961"/>
    <s v="SubD A"/>
    <s v="SubD (SubD A)"/>
    <x v="7"/>
    <s v="Ariel"/>
    <n v="2"/>
    <n v="10"/>
    <n v="12953.7"/>
    <m/>
    <x v="1"/>
    <n v="1295.3700000000001"/>
    <x v="735"/>
    <n v="944834.0199999999"/>
  </r>
  <r>
    <d v="2024-12-14T00:00:00"/>
    <s v="Sales Invoice"/>
    <x v="2"/>
    <s v="KRHUB_78572"/>
    <s v="SubD A"/>
    <s v="SubD (SubD A)"/>
    <x v="1"/>
    <s v="Whisper Choice"/>
    <n v="40"/>
    <n v="120"/>
    <n v="12973.2"/>
    <m/>
    <x v="4"/>
    <n v="108.11"/>
    <x v="736"/>
    <n v="67275.62"/>
  </r>
  <r>
    <d v="2024-12-18T00:00:00"/>
    <s v="Sales Invoice"/>
    <x v="280"/>
    <s v="KRHUB_92863"/>
    <s v="SubD A"/>
    <s v="SubD (SubD A)"/>
    <x v="7"/>
    <s v="Tide"/>
    <n v="24"/>
    <n v="96"/>
    <n v="12977.28"/>
    <m/>
    <x v="1"/>
    <n v="135.18"/>
    <x v="737"/>
    <n v="655382.43999999994"/>
  </r>
  <r>
    <d v="2024-12-18T00:00:00"/>
    <s v="Sales Invoice"/>
    <x v="283"/>
    <s v="KRHUB_93329"/>
    <s v="SubD A"/>
    <s v="SubD (SubD A)"/>
    <x v="2"/>
    <s v="Guard"/>
    <n v="240"/>
    <n v="120"/>
    <n v="13440"/>
    <m/>
    <x v="1"/>
    <n v="112"/>
    <x v="738"/>
    <n v="256320"/>
  </r>
  <r>
    <d v="2024-12-18T00:00:00"/>
    <s v="Sales Invoice"/>
    <x v="283"/>
    <s v="KRHUB_93329"/>
    <s v="SubD A"/>
    <s v="SubD (SubD A)"/>
    <x v="0"/>
    <s v="Action 500"/>
    <n v="90"/>
    <n v="24"/>
    <n v="13445.04"/>
    <m/>
    <x v="1"/>
    <n v="560.21"/>
    <x v="739"/>
    <n v="954715.44"/>
  </r>
  <r>
    <d v="2024-12-14T00:00:00"/>
    <s v="Sales Invoice"/>
    <x v="76"/>
    <s v="KRHUB_94585"/>
    <s v="SubD B"/>
    <s v="SubD (SubD B)"/>
    <x v="6"/>
    <s v="Pampers"/>
    <n v="288"/>
    <n v="1620"/>
    <n v="13494.6"/>
    <m/>
    <x v="4"/>
    <n v="8.33"/>
    <x v="740"/>
    <n v="97550.16"/>
  </r>
  <r>
    <d v="2024-12-14T00:00:00"/>
    <s v="Sales Invoice"/>
    <x v="295"/>
    <s v="KRHUB_91961"/>
    <s v="SubD A"/>
    <s v="SubD (SubD A)"/>
    <x v="6"/>
    <s v="Pampers"/>
    <n v="288"/>
    <n v="1620"/>
    <n v="13494.6"/>
    <m/>
    <x v="4"/>
    <n v="8.33"/>
    <x v="740"/>
    <n v="84055.56"/>
  </r>
  <r>
    <d v="2024-12-14T00:00:00"/>
    <s v="Sales Invoice"/>
    <x v="76"/>
    <s v="KRHUB_94585"/>
    <s v="SubD B"/>
    <s v="SubD (SubD B)"/>
    <x v="1"/>
    <s v="Whisper Choice"/>
    <n v="60"/>
    <n v="300"/>
    <n v="13512"/>
    <m/>
    <x v="4"/>
    <n v="45.04"/>
    <x v="741"/>
    <n v="54302.42"/>
  </r>
  <r>
    <d v="2024-12-20T00:00:00"/>
    <s v="Sales Invoice"/>
    <x v="287"/>
    <s v="KRHUB_85606"/>
    <s v="SubD A"/>
    <s v="SubD (SubD A)"/>
    <x v="7"/>
    <s v="Ariel Liquid"/>
    <n v="6"/>
    <n v="30"/>
    <n v="13583.1"/>
    <m/>
    <x v="1"/>
    <n v="452.77000000000004"/>
    <x v="742"/>
    <n v="246005.74"/>
  </r>
  <r>
    <d v="2024-12-16T00:00:00"/>
    <s v="Sales Invoice"/>
    <x v="3"/>
    <s v="KRHUB_78371"/>
    <s v="Large A Pharmacy"/>
    <s v="HFS (Large A Pharmacy)- D type"/>
    <x v="2"/>
    <s v="Fusion"/>
    <n v="40"/>
    <n v="12"/>
    <n v="13917.84"/>
    <m/>
    <x v="4"/>
    <n v="1159.82"/>
    <x v="743"/>
    <n v="77185.88"/>
  </r>
  <r>
    <d v="2024-12-14T00:00:00"/>
    <s v="Sales Invoice"/>
    <x v="1"/>
    <s v="KRHUB_93275"/>
    <s v="SubD B"/>
    <s v="SubD (SubD B)"/>
    <x v="0"/>
    <s v="Vaporub"/>
    <n v="12"/>
    <n v="6"/>
    <n v="13948.56"/>
    <m/>
    <x v="4"/>
    <n v="2324.7599999999998"/>
    <x v="744"/>
    <n v="9101090.4400000013"/>
  </r>
  <r>
    <d v="2024-12-16T00:00:00"/>
    <s v="Sales Invoice"/>
    <x v="15"/>
    <s v="KRHUB_90915"/>
    <s v="SubD B"/>
    <s v="SubD (SubD B)"/>
    <x v="7"/>
    <s v="Ariel"/>
    <n v="2"/>
    <n v="10"/>
    <n v="14120.3"/>
    <m/>
    <x v="1"/>
    <n v="1412.03"/>
    <x v="745"/>
    <n v="931880.32"/>
  </r>
  <r>
    <d v="2024-12-14T00:00:00"/>
    <s v="Sales Invoice"/>
    <x v="295"/>
    <s v="KRHUB_91961"/>
    <s v="SubD A"/>
    <s v="SubD (SubD A)"/>
    <x v="7"/>
    <s v="Ariel"/>
    <n v="2"/>
    <n v="10"/>
    <n v="14120.3"/>
    <m/>
    <x v="4"/>
    <n v="1412.03"/>
    <x v="745"/>
    <n v="917760.0199999999"/>
  </r>
  <r>
    <d v="2024-12-16T00:00:00"/>
    <s v="Sales Invoice"/>
    <x v="3"/>
    <s v="KRHUB_78371"/>
    <s v="Large A Pharmacy"/>
    <s v="HFS (Large A Pharmacy)- D type"/>
    <x v="1"/>
    <s v="Whisper Ultra"/>
    <n v="24"/>
    <n v="72"/>
    <n v="14210.64"/>
    <m/>
    <x v="4"/>
    <n v="197.37"/>
    <x v="746"/>
    <n v="105924.48000000001"/>
  </r>
  <r>
    <d v="2024-12-14T00:00:00"/>
    <s v="Sales Invoice"/>
    <x v="294"/>
    <s v="KRHUB_92137"/>
    <s v="SubD B"/>
    <s v="SubD (SubD B)"/>
    <x v="7"/>
    <s v="Tide"/>
    <n v="3"/>
    <n v="15"/>
    <n v="14374.95"/>
    <m/>
    <x v="4"/>
    <n v="958.33"/>
    <x v="747"/>
    <n v="642405.15999999992"/>
  </r>
  <r>
    <d v="2024-12-16T00:00:00"/>
    <s v="Sales Invoice"/>
    <x v="15"/>
    <s v="KRHUB_90915"/>
    <s v="SubD B"/>
    <s v="SubD (SubD B)"/>
    <x v="7"/>
    <s v="Ariel"/>
    <n v="5"/>
    <n v="141"/>
    <n v="14387.64"/>
    <m/>
    <x v="1"/>
    <n v="102.03999999999999"/>
    <x v="748"/>
    <n v="903639.71999999986"/>
  </r>
  <r>
    <d v="2024-12-13T00:00:00"/>
    <s v="Sales Invoice"/>
    <x v="282"/>
    <s v="KRHUB_91962"/>
    <s v="SubD A"/>
    <s v="SubD (SubD A)"/>
    <x v="9"/>
    <s v="H&amp;S"/>
    <n v="36"/>
    <n v="360"/>
    <n v="14400"/>
    <m/>
    <x v="0"/>
    <n v="40"/>
    <x v="749"/>
    <n v="107341.92"/>
  </r>
  <r>
    <d v="2024-12-16T00:00:00"/>
    <s v="Sales Invoice"/>
    <x v="15"/>
    <s v="KRHUB_90915"/>
    <s v="SubD B"/>
    <s v="SubD (SubD B)"/>
    <x v="0"/>
    <s v="Vaporub"/>
    <n v="1080"/>
    <n v="360"/>
    <n v="14418"/>
    <m/>
    <x v="4"/>
    <n v="40.049999999999997"/>
    <x v="750"/>
    <n v="9087141.8800000008"/>
  </r>
  <r>
    <d v="2024-12-13T00:00:00"/>
    <s v="Sales Invoice"/>
    <x v="282"/>
    <s v="KRHUB_91962"/>
    <s v="SubD A"/>
    <s v="SubD (SubD A)"/>
    <x v="9"/>
    <s v="H&amp;S"/>
    <n v="48"/>
    <n v="192"/>
    <n v="14663.04"/>
    <m/>
    <x v="0"/>
    <n v="76.37"/>
    <x v="751"/>
    <n v="92941.92"/>
  </r>
  <r>
    <d v="2024-12-13T00:00:00"/>
    <s v="Sales Invoice"/>
    <x v="282"/>
    <s v="KRHUB_91962"/>
    <s v="SubD A"/>
    <s v="SubD (SubD A)"/>
    <x v="9"/>
    <s v="H&amp;S"/>
    <n v="60"/>
    <n v="600"/>
    <n v="14700"/>
    <m/>
    <x v="0"/>
    <n v="24.5"/>
    <x v="752"/>
    <n v="78278.880000000005"/>
  </r>
  <r>
    <d v="2024-12-18T00:00:00"/>
    <s v="Sales Invoice"/>
    <x v="280"/>
    <s v="KRHUB_92863"/>
    <s v="SubD A"/>
    <s v="SubD (SubD A)"/>
    <x v="7"/>
    <s v="Tide"/>
    <n v="8"/>
    <n v="40"/>
    <n v="14778"/>
    <m/>
    <x v="1"/>
    <n v="369.45"/>
    <x v="753"/>
    <n v="628030.21"/>
  </r>
  <r>
    <d v="2024-12-17T00:00:00"/>
    <s v="Sales Invoice"/>
    <x v="2"/>
    <s v="KRHUB_78572"/>
    <s v="SubD A"/>
    <s v="SubD (SubD A)"/>
    <x v="7"/>
    <s v="Tide"/>
    <n v="8"/>
    <n v="40"/>
    <n v="14778"/>
    <m/>
    <x v="1"/>
    <n v="369.45"/>
    <x v="753"/>
    <n v="613252.21"/>
  </r>
  <r>
    <d v="2024-12-14T00:00:00"/>
    <s v="Sales Invoice"/>
    <x v="283"/>
    <s v="KRHUB_93329"/>
    <s v="SubD A"/>
    <s v="SubD (SubD A)"/>
    <x v="7"/>
    <s v="Tide"/>
    <n v="8"/>
    <n v="40"/>
    <n v="14778"/>
    <m/>
    <x v="4"/>
    <n v="369.45"/>
    <x v="753"/>
    <n v="598474.21"/>
  </r>
  <r>
    <d v="2024-12-14T00:00:00"/>
    <s v="Sales Invoice"/>
    <x v="2"/>
    <s v="KRHUB_78572"/>
    <s v="SubD A"/>
    <s v="SubD (SubD A)"/>
    <x v="0"/>
    <s v="VCD"/>
    <n v="16"/>
    <n v="48"/>
    <n v="14819.52"/>
    <m/>
    <x v="4"/>
    <n v="308.74"/>
    <x v="754"/>
    <n v="837191.52"/>
  </r>
  <r>
    <d v="2024-12-16T00:00:00"/>
    <s v="Sales Invoice"/>
    <x v="3"/>
    <s v="KRHUB_78371"/>
    <s v="Large A Pharmacy"/>
    <s v="HFS (Large A Pharmacy)- D type"/>
    <x v="2"/>
    <s v="Gillette Mach3"/>
    <n v="60"/>
    <n v="12"/>
    <n v="14864.88"/>
    <m/>
    <x v="4"/>
    <n v="1238.74"/>
    <x v="755"/>
    <n v="14864.880000000001"/>
  </r>
  <r>
    <d v="2024-12-14T00:00:00"/>
    <s v="Sales Invoice"/>
    <x v="294"/>
    <s v="KRHUB_92137"/>
    <s v="SubD B"/>
    <s v="SubD (SubD B)"/>
    <x v="7"/>
    <s v="Ariel"/>
    <n v="5"/>
    <n v="146"/>
    <n v="14897.84"/>
    <m/>
    <x v="4"/>
    <n v="102.04"/>
    <x v="756"/>
    <n v="889252.07999999984"/>
  </r>
  <r>
    <d v="2024-12-20T00:00:00"/>
    <s v="Sales Invoice"/>
    <x v="295"/>
    <s v="KRHUB_91961"/>
    <s v="SubD A"/>
    <s v="SubD (SubD A)"/>
    <x v="7"/>
    <s v="Ariel"/>
    <n v="5"/>
    <n v="146"/>
    <n v="14897.84"/>
    <m/>
    <x v="1"/>
    <n v="102.04"/>
    <x v="756"/>
    <n v="874354.23999999987"/>
  </r>
  <r>
    <d v="2024-12-19T00:00:00"/>
    <s v="Sales Invoice"/>
    <x v="16"/>
    <s v="KRHUB_90736"/>
    <s v="SubD A"/>
    <s v="SubD (SubD A)"/>
    <x v="5"/>
    <s v="Satin Care"/>
    <n v="192"/>
    <n v="192"/>
    <n v="14987.52"/>
    <m/>
    <x v="1"/>
    <n v="78.06"/>
    <x v="757"/>
    <n v="29975.040000000001"/>
  </r>
  <r>
    <d v="2024-12-17T00:00:00"/>
    <s v="Sales Invoice"/>
    <x v="281"/>
    <s v="KRHUB_89269"/>
    <s v="SubD A"/>
    <s v="SubD (SubD A)"/>
    <x v="5"/>
    <s v="Satin Care"/>
    <n v="192"/>
    <n v="192"/>
    <n v="14987.52"/>
    <m/>
    <x v="1"/>
    <n v="78.06"/>
    <x v="757"/>
    <n v="14987.52"/>
  </r>
  <r>
    <d v="2024-12-13T00:00:00"/>
    <s v="Sales Invoice"/>
    <x v="287"/>
    <s v="KRHUB_85606"/>
    <s v="SubD A"/>
    <s v="SubD (SubD A)"/>
    <x v="7"/>
    <s v="Tide"/>
    <n v="5"/>
    <n v="25"/>
    <n v="15023.25"/>
    <m/>
    <x v="0"/>
    <n v="600.92999999999995"/>
    <x v="758"/>
    <n v="583696.21"/>
  </r>
  <r>
    <d v="2024-12-20T00:00:00"/>
    <s v="Sales Invoice"/>
    <x v="287"/>
    <s v="KRHUB_85606"/>
    <s v="SubD A"/>
    <s v="SubD (SubD A)"/>
    <x v="7"/>
    <s v="Tide"/>
    <n v="24"/>
    <n v="112"/>
    <n v="15140.16"/>
    <m/>
    <x v="1"/>
    <n v="135.18"/>
    <x v="759"/>
    <n v="568672.96"/>
  </r>
  <r>
    <d v="2024-12-14T00:00:00"/>
    <s v="Sales Invoice"/>
    <x v="1"/>
    <s v="KRHUB_93275"/>
    <s v="SubD B"/>
    <s v="SubD (SubD B)"/>
    <x v="0"/>
    <s v="Inhaler"/>
    <n v="25"/>
    <n v="12"/>
    <n v="15199.56"/>
    <m/>
    <x v="4"/>
    <n v="1266.6299999999999"/>
    <x v="760"/>
    <n v="1028503.56"/>
  </r>
  <r>
    <d v="2024-12-13T00:00:00"/>
    <s v="Sales Invoice"/>
    <x v="0"/>
    <s v="KRHUB_78366"/>
    <s v="SubD A"/>
    <s v="SubD (SubD A)"/>
    <x v="7"/>
    <s v="Tide"/>
    <n v="5"/>
    <n v="150"/>
    <n v="15306"/>
    <m/>
    <x v="0"/>
    <n v="102.04"/>
    <x v="761"/>
    <n v="553532.80000000005"/>
  </r>
  <r>
    <d v="2024-12-18T00:00:00"/>
    <s v="Sales Invoice"/>
    <x v="283"/>
    <s v="KRHUB_93329"/>
    <s v="SubD A"/>
    <s v="SubD (SubD A)"/>
    <x v="7"/>
    <s v="Tide"/>
    <n v="5"/>
    <n v="150"/>
    <n v="15306"/>
    <m/>
    <x v="1"/>
    <n v="102.04"/>
    <x v="761"/>
    <n v="538226.80000000005"/>
  </r>
  <r>
    <d v="2024-12-20T00:00:00"/>
    <s v="Sales Invoice"/>
    <x v="294"/>
    <s v="KRHUB_92137"/>
    <s v="SubD B"/>
    <s v="SubD (SubD B)"/>
    <x v="7"/>
    <s v="Ariel"/>
    <n v="5"/>
    <n v="150"/>
    <n v="15306"/>
    <m/>
    <x v="1"/>
    <n v="102.04"/>
    <x v="761"/>
    <n v="859456.39999999991"/>
  </r>
  <r>
    <d v="2024-12-14T00:00:00"/>
    <s v="Sales Invoice"/>
    <x v="279"/>
    <s v="KRHUB_86219"/>
    <s v="SubD B"/>
    <s v="SubD (SubD B)"/>
    <x v="1"/>
    <s v="Whisper Choice"/>
    <n v="1"/>
    <n v="6"/>
    <n v="15568.02"/>
    <m/>
    <x v="4"/>
    <n v="2594.67"/>
    <x v="762"/>
    <n v="40790.42"/>
  </r>
  <r>
    <d v="2024-12-14T00:00:00"/>
    <s v="Sales Invoice"/>
    <x v="1"/>
    <s v="KRHUB_93275"/>
    <s v="SubD B"/>
    <s v="SubD (SubD B)"/>
    <x v="6"/>
    <s v="Pampers"/>
    <n v="12"/>
    <n v="60"/>
    <n v="15600"/>
    <m/>
    <x v="4"/>
    <n v="260"/>
    <x v="763"/>
    <n v="70560.959999999992"/>
  </r>
  <r>
    <d v="2024-12-14T00:00:00"/>
    <s v="Sales Invoice"/>
    <x v="303"/>
    <s v="KRHUB_68657"/>
    <s v="Semi WS Traditional"/>
    <s v="WS Platinum (Semi WS Traditional)"/>
    <x v="4"/>
    <s v="Gillette"/>
    <n v="72"/>
    <n v="330"/>
    <n v="15840"/>
    <m/>
    <x v="4"/>
    <n v="48"/>
    <x v="764"/>
    <n v="15840"/>
  </r>
  <r>
    <d v="2024-12-16T00:00:00"/>
    <s v="Sales Invoice"/>
    <x v="15"/>
    <s v="KRHUB_90915"/>
    <s v="SubD B"/>
    <s v="SubD (SubD B)"/>
    <x v="7"/>
    <s v="Ariel"/>
    <n v="48"/>
    <n v="192"/>
    <n v="16001.28"/>
    <m/>
    <x v="1"/>
    <n v="83.34"/>
    <x v="765"/>
    <n v="844150.39999999979"/>
  </r>
  <r>
    <d v="2024-12-13T00:00:00"/>
    <s v="Sales Invoice"/>
    <x v="283"/>
    <s v="KRHUB_93329"/>
    <s v="SubD A"/>
    <s v="SubD (SubD A)"/>
    <x v="7"/>
    <s v="Ariel"/>
    <n v="48"/>
    <n v="192"/>
    <n v="16001.28"/>
    <m/>
    <x v="0"/>
    <n v="83.34"/>
    <x v="765"/>
    <n v="828149.11999999976"/>
  </r>
  <r>
    <d v="2024-12-17T00:00:00"/>
    <s v="Sales Invoice"/>
    <x v="281"/>
    <s v="KRHUB_89269"/>
    <s v="SubD A"/>
    <s v="SubD (SubD A)"/>
    <x v="7"/>
    <s v="Tide"/>
    <n v="5"/>
    <n v="25"/>
    <n v="16088"/>
    <m/>
    <x v="1"/>
    <n v="643.52"/>
    <x v="766"/>
    <n v="522920.8"/>
  </r>
  <r>
    <d v="2024-12-19T00:00:00"/>
    <s v="Sales Invoice"/>
    <x v="16"/>
    <s v="KRHUB_90736"/>
    <s v="SubD A"/>
    <s v="SubD (SubD A)"/>
    <x v="0"/>
    <s v="Vaporub"/>
    <n v="320"/>
    <n v="180"/>
    <n v="16371"/>
    <m/>
    <x v="1"/>
    <n v="90.95"/>
    <x v="767"/>
    <n v="9072723.8800000008"/>
  </r>
  <r>
    <d v="2024-12-14T00:00:00"/>
    <s v="Sales Invoice"/>
    <x v="279"/>
    <s v="KRHUB_86219"/>
    <s v="SubD B"/>
    <s v="SubD (SubD B)"/>
    <x v="1"/>
    <s v="Whisper Ultra"/>
    <n v="48"/>
    <n v="96"/>
    <n v="16432.32"/>
    <m/>
    <x v="4"/>
    <n v="171.17"/>
    <x v="768"/>
    <n v="91713.84"/>
  </r>
  <r>
    <d v="2024-12-16T00:00:00"/>
    <s v="Sales Invoice"/>
    <x v="279"/>
    <s v="KRHUB_86219"/>
    <s v="SubD B"/>
    <s v="SubD (SubD B)"/>
    <x v="2"/>
    <s v="Wilkinson Sword"/>
    <n v="160"/>
    <n v="160"/>
    <n v="16480"/>
    <m/>
    <x v="4"/>
    <n v="103"/>
    <x v="769"/>
    <n v="115360"/>
  </r>
  <r>
    <d v="2024-12-20T00:00:00"/>
    <s v="Sales Invoice"/>
    <x v="295"/>
    <s v="KRHUB_91961"/>
    <s v="SubD A"/>
    <s v="SubD (SubD A)"/>
    <x v="2"/>
    <s v="Wilkinson Sword"/>
    <n v="160"/>
    <n v="160"/>
    <n v="16480"/>
    <m/>
    <x v="1"/>
    <n v="103"/>
    <x v="769"/>
    <n v="98880"/>
  </r>
  <r>
    <d v="2024-12-18T00:00:00"/>
    <s v="Sales Invoice"/>
    <x v="280"/>
    <s v="KRHUB_92863"/>
    <s v="SubD A"/>
    <s v="SubD (SubD A)"/>
    <x v="7"/>
    <s v="Ariel"/>
    <n v="6"/>
    <n v="24"/>
    <n v="16695.599999999999"/>
    <m/>
    <x v="1"/>
    <n v="695.65"/>
    <x v="770"/>
    <n v="812147.83999999985"/>
  </r>
  <r>
    <d v="2024-12-20T00:00:00"/>
    <s v="Sales Invoice"/>
    <x v="295"/>
    <s v="KRHUB_91961"/>
    <s v="SubD A"/>
    <s v="SubD (SubD A)"/>
    <x v="0"/>
    <s v="VCD"/>
    <n v="32"/>
    <n v="96"/>
    <n v="16821.12"/>
    <m/>
    <x v="1"/>
    <n v="175.22"/>
    <x v="771"/>
    <n v="822372"/>
  </r>
  <r>
    <d v="2024-12-18T00:00:00"/>
    <s v="Sales Invoice"/>
    <x v="283"/>
    <s v="KRHUB_93329"/>
    <s v="SubD A"/>
    <s v="SubD (SubD A)"/>
    <x v="0"/>
    <s v="VCD"/>
    <n v="32"/>
    <n v="96"/>
    <n v="16821.12"/>
    <m/>
    <x v="1"/>
    <n v="175.22"/>
    <x v="771"/>
    <n v="805550.88"/>
  </r>
  <r>
    <d v="2024-12-20T00:00:00"/>
    <s v="Sales Invoice"/>
    <x v="294"/>
    <s v="KRHUB_92137"/>
    <s v="SubD B"/>
    <s v="SubD (SubD B)"/>
    <x v="0"/>
    <s v="VCD"/>
    <n v="4"/>
    <n v="12"/>
    <n v="17022.599999999999"/>
    <m/>
    <x v="1"/>
    <n v="1418.55"/>
    <x v="772"/>
    <n v="788729.76"/>
  </r>
  <r>
    <d v="2024-12-17T00:00:00"/>
    <s v="Sales Invoice"/>
    <x v="281"/>
    <s v="KRHUB_89269"/>
    <s v="SubD A"/>
    <s v="SubD (SubD A)"/>
    <x v="7"/>
    <s v="Tide"/>
    <n v="5"/>
    <n v="167"/>
    <n v="17040.68"/>
    <m/>
    <x v="1"/>
    <n v="102.04"/>
    <x v="773"/>
    <n v="506832.8"/>
  </r>
  <r>
    <d v="2024-12-20T00:00:00"/>
    <s v="Sales Invoice"/>
    <x v="287"/>
    <s v="KRHUB_85606"/>
    <s v="SubD A"/>
    <s v="SubD (SubD A)"/>
    <x v="7"/>
    <s v="Tide"/>
    <n v="3"/>
    <n v="18"/>
    <n v="17249.939999999999"/>
    <m/>
    <x v="1"/>
    <n v="958.32999999999993"/>
    <x v="774"/>
    <n v="489792.12"/>
  </r>
  <r>
    <d v="2024-12-14T00:00:00"/>
    <s v="Sales Invoice"/>
    <x v="76"/>
    <s v="KRHUB_94585"/>
    <s v="SubD B"/>
    <s v="SubD (SubD B)"/>
    <x v="0"/>
    <s v="Vaporub"/>
    <n v="72"/>
    <n v="72"/>
    <n v="17303.759999999998"/>
    <m/>
    <x v="4"/>
    <n v="240.32999999999998"/>
    <x v="775"/>
    <n v="9056352.8800000008"/>
  </r>
  <r>
    <d v="2024-12-16T00:00:00"/>
    <s v="Sales Invoice"/>
    <x v="3"/>
    <s v="KRHUB_78371"/>
    <s v="Large A Pharmacy"/>
    <s v="HFS (Large A Pharmacy)- D type"/>
    <x v="1"/>
    <s v="Whisper Ultra"/>
    <n v="12"/>
    <n v="56"/>
    <n v="17361.12"/>
    <m/>
    <x v="4"/>
    <n v="310.02"/>
    <x v="776"/>
    <n v="75281.51999999999"/>
  </r>
  <r>
    <d v="2024-12-17T00:00:00"/>
    <s v="Sales Invoice"/>
    <x v="281"/>
    <s v="KRHUB_89269"/>
    <s v="SubD A"/>
    <s v="SubD (SubD A)"/>
    <x v="7"/>
    <s v="Tide"/>
    <n v="8"/>
    <n v="48"/>
    <n v="17733.599999999999"/>
    <m/>
    <x v="1"/>
    <n v="369.45"/>
    <x v="777"/>
    <n v="472542.18"/>
  </r>
  <r>
    <d v="2024-12-14T00:00:00"/>
    <s v="Sales Invoice"/>
    <x v="283"/>
    <s v="KRHUB_93329"/>
    <s v="SubD A"/>
    <s v="SubD (SubD A)"/>
    <x v="7"/>
    <s v="Ariel Liquid"/>
    <n v="4"/>
    <n v="28"/>
    <n v="17888.919999999998"/>
    <m/>
    <x v="4"/>
    <n v="638.89"/>
    <x v="778"/>
    <n v="232422.64"/>
  </r>
  <r>
    <d v="2024-12-20T00:00:00"/>
    <s v="Sales Invoice"/>
    <x v="287"/>
    <s v="KRHUB_85606"/>
    <s v="SubD A"/>
    <s v="SubD (SubD A)"/>
    <x v="7"/>
    <s v="Ariel Liquid"/>
    <n v="4"/>
    <n v="32"/>
    <n v="18073.919999999998"/>
    <m/>
    <x v="1"/>
    <n v="564.80999999999995"/>
    <x v="779"/>
    <n v="214533.71999999997"/>
  </r>
  <r>
    <d v="2024-12-14T00:00:00"/>
    <s v="Sales Invoice"/>
    <x v="1"/>
    <s v="KRHUB_93275"/>
    <s v="SubD B"/>
    <s v="SubD (SubD B)"/>
    <x v="7"/>
    <s v="Ariel Liquid"/>
    <n v="4"/>
    <n v="32"/>
    <n v="18074.240000000002"/>
    <m/>
    <x v="4"/>
    <n v="564.82000000000005"/>
    <x v="780"/>
    <n v="196459.8"/>
  </r>
  <r>
    <d v="2024-12-16T00:00:00"/>
    <s v="Sales Invoice"/>
    <x v="279"/>
    <s v="KRHUB_86219"/>
    <s v="SubD B"/>
    <s v="SubD (SubD B)"/>
    <x v="2"/>
    <s v="Guard"/>
    <n v="480"/>
    <n v="480"/>
    <n v="19200"/>
    <m/>
    <x v="4"/>
    <n v="40"/>
    <x v="781"/>
    <n v="242880"/>
  </r>
  <r>
    <d v="2024-12-18T00:00:00"/>
    <s v="Sales Invoice"/>
    <x v="280"/>
    <s v="KRHUB_92863"/>
    <s v="SubD A"/>
    <s v="SubD (SubD A)"/>
    <x v="2"/>
    <s v="Guard"/>
    <n v="480"/>
    <n v="480"/>
    <n v="19200"/>
    <m/>
    <x v="1"/>
    <n v="40"/>
    <x v="781"/>
    <n v="223680"/>
  </r>
  <r>
    <d v="2024-12-20T00:00:00"/>
    <s v="Sales Invoice"/>
    <x v="294"/>
    <s v="KRHUB_92137"/>
    <s v="SubD B"/>
    <s v="SubD (SubD B)"/>
    <x v="2"/>
    <s v="Guard"/>
    <n v="480"/>
    <n v="480"/>
    <n v="19200"/>
    <m/>
    <x v="1"/>
    <n v="40"/>
    <x v="781"/>
    <n v="204480"/>
  </r>
  <r>
    <d v="2024-12-17T00:00:00"/>
    <s v="Sales Invoice"/>
    <x v="281"/>
    <s v="KRHUB_89269"/>
    <s v="SubD A"/>
    <s v="SubD (SubD A)"/>
    <x v="2"/>
    <s v="Guard"/>
    <n v="480"/>
    <n v="480"/>
    <n v="19200"/>
    <m/>
    <x v="1"/>
    <n v="40"/>
    <x v="781"/>
    <n v="185280"/>
  </r>
  <r>
    <d v="2024-12-14T00:00:00"/>
    <s v="Sales Invoice"/>
    <x v="295"/>
    <s v="KRHUB_91961"/>
    <s v="SubD A"/>
    <s v="SubD (SubD A)"/>
    <x v="2"/>
    <s v="Guard"/>
    <n v="480"/>
    <n v="480"/>
    <n v="19200"/>
    <m/>
    <x v="0"/>
    <n v="40"/>
    <x v="781"/>
    <n v="166080"/>
  </r>
  <r>
    <d v="2024-12-20T00:00:00"/>
    <s v="Sales Invoice"/>
    <x v="295"/>
    <s v="KRHUB_91961"/>
    <s v="SubD A"/>
    <s v="SubD (SubD A)"/>
    <x v="2"/>
    <s v="Guard"/>
    <n v="480"/>
    <n v="480"/>
    <n v="19200"/>
    <m/>
    <x v="1"/>
    <n v="40"/>
    <x v="781"/>
    <n v="146880"/>
  </r>
  <r>
    <d v="2024-12-14T00:00:00"/>
    <s v="Sales Invoice"/>
    <x v="294"/>
    <s v="KRHUB_92137"/>
    <s v="SubD B"/>
    <s v="SubD (SubD B)"/>
    <x v="0"/>
    <s v="VCD"/>
    <n v="16"/>
    <n v="64"/>
    <n v="19759.36"/>
    <m/>
    <x v="4"/>
    <n v="308.74"/>
    <x v="782"/>
    <n v="771707.15999999992"/>
  </r>
  <r>
    <d v="2024-12-14T00:00:00"/>
    <s v="Sales Invoice"/>
    <x v="1"/>
    <s v="KRHUB_93275"/>
    <s v="SubD B"/>
    <s v="SubD (SubD B)"/>
    <x v="7"/>
    <s v="Tide"/>
    <n v="3"/>
    <n v="21"/>
    <n v="20124.93"/>
    <m/>
    <x v="4"/>
    <n v="958.33"/>
    <x v="783"/>
    <n v="454808.58"/>
  </r>
  <r>
    <d v="2024-12-14T00:00:00"/>
    <s v="Sales Invoice"/>
    <x v="295"/>
    <s v="KRHUB_91961"/>
    <s v="SubD A"/>
    <s v="SubD (SubD A)"/>
    <x v="7"/>
    <s v="Ariel"/>
    <n v="5"/>
    <n v="200"/>
    <n v="20408"/>
    <m/>
    <x v="4"/>
    <n v="102.04"/>
    <x v="784"/>
    <n v="795452.23999999987"/>
  </r>
  <r>
    <d v="2024-12-14T00:00:00"/>
    <s v="Sales Invoice"/>
    <x v="1"/>
    <s v="KRHUB_93275"/>
    <s v="SubD B"/>
    <s v="SubD (SubD B)"/>
    <x v="7"/>
    <s v="Ariel Liquid"/>
    <n v="4"/>
    <n v="32"/>
    <n v="20444.48"/>
    <m/>
    <x v="4"/>
    <n v="638.89"/>
    <x v="785"/>
    <n v="178385.56"/>
  </r>
  <r>
    <d v="2024-12-20T00:00:00"/>
    <s v="Sales Invoice"/>
    <x v="287"/>
    <s v="KRHUB_85606"/>
    <s v="SubD A"/>
    <s v="SubD (SubD A)"/>
    <x v="7"/>
    <s v="Ariel Liquid"/>
    <n v="4"/>
    <n v="32"/>
    <n v="20444.48"/>
    <m/>
    <x v="1"/>
    <n v="638.89"/>
    <x v="785"/>
    <n v="157941.08000000002"/>
  </r>
  <r>
    <d v="2024-12-14T00:00:00"/>
    <s v="Sales Invoice"/>
    <x v="0"/>
    <s v="KRHUB_78366"/>
    <s v="SubD A"/>
    <s v="SubD (SubD A)"/>
    <x v="2"/>
    <s v="Fusion"/>
    <n v="40"/>
    <n v="20"/>
    <n v="20518"/>
    <m/>
    <x v="0"/>
    <n v="1025.9000000000001"/>
    <x v="786"/>
    <n v="63268.04"/>
  </r>
  <r>
    <d v="2024-12-17T00:00:00"/>
    <s v="Sales Invoice"/>
    <x v="0"/>
    <s v="KRHUB_78366"/>
    <s v="SubD A"/>
    <s v="SubD (SubD A)"/>
    <x v="2"/>
    <s v="Fusion"/>
    <n v="40"/>
    <n v="20"/>
    <n v="20518"/>
    <m/>
    <x v="1"/>
    <n v="1025.9000000000001"/>
    <x v="786"/>
    <n v="42750.04"/>
  </r>
  <r>
    <d v="2024-12-14T00:00:00"/>
    <s v="Sales Invoice"/>
    <x v="16"/>
    <s v="KRHUB_90736"/>
    <s v="SubD A"/>
    <s v="SubD (SubD A)"/>
    <x v="1"/>
    <s v="Whisper Ultra"/>
    <n v="60"/>
    <n v="360"/>
    <n v="21078"/>
    <m/>
    <x v="4"/>
    <n v="58.55"/>
    <x v="787"/>
    <n v="57920.4"/>
  </r>
  <r>
    <d v="2024-12-16T00:00:00"/>
    <s v="Sales Invoice"/>
    <x v="3"/>
    <s v="KRHUB_78371"/>
    <s v="Large A Pharmacy"/>
    <s v="HFS (Large A Pharmacy)- D type"/>
    <x v="2"/>
    <s v="Fusion"/>
    <n v="40"/>
    <n v="12"/>
    <n v="22232.04"/>
    <m/>
    <x v="4"/>
    <n v="1852.67"/>
    <x v="788"/>
    <n v="22232.04"/>
  </r>
  <r>
    <d v="2024-12-20T00:00:00"/>
    <s v="Sales Invoice"/>
    <x v="295"/>
    <s v="KRHUB_91961"/>
    <s v="SubD A"/>
    <s v="SubD (SubD A)"/>
    <x v="0"/>
    <s v="VCD"/>
    <n v="4"/>
    <n v="16"/>
    <n v="22696.799999999999"/>
    <m/>
    <x v="1"/>
    <n v="1418.55"/>
    <x v="789"/>
    <n v="751947.8"/>
  </r>
  <r>
    <d v="2024-12-14T00:00:00"/>
    <s v="Sales Invoice"/>
    <x v="282"/>
    <s v="KRHUB_91962"/>
    <s v="SubD A"/>
    <s v="SubD (SubD A)"/>
    <x v="7"/>
    <s v="Tide"/>
    <n v="8"/>
    <n v="64"/>
    <n v="23644.799999999999"/>
    <m/>
    <x v="4"/>
    <n v="369.45"/>
    <x v="790"/>
    <n v="434683.64999999997"/>
  </r>
  <r>
    <d v="2024-12-14T00:00:00"/>
    <s v="Sales Invoice"/>
    <x v="16"/>
    <s v="KRHUB_90736"/>
    <s v="SubD A"/>
    <s v="SubD (SubD A)"/>
    <x v="7"/>
    <s v="Ariel Liquid"/>
    <n v="6"/>
    <n v="60"/>
    <n v="23833.200000000001"/>
    <m/>
    <x v="4"/>
    <n v="397.22"/>
    <x v="791"/>
    <n v="137496.6"/>
  </r>
  <r>
    <d v="2024-12-13T00:00:00"/>
    <s v="Sales Invoice"/>
    <x v="0"/>
    <s v="KRHUB_78366"/>
    <s v="SubD A"/>
    <s v="SubD (SubD A)"/>
    <x v="7"/>
    <s v="Ariel"/>
    <n v="48"/>
    <n v="288"/>
    <n v="24001.919999999998"/>
    <m/>
    <x v="0"/>
    <n v="83.339999999999989"/>
    <x v="792"/>
    <n v="775044.23999999987"/>
  </r>
  <r>
    <d v="2024-12-14T00:00:00"/>
    <s v="Sales Invoice"/>
    <x v="1"/>
    <s v="KRHUB_93275"/>
    <s v="SubD B"/>
    <s v="SubD (SubD B)"/>
    <x v="6"/>
    <s v="Pampers"/>
    <n v="18"/>
    <n v="72"/>
    <n v="24981.119999999999"/>
    <m/>
    <x v="4"/>
    <n v="346.96"/>
    <x v="793"/>
    <n v="54960.960000000006"/>
  </r>
  <r>
    <d v="2024-12-17T00:00:00"/>
    <s v="Sales Invoice"/>
    <x v="16"/>
    <s v="KRHUB_90736"/>
    <s v="SubD A"/>
    <s v="SubD (SubD A)"/>
    <x v="0"/>
    <s v="BabyRub"/>
    <n v="144"/>
    <n v="144"/>
    <n v="24994.080000000002"/>
    <m/>
    <x v="1"/>
    <n v="173.57000000000002"/>
    <x v="794"/>
    <n v="24994.080000000002"/>
  </r>
  <r>
    <d v="2024-12-14T00:00:00"/>
    <s v="Sales Invoice"/>
    <x v="76"/>
    <s v="KRHUB_94585"/>
    <s v="SubD B"/>
    <s v="SubD (SubD B)"/>
    <x v="1"/>
    <s v="Whisper Choice"/>
    <n v="112"/>
    <n v="560"/>
    <n v="25222.400000000001"/>
    <m/>
    <x v="4"/>
    <n v="45.04"/>
    <x v="795"/>
    <n v="25222.399999999998"/>
  </r>
  <r>
    <d v="2024-12-13T00:00:00"/>
    <s v="Sales Invoice"/>
    <x v="282"/>
    <s v="KRHUB_91962"/>
    <s v="SubD A"/>
    <s v="SubD (SubD A)"/>
    <x v="7"/>
    <s v="Ariel"/>
    <n v="5"/>
    <n v="250"/>
    <n v="25510"/>
    <m/>
    <x v="0"/>
    <n v="102.04"/>
    <x v="796"/>
    <n v="751042.31999999983"/>
  </r>
  <r>
    <d v="2024-12-18T00:00:00"/>
    <s v="Sales Invoice"/>
    <x v="1"/>
    <s v="KRHUB_93275"/>
    <s v="SubD B"/>
    <s v="SubD (SubD B)"/>
    <x v="7"/>
    <s v="Ariel"/>
    <n v="2"/>
    <n v="20"/>
    <n v="25907.4"/>
    <m/>
    <x v="1"/>
    <n v="1295.3700000000001"/>
    <x v="797"/>
    <n v="725532.32"/>
  </r>
  <r>
    <d v="2024-12-18T00:00:00"/>
    <s v="Sales Invoice"/>
    <x v="304"/>
    <s v="KRHUB_88631"/>
    <s v="SubD B"/>
    <s v="SubD (SubD B)"/>
    <x v="7"/>
    <s v="Ariel"/>
    <n v="2"/>
    <n v="20"/>
    <n v="25907.4"/>
    <m/>
    <x v="1"/>
    <n v="1295.3700000000001"/>
    <x v="797"/>
    <n v="699624.91999999993"/>
  </r>
  <r>
    <d v="2024-12-18T00:00:00"/>
    <s v="Sales Invoice"/>
    <x v="305"/>
    <s v="KRHUB_85835"/>
    <s v="SubD B"/>
    <s v="SubD (SubD B)"/>
    <x v="7"/>
    <s v="Ariel"/>
    <n v="2"/>
    <n v="20"/>
    <n v="25907.4"/>
    <m/>
    <x v="1"/>
    <n v="1295.3700000000001"/>
    <x v="797"/>
    <n v="673717.52"/>
  </r>
  <r>
    <d v="2024-12-18T00:00:00"/>
    <s v="Sales Invoice"/>
    <x v="306"/>
    <s v="KRHUB_82079"/>
    <s v="SubD A"/>
    <s v="SubD (SubD A)"/>
    <x v="7"/>
    <s v="Ariel"/>
    <n v="2"/>
    <n v="20"/>
    <n v="25907.4"/>
    <m/>
    <x v="1"/>
    <n v="1295.3700000000001"/>
    <x v="797"/>
    <n v="647810.12"/>
  </r>
  <r>
    <d v="2024-12-16T00:00:00"/>
    <s v="Sales Invoice"/>
    <x v="15"/>
    <s v="KRHUB_90915"/>
    <s v="SubD B"/>
    <s v="SubD (SubD B)"/>
    <x v="7"/>
    <s v="Ariel"/>
    <n v="2"/>
    <n v="20"/>
    <n v="25907.4"/>
    <m/>
    <x v="1"/>
    <n v="1295.3700000000001"/>
    <x v="797"/>
    <n v="621902.72"/>
  </r>
  <r>
    <d v="2024-12-18T00:00:00"/>
    <s v="Sales Invoice"/>
    <x v="15"/>
    <s v="KRHUB_90915"/>
    <s v="SubD B"/>
    <s v="SubD (SubD B)"/>
    <x v="7"/>
    <s v="Ariel"/>
    <n v="2"/>
    <n v="20"/>
    <n v="25907.4"/>
    <m/>
    <x v="1"/>
    <n v="1295.3700000000001"/>
    <x v="797"/>
    <n v="595995.31999999995"/>
  </r>
  <r>
    <d v="2024-12-16T00:00:00"/>
    <s v="Sales Invoice"/>
    <x v="15"/>
    <s v="KRHUB_90915"/>
    <s v="SubD B"/>
    <s v="SubD (SubD B)"/>
    <x v="7"/>
    <s v="Ariel"/>
    <n v="16"/>
    <n v="80"/>
    <n v="26296.799999999999"/>
    <m/>
    <x v="1"/>
    <n v="328.71"/>
    <x v="798"/>
    <n v="570087.92000000004"/>
  </r>
  <r>
    <d v="2024-12-16T00:00:00"/>
    <s v="Sales Invoice"/>
    <x v="279"/>
    <s v="KRHUB_86219"/>
    <s v="SubD B"/>
    <s v="SubD (SubD B)"/>
    <x v="2"/>
    <s v="Guard"/>
    <n v="240"/>
    <n v="240"/>
    <n v="26880"/>
    <m/>
    <x v="4"/>
    <n v="112"/>
    <x v="799"/>
    <n v="127680"/>
  </r>
  <r>
    <d v="2024-12-14T00:00:00"/>
    <s v="Sales Invoice"/>
    <x v="16"/>
    <s v="KRHUB_90736"/>
    <s v="SubD A"/>
    <s v="SubD (SubD A)"/>
    <x v="7"/>
    <s v="Ariel Liquid"/>
    <n v="6"/>
    <n v="60"/>
    <n v="27166.2"/>
    <m/>
    <x v="4"/>
    <n v="452.77000000000004"/>
    <x v="800"/>
    <n v="113663.40000000001"/>
  </r>
  <r>
    <d v="2024-12-14T00:00:00"/>
    <s v="Sales Invoice"/>
    <x v="1"/>
    <s v="KRHUB_93275"/>
    <s v="SubD B"/>
    <s v="SubD (SubD B)"/>
    <x v="0"/>
    <s v="Vaporub"/>
    <n v="16"/>
    <n v="16"/>
    <n v="27649.599999999999"/>
    <m/>
    <x v="4"/>
    <n v="1728.1"/>
    <x v="801"/>
    <n v="9039049.120000001"/>
  </r>
  <r>
    <d v="2024-12-14T00:00:00"/>
    <s v="Sales Invoice"/>
    <x v="279"/>
    <s v="KRHUB_86219"/>
    <s v="SubD B"/>
    <s v="SubD (SubD B)"/>
    <x v="0"/>
    <s v="Vaporub"/>
    <n v="16"/>
    <n v="16"/>
    <n v="27649.599999999999"/>
    <m/>
    <x v="4"/>
    <n v="1728.1"/>
    <x v="801"/>
    <n v="9011399.5200000014"/>
  </r>
  <r>
    <d v="2024-12-14T00:00:00"/>
    <s v="Sales Invoice"/>
    <x v="282"/>
    <s v="KRHUB_91962"/>
    <s v="SubD A"/>
    <s v="SubD (SubD A)"/>
    <x v="0"/>
    <s v="Vaporub"/>
    <n v="16"/>
    <n v="16"/>
    <n v="27649.599999999999"/>
    <m/>
    <x v="4"/>
    <n v="1728.1"/>
    <x v="801"/>
    <n v="8983749.9199999999"/>
  </r>
  <r>
    <d v="2024-12-18T00:00:00"/>
    <s v="Sales Invoice"/>
    <x v="280"/>
    <s v="KRHUB_92863"/>
    <s v="SubD A"/>
    <s v="SubD (SubD A)"/>
    <x v="7"/>
    <s v="Ariel"/>
    <n v="2"/>
    <n v="20"/>
    <n v="28240.6"/>
    <m/>
    <x v="1"/>
    <n v="1412.03"/>
    <x v="802"/>
    <n v="543791.12"/>
  </r>
  <r>
    <d v="2024-12-14T00:00:00"/>
    <s v="Sales Invoice"/>
    <x v="295"/>
    <s v="KRHUB_91961"/>
    <s v="SubD A"/>
    <s v="SubD (SubD A)"/>
    <x v="0"/>
    <s v="VCD"/>
    <n v="4"/>
    <n v="20"/>
    <n v="28371"/>
    <m/>
    <x v="4"/>
    <n v="1418.55"/>
    <x v="803"/>
    <n v="729251"/>
  </r>
  <r>
    <d v="2024-12-13T00:00:00"/>
    <s v="Sales Invoice"/>
    <x v="280"/>
    <s v="KRHUB_92863"/>
    <s v="SubD A"/>
    <s v="SubD (SubD A)"/>
    <x v="7"/>
    <s v="Tide"/>
    <n v="3"/>
    <n v="30"/>
    <n v="28749.9"/>
    <m/>
    <x v="0"/>
    <n v="958.33"/>
    <x v="804"/>
    <n v="411038.85"/>
  </r>
  <r>
    <d v="2024-12-14T00:00:00"/>
    <s v="Sales Invoice"/>
    <x v="295"/>
    <s v="KRHUB_91961"/>
    <s v="SubD A"/>
    <s v="SubD (SubD A)"/>
    <x v="7"/>
    <s v="Ariel Liquid"/>
    <n v="12"/>
    <n v="180"/>
    <n v="28832.400000000001"/>
    <m/>
    <x v="4"/>
    <n v="160.18"/>
    <x v="805"/>
    <n v="86497.200000000012"/>
  </r>
  <r>
    <d v="2024-12-17T00:00:00"/>
    <s v="Sales Invoice"/>
    <x v="281"/>
    <s v="KRHUB_89269"/>
    <s v="SubD A"/>
    <s v="SubD (SubD A)"/>
    <x v="7"/>
    <s v="Ariel"/>
    <n v="6"/>
    <n v="42"/>
    <n v="29217.3"/>
    <m/>
    <x v="1"/>
    <n v="695.65"/>
    <x v="806"/>
    <n v="515550.52"/>
  </r>
  <r>
    <d v="2024-12-16T00:00:00"/>
    <s v="Sales Invoice"/>
    <x v="3"/>
    <s v="KRHUB_78371"/>
    <s v="Large A Pharmacy"/>
    <s v="HFS (Large A Pharmacy)- D type"/>
    <x v="6"/>
    <s v="Pampers"/>
    <n v="4"/>
    <n v="24"/>
    <n v="29979.84"/>
    <m/>
    <x v="4"/>
    <n v="1249.1600000000001"/>
    <x v="807"/>
    <n v="29979.840000000004"/>
  </r>
  <r>
    <d v="2024-12-18T00:00:00"/>
    <s v="Sales Invoice"/>
    <x v="280"/>
    <s v="KRHUB_92863"/>
    <s v="SubD A"/>
    <s v="SubD (SubD A)"/>
    <x v="7"/>
    <s v="Tide"/>
    <n v="5"/>
    <n v="50"/>
    <n v="30046.5"/>
    <m/>
    <x v="1"/>
    <n v="600.92999999999995"/>
    <x v="808"/>
    <n v="382288.94999999995"/>
  </r>
  <r>
    <d v="2024-12-17T00:00:00"/>
    <s v="Sales Invoice"/>
    <x v="281"/>
    <s v="KRHUB_89269"/>
    <s v="SubD A"/>
    <s v="SubD (SubD A)"/>
    <x v="7"/>
    <s v="Tide"/>
    <n v="5"/>
    <n v="50"/>
    <n v="30046.5"/>
    <m/>
    <x v="1"/>
    <n v="600.92999999999995"/>
    <x v="808"/>
    <n v="352242.44999999995"/>
  </r>
  <r>
    <d v="2024-12-17T00:00:00"/>
    <s v="Sales Invoice"/>
    <x v="281"/>
    <s v="KRHUB_89269"/>
    <s v="SubD A"/>
    <s v="SubD (SubD A)"/>
    <x v="7"/>
    <s v="Ariel"/>
    <n v="5"/>
    <n v="296"/>
    <n v="30203.84"/>
    <m/>
    <x v="1"/>
    <n v="102.04"/>
    <x v="809"/>
    <n v="486333.22"/>
  </r>
  <r>
    <d v="2024-12-14T00:00:00"/>
    <s v="Sales Invoice"/>
    <x v="16"/>
    <s v="KRHUB_90736"/>
    <s v="SubD A"/>
    <s v="SubD (SubD A)"/>
    <x v="0"/>
    <s v="Inhaler"/>
    <n v="25"/>
    <n v="25"/>
    <n v="31665.75"/>
    <m/>
    <x v="4"/>
    <n v="1266.6300000000001"/>
    <x v="810"/>
    <n v="1013304"/>
  </r>
  <r>
    <d v="2024-12-14T00:00:00"/>
    <s v="Sales Invoice"/>
    <x v="76"/>
    <s v="KRHUB_94585"/>
    <s v="SubD B"/>
    <s v="SubD (SubD B)"/>
    <x v="0"/>
    <s v="Inhaler"/>
    <n v="25"/>
    <n v="25"/>
    <n v="31665.75"/>
    <m/>
    <x v="4"/>
    <n v="1266.6300000000001"/>
    <x v="810"/>
    <n v="981638.25"/>
  </r>
  <r>
    <d v="2024-12-14T00:00:00"/>
    <s v="Sales Invoice"/>
    <x v="16"/>
    <s v="KRHUB_90736"/>
    <s v="SubD A"/>
    <s v="SubD (SubD A)"/>
    <x v="7"/>
    <s v="Tide"/>
    <n v="24"/>
    <n v="240"/>
    <n v="32443.200000000001"/>
    <m/>
    <x v="4"/>
    <n v="135.18"/>
    <x v="811"/>
    <n v="322195.95"/>
  </r>
  <r>
    <d v="2024-12-17T00:00:00"/>
    <s v="Sales Invoice"/>
    <x v="281"/>
    <s v="KRHUB_89269"/>
    <s v="SubD A"/>
    <s v="SubD (SubD A)"/>
    <x v="7"/>
    <s v="Tide"/>
    <n v="24"/>
    <n v="240"/>
    <n v="32443.200000000001"/>
    <m/>
    <x v="1"/>
    <n v="135.18"/>
    <x v="811"/>
    <n v="289752.75"/>
  </r>
  <r>
    <d v="2024-12-16T00:00:00"/>
    <s v="Sales Invoice"/>
    <x v="15"/>
    <s v="KRHUB_90915"/>
    <s v="SubD B"/>
    <s v="SubD (SubD B)"/>
    <x v="7"/>
    <s v="Ariel"/>
    <n v="5"/>
    <n v="320"/>
    <n v="32652.799999999999"/>
    <m/>
    <x v="1"/>
    <n v="102.03999999999999"/>
    <x v="812"/>
    <n v="456129.38"/>
  </r>
  <r>
    <d v="2024-12-19T00:00:00"/>
    <s v="Sales Invoice"/>
    <x v="307"/>
    <s v="KRHUB_95398"/>
    <s v="Semi WS Traditional"/>
    <s v="New WS Platinum (Semi WS Traditional)"/>
    <x v="0"/>
    <s v="Vaporub"/>
    <n v="72"/>
    <n v="71"/>
    <n v="32704.02"/>
    <m/>
    <x v="1"/>
    <n v="460.62"/>
    <x v="813"/>
    <n v="8956100.3200000003"/>
  </r>
  <r>
    <d v="2024-12-20T00:00:00"/>
    <s v="Sales Invoice"/>
    <x v="294"/>
    <s v="KRHUB_92137"/>
    <s v="SubD B"/>
    <s v="SubD (SubD B)"/>
    <x v="2"/>
    <s v="Wilkinson Sword"/>
    <n v="160"/>
    <n v="320"/>
    <n v="32960"/>
    <m/>
    <x v="1"/>
    <n v="103"/>
    <x v="814"/>
    <n v="82400"/>
  </r>
  <r>
    <d v="2024-12-14T00:00:00"/>
    <s v="Sales Invoice"/>
    <x v="16"/>
    <s v="KRHUB_90736"/>
    <s v="SubD A"/>
    <s v="SubD (SubD A)"/>
    <x v="7"/>
    <s v="Tide"/>
    <n v="5"/>
    <n v="55"/>
    <n v="33051.15"/>
    <m/>
    <x v="4"/>
    <n v="600.93000000000006"/>
    <x v="815"/>
    <n v="257309.55000000002"/>
  </r>
  <r>
    <d v="2024-12-16T00:00:00"/>
    <s v="Sales Invoice"/>
    <x v="279"/>
    <s v="KRHUB_86219"/>
    <s v="SubD B"/>
    <s v="SubD (SubD B)"/>
    <x v="2"/>
    <s v="Guard"/>
    <n v="480"/>
    <n v="480"/>
    <n v="33600"/>
    <m/>
    <x v="4"/>
    <n v="70"/>
    <x v="816"/>
    <n v="100800"/>
  </r>
  <r>
    <d v="2024-12-16T00:00:00"/>
    <s v="Sales Invoice"/>
    <x v="15"/>
    <s v="KRHUB_90915"/>
    <s v="SubD B"/>
    <s v="SubD (SubD B)"/>
    <x v="2"/>
    <s v="Guard"/>
    <n v="480"/>
    <n v="480"/>
    <n v="33600"/>
    <m/>
    <x v="4"/>
    <n v="70"/>
    <x v="816"/>
    <n v="67200"/>
  </r>
  <r>
    <d v="2024-12-14T00:00:00"/>
    <s v="Sales Invoice"/>
    <x v="295"/>
    <s v="KRHUB_91961"/>
    <s v="SubD A"/>
    <s v="SubD (SubD A)"/>
    <x v="2"/>
    <s v="Guard"/>
    <n v="480"/>
    <n v="480"/>
    <n v="33600"/>
    <m/>
    <x v="0"/>
    <n v="70"/>
    <x v="816"/>
    <n v="33600"/>
  </r>
  <r>
    <d v="2024-12-16T00:00:00"/>
    <s v="Sales Invoice"/>
    <x v="15"/>
    <s v="KRHUB_90915"/>
    <s v="SubD B"/>
    <s v="SubD (SubD B)"/>
    <x v="0"/>
    <s v="VCD"/>
    <n v="32"/>
    <n v="192"/>
    <n v="33642.239999999998"/>
    <m/>
    <x v="4"/>
    <n v="175.22"/>
    <x v="817"/>
    <n v="700880"/>
  </r>
  <r>
    <d v="2024-12-14T00:00:00"/>
    <s v="Sales Invoice"/>
    <x v="1"/>
    <s v="KRHUB_93275"/>
    <s v="SubD B"/>
    <s v="SubD (SubD B)"/>
    <x v="7"/>
    <s v="Tide"/>
    <n v="5"/>
    <n v="60"/>
    <n v="36055.800000000003"/>
    <m/>
    <x v="4"/>
    <n v="600.93000000000006"/>
    <x v="818"/>
    <n v="224258.4"/>
  </r>
  <r>
    <d v="2024-12-16T00:00:00"/>
    <s v="Sales Invoice"/>
    <x v="3"/>
    <s v="KRHUB_78371"/>
    <s v="Large A Pharmacy"/>
    <s v="HFS (Large A Pharmacy)- D type"/>
    <x v="1"/>
    <s v="Whisper Ultra"/>
    <n v="12"/>
    <n v="120"/>
    <n v="36842.400000000001"/>
    <m/>
    <x v="4"/>
    <n v="307.02000000000004"/>
    <x v="819"/>
    <n v="36842.400000000001"/>
  </r>
  <r>
    <d v="2024-12-18T00:00:00"/>
    <s v="Sales Invoice"/>
    <x v="283"/>
    <s v="KRHUB_93329"/>
    <s v="SubD A"/>
    <s v="SubD (SubD A)"/>
    <x v="7"/>
    <s v="Ariel"/>
    <n v="2"/>
    <n v="30"/>
    <n v="38861.1"/>
    <m/>
    <x v="1"/>
    <n v="1295.3699999999999"/>
    <x v="820"/>
    <n v="423476.57999999996"/>
  </r>
  <r>
    <d v="2024-12-14T00:00:00"/>
    <s v="Sales Invoice"/>
    <x v="0"/>
    <s v="KRHUB_78366"/>
    <s v="SubD A"/>
    <s v="SubD (SubD A)"/>
    <x v="0"/>
    <s v="VCD"/>
    <n v="32"/>
    <n v="224"/>
    <n v="39249.279999999999"/>
    <m/>
    <x v="4"/>
    <n v="175.22"/>
    <x v="821"/>
    <n v="667237.76"/>
  </r>
  <r>
    <d v="2024-12-13T00:00:00"/>
    <s v="Sales Invoice"/>
    <x v="282"/>
    <s v="KRHUB_91962"/>
    <s v="SubD A"/>
    <s v="SubD (SubD A)"/>
    <x v="7"/>
    <s v="Tide"/>
    <n v="3"/>
    <n v="45"/>
    <n v="43124.85"/>
    <m/>
    <x v="0"/>
    <n v="958.32999999999993"/>
    <x v="822"/>
    <n v="188202.59999999998"/>
  </r>
  <r>
    <d v="2024-12-16T00:00:00"/>
    <s v="Sales Invoice"/>
    <x v="3"/>
    <s v="KRHUB_78371"/>
    <s v="Large A Pharmacy"/>
    <s v="HFS (Large A Pharmacy)- D type"/>
    <x v="1"/>
    <s v="Whisper Maxi"/>
    <n v="30"/>
    <n v="224"/>
    <n v="43229.760000000002"/>
    <m/>
    <x v="4"/>
    <n v="192.99"/>
    <x v="823"/>
    <n v="43229.760000000002"/>
  </r>
  <r>
    <d v="2024-12-13T00:00:00"/>
    <s v="Sales Invoice"/>
    <x v="280"/>
    <s v="KRHUB_92863"/>
    <s v="SubD A"/>
    <s v="SubD (SubD A)"/>
    <x v="7"/>
    <s v="Tide"/>
    <n v="5"/>
    <n v="75"/>
    <n v="45069.75"/>
    <m/>
    <x v="0"/>
    <n v="600.92999999999995"/>
    <x v="824"/>
    <n v="145077.75"/>
  </r>
  <r>
    <d v="2024-12-14T00:00:00"/>
    <s v="Sales Invoice"/>
    <x v="295"/>
    <s v="KRHUB_91961"/>
    <s v="SubD A"/>
    <s v="SubD (SubD A)"/>
    <x v="2"/>
    <s v="Wilkinson Sword"/>
    <n v="160"/>
    <n v="480"/>
    <n v="49440"/>
    <m/>
    <x v="4"/>
    <n v="103"/>
    <x v="825"/>
    <n v="49440"/>
  </r>
  <r>
    <d v="2024-12-18T00:00:00"/>
    <s v="Sales Invoice"/>
    <x v="280"/>
    <s v="KRHUB_92863"/>
    <s v="SubD A"/>
    <s v="SubD (SubD A)"/>
    <x v="7"/>
    <s v="Ariel"/>
    <n v="5"/>
    <n v="496"/>
    <n v="50611.839999999997"/>
    <m/>
    <x v="1"/>
    <n v="102.03999999999999"/>
    <x v="826"/>
    <n v="384615.48"/>
  </r>
  <r>
    <d v="2024-12-14T00:00:00"/>
    <s v="Sales Invoice"/>
    <x v="282"/>
    <s v="KRHUB_91962"/>
    <s v="SubD A"/>
    <s v="SubD (SubD A)"/>
    <x v="7"/>
    <s v="Ariel"/>
    <n v="5"/>
    <n v="500"/>
    <n v="51020"/>
    <m/>
    <x v="4"/>
    <n v="102.04"/>
    <x v="827"/>
    <n v="334003.64"/>
  </r>
  <r>
    <d v="2024-12-14T00:00:00"/>
    <s v="Sales Invoice"/>
    <x v="295"/>
    <s v="KRHUB_91961"/>
    <s v="SubD A"/>
    <s v="SubD (SubD A)"/>
    <x v="0"/>
    <s v="Vaporub"/>
    <n v="16"/>
    <n v="32"/>
    <n v="55299.199999999997"/>
    <m/>
    <x v="4"/>
    <n v="1728.1"/>
    <x v="828"/>
    <n v="8923396.3000000007"/>
  </r>
  <r>
    <d v="2024-12-20T00:00:00"/>
    <s v="Sales Invoice"/>
    <x v="295"/>
    <s v="KRHUB_91961"/>
    <s v="SubD A"/>
    <s v="SubD (SubD A)"/>
    <x v="0"/>
    <s v="Vaporub"/>
    <n v="16"/>
    <n v="32"/>
    <n v="55299.199999999997"/>
    <m/>
    <x v="1"/>
    <n v="1728.1"/>
    <x v="828"/>
    <n v="8868097.1000000015"/>
  </r>
  <r>
    <d v="2024-12-14T00:00:00"/>
    <s v="Sales Invoice"/>
    <x v="282"/>
    <s v="KRHUB_91962"/>
    <s v="SubD A"/>
    <s v="SubD (SubD A)"/>
    <x v="7"/>
    <s v="Ariel Liquid"/>
    <n v="12"/>
    <n v="360"/>
    <n v="57664.800000000003"/>
    <m/>
    <x v="4"/>
    <n v="160.18"/>
    <x v="829"/>
    <n v="57664.800000000003"/>
  </r>
  <r>
    <d v="2024-12-13T00:00:00"/>
    <s v="Sales Invoice"/>
    <x v="280"/>
    <s v="KRHUB_92863"/>
    <s v="SubD A"/>
    <s v="SubD (SubD A)"/>
    <x v="9"/>
    <s v="H&amp;S"/>
    <n v="12"/>
    <n v="72"/>
    <n v="63578.879999999997"/>
    <m/>
    <x v="0"/>
    <n v="883.04"/>
    <x v="830"/>
    <n v="63578.879999999997"/>
  </r>
  <r>
    <d v="2024-12-14T00:00:00"/>
    <s v="Sales Invoice"/>
    <x v="295"/>
    <s v="KRHUB_91961"/>
    <s v="SubD A"/>
    <s v="SubD (SubD A)"/>
    <x v="0"/>
    <s v="VCD"/>
    <n v="32"/>
    <n v="384"/>
    <n v="67284.479999999996"/>
    <m/>
    <x v="4"/>
    <n v="175.22"/>
    <x v="831"/>
    <n v="627988.47999999998"/>
  </r>
  <r>
    <d v="2024-12-18T00:00:00"/>
    <s v="Sales Invoice"/>
    <x v="307"/>
    <s v="KRHUB_95398"/>
    <s v="Semi WS Traditional"/>
    <s v="New WS Platinum (Semi WS Traditional)"/>
    <x v="0"/>
    <s v="Vaporub"/>
    <n v="72"/>
    <n v="157"/>
    <n v="72317.34"/>
    <m/>
    <x v="1"/>
    <n v="460.62"/>
    <x v="832"/>
    <n v="8812797.9000000004"/>
  </r>
  <r>
    <d v="2024-12-19T00:00:00"/>
    <s v="Sales Invoice"/>
    <x v="307"/>
    <s v="KRHUB_95398"/>
    <s v="Semi WS Traditional"/>
    <s v="New WS Platinum (Semi WS Traditional)"/>
    <x v="0"/>
    <s v="Inhaler"/>
    <n v="25"/>
    <n v="60"/>
    <n v="75997.8"/>
    <m/>
    <x v="1"/>
    <n v="1266.6300000000001"/>
    <x v="833"/>
    <n v="949972.5"/>
  </r>
  <r>
    <d v="2024-12-17T00:00:00"/>
    <s v="Sales Invoice"/>
    <x v="2"/>
    <s v="KRHUB_78572"/>
    <s v="SubD A"/>
    <s v="SubD (SubD A)"/>
    <x v="7"/>
    <s v="Ariel"/>
    <n v="2"/>
    <n v="60"/>
    <n v="77722.2"/>
    <m/>
    <x v="1"/>
    <n v="1295.3699999999999"/>
    <x v="834"/>
    <n v="282983.64"/>
  </r>
  <r>
    <d v="2024-12-14T00:00:00"/>
    <s v="Sales Invoice"/>
    <x v="308"/>
    <s v="KRHUB_96991"/>
    <s v="Semi WS Traditional"/>
    <s v="New WS Platinum (Semi WS Traditional)"/>
    <x v="0"/>
    <s v="Action 500"/>
    <n v="960"/>
    <n v="1920"/>
    <n v="89644.800000000003"/>
    <m/>
    <x v="4"/>
    <n v="46.690000000000005"/>
    <x v="835"/>
    <n v="941270.39999999991"/>
  </r>
  <r>
    <d v="2024-12-14T00:00:00"/>
    <s v="Sales Invoice"/>
    <x v="308"/>
    <s v="KRHUB_96991"/>
    <s v="Semi WS Traditional"/>
    <s v="New WS Platinum (Semi WS Traditional)"/>
    <x v="0"/>
    <s v="Action 500"/>
    <n v="960"/>
    <n v="1933"/>
    <n v="90251.77"/>
    <m/>
    <x v="4"/>
    <n v="46.690000000000005"/>
    <x v="836"/>
    <n v="851625.6"/>
  </r>
  <r>
    <d v="2024-12-14T00:00:00"/>
    <s v="Sales Invoice"/>
    <x v="303"/>
    <s v="KRHUB_68657"/>
    <s v="Semi WS Traditional"/>
    <s v="WS Platinum (Semi WS Traditional)"/>
    <x v="7"/>
    <s v="Tide"/>
    <n v="48"/>
    <n v="3600"/>
    <n v="100008"/>
    <m/>
    <x v="4"/>
    <n v="27.78"/>
    <x v="837"/>
    <n v="100008"/>
  </r>
  <r>
    <d v="2024-12-13T00:00:00"/>
    <s v="Sales Invoice"/>
    <x v="283"/>
    <s v="KRHUB_93329"/>
    <s v="SubD A"/>
    <s v="SubD (SubD A)"/>
    <x v="7"/>
    <s v="Ariel"/>
    <n v="5"/>
    <n v="996"/>
    <n v="101631.84"/>
    <m/>
    <x v="0"/>
    <n v="102.03999999999999"/>
    <x v="838"/>
    <n v="205261.44"/>
  </r>
  <r>
    <d v="2024-12-19T00:00:00"/>
    <s v="Sales Invoice"/>
    <x v="2"/>
    <s v="KRHUB_78572"/>
    <s v="SubD A"/>
    <s v="SubD (SubD A)"/>
    <x v="7"/>
    <s v="Ariel"/>
    <n v="2"/>
    <n v="80"/>
    <n v="103629.6"/>
    <s v="DAMAGED"/>
    <x v="1"/>
    <n v="1295.3700000000001"/>
    <x v="839"/>
    <n v="103629.6"/>
  </r>
  <r>
    <d v="2024-12-14T00:00:00"/>
    <s v="Sales Invoice"/>
    <x v="16"/>
    <s v="KRHUB_90736"/>
    <s v="SubD A"/>
    <s v="SubD (SubD A)"/>
    <x v="0"/>
    <s v="Vaporub"/>
    <n v="16"/>
    <n v="80"/>
    <n v="138248"/>
    <s v="DAMAGED"/>
    <x v="4"/>
    <n v="1728.1"/>
    <x v="840"/>
    <n v="8740480.5600000005"/>
  </r>
  <r>
    <d v="2024-12-17T00:00:00"/>
    <s v="Sales Invoice"/>
    <x v="307"/>
    <s v="KRHUB_95398"/>
    <s v="Semi WS Traditional"/>
    <s v="New WS Platinum (Semi WS Traditional)"/>
    <x v="0"/>
    <s v="Inhaler"/>
    <n v="25"/>
    <n v="131"/>
    <n v="165928.53"/>
    <s v="DAMAGED"/>
    <x v="1"/>
    <n v="1266.6299999999999"/>
    <x v="841"/>
    <n v="873974.7"/>
  </r>
  <r>
    <d v="2024-12-16T00:00:00"/>
    <s v="Sales Invoice"/>
    <x v="308"/>
    <s v="KRHUB_96991"/>
    <s v="Semi WS Traditional"/>
    <s v="New WS Platinum (Semi WS Traditional)"/>
    <x v="0"/>
    <s v="VCD"/>
    <n v="32"/>
    <n v="1352"/>
    <n v="236897.44"/>
    <s v="DAMAGED"/>
    <x v="4"/>
    <n v="175.22"/>
    <x v="842"/>
    <n v="560704"/>
  </r>
  <r>
    <d v="2024-12-19T00:00:00"/>
    <s v="Sales Invoice"/>
    <x v="307"/>
    <s v="KRHUB_95398"/>
    <s v="Semi WS Traditional"/>
    <s v="New WS Platinum (Semi WS Traditional)"/>
    <x v="0"/>
    <s v="Inhaler"/>
    <n v="25"/>
    <n v="190"/>
    <n v="240659.7"/>
    <s v="DAMAGED"/>
    <x v="1"/>
    <n v="1266.6300000000001"/>
    <x v="843"/>
    <n v="708046.16999999993"/>
  </r>
  <r>
    <d v="2024-12-18T00:00:00"/>
    <s v="Sales Invoice"/>
    <x v="307"/>
    <s v="KRHUB_95398"/>
    <s v="Semi WS Traditional"/>
    <s v="New WS Platinum (Semi WS Traditional)"/>
    <x v="0"/>
    <s v="Vaporub"/>
    <n v="72"/>
    <n v="563"/>
    <n v="259329.06"/>
    <s v="DAMAGED"/>
    <x v="1"/>
    <n v="460.62"/>
    <x v="844"/>
    <n v="8602232.5600000005"/>
  </r>
  <r>
    <d v="2024-12-17T00:00:00"/>
    <s v="Sales Invoice"/>
    <x v="307"/>
    <s v="KRHUB_95398"/>
    <s v="Semi WS Traditional"/>
    <s v="New WS Platinum (Semi WS Traditional)"/>
    <x v="0"/>
    <s v="Vaporub"/>
    <n v="12"/>
    <n v="129"/>
    <n v="299894.03999999998"/>
    <s v="DAMAGED"/>
    <x v="1"/>
    <n v="2324.7599999999998"/>
    <x v="845"/>
    <n v="8342903.5"/>
  </r>
  <r>
    <d v="2024-12-16T00:00:00"/>
    <s v="Sales Invoice"/>
    <x v="308"/>
    <s v="KRHUB_96991"/>
    <s v="Semi WS Traditional"/>
    <s v="New WS Platinum (Semi WS Traditional)"/>
    <x v="0"/>
    <s v="VCD"/>
    <n v="32"/>
    <n v="1848"/>
    <n v="323806.56"/>
    <s v="DAMAGED"/>
    <x v="4"/>
    <n v="175.22"/>
    <x v="846"/>
    <n v="323806.56"/>
  </r>
  <r>
    <d v="2024-12-16T00:00:00"/>
    <s v="Sales Invoice"/>
    <x v="308"/>
    <s v="KRHUB_96991"/>
    <s v="Semi WS Traditional"/>
    <s v="New WS Platinum (Semi WS Traditional)"/>
    <x v="0"/>
    <s v="Vaporub"/>
    <n v="72"/>
    <n v="720"/>
    <n v="331646.40000000002"/>
    <s v="DAMAGED"/>
    <x v="4"/>
    <n v="460.62"/>
    <x v="847"/>
    <n v="8043009.4600000009"/>
  </r>
  <r>
    <d v="2024-12-19T00:00:00"/>
    <s v="Sales Invoice"/>
    <x v="307"/>
    <s v="KRHUB_95398"/>
    <s v="Semi WS Traditional"/>
    <s v="New WS Platinum (Semi WS Traditional)"/>
    <x v="0"/>
    <s v="Vaporub"/>
    <n v="72"/>
    <n v="865"/>
    <n v="398436.3"/>
    <s v="DAMAGED"/>
    <x v="1"/>
    <n v="460.62"/>
    <x v="848"/>
    <n v="7711363.0600000005"/>
  </r>
  <r>
    <d v="2024-12-17T00:00:00"/>
    <s v="Sales Invoice"/>
    <x v="307"/>
    <s v="KRHUB_95398"/>
    <s v="Semi WS Traditional"/>
    <s v="New WS Platinum (Semi WS Traditional)"/>
    <x v="0"/>
    <s v="Inhaler"/>
    <n v="25"/>
    <n v="369"/>
    <n v="467386.47"/>
    <s v="DAMAGED"/>
    <x v="1"/>
    <n v="1266.6299999999999"/>
    <x v="849"/>
    <n v="467386.47"/>
  </r>
  <r>
    <d v="2024-12-17T00:00:00"/>
    <s v="Sales Invoice"/>
    <x v="307"/>
    <s v="KRHUB_95398"/>
    <s v="Semi WS Traditional"/>
    <s v="New WS Platinum (Semi WS Traditional)"/>
    <x v="0"/>
    <s v="Vaporub"/>
    <n v="72"/>
    <n v="1440"/>
    <n v="663292.80000000005"/>
    <s v="DAMAGED"/>
    <x v="1"/>
    <n v="460.62"/>
    <x v="850"/>
    <n v="7312926.7599999998"/>
  </r>
  <r>
    <d v="2024-12-14T00:00:00"/>
    <s v="Sales Invoice"/>
    <x v="308"/>
    <s v="KRHUB_96991"/>
    <s v="Semi WS Traditional"/>
    <s v="New WS Platinum (Semi WS Traditional)"/>
    <x v="0"/>
    <s v="Action 500"/>
    <n v="960"/>
    <n v="16307"/>
    <n v="761373.83"/>
    <s v="DAMAGED"/>
    <x v="4"/>
    <n v="46.69"/>
    <x v="851"/>
    <n v="761373.83"/>
  </r>
  <r>
    <d v="2024-12-17T00:00:00"/>
    <s v="Sales Invoice"/>
    <x v="307"/>
    <s v="KRHUB_95398"/>
    <s v="Semi WS Traditional"/>
    <s v="New WS Platinum (Semi WS Traditional)"/>
    <x v="0"/>
    <s v="Vaporub"/>
    <n v="16"/>
    <n v="800"/>
    <n v="1382480"/>
    <s v="Expired Pack"/>
    <x v="1"/>
    <n v="1728.1"/>
    <x v="852"/>
    <n v="6649633.9600000009"/>
  </r>
  <r>
    <d v="2024-12-19T00:00:00"/>
    <s v="Sales Invoice"/>
    <x v="307"/>
    <s v="KRHUB_95398"/>
    <s v="Semi WS Traditional"/>
    <s v="New WS Platinum (Semi WS Traditional)"/>
    <x v="0"/>
    <s v="Vaporub"/>
    <n v="16"/>
    <n v="800"/>
    <n v="1382480"/>
    <s v="DAMAGED"/>
    <x v="1"/>
    <n v="1728.1"/>
    <x v="852"/>
    <n v="5267153.9600000009"/>
  </r>
  <r>
    <d v="2024-12-17T00:00:00"/>
    <s v="Sales Invoice"/>
    <x v="307"/>
    <s v="KRHUB_95398"/>
    <s v="Semi WS Traditional"/>
    <s v="New WS Platinum (Semi WS Traditional)"/>
    <x v="0"/>
    <s v="Vaporub"/>
    <n v="12"/>
    <n v="711"/>
    <n v="1652904.36"/>
    <s v="Expired Pack"/>
    <x v="1"/>
    <n v="2324.7600000000002"/>
    <x v="853"/>
    <n v="3884673.96"/>
  </r>
  <r>
    <d v="2024-12-18T00:00:00"/>
    <s v="Sales Invoice"/>
    <x v="307"/>
    <s v="KRHUB_95398"/>
    <s v="Semi WS Traditional"/>
    <s v="New WS Platinum (Semi WS Traditional)"/>
    <x v="0"/>
    <s v="Vaporub"/>
    <n v="12"/>
    <n v="960"/>
    <n v="2231769.6"/>
    <s v="DAMAGED"/>
    <x v="1"/>
    <n v="2324.7600000000002"/>
    <x v="854"/>
    <n v="2231769.6"/>
  </r>
</pivotCacheRecords>
</file>

<file path=xl/pivotCache/pivotCacheRecords3.xml><?xml version="1.0" encoding="utf-8"?>
<pivotCacheRecords xmlns="http://schemas.openxmlformats.org/spreadsheetml/2006/main" xmlns:r="http://schemas.openxmlformats.org/officeDocument/2006/relationships" count="1427">
  <r>
    <d v="2024-12-14T00:00:00"/>
    <s v="Saleable RETURN"/>
    <s v="Bipinkumar Manshukhlal Shah"/>
    <s v="KRHUB_78366"/>
    <x v="0"/>
    <s v="SubD (SubD A)"/>
    <s v="Health Care"/>
    <s v="VCD"/>
    <n v="4"/>
    <n v="-28"/>
    <n v="-39719.4"/>
    <s v="Wrong Order"/>
    <x v="0"/>
    <n v="1418.55"/>
    <n v="-39719.4"/>
    <n v="927091.44"/>
    <n v="332078.40000000002"/>
    <n v="684148.99"/>
    <x v="0"/>
    <n v="8343.2803658536577"/>
  </r>
  <r>
    <d v="2024-12-14T00:00:00"/>
    <s v="Saleable RETURN"/>
    <s v="A TO Z TRADERS"/>
    <s v="KRHUB_93275"/>
    <x v="1"/>
    <s v="SubD (SubD B)"/>
    <s v="Fem Care"/>
    <s v="Whisper Ultra"/>
    <n v="24"/>
    <n v="-24"/>
    <n v="-11170.08"/>
    <s v="Short Supplied"/>
    <x v="0"/>
    <n v="465.42"/>
    <n v="-11170.08"/>
    <n v="377430.55000000005"/>
    <n v="283465.48000000004"/>
    <n v="723868.3899999999"/>
    <x v="1"/>
    <n v="8936.6467901234555"/>
  </r>
  <r>
    <d v="2024-12-14T00:00:00"/>
    <s v="Saleable RETURN"/>
    <s v="Punit Sales Agency"/>
    <s v="KRHUB_78572"/>
    <x v="0"/>
    <s v="SubD (SubD A)"/>
    <s v="Grooming"/>
    <s v="Gillette Mach3"/>
    <n v="36"/>
    <n v="-36"/>
    <n v="-8839.44"/>
    <s v="Wrong Order"/>
    <x v="0"/>
    <n v="245.54000000000002"/>
    <n v="-8839.44"/>
    <n v="115149.18"/>
    <n v="360078.69999999995"/>
    <n v="735038.47"/>
    <x v="2"/>
    <n v="9187.9808749999993"/>
  </r>
  <r>
    <d v="2024-12-17T00:00:00"/>
    <s v="Saleable RETURN"/>
    <s v="GPSAR Healthcare Ltd"/>
    <s v="KRHUB_78371"/>
    <x v="2"/>
    <s v="HFS (Large A Pharmacy)- D type"/>
    <s v="Skin Care"/>
    <s v="Olay"/>
    <n v="6"/>
    <n v="-9"/>
    <n v="-7426.89"/>
    <s v="Wrong Order"/>
    <x v="1"/>
    <n v="825.21"/>
    <n v="-7426.89"/>
    <n v="11697.599999999999"/>
    <n v="544192.47999999986"/>
    <n v="11861276.300000001"/>
    <x v="3"/>
    <n v="30413.528974358975"/>
  </r>
  <r>
    <d v="2024-12-17T00:00:00"/>
    <s v="Saleable RETURN"/>
    <s v="GPSAR Healthcare Ltd"/>
    <s v="KRHUB_78371"/>
    <x v="2"/>
    <s v="HFS (Large A Pharmacy)- D type"/>
    <s v="Personal Care (GIL)"/>
    <s v="Gillette Series"/>
    <n v="6"/>
    <n v="-24"/>
    <n v="-6964.32"/>
    <s v="Wrong Order"/>
    <x v="1"/>
    <n v="290.18"/>
    <n v="-6964.32"/>
    <n v="23716.800000000003"/>
    <n v="551619.36999999988"/>
    <n v="11868703.189999999"/>
    <x v="4"/>
    <n v="30510.805115681233"/>
  </r>
  <r>
    <d v="2024-12-02T00:00:00"/>
    <s v="Saleable RETURN"/>
    <s v="Rajesh Traders(GST)"/>
    <s v="KRAHD_39538"/>
    <x v="3"/>
    <s v="WS Platinum (Semi WS Beauty)"/>
    <s v="Female Hair Removal"/>
    <s v="Venus"/>
    <n v="18"/>
    <n v="-18"/>
    <n v="-5921.1"/>
    <s v="Godown Short"/>
    <x v="2"/>
    <n v="328.95000000000005"/>
    <n v="-5921.1"/>
    <n v="52808.509999999995"/>
    <n v="-5921.1"/>
    <n v="-49546.490000000013"/>
    <x v="5"/>
    <n v="-762.25369230769252"/>
  </r>
  <r>
    <d v="2024-12-14T00:00:00"/>
    <s v="Saleable RETURN"/>
    <s v="A TO Z TRADERS"/>
    <s v="KRHUB_93275"/>
    <x v="1"/>
    <s v="SubD (SubD B)"/>
    <s v="Baby Care"/>
    <s v="Pampers"/>
    <n v="12"/>
    <n v="-18"/>
    <n v="-4680"/>
    <s v="Short Supplied"/>
    <x v="0"/>
    <n v="260"/>
    <n v="-4680"/>
    <n v="403507.64999999991"/>
    <n v="294635.56"/>
    <n v="743877.91"/>
    <x v="6"/>
    <n v="9416.1760759493682"/>
  </r>
  <r>
    <d v="2024-12-17T00:00:00"/>
    <s v="Saleable RETURN"/>
    <s v="GPSAR Healthcare Ltd"/>
    <s v="KRHUB_78371"/>
    <x v="2"/>
    <s v="HFS (Large A Pharmacy)- D type"/>
    <s v="Personal Care (GIL)"/>
    <s v="Fusion PC"/>
    <n v="6"/>
    <n v="-12"/>
    <n v="-4553.5200000000004"/>
    <s v="Wrong Order"/>
    <x v="1"/>
    <n v="379.46000000000004"/>
    <n v="-4553.5200000000004"/>
    <n v="0"/>
    <n v="558583.68999999983"/>
    <n v="11875667.51"/>
    <x v="7"/>
    <n v="30607.390489690722"/>
  </r>
  <r>
    <d v="2024-12-02T00:00:00"/>
    <s v="Saleable RETURN"/>
    <s v="Roshan Sales"/>
    <s v="KRAHD_77550"/>
    <x v="4"/>
    <s v="HFS Sectorized (Large B Traditional)"/>
    <s v="Grooming"/>
    <s v="Fusion"/>
    <n v="40"/>
    <n v="-2"/>
    <n v="-4283.92"/>
    <s v="Shop had No Cash"/>
    <x v="2"/>
    <n v="2141.96"/>
    <n v="-4283.92"/>
    <n v="110937.16999999998"/>
    <n v="-4283.92"/>
    <n v="-43625.390000000007"/>
    <x v="8"/>
    <n v="-681.6467187500001"/>
  </r>
  <r>
    <d v="2024-12-02T00:00:00"/>
    <s v="Saleable RETURN"/>
    <s v="Hello Medecine(GST)"/>
    <s v="KRAHD_38512"/>
    <x v="2"/>
    <s v="HFS (Large A Pharmacy)- D type- Sectorized"/>
    <s v="Grooming"/>
    <s v="Fusion"/>
    <n v="40"/>
    <n v="-4"/>
    <n v="-4103.6000000000004"/>
    <s v="Wrong Order"/>
    <x v="2"/>
    <n v="1025.9000000000001"/>
    <n v="-4103.6000000000004"/>
    <n v="115221.09"/>
    <n v="-9950.9000000000015"/>
    <n v="-39341.470000000023"/>
    <x v="9"/>
    <n v="-624.46777777777811"/>
  </r>
  <r>
    <d v="2024-12-02T00:00:00"/>
    <s v="Saleable RETURN"/>
    <s v="Shree Aai Mata super market"/>
    <s v="KRAHD_M04982"/>
    <x v="5"/>
    <s v="Maximus Jun22 (Small B Traditional)"/>
    <s v="Fabric &amp; Home Care"/>
    <s v="Ariel"/>
    <n v="24"/>
    <n v="-24"/>
    <n v="-3977.76"/>
    <s v="Shop had No Cash"/>
    <x v="3"/>
    <n v="165.74"/>
    <n v="-3977.76"/>
    <n v="1099523.03"/>
    <n v="-4761.3100000000004"/>
    <n v="-108548.65"/>
    <x v="10"/>
    <n v="-257.83527315914489"/>
  </r>
  <r>
    <d v="2024-12-17T00:00:00"/>
    <s v="Saleable RETURN"/>
    <s v="GPSAR Healthcare Ltd"/>
    <s v="KRHUB_78371"/>
    <x v="2"/>
    <s v="HFS (Large A Pharmacy)- D type"/>
    <s v="Oral care"/>
    <s v="ORAL B"/>
    <n v="24"/>
    <n v="-25"/>
    <n v="-3750"/>
    <s v="Wrong Order"/>
    <x v="1"/>
    <n v="150"/>
    <n v="-3750"/>
    <n v="150959.37999999998"/>
    <n v="563137.20999999985"/>
    <n v="11880221.029999999"/>
    <x v="11"/>
    <n v="30698.245555555553"/>
  </r>
  <r>
    <d v="2024-12-17T00:00:00"/>
    <s v="Saleable RETURN"/>
    <s v="GPSAR Healthcare Ltd"/>
    <s v="KRHUB_78371"/>
    <x v="2"/>
    <s v="HFS (Large A Pharmacy)- D type"/>
    <s v="Skin Care"/>
    <s v="Olay"/>
    <n v="6"/>
    <n v="-10"/>
    <n v="-3730.4"/>
    <s v="Wrong Order"/>
    <x v="1"/>
    <n v="373.04"/>
    <n v="-3730.4"/>
    <n v="19124.489999999998"/>
    <n v="566887.20999999985"/>
    <n v="11883971.029999999"/>
    <x v="12"/>
    <n v="30787.489715025906"/>
  </r>
  <r>
    <d v="2024-12-02T00:00:00"/>
    <s v="Saleable RETURN"/>
    <s v="Hello Medecine(GST)"/>
    <s v="KRAHD_38512"/>
    <x v="2"/>
    <s v="HFS (Large A Pharmacy)- D type- Sectorized"/>
    <s v="Grooming"/>
    <s v="Fusion"/>
    <n v="40"/>
    <n v="-2"/>
    <n v="-3705.34"/>
    <s v="Wrong Order"/>
    <x v="2"/>
    <n v="1852.67"/>
    <n v="-3705.34"/>
    <n v="119324.69"/>
    <n v="-5847.3"/>
    <n v="-35237.870000000024"/>
    <x v="13"/>
    <n v="-568.35274193548423"/>
  </r>
  <r>
    <d v="2024-12-02T00:00:00"/>
    <s v="Saleable RETURN"/>
    <s v="Rational Handloom Co.Pvt.Ltd(GST)"/>
    <s v="KRAHD_38717"/>
    <x v="6"/>
    <s v="New HFS (Hyper)"/>
    <s v="Fabric &amp; Home Care"/>
    <s v="Tide"/>
    <n v="12"/>
    <n v="-12"/>
    <n v="-3111.12"/>
    <s v="Godown Short"/>
    <x v="3"/>
    <n v="259.26"/>
    <n v="-3111.12"/>
    <n v="843321.36999999988"/>
    <n v="-7583.01"/>
    <n v="-104570.89000000003"/>
    <x v="14"/>
    <n v="-248.9783095238096"/>
  </r>
  <r>
    <d v="2024-12-02T00:00:00"/>
    <s v="Saleable RETURN"/>
    <s v="Anshi Lifestyle pharmacy &amp; Supermarket"/>
    <s v="KRAHD_92058"/>
    <x v="2"/>
    <s v="HFS (Large A Pharmacy)- L type- Sectorized"/>
    <s v="Fabric &amp; Home Care"/>
    <s v="Tide"/>
    <n v="5"/>
    <n v="-30"/>
    <n v="-3061.2"/>
    <s v="Wrong Order"/>
    <x v="3"/>
    <n v="102.03999999999999"/>
    <n v="-3061.2"/>
    <n v="846432.48999999987"/>
    <n v="-5610.48"/>
    <n v="-101459.77000000003"/>
    <x v="15"/>
    <n v="-242.14742243436763"/>
  </r>
  <r>
    <d v="2024-12-02T00:00:00"/>
    <s v="Saleable RETURN"/>
    <s v="RAINBOW SUPER MARKET"/>
    <s v="KRAHD_92020"/>
    <x v="7"/>
    <s v="HFS (Super)"/>
    <s v="Fabric &amp; Home Care"/>
    <s v="Tide"/>
    <n v="5"/>
    <n v="-5"/>
    <n v="-3004.65"/>
    <s v="Godown Short"/>
    <x v="3"/>
    <n v="600.93000000000006"/>
    <n v="-3004.6500000000005"/>
    <n v="849493.68999999983"/>
    <n v="-5735.67"/>
    <n v="-98398.570000000051"/>
    <x v="16"/>
    <n v="-235.40327751196185"/>
  </r>
  <r>
    <d v="2024-12-02T00:00:00"/>
    <s v="Saleable RETURN"/>
    <s v="C.patel &amp; Sons"/>
    <s v="KRAHD_39096"/>
    <x v="8"/>
    <s v="WS Silver (WS Non-Feeder Traditional)"/>
    <s v="Fabric &amp; Home Care"/>
    <s v="Tide"/>
    <n v="24"/>
    <n v="-21"/>
    <n v="-2838.78"/>
    <s v="Wrong Order"/>
    <x v="3"/>
    <n v="135.18"/>
    <n v="-2838.78"/>
    <n v="852498.33999999985"/>
    <n v="-2838.78"/>
    <n v="-95393.920000000071"/>
    <x v="17"/>
    <n v="-228.76239808153494"/>
  </r>
  <r>
    <d v="2024-12-02T00:00:00"/>
    <s v="Saleable RETURN"/>
    <s v="Rajesh Provision Stores(GST)"/>
    <s v="KRAHD_38535"/>
    <x v="9"/>
    <s v="HFS Sectorized (Large A Traditional)"/>
    <s v="Fabric &amp; Home Care"/>
    <s v="Ariel Liquid"/>
    <n v="4"/>
    <n v="-4"/>
    <n v="-2555.56"/>
    <s v="Wrong Order"/>
    <x v="3"/>
    <n v="638.89"/>
    <n v="-2555.56"/>
    <n v="518179.79999999987"/>
    <n v="-2555.56"/>
    <n v="-92555.140000000043"/>
    <x v="18"/>
    <n v="-222.4883173076924"/>
  </r>
  <r>
    <d v="2024-12-02T00:00:00"/>
    <s v="Saleable RETURN"/>
    <s v="RAINBOW SUPER MARKET"/>
    <s v="KRAHD_92020"/>
    <x v="7"/>
    <s v="HFS (Super)"/>
    <s v="Fabric &amp; Home Care"/>
    <s v="Ariel"/>
    <n v="12"/>
    <n v="-5"/>
    <n v="-2275.85"/>
    <s v="Godown Short"/>
    <x v="3"/>
    <n v="455.16999999999996"/>
    <n v="-2275.85"/>
    <n v="1103500.79"/>
    <n v="-2731.02"/>
    <n v="-89999.580000000045"/>
    <x v="19"/>
    <n v="-216.86645783132542"/>
  </r>
  <r>
    <d v="2024-12-02T00:00:00"/>
    <s v="Saleable RETURN"/>
    <s v="Laxmi Medical Store(GST)"/>
    <s v="KRAHD_40281"/>
    <x v="10"/>
    <s v="HFS (Large B Pharmacy)- D Type- Sectorized"/>
    <s v="Grooming"/>
    <s v="Gillette Presto Intl"/>
    <n v="192"/>
    <n v="-34"/>
    <n v="-2236.52"/>
    <s v="Shop had No Cash"/>
    <x v="3"/>
    <n v="65.78"/>
    <n v="-2236.52"/>
    <n v="15780.68"/>
    <n v="-2236.52"/>
    <n v="-87723.73000000004"/>
    <x v="20"/>
    <n v="-211.89306763285035"/>
  </r>
  <r>
    <d v="2024-12-02T00:00:00"/>
    <s v="Saleable RETURN"/>
    <s v="Rational Handloom Co.Pvt.Ltd(GST)"/>
    <s v="KRAHD_38717"/>
    <x v="6"/>
    <s v="New HFS (Hyper)"/>
    <s v="Fabric &amp; Home Care"/>
    <s v="Ariel Liquid"/>
    <n v="12"/>
    <n v="-12"/>
    <n v="-2211.12"/>
    <s v="Godown Short"/>
    <x v="3"/>
    <n v="184.26"/>
    <n v="-2211.12"/>
    <n v="520735.35999999987"/>
    <n v="-4471.8899999999994"/>
    <n v="-85487.210000000036"/>
    <x v="21"/>
    <n v="-206.99082324455213"/>
  </r>
  <r>
    <d v="2024-12-02T00:00:00"/>
    <s v="Saleable RETURN"/>
    <s v="Arpit Medical(GST)"/>
    <s v="KRAHD_39093"/>
    <x v="10"/>
    <s v="HFS (Large B Pharmacy)- D Type- Sectorized"/>
    <s v="Grooming"/>
    <s v="Fusion"/>
    <n v="40"/>
    <n v="-1"/>
    <n v="-2141.96"/>
    <s v="Wrong Order"/>
    <x v="2"/>
    <n v="2141.96"/>
    <n v="-2141.96"/>
    <n v="123030.03"/>
    <n v="-2141.96"/>
    <n v="-31532.529999999995"/>
    <x v="22"/>
    <n v="-516.92672131147538"/>
  </r>
  <r>
    <d v="2024-12-02T00:00:00"/>
    <s v="Saleable RETURN"/>
    <s v="Hello Medecine(GST)"/>
    <s v="KRAHD_38512"/>
    <x v="2"/>
    <s v="HFS (Large A Pharmacy)- D type- Sectorized"/>
    <s v="Grooming"/>
    <s v="Fusion"/>
    <n v="40"/>
    <n v="-1"/>
    <n v="-2141.96"/>
    <s v="Wrong Order"/>
    <x v="2"/>
    <n v="2141.96"/>
    <n v="-2141.96"/>
    <n v="125171.98999999999"/>
    <n v="-2141.96"/>
    <n v="-29390.569999999996"/>
    <x v="23"/>
    <n v="-489.84283333333326"/>
  </r>
  <r>
    <d v="2024-12-17T00:00:00"/>
    <s v="DAMAGED RETURN"/>
    <s v="Verai General Stores"/>
    <s v="KRHUB_90915"/>
    <x v="1"/>
    <s v="SubD (SubD B)"/>
    <s v="Fabric &amp; Home Care"/>
    <s v="Ariel Liquid"/>
    <n v="4"/>
    <n v="-4"/>
    <n v="-1988.88"/>
    <s v="DAMAGED"/>
    <x v="1"/>
    <n v="497.22"/>
    <n v="-1988.88"/>
    <n v="522946.47999999986"/>
    <n v="501594.2300000001"/>
    <n v="11887701.43"/>
    <x v="24"/>
    <n v="30877.14657142857"/>
  </r>
  <r>
    <d v="2024-12-14T00:00:00"/>
    <s v="Saleable RETURN"/>
    <s v="DEV ENTERPRISE"/>
    <s v="KRHUB_90736"/>
    <x v="0"/>
    <s v="SubD (SubD A)"/>
    <s v="Grooming"/>
    <s v="Mach-3 Turbo"/>
    <n v="48"/>
    <n v="-3"/>
    <n v="-1918.83"/>
    <s v="Wrong Order"/>
    <x v="0"/>
    <n v="639.61"/>
    <n v="-1918.83"/>
    <n v="25473.449999999997"/>
    <n v="641414.65000000014"/>
    <n v="748557.91"/>
    <x v="25"/>
    <n v="9596.8962820512825"/>
  </r>
  <r>
    <d v="2024-12-17T00:00:00"/>
    <s v="DAMAGED RETURN"/>
    <s v="Verai General Stores"/>
    <s v="KRHUB_90915"/>
    <x v="1"/>
    <s v="SubD (SubD B)"/>
    <s v="Grooming"/>
    <s v="Mach-3 Turbo"/>
    <n v="48"/>
    <n v="-3"/>
    <n v="-1918.83"/>
    <s v="DAMAGED"/>
    <x v="1"/>
    <n v="639.61"/>
    <n v="-1918.83"/>
    <n v="27392.28"/>
    <n v="503583.1100000001"/>
    <n v="11889690.310000001"/>
    <x v="26"/>
    <n v="30962.735182291668"/>
  </r>
  <r>
    <d v="2024-12-02T00:00:00"/>
    <s v="Saleable RETURN"/>
    <s v="10 PLUS"/>
    <s v="KRAHD_85332"/>
    <x v="9"/>
    <s v="HFS Sectorized (Large A Traditional)"/>
    <s v="Skin Care"/>
    <s v="Olay"/>
    <n v="6"/>
    <n v="-2"/>
    <n v="-1911.32"/>
    <s v="Godown Short"/>
    <x v="3"/>
    <n v="955.66"/>
    <n v="-1911.32"/>
    <n v="22854.89"/>
    <n v="-1911.32"/>
    <n v="-83276.090000000011"/>
    <x v="27"/>
    <n v="-202.12643203883499"/>
  </r>
  <r>
    <d v="2024-12-02T00:00:00"/>
    <s v="Saleable RETURN"/>
    <s v="Akshar Medicine(GST)"/>
    <s v="KRAHD_42201"/>
    <x v="10"/>
    <s v="HFS (Large B Pharmacy)- D Type- Sectorized"/>
    <s v="Grooming"/>
    <s v="Fusion"/>
    <n v="40"/>
    <n v="-1"/>
    <n v="-1852.67"/>
    <s v="Wrong Order"/>
    <x v="2"/>
    <n v="1852.67"/>
    <n v="-1852.67"/>
    <n v="127313.95000000001"/>
    <n v="-3394.4699999999993"/>
    <n v="-27248.609999999997"/>
    <x v="28"/>
    <n v="-461.84084745762709"/>
  </r>
  <r>
    <d v="2024-12-02T00:00:00"/>
    <s v="Saleable RETURN"/>
    <s v="Aroma Medical"/>
    <s v="KRAHD_38439"/>
    <x v="10"/>
    <s v="HFS (Large B Pharmacy)- D Type- Sectorized"/>
    <s v="Grooming"/>
    <s v="Fusion"/>
    <n v="40"/>
    <n v="-1"/>
    <n v="-1852.67"/>
    <s v="Shop had No Cash"/>
    <x v="2"/>
    <n v="1852.67"/>
    <n v="-1852.67"/>
    <n v="129166.62"/>
    <n v="-2202.67"/>
    <n v="-25395.94"/>
    <x v="29"/>
    <n v="-437.86103448275861"/>
  </r>
  <r>
    <d v="2024-12-02T00:00:00"/>
    <s v="Saleable RETURN"/>
    <s v="Raj Medical &amp; General Store"/>
    <s v="KRAHD_102733"/>
    <x v="2"/>
    <s v="New Sectorized (Large A Pharmacy)"/>
    <s v="Grooming"/>
    <s v="Fusion"/>
    <n v="40"/>
    <n v="-1"/>
    <n v="-1852.67"/>
    <s v="Shop had No Cash"/>
    <x v="2"/>
    <n v="1852.67"/>
    <n v="-1852.67"/>
    <n v="131019.29000000001"/>
    <n v="-2844.9"/>
    <n v="-23543.269999999997"/>
    <x v="30"/>
    <n v="-413.03982456140346"/>
  </r>
  <r>
    <d v="2024-12-02T00:00:00"/>
    <s v="Saleable RETURN"/>
    <s v="Raj Chemist(GST)"/>
    <s v="KRAHD_38421"/>
    <x v="2"/>
    <s v="HFS (Large A Pharmacy)- D type- Sectorized"/>
    <s v="Health Care"/>
    <s v="Vaporub"/>
    <n v="16"/>
    <n v="-1"/>
    <n v="-1728.1"/>
    <s v="Po Expired So Customer Rejected"/>
    <x v="3"/>
    <n v="1728.1"/>
    <n v="-1728.1"/>
    <n v="9168370.9600000009"/>
    <n v="-8101.6500000000005"/>
    <n v="-81364.770000000019"/>
    <x v="31"/>
    <n v="-197.96781021897814"/>
  </r>
  <r>
    <d v="2024-12-02T00:00:00"/>
    <s v="Saleable RETURN"/>
    <s v="Mahesh Medicla &amp; Prov.(GST)"/>
    <s v="KRAHD_38578"/>
    <x v="2"/>
    <s v="HFS (Large A Pharmacy)- D type- Sectorized"/>
    <s v="Health Care"/>
    <s v="Inhaler"/>
    <n v="32"/>
    <n v="-6"/>
    <n v="-1727.28"/>
    <s v="Wrong Order"/>
    <x v="3"/>
    <n v="287.88"/>
    <n v="-1727.28"/>
    <n v="1077102.3599999999"/>
    <n v="-2648.52"/>
    <n v="-79636.670000000027"/>
    <x v="32"/>
    <n v="-194.23578048780493"/>
  </r>
  <r>
    <d v="2024-12-02T00:00:00"/>
    <s v="Saleable RETURN"/>
    <s v="Parishram Medical(GST)"/>
    <s v="KRAHD_38481"/>
    <x v="11"/>
    <s v="Other (Small A Pharmacy)"/>
    <s v="Oral care"/>
    <s v="ORAL B"/>
    <n v="6"/>
    <n v="-1"/>
    <n v="-1723.27"/>
    <s v="Godown Short"/>
    <x v="3"/>
    <n v="1723.27"/>
    <n v="-1723.27"/>
    <n v="154709.37999999998"/>
    <n v="-1723.27"/>
    <n v="-77909.390000000029"/>
    <x v="33"/>
    <n v="-190.4875061124695"/>
  </r>
  <r>
    <d v="2024-12-02T00:00:00"/>
    <s v="Saleable RETURN"/>
    <s v="Salomi Boutique"/>
    <s v="KRAHD_40072"/>
    <x v="10"/>
    <s v="HFS (Large B Pharmacy)- D Type- Sectorized"/>
    <s v="Grooming"/>
    <s v="Gillette Presto Intl"/>
    <n v="192"/>
    <n v="-26"/>
    <n v="-1710.28"/>
    <s v="Wrong Order"/>
    <x v="3"/>
    <n v="65.78"/>
    <n v="-1710.28"/>
    <n v="18017.2"/>
    <n v="-2269.36"/>
    <n v="-76186.12000000001"/>
    <x v="34"/>
    <n v="-186.73068627450982"/>
  </r>
  <r>
    <d v="2024-12-02T00:00:00"/>
    <s v="Saleable RETURN"/>
    <s v="Trikamlal Mohanlal &amp; Co."/>
    <s v="KRAHD_80440"/>
    <x v="12"/>
    <s v="Other (Medium Traditional)"/>
    <s v="Baby Care"/>
    <s v="Pampers"/>
    <n v="12"/>
    <n v="-5"/>
    <n v="-1662.5"/>
    <s v="Shop had No Cash"/>
    <x v="3"/>
    <n v="332.5"/>
    <n v="-1662.5"/>
    <n v="408187.64999999985"/>
    <n v="-3009.16"/>
    <n v="-74475.839999999997"/>
    <x v="35"/>
    <n v="-182.98732186732187"/>
  </r>
  <r>
    <d v="2024-12-02T00:00:00"/>
    <s v="Saleable RETURN"/>
    <s v="Moon Light Traders(GST)"/>
    <s v="KRAHD_38485"/>
    <x v="9"/>
    <s v="HFS Sectorized (Large A Traditional)"/>
    <s v="Skin Care"/>
    <s v="Olay"/>
    <n v="6"/>
    <n v="-1"/>
    <n v="-1499.16"/>
    <s v="Godown Short"/>
    <x v="3"/>
    <n v="1499.16"/>
    <n v="-1499.16"/>
    <n v="24766.21"/>
    <n v="-1499.16"/>
    <n v="-72813.34"/>
    <x v="36"/>
    <n v="-179.34320197044335"/>
  </r>
  <r>
    <d v="2024-12-02T00:00:00"/>
    <s v="Saleable RETURN"/>
    <s v="Bholenath Supermarket(GST)"/>
    <s v="KRAHD_75432"/>
    <x v="4"/>
    <s v="HFS Sectorized (Large B Traditional)"/>
    <s v="Grooming"/>
    <s v="Guard"/>
    <n v="480"/>
    <n v="-20"/>
    <n v="-1400"/>
    <s v="Wrong Order"/>
    <x v="3"/>
    <n v="70"/>
    <n v="-1400"/>
    <n v="328709.29000000004"/>
    <n v="-2809.34"/>
    <n v="-71314.179999999978"/>
    <x v="37"/>
    <n v="-176.08439506172834"/>
  </r>
  <r>
    <d v="2024-12-02T00:00:00"/>
    <s v="Saleable RETURN"/>
    <s v="Shreenathji Pharmacy"/>
    <s v="KRAHD_93063"/>
    <x v="11"/>
    <s v="Other (Small A Pharmacy)"/>
    <s v="Fabric &amp; Home Care"/>
    <s v="Ariel Liquid"/>
    <n v="4"/>
    <n v="-2"/>
    <n v="-1277.78"/>
    <s v="Wrong Order"/>
    <x v="3"/>
    <n v="638.89"/>
    <n v="-1277.78"/>
    <n v="524935.35999999987"/>
    <n v="-1410.82"/>
    <n v="-69914.179999999978"/>
    <x v="38"/>
    <n v="-173.05490099009896"/>
  </r>
  <r>
    <d v="2024-12-02T00:00:00"/>
    <s v="Saleable RETURN"/>
    <s v="Anshi Lifestyle pharmacy &amp; Supermarket"/>
    <s v="KRAHD_92058"/>
    <x v="2"/>
    <s v="HFS (Large A Pharmacy)- L type- Sectorized"/>
    <s v="Baby Care"/>
    <s v="Pampers"/>
    <n v="4"/>
    <n v="-1"/>
    <n v="-1249.1600000000001"/>
    <s v="Wrong Order"/>
    <x v="3"/>
    <n v="1249.1600000000001"/>
    <n v="-1249.1600000000001"/>
    <n v="409850.14999999985"/>
    <n v="-2549.2799999999997"/>
    <n v="-68636.399999999994"/>
    <x v="39"/>
    <n v="-170.31364764267988"/>
  </r>
  <r>
    <d v="2024-12-02T00:00:00"/>
    <s v="Saleable RETURN"/>
    <s v="Mahavir Medical Stores"/>
    <s v="KRAHD_47308"/>
    <x v="10"/>
    <s v="HFS (Large B Pharmacy)- D Type- Sectorized"/>
    <s v="Grooming"/>
    <s v="Gillette Presto Intl"/>
    <n v="192"/>
    <n v="-18"/>
    <n v="-1184.04"/>
    <s v="Shop had No Cash"/>
    <x v="3"/>
    <n v="65.78"/>
    <n v="-1184.04"/>
    <n v="19727.48"/>
    <n v="-1184.04"/>
    <n v="-67387.239999999976"/>
    <x v="40"/>
    <n v="-167.62995024875616"/>
  </r>
  <r>
    <d v="2024-12-02T00:00:00"/>
    <s v="Saleable RETURN"/>
    <s v="Mahavir Genral Stores"/>
    <s v="KRAHD_46672"/>
    <x v="13"/>
    <s v="WS Silver (Semi WS Traditional)"/>
    <s v="Fabric &amp; Home Care"/>
    <s v="Ariel Liquid"/>
    <n v="12"/>
    <n v="-6"/>
    <n v="-1105.56"/>
    <s v="Wrong Order"/>
    <x v="3"/>
    <n v="184.26"/>
    <n v="-1105.56"/>
    <n v="526213.1399999999"/>
    <n v="-1105.56"/>
    <n v="-66203.199999999983"/>
    <x v="41"/>
    <n v="-165.09526184538649"/>
  </r>
  <r>
    <d v="2024-12-02T00:00:00"/>
    <s v="Saleable RETURN"/>
    <s v="Raj Chemist(GST)"/>
    <s v="KRAHD_38421"/>
    <x v="2"/>
    <s v="HFS (Large A Pharmacy)- D type- Sectorized"/>
    <s v="Fem Care"/>
    <s v="Whisper Ultra"/>
    <n v="12"/>
    <n v="-2"/>
    <n v="-1088.06"/>
    <s v="Po Expired So Customer Rejected"/>
    <x v="3"/>
    <n v="544.03"/>
    <n v="-1088.06"/>
    <n v="388600.63000000006"/>
    <n v="-6373.5499999999984"/>
    <n v="-65097.64"/>
    <x v="42"/>
    <n v="-162.7441"/>
  </r>
  <r>
    <d v="2024-12-02T00:00:00"/>
    <s v="Saleable RETURN"/>
    <s v="Natraj Medical Stores"/>
    <s v="KRAHD_93547"/>
    <x v="2"/>
    <s v="HFS (Large A Pharmacy)- D type- Sectorized"/>
    <s v="Baby Care"/>
    <s v="Pampers"/>
    <n v="6"/>
    <n v="-1"/>
    <n v="-1086.0899999999999"/>
    <s v="Wrong Order"/>
    <x v="3"/>
    <n v="1086.0899999999999"/>
    <n v="-1086.0899999999999"/>
    <n v="411099.30999999988"/>
    <n v="-1086.0899999999999"/>
    <n v="-64009.579999999987"/>
    <x v="43"/>
    <n v="-160.42501253132829"/>
  </r>
  <r>
    <d v="2024-12-02T00:00:00"/>
    <s v="Saleable RETURN"/>
    <s v="Amiraj Pro Center(GST)"/>
    <s v="KRAHD_39534"/>
    <x v="4"/>
    <s v="HFS Sectorized (Large B Traditional)"/>
    <s v="Grooming"/>
    <s v="Gillette Mach3"/>
    <n v="48"/>
    <n v="-2"/>
    <n v="-1026.78"/>
    <s v="Shop had No Cash"/>
    <x v="3"/>
    <n v="513.39"/>
    <n v="-1026.78"/>
    <n v="123988.62000000001"/>
    <n v="-1810.4"/>
    <n v="-62923.490000000034"/>
    <x v="44"/>
    <n v="-158.09922110552773"/>
  </r>
  <r>
    <d v="2024-12-02T00:00:00"/>
    <s v="Saleable RETURN"/>
    <s v="Ganpathi super market"/>
    <s v="KRAHD_38630"/>
    <x v="4"/>
    <s v="HFS Sectorized (Large B Traditional)"/>
    <s v="Grooming"/>
    <s v="Fusion"/>
    <n v="40"/>
    <n v="-1"/>
    <n v="-1025.9000000000001"/>
    <s v="Wrong Order"/>
    <x v="2"/>
    <n v="1025.9000000000001"/>
    <n v="-1025.9000000000001"/>
    <n v="132871.96"/>
    <n v="-1405.3600000000001"/>
    <n v="-21690.599999999995"/>
    <x v="45"/>
    <n v="-387.33214285714274"/>
  </r>
  <r>
    <d v="2024-12-02T00:00:00"/>
    <s v="Saleable RETURN"/>
    <s v="Manan Medical Stores(GST)"/>
    <s v="KRAHD_40413"/>
    <x v="10"/>
    <s v="HFS (Large B Pharmacy)- D Type- Sectorized"/>
    <s v="Grooming"/>
    <s v="Fusion"/>
    <n v="40"/>
    <n v="-1"/>
    <n v="-1025.9000000000001"/>
    <s v="Wrong Order"/>
    <x v="2"/>
    <n v="1025.9000000000001"/>
    <n v="-1025.9000000000001"/>
    <n v="133897.86000000002"/>
    <n v="-1351.22"/>
    <n v="-20664.699999999993"/>
    <x v="46"/>
    <n v="-375.72181818181804"/>
  </r>
  <r>
    <d v="2024-12-02T00:00:00"/>
    <s v="Saleable RETURN"/>
    <s v="Murlidhar Prov. Store"/>
    <s v="KRAHD_38523"/>
    <x v="9"/>
    <s v="HFS Sectorized (Large A Traditional)"/>
    <s v="Grooming"/>
    <s v="Fusion"/>
    <n v="40"/>
    <n v="-1"/>
    <n v="-1025.9000000000001"/>
    <s v="Wrong Order"/>
    <x v="2"/>
    <n v="1025.9000000000001"/>
    <n v="-1025.9000000000001"/>
    <n v="134923.76"/>
    <n v="-1405.3600000000001"/>
    <n v="-19638.799999999992"/>
    <x v="47"/>
    <n v="-363.68148148148134"/>
  </r>
  <r>
    <d v="2024-12-02T00:00:00"/>
    <s v="Saleable RETURN"/>
    <s v="New Umiya Medical"/>
    <s v="KRAHD_41616"/>
    <x v="10"/>
    <s v="HFS (Large B Pharmacy)- D Type- Sectorized"/>
    <s v="Grooming"/>
    <s v="Fusion"/>
    <n v="40"/>
    <n v="-1"/>
    <n v="-1025.9000000000001"/>
    <s v="Shop Closed"/>
    <x v="2"/>
    <n v="1025.9000000000001"/>
    <n v="-1025.9000000000001"/>
    <n v="135949.66"/>
    <n v="-2189.4100000000003"/>
    <n v="-18612.899999999987"/>
    <x v="48"/>
    <n v="-351.18679245282993"/>
  </r>
  <r>
    <d v="2024-12-02T00:00:00"/>
    <s v="Saleable RETURN"/>
    <s v="Shalimar Oil Depo"/>
    <s v="KRAHD_40253"/>
    <x v="4"/>
    <s v="HFS Sectorized (Large B Traditional)"/>
    <s v="Grooming"/>
    <s v="Fusion"/>
    <n v="40"/>
    <n v="-1"/>
    <n v="-1025.9000000000001"/>
    <s v="Wrong Order"/>
    <x v="2"/>
    <n v="1025.9000000000001"/>
    <n v="-1025.9000000000001"/>
    <n v="136975.56"/>
    <n v="-1025.9000000000001"/>
    <n v="-17586.999999999989"/>
    <x v="49"/>
    <n v="-338.21153846153823"/>
  </r>
  <r>
    <d v="2024-12-02T00:00:00"/>
    <s v="Saleable RETURN"/>
    <s v="Shree Shanti Chemist"/>
    <s v="KRAHD_38988"/>
    <x v="10"/>
    <s v="HFS (Large B Pharmacy)- D Type- Sectorized"/>
    <s v="Grooming"/>
    <s v="Fusion"/>
    <n v="40"/>
    <n v="-1"/>
    <n v="-1025.9000000000001"/>
    <s v="Wrong Order"/>
    <x v="2"/>
    <n v="1025.9000000000001"/>
    <n v="-1025.9000000000001"/>
    <n v="138001.46"/>
    <n v="-1842.89"/>
    <n v="-16561.099999999988"/>
    <x v="50"/>
    <n v="-324.72745098039189"/>
  </r>
  <r>
    <d v="2024-12-02T00:00:00"/>
    <s v="Saleable RETURN"/>
    <s v="Shreyas Medicince"/>
    <s v="KRAHD_70465"/>
    <x v="14"/>
    <s v="New (Medium Pharmacy)- D Type"/>
    <s v="Grooming"/>
    <s v="Fusion"/>
    <n v="40"/>
    <n v="-1"/>
    <n v="-1025.9000000000001"/>
    <s v="Wrong Order"/>
    <x v="2"/>
    <n v="1025.9000000000001"/>
    <n v="-1025.9000000000001"/>
    <n v="139027.36000000002"/>
    <n v="-1025.9000000000001"/>
    <n v="-15535.199999999988"/>
    <x v="51"/>
    <n v="-310.70399999999978"/>
  </r>
  <r>
    <d v="2024-12-02T00:00:00"/>
    <s v="Saleable RETURN"/>
    <s v="Maruti Medical &amp; Provision Store"/>
    <s v="KRAHD_92202"/>
    <x v="10"/>
    <s v="HFS (Large B Pharmacy)- D Type- Sectorized"/>
    <s v="Baby Care"/>
    <s v="Pampers"/>
    <n v="12"/>
    <n v="-3"/>
    <n v="-997.5"/>
    <s v="Wrong Order"/>
    <x v="3"/>
    <n v="332.5"/>
    <n v="-997.5"/>
    <n v="412185.39999999985"/>
    <n v="-1162.5"/>
    <n v="-61896.710000000036"/>
    <x v="52"/>
    <n v="-155.91110831234266"/>
  </r>
  <r>
    <d v="2024-12-02T00:00:00"/>
    <s v="Saleable RETURN"/>
    <s v="Anand Prov. Store"/>
    <s v="KRAHD_38913"/>
    <x v="4"/>
    <s v="HFS Sectorized (Large B Traditional)"/>
    <s v="Fabric &amp; Home Care"/>
    <s v="Ariel"/>
    <n v="24"/>
    <n v="-6"/>
    <n v="-994.44"/>
    <s v="Wrong Order"/>
    <x v="3"/>
    <n v="165.74"/>
    <n v="-994.44"/>
    <n v="1105776.6400000001"/>
    <n v="-2492.84"/>
    <n v="-60899.21000000005"/>
    <x v="53"/>
    <n v="-153.78588383838397"/>
  </r>
  <r>
    <d v="2024-12-02T00:00:00"/>
    <s v="Saleable RETURN"/>
    <s v="NewSafe Medical"/>
    <s v="KRAHD_55612"/>
    <x v="10"/>
    <s v="HFS (Large B Pharmacy)- D Type- Sectorized"/>
    <s v="Female Hair Removal"/>
    <s v="Venus"/>
    <n v="18"/>
    <n v="-3"/>
    <n v="-986.85"/>
    <s v="Wrong Order"/>
    <x v="2"/>
    <n v="328.95"/>
    <n v="-986.84999999999991"/>
    <n v="58729.61"/>
    <n v="-986.84999999999991"/>
    <n v="-14509.29999999999"/>
    <x v="54"/>
    <n v="-296.1081632653059"/>
  </r>
  <r>
    <d v="2024-12-02T00:00:00"/>
    <s v="Saleable RETURN"/>
    <s v="Raj Chemist(GST)"/>
    <s v="KRAHD_38421"/>
    <x v="2"/>
    <s v="HFS (Large A Pharmacy)- D type- Sectorized"/>
    <s v="Fem Care"/>
    <s v="Whisper Ultra"/>
    <n v="18"/>
    <n v="-3"/>
    <n v="-986.85"/>
    <s v="Po Expired So Customer Rejected"/>
    <x v="3"/>
    <n v="328.95"/>
    <n v="-986.84999999999991"/>
    <n v="389688.69000000012"/>
    <n v="-5285.4899999999989"/>
    <n v="-59904.770000000062"/>
    <x v="55"/>
    <n v="-151.6576455696204"/>
  </r>
  <r>
    <d v="2024-12-02T00:00:00"/>
    <s v="Saleable RETURN"/>
    <s v="Raj Tarders"/>
    <s v="KRAHD_86017"/>
    <x v="4"/>
    <s v="HFS Sectorized (Large B Traditional)"/>
    <s v="Fem Care"/>
    <s v="Whisper Ultra"/>
    <n v="18"/>
    <n v="-3"/>
    <n v="-986.85"/>
    <s v="Wrong Order"/>
    <x v="3"/>
    <n v="328.95"/>
    <n v="-986.84999999999991"/>
    <n v="390675.5400000001"/>
    <n v="-986.84999999999991"/>
    <n v="-58917.920000000042"/>
    <x v="56"/>
    <n v="-149.53786802030467"/>
  </r>
  <r>
    <d v="2024-12-02T00:00:00"/>
    <s v="Saleable RETURN"/>
    <s v="Ganesh Medicine(GST)"/>
    <s v="KRAHD_47112"/>
    <x v="10"/>
    <s v="HFS (Large B Pharmacy)- D Type- Sectorized"/>
    <s v="Health Care"/>
    <s v="Vaporub"/>
    <n v="72"/>
    <n v="-2"/>
    <n v="-921.24"/>
    <s v="Shop had No Cash"/>
    <x v="3"/>
    <n v="460.62"/>
    <n v="-921.24"/>
    <n v="9170099.0600000005"/>
    <n v="-1538.72"/>
    <n v="-57931.070000000065"/>
    <x v="57"/>
    <n v="-147.40730279898236"/>
  </r>
  <r>
    <d v="2024-12-02T00:00:00"/>
    <s v="Saleable RETURN"/>
    <s v="Highness Med"/>
    <s v="KRAHD_38606"/>
    <x v="10"/>
    <s v="HFS (Large B Pharmacy)- D Type- Sectorized"/>
    <s v="Health Care"/>
    <s v="Vaporub"/>
    <n v="72"/>
    <n v="-2"/>
    <n v="-921.24"/>
    <s v="Wrong Order"/>
    <x v="3"/>
    <n v="460.62"/>
    <n v="-921.24"/>
    <n v="9171020.3000000007"/>
    <n v="-921.24"/>
    <n v="-57009.830000000075"/>
    <x v="58"/>
    <n v="-145.43323979591855"/>
  </r>
  <r>
    <d v="2024-12-02T00:00:00"/>
    <s v="Saleable RETURN"/>
    <s v="Mahesh Medicla &amp; Prov.(GST)"/>
    <s v="KRAHD_38578"/>
    <x v="2"/>
    <s v="HFS (Large A Pharmacy)- D type- Sectorized"/>
    <s v="Health Care"/>
    <s v="Vaporub"/>
    <n v="72"/>
    <n v="-2"/>
    <n v="-921.24"/>
    <s v="Wrong Order"/>
    <x v="3"/>
    <n v="460.62"/>
    <n v="-921.24"/>
    <n v="9171941.540000001"/>
    <n v="-921.24"/>
    <n v="-56088.590000000084"/>
    <x v="59"/>
    <n v="-143.44907928388767"/>
  </r>
  <r>
    <d v="2024-12-02T00:00:00"/>
    <s v="Saleable RETURN"/>
    <s v="Natraj Chemist"/>
    <s v="KRAHD_91284"/>
    <x v="2"/>
    <s v="HFS (Large A Pharmacy)- D type- Sectorized"/>
    <s v="Health Care"/>
    <s v="Vaporub"/>
    <n v="72"/>
    <n v="-2"/>
    <n v="-921.24"/>
    <s v="Wrong Order"/>
    <x v="3"/>
    <n v="460.62"/>
    <n v="-921.24"/>
    <n v="9172862.7800000012"/>
    <n v="-1014.62"/>
    <n v="-55167.350000000064"/>
    <x v="3"/>
    <n v="-141.45474358974374"/>
  </r>
  <r>
    <d v="2024-12-02T00:00:00"/>
    <s v="Saleable RETURN"/>
    <s v="New Umiya Medical"/>
    <s v="KRAHD_41616"/>
    <x v="10"/>
    <s v="HFS (Large B Pharmacy)- D Type- Sectorized"/>
    <s v="Health Care"/>
    <s v="Vaporub"/>
    <n v="72"/>
    <n v="-2"/>
    <n v="-921.24"/>
    <s v="Shop Closed"/>
    <x v="3"/>
    <n v="460.62"/>
    <n v="-921.24"/>
    <n v="9173784.0200000014"/>
    <n v="-1163.51"/>
    <n v="-54246.110000000073"/>
    <x v="4"/>
    <n v="-139.45015424164544"/>
  </r>
  <r>
    <d v="2024-12-02T00:00:00"/>
    <s v="Saleable RETURN"/>
    <s v="Sunny medical store"/>
    <s v="KRAHD_38979"/>
    <x v="10"/>
    <s v="New (Large B Pharmacy)"/>
    <s v="Fem Care"/>
    <s v="Whisper Choice"/>
    <n v="112"/>
    <n v="-20"/>
    <n v="-900.8"/>
    <s v="Wrong Order"/>
    <x v="3"/>
    <n v="45.04"/>
    <n v="-900.8"/>
    <n v="194565.53999999998"/>
    <n v="-900.8"/>
    <n v="-53324.87000000009"/>
    <x v="7"/>
    <n v="-137.43523195876313"/>
  </r>
  <r>
    <d v="2024-12-02T00:00:00"/>
    <s v="Saleable RETURN"/>
    <s v="Rajkamal General Store"/>
    <s v="KRAHD_90635"/>
    <x v="13"/>
    <s v="WS Silver (Semi WS Traditional)"/>
    <s v="Grooming"/>
    <s v="Guard"/>
    <n v="24"/>
    <n v="-9"/>
    <n v="-900"/>
    <s v="Wrong Order"/>
    <x v="3"/>
    <n v="100"/>
    <n v="-900"/>
    <n v="330109.28999999998"/>
    <n v="-900"/>
    <n v="-52424.070000000087"/>
    <x v="11"/>
    <n v="-135.46271317829479"/>
  </r>
  <r>
    <d v="2024-12-17T00:00:00"/>
    <s v="Saleable RETURN"/>
    <s v="GPSAR Healthcare Ltd"/>
    <s v="KRHUB_78371"/>
    <x v="2"/>
    <s v="HFS (Large A Pharmacy)- D type"/>
    <s v="Personal Care (GIL)"/>
    <s v="Gillette Series"/>
    <n v="12"/>
    <n v="-2"/>
    <n v="-891.08"/>
    <s v="Short Supplied"/>
    <x v="1"/>
    <n v="445.54"/>
    <n v="-891.08"/>
    <n v="30681.120000000003"/>
    <n v="570617.60999999987"/>
    <n v="11891609.139999999"/>
    <x v="60"/>
    <n v="31048.587832898171"/>
  </r>
  <r>
    <d v="2024-12-02T00:00:00"/>
    <s v="Saleable RETURN"/>
    <s v="Rational Handloom Co.Pvt.Ltd(GST)"/>
    <s v="KRAHD_38717"/>
    <x v="6"/>
    <s v="New HFS (Hyper)"/>
    <s v="Personal Care (GIL)"/>
    <s v="Gillette"/>
    <n v="12"/>
    <n v="-4"/>
    <n v="-889.28"/>
    <s v="Godown Short"/>
    <x v="3"/>
    <n v="222.32"/>
    <n v="-889.28"/>
    <n v="121832.63"/>
    <n v="-2260.77"/>
    <n v="-51524.070000000087"/>
    <x v="12"/>
    <n v="-133.48204663212456"/>
  </r>
  <r>
    <d v="2024-12-02T00:00:00"/>
    <s v="Saleable RETURN"/>
    <s v="kamod medical"/>
    <s v="KRAHD_25727"/>
    <x v="11"/>
    <s v="Other (Small A Pharmacy)"/>
    <s v="Health Care"/>
    <s v="BabyRub"/>
    <n v="144"/>
    <n v="-5"/>
    <n v="-867.85"/>
    <s v="Shop Closed"/>
    <x v="3"/>
    <n v="173.57"/>
    <n v="-867.84999999999991"/>
    <n v="120355.18"/>
    <n v="-867.84999999999991"/>
    <n v="-50634.790000000081"/>
    <x v="24"/>
    <n v="-131.51893506493528"/>
  </r>
  <r>
    <d v="2024-12-02T00:00:00"/>
    <s v="DAMAGED RETURN"/>
    <s v="Ashriwad Medical(GST)"/>
    <s v="KRAHD_38939"/>
    <x v="14"/>
    <s v="New (Medium Pharmacy)- D Type"/>
    <s v="Health Care"/>
    <s v="Vaporub"/>
    <n v="72"/>
    <n v="-4"/>
    <n v="-841.12"/>
    <s v="Expired Pack"/>
    <x v="2"/>
    <n v="210.28"/>
    <n v="-841.12"/>
    <n v="9174705.2600000016"/>
    <n v="-1121.54"/>
    <n v="-13522.449999999992"/>
    <x v="61"/>
    <n v="-281.71770833333318"/>
  </r>
  <r>
    <d v="2024-12-02T00:00:00"/>
    <s v="Saleable RETURN"/>
    <s v="Anand Prov. Store"/>
    <s v="KRAHD_38913"/>
    <x v="4"/>
    <s v="HFS Sectorized (Large B Traditional)"/>
    <s v="Fabric &amp; Home Care"/>
    <s v="Ariel"/>
    <n v="48"/>
    <n v="-10"/>
    <n v="-833.4"/>
    <s v="Wrong Order"/>
    <x v="3"/>
    <n v="83.34"/>
    <n v="-833.40000000000009"/>
    <n v="1106771.08"/>
    <n v="-1498.4"/>
    <n v="-49766.940000000082"/>
    <x v="26"/>
    <n v="-129.60140625000022"/>
  </r>
  <r>
    <d v="2024-12-02T00:00:00"/>
    <s v="Saleable RETURN"/>
    <s v="Jay Shankar Pro store"/>
    <s v="KRAHD_40271"/>
    <x v="4"/>
    <s v="HFS Sectorized (Large B Traditional)"/>
    <s v="Fabric &amp; Home Care"/>
    <s v="Ariel"/>
    <n v="12"/>
    <n v="-2"/>
    <n v="-820.7"/>
    <s v="Wrong Order"/>
    <x v="3"/>
    <n v="410.35"/>
    <n v="-820.7"/>
    <n v="1107604.48"/>
    <n v="-845.2"/>
    <n v="-48933.540000000052"/>
    <x v="60"/>
    <n v="-127.763812010444"/>
  </r>
  <r>
    <d v="2024-12-02T00:00:00"/>
    <s v="Saleable RETURN"/>
    <s v="Shanker Kirana Store"/>
    <s v="KRAHD_39128"/>
    <x v="5"/>
    <s v="Other (Small B Traditional)"/>
    <s v="Fabric &amp; Home Care"/>
    <s v="Tide"/>
    <n v="24"/>
    <n v="-6"/>
    <n v="-811.08"/>
    <s v="Wrong Order"/>
    <x v="3"/>
    <n v="135.18"/>
    <n v="-811.08"/>
    <n v="855337.11999999988"/>
    <n v="-2790.11"/>
    <n v="-48112.840000000062"/>
    <x v="62"/>
    <n v="-125.94984293193734"/>
  </r>
  <r>
    <d v="2024-12-02T00:00:00"/>
    <s v="Saleable RETURN"/>
    <s v="Just Born(GST)"/>
    <s v="KRAHD_44577"/>
    <x v="15"/>
    <s v="Speciality Others (Speciality)"/>
    <s v="Baby Care"/>
    <s v="Pampers"/>
    <n v="12"/>
    <n v="-3"/>
    <n v="-780"/>
    <s v="Wrong Order"/>
    <x v="3"/>
    <n v="260"/>
    <n v="-780"/>
    <n v="413182.89999999985"/>
    <n v="-780"/>
    <n v="-47301.760000000046"/>
    <x v="63"/>
    <n v="-124.15160104986889"/>
  </r>
  <r>
    <d v="2024-12-02T00:00:00"/>
    <s v="Saleable RETURN"/>
    <s v="Anshi Lifestyle pharmacy &amp; Supermarket"/>
    <s v="KRAHD_92058"/>
    <x v="2"/>
    <s v="HFS (Large A Pharmacy)- L type- Sectorized"/>
    <s v="Baby Care"/>
    <s v="Pampers"/>
    <n v="6"/>
    <n v="-1"/>
    <n v="-749.17"/>
    <s v="Wrong Order"/>
    <x v="3"/>
    <n v="749.17"/>
    <n v="-749.17"/>
    <n v="413962.89999999985"/>
    <n v="-1300.1199999999999"/>
    <n v="-46521.760000000046"/>
    <x v="64"/>
    <n v="-122.42568421052644"/>
  </r>
  <r>
    <d v="2024-12-02T00:00:00"/>
    <s v="DAMAGED RETURN"/>
    <s v="Vaibhav Laxmi Medicine(GST)"/>
    <s v="KRAHD_73297"/>
    <x v="10"/>
    <s v="HFS (Large B Pharmacy)- D Type- Sectorized"/>
    <s v="Grooming"/>
    <s v="Gillette Mach3"/>
    <n v="36"/>
    <n v="-3"/>
    <n v="-736.62"/>
    <s v="DAMAGED"/>
    <x v="2"/>
    <n v="245.54"/>
    <n v="-736.62"/>
    <n v="125015.40000000001"/>
    <n v="-736.62"/>
    <n v="-12681.329999999993"/>
    <x v="65"/>
    <n v="-269.81553191489348"/>
  </r>
  <r>
    <d v="2024-12-02T00:00:00"/>
    <s v="Saleable RETURN"/>
    <s v="Kundan Parlour"/>
    <s v="KRAHD_80386"/>
    <x v="16"/>
    <s v="Other (New Traditional)"/>
    <s v="Fabric &amp; Home Care"/>
    <s v="Ariel"/>
    <n v="6"/>
    <n v="-1"/>
    <n v="-695.65"/>
    <s v="Shop Closed"/>
    <x v="3"/>
    <n v="695.65"/>
    <n v="-695.65"/>
    <n v="1108425.1800000002"/>
    <n v="-1465.54"/>
    <n v="-45772.590000000062"/>
    <x v="66"/>
    <n v="-120.77200527704503"/>
  </r>
  <r>
    <d v="2024-12-02T00:00:00"/>
    <s v="Saleable RETURN"/>
    <s v="Trikamlal Mohanlal &amp; Co."/>
    <s v="KRAHD_80440"/>
    <x v="12"/>
    <s v="Other (Medium Traditional)"/>
    <s v="Baby Care"/>
    <s v="Pampers"/>
    <n v="12"/>
    <n v="-2"/>
    <n v="-681.66"/>
    <s v="Shop had No Cash"/>
    <x v="3"/>
    <n v="340.83"/>
    <n v="-681.66"/>
    <n v="414712.06999999983"/>
    <n v="-1346.6599999999999"/>
    <n v="-45076.940000000053"/>
    <x v="67"/>
    <n v="-119.25116402116416"/>
  </r>
  <r>
    <d v="2024-12-02T00:00:00"/>
    <s v="Saleable RETURN"/>
    <s v="Raj Chemist(GST)"/>
    <s v="KRAHD_38421"/>
    <x v="2"/>
    <s v="HFS (Large A Pharmacy)- D type- Sectorized"/>
    <s v="Fem Care"/>
    <s v="Whisper Ultra"/>
    <n v="18"/>
    <n v="-2"/>
    <n v="-666.66"/>
    <s v="Po Expired So Customer Rejected"/>
    <x v="3"/>
    <n v="333.33"/>
    <n v="-666.66"/>
    <n v="391662.39000000007"/>
    <n v="-4298.6399999999994"/>
    <n v="-44395.280000000057"/>
    <x v="68"/>
    <n v="-117.75936339522562"/>
  </r>
  <r>
    <d v="2024-12-02T00:00:00"/>
    <s v="Saleable RETURN"/>
    <s v="Anand Prov. Store"/>
    <s v="KRAHD_38913"/>
    <x v="4"/>
    <s v="HFS Sectorized (Large B Traditional)"/>
    <s v="Baby Care"/>
    <s v="Pampers"/>
    <n v="12"/>
    <n v="-2"/>
    <n v="-665"/>
    <s v="Wrong Order"/>
    <x v="3"/>
    <n v="332.5"/>
    <n v="-665"/>
    <n v="415393.72999999986"/>
    <n v="-665"/>
    <n v="-43728.620000000068"/>
    <x v="69"/>
    <n v="-116.29952127659593"/>
  </r>
  <r>
    <d v="2024-12-02T00:00:00"/>
    <s v="Saleable RETURN"/>
    <s v="Mewad Pharmacy"/>
    <s v="KRAHD_77560"/>
    <x v="14"/>
    <s v="New (Medium Pharmacy)- D Type"/>
    <s v="Baby Care"/>
    <s v="Pampers"/>
    <n v="12"/>
    <n v="-2"/>
    <n v="-665"/>
    <s v="Wrong Order"/>
    <x v="3"/>
    <n v="332.5"/>
    <n v="-665"/>
    <n v="416058.72999999981"/>
    <n v="-1247.5"/>
    <n v="-43063.620000000061"/>
    <x v="70"/>
    <n v="-114.83632000000016"/>
  </r>
  <r>
    <d v="2024-12-02T00:00:00"/>
    <s v="Saleable RETURN"/>
    <s v="Trikamlal Mohanlal &amp; Co."/>
    <s v="KRAHD_80440"/>
    <x v="12"/>
    <s v="Other (Medium Traditional)"/>
    <s v="Baby Care"/>
    <s v="Pampers"/>
    <n v="12"/>
    <n v="-2"/>
    <n v="-665"/>
    <s v="Shop had No Cash"/>
    <x v="3"/>
    <n v="332.5"/>
    <n v="-665"/>
    <n v="416723.72999999986"/>
    <n v="-665"/>
    <n v="-42398.620000000068"/>
    <x v="71"/>
    <n v="-113.36529411764724"/>
  </r>
  <r>
    <d v="2024-12-02T00:00:00"/>
    <s v="Saleable RETURN"/>
    <s v="Bharat Novelty"/>
    <s v="KRAHD_25650"/>
    <x v="15"/>
    <s v="Speciality Others (Speciality)"/>
    <s v="Fem Care"/>
    <s v="Whisper Choice"/>
    <n v="40"/>
    <n v="-6"/>
    <n v="-648.66"/>
    <s v="Wrong Order"/>
    <x v="3"/>
    <n v="108.11"/>
    <n v="-648.66"/>
    <n v="195466.33999999997"/>
    <n v="-648.66"/>
    <n v="-41733.620000000075"/>
    <x v="72"/>
    <n v="-111.88638069705114"/>
  </r>
  <r>
    <d v="2024-12-02T00:00:00"/>
    <s v="Saleable RETURN"/>
    <s v="New Rajasthan Medicalts(GST)"/>
    <s v="KRAHD_38549"/>
    <x v="10"/>
    <s v="HFS (Large B Pharmacy)- D Type- Sectorized"/>
    <s v="Fem Care"/>
    <s v="Whisper Choice"/>
    <n v="112"/>
    <n v="-14"/>
    <n v="-630.55999999999995"/>
    <s v="Wrong Order"/>
    <x v="3"/>
    <n v="45.04"/>
    <n v="-630.55999999999995"/>
    <n v="196114.99999999997"/>
    <n v="-2277.16"/>
    <n v="-41084.960000000065"/>
    <x v="73"/>
    <n v="-110.44344086021523"/>
  </r>
  <r>
    <d v="2024-12-02T00:00:00"/>
    <s v="Saleable RETURN"/>
    <s v="Vijay Stores"/>
    <s v="KRAHD_38526"/>
    <x v="2"/>
    <s v="HFS (Large A Pharmacy)- D type- Sectorized"/>
    <s v="Grooming"/>
    <s v="Wilkinson Sword"/>
    <n v="160"/>
    <n v="-6"/>
    <n v="-618"/>
    <s v="Wrong Order"/>
    <x v="3"/>
    <n v="103"/>
    <n v="-618"/>
    <n v="143123.5"/>
    <n v="-1123.5"/>
    <n v="-40454.400000000052"/>
    <x v="74"/>
    <n v="-109.0415094339624"/>
  </r>
  <r>
    <d v="2024-12-02T00:00:00"/>
    <s v="Saleable RETURN"/>
    <s v="Ganesh Medicine(GST)"/>
    <s v="KRAHD_47112"/>
    <x v="10"/>
    <s v="HFS (Large B Pharmacy)- D Type- Sectorized"/>
    <s v="Health Care"/>
    <s v="VCD"/>
    <n v="16"/>
    <n v="-2"/>
    <n v="-617.48"/>
    <s v="Shop had No Cash"/>
    <x v="3"/>
    <n v="308.74"/>
    <n v="-617.48"/>
    <n v="966810.84000000008"/>
    <n v="-617.48"/>
    <n v="-39836.400000000052"/>
    <x v="75"/>
    <n v="-107.66594594594609"/>
  </r>
  <r>
    <d v="2024-12-02T00:00:00"/>
    <s v="Saleable RETURN"/>
    <s v="Akshar Medicine(GST)"/>
    <s v="KRAHD_42201"/>
    <x v="10"/>
    <s v="HFS (Large B Pharmacy)- D Type- Sectorized"/>
    <s v="Fem Care"/>
    <s v="Whisper Ultra"/>
    <n v="12"/>
    <n v="-2"/>
    <n v="-614.04"/>
    <s v="Wrong Order"/>
    <x v="3"/>
    <n v="307.02"/>
    <n v="-614.04"/>
    <n v="392329.0500000001"/>
    <n v="-1541.8"/>
    <n v="-39218.920000000042"/>
    <x v="76"/>
    <n v="-106.28433604336055"/>
  </r>
  <r>
    <d v="2024-12-02T00:00:00"/>
    <s v="Saleable RETURN"/>
    <s v="New Rajasthan Medicalts(GST)"/>
    <s v="KRAHD_38549"/>
    <x v="10"/>
    <s v="HFS (Large B Pharmacy)- D Type- Sectorized"/>
    <s v="Fem Care"/>
    <s v="Whisper Ultra"/>
    <n v="12"/>
    <n v="-2"/>
    <n v="-614.04"/>
    <s v="Wrong Order"/>
    <x v="3"/>
    <n v="307.02"/>
    <n v="-614.04"/>
    <n v="392943.09000000008"/>
    <n v="-1646.6"/>
    <n v="-38604.880000000048"/>
    <x v="77"/>
    <n v="-104.90456521739144"/>
  </r>
  <r>
    <d v="2024-12-02T00:00:00"/>
    <s v="Saleable RETURN"/>
    <s v="Sangam Pharmacy"/>
    <s v="KRAHD_82527"/>
    <x v="10"/>
    <s v="HFS (Large B Pharmacy)- D Type- Sectorized"/>
    <s v="Fem Care"/>
    <s v="Whisper Ultra"/>
    <n v="8"/>
    <n v="-2"/>
    <n v="-614.04"/>
    <s v="Wrong Order"/>
    <x v="3"/>
    <n v="307.02"/>
    <n v="-614.04"/>
    <n v="393557.13000000006"/>
    <n v="-1648.74"/>
    <n v="-37990.840000000047"/>
    <x v="78"/>
    <n v="-103.51727520435981"/>
  </r>
  <r>
    <d v="2024-12-02T00:00:00"/>
    <s v="Saleable RETURN"/>
    <s v="Anand Kirana"/>
    <s v="KRAHD_40038"/>
    <x v="4"/>
    <s v="HFS Sectorized (Large B Traditional)"/>
    <s v="Fabric &amp; Home Care"/>
    <s v="Ariel"/>
    <n v="34"/>
    <n v="-4"/>
    <n v="-592.6"/>
    <s v="Godown Short"/>
    <x v="3"/>
    <n v="148.15"/>
    <n v="-592.6"/>
    <n v="1109120.83"/>
    <n v="-592.6"/>
    <n v="-37376.800000000047"/>
    <x v="79"/>
    <n v="-102.12240437158482"/>
  </r>
  <r>
    <d v="2024-12-02T00:00:00"/>
    <s v="DAMAGED RETURN"/>
    <s v="Mewad Pharmacy"/>
    <s v="KRAHD_77560"/>
    <x v="14"/>
    <s v="New (Medium Pharmacy)- D Type"/>
    <s v="Baby Care"/>
    <s v="Pampers"/>
    <n v="4"/>
    <n v="-1"/>
    <n v="-582.5"/>
    <s v="Expired Pack"/>
    <x v="2"/>
    <n v="582.5"/>
    <n v="-582.5"/>
    <n v="417388.72999999986"/>
    <n v="-582.5"/>
    <n v="-11944.709999999994"/>
    <x v="80"/>
    <n v="-259.66760869565206"/>
  </r>
  <r>
    <d v="2024-12-02T00:00:00"/>
    <s v="Saleable RETURN"/>
    <s v="Shivam Medical Stores"/>
    <s v="KRAHD_25840"/>
    <x v="11"/>
    <s v="Other (Small A Pharmacy)"/>
    <s v="Oral care"/>
    <s v="ORAL B"/>
    <n v="72"/>
    <n v="-5"/>
    <n v="-562.5"/>
    <s v="Wrong Order"/>
    <x v="3"/>
    <n v="112.5"/>
    <n v="-562.5"/>
    <n v="156432.65"/>
    <n v="-562.5"/>
    <n v="-36784.200000000048"/>
    <x v="81"/>
    <n v="-100.77863013698644"/>
  </r>
  <r>
    <d v="2024-12-02T00:00:00"/>
    <s v="Saleable RETURN"/>
    <s v="Raj Medical &amp; General Store"/>
    <s v="KRAHD_102733"/>
    <x v="2"/>
    <s v="New Sectorized (Large A Pharmacy)"/>
    <s v="Grooming"/>
    <s v="Fusion"/>
    <n v="200"/>
    <n v="-1"/>
    <n v="-558.04"/>
    <s v="Shop had No Cash"/>
    <x v="2"/>
    <n v="558.04"/>
    <n v="-558.04"/>
    <n v="140053.26"/>
    <n v="-992.2299999999999"/>
    <n v="-11362.209999999994"/>
    <x v="82"/>
    <n v="-252.49355555555542"/>
  </r>
  <r>
    <d v="2024-12-02T00:00:00"/>
    <s v="Saleable RETURN"/>
    <s v="Shree Shanti Chemist"/>
    <s v="KRAHD_38988"/>
    <x v="10"/>
    <s v="HFS (Large B Pharmacy)- D Type- Sectorized"/>
    <s v="Grooming"/>
    <s v="Fusion"/>
    <n v="200"/>
    <n v="-1"/>
    <n v="-558.04"/>
    <s v="Wrong Order"/>
    <x v="2"/>
    <n v="558.04"/>
    <n v="-558.04"/>
    <n v="140611.29999999999"/>
    <n v="-816.99"/>
    <n v="-10804.169999999996"/>
    <x v="83"/>
    <n v="-245.54931818181811"/>
  </r>
  <r>
    <d v="2024-12-02T00:00:00"/>
    <s v="Saleable RETURN"/>
    <s v="Shreeji Chemist(GST)"/>
    <s v="KRAHD_40112"/>
    <x v="10"/>
    <s v="HFS (Large B Pharmacy)- D Type- Sectorized"/>
    <s v="Grooming"/>
    <s v="Fusion"/>
    <n v="200"/>
    <n v="-1"/>
    <n v="-558.04"/>
    <s v="Shop had No Cash"/>
    <x v="2"/>
    <n v="558.04"/>
    <n v="-558.04"/>
    <n v="141169.34"/>
    <n v="-2383.59"/>
    <n v="-10246.129999999997"/>
    <x v="84"/>
    <n v="-238.28209302325575"/>
  </r>
  <r>
    <d v="2024-12-02T00:00:00"/>
    <s v="Saleable RETURN"/>
    <s v="Radhe Trading(GST)"/>
    <s v="KRAHD_25664"/>
    <x v="13"/>
    <s v="WS Silver (Semi WS Traditional)"/>
    <s v="Fabric &amp; Home Care"/>
    <s v="Ariel Liquid"/>
    <n v="12"/>
    <n v="-3"/>
    <n v="-552.78"/>
    <s v="Godown Short"/>
    <x v="3"/>
    <n v="184.26"/>
    <n v="-552.78"/>
    <n v="527318.69999999995"/>
    <n v="-552.78"/>
    <n v="-36221.700000000041"/>
    <x v="85"/>
    <n v="-99.510164835164943"/>
  </r>
  <r>
    <d v="2024-12-02T00:00:00"/>
    <s v="Saleable RETURN"/>
    <s v="Akshar Medicine(GST)"/>
    <s v="KRAHD_42201"/>
    <x v="10"/>
    <s v="HFS (Large B Pharmacy)- D Type- Sectorized"/>
    <s v="Fem Care"/>
    <s v="Whisper Ultra"/>
    <n v="12"/>
    <n v="-1"/>
    <n v="-544.03"/>
    <s v="Wrong Order"/>
    <x v="3"/>
    <n v="544.03"/>
    <n v="-544.03"/>
    <n v="394171.1700000001"/>
    <n v="-927.76"/>
    <n v="-35668.920000000042"/>
    <x v="86"/>
    <n v="-98.261487603305895"/>
  </r>
  <r>
    <d v="2024-12-02T00:00:00"/>
    <s v="Saleable RETURN"/>
    <s v="Arvind Chemical Produc(GST)"/>
    <s v="KRAHD_40837"/>
    <x v="8"/>
    <s v="WS Silver (WS Non-Feeder Traditional)"/>
    <s v="Fabric &amp; Home Care"/>
    <s v="Tide"/>
    <n v="48"/>
    <n v="-8"/>
    <n v="-540.79999999999995"/>
    <s v="Wrong Order"/>
    <x v="3"/>
    <n v="67.599999999999994"/>
    <n v="-540.79999999999995"/>
    <n v="856148.19999999984"/>
    <n v="-540.79999999999995"/>
    <n v="-35124.890000000043"/>
    <x v="87"/>
    <n v="-97.03008287292829"/>
  </r>
  <r>
    <d v="2024-12-02T00:00:00"/>
    <s v="Saleable RETURN"/>
    <s v="Shreeji Chemist(GST)"/>
    <s v="KRAHD_40112"/>
    <x v="10"/>
    <s v="HFS (Large B Pharmacy)- D Type- Sectorized"/>
    <s v="Fem Care"/>
    <s v="Whisper Choice"/>
    <n v="112"/>
    <n v="-12"/>
    <n v="-540.48"/>
    <s v="Shop had No Cash"/>
    <x v="3"/>
    <n v="45.04"/>
    <n v="-540.48"/>
    <n v="196745.55999999997"/>
    <n v="-1825.5500000000002"/>
    <n v="-34584.090000000047"/>
    <x v="88"/>
    <n v="-95.80080332409986"/>
  </r>
  <r>
    <d v="2024-12-02T00:00:00"/>
    <s v="Saleable RETURN"/>
    <s v="bhavani medical &amp; general store"/>
    <s v="KRAHD_M01602"/>
    <x v="11"/>
    <s v="Other (Small A Pharmacy)"/>
    <s v="Fem Care"/>
    <s v="Whisper Ultra"/>
    <n v="12"/>
    <n v="-1"/>
    <n v="-540.29"/>
    <s v="Wrong Order"/>
    <x v="3"/>
    <n v="540.29"/>
    <n v="-540.29"/>
    <n v="394715.20000000007"/>
    <n v="-540.29"/>
    <n v="-34043.610000000044"/>
    <x v="89"/>
    <n v="-94.56558333333345"/>
  </r>
  <r>
    <d v="2024-12-02T00:00:00"/>
    <s v="Saleable RETURN"/>
    <s v="bandana medical store"/>
    <s v="KRAHD_92481"/>
    <x v="11"/>
    <s v="Other (Small A Pharmacy)"/>
    <s v="Health Care"/>
    <s v="Action 500"/>
    <n v="90"/>
    <n v="-1"/>
    <n v="-515.75"/>
    <s v="Wrong Order"/>
    <x v="3"/>
    <n v="515.75"/>
    <n v="-515.75"/>
    <n v="959522.35"/>
    <n v="-515.75"/>
    <n v="-33503.320000000051"/>
    <x v="90"/>
    <n v="-93.324011142061423"/>
  </r>
  <r>
    <d v="2024-12-02T00:00:00"/>
    <s v="Saleable RETURN"/>
    <s v="chamunda kirana store"/>
    <s v="KRAHD_97701"/>
    <x v="16"/>
    <s v="Maximus 2.0 Replacement (New Traditional)"/>
    <s v="Grooming"/>
    <s v="Wilkinson Sword"/>
    <n v="160"/>
    <n v="-5"/>
    <n v="-515"/>
    <s v="Godown Short"/>
    <x v="3"/>
    <n v="103"/>
    <n v="-515"/>
    <n v="143741.5"/>
    <n v="-515"/>
    <n v="-32987.570000000051"/>
    <x v="91"/>
    <n v="-92.144050279329747"/>
  </r>
  <r>
    <d v="2024-12-02T00:00:00"/>
    <s v="Saleable RETURN"/>
    <s v="Mahavir Medical Stores(GST)"/>
    <s v="KRAHD_38642"/>
    <x v="10"/>
    <s v="HFS (Large B Pharmacy)- D Type- Sectorized"/>
    <s v="Fem Care"/>
    <s v="Whisper Ultra"/>
    <n v="48"/>
    <n v="-3"/>
    <n v="-513.51"/>
    <s v="Wrong Order"/>
    <x v="3"/>
    <n v="171.17"/>
    <n v="-513.51"/>
    <n v="395255.49000000011"/>
    <n v="-513.51"/>
    <n v="-32472.570000000051"/>
    <x v="92"/>
    <n v="-90.959579831932913"/>
  </r>
  <r>
    <d v="2024-12-02T00:00:00"/>
    <s v="Saleable RETURN"/>
    <s v="Shreeji Chemist(GST)"/>
    <s v="KRAHD_40112"/>
    <x v="10"/>
    <s v="HFS (Large B Pharmacy)- D Type- Sectorized"/>
    <s v="Fem Care"/>
    <s v="Whisper Ultra"/>
    <n v="20"/>
    <n v="-1"/>
    <n v="-511.72"/>
    <s v="Shop had No Cash"/>
    <x v="3"/>
    <n v="511.72"/>
    <n v="-511.72"/>
    <n v="395769.00000000006"/>
    <n v="-1285.0700000000002"/>
    <n v="-31959.060000000049"/>
    <x v="93"/>
    <n v="-89.772640449438342"/>
  </r>
  <r>
    <d v="2024-12-02T00:00:00"/>
    <s v="Saleable RETURN"/>
    <s v="Kundan Parlour"/>
    <s v="KRAHD_80386"/>
    <x v="16"/>
    <s v="Other (New Traditional)"/>
    <s v="Fabric &amp; Home Care"/>
    <s v="Ariel"/>
    <n v="5"/>
    <n v="-5"/>
    <n v="-510.2"/>
    <s v="Shop Closed"/>
    <x v="3"/>
    <n v="102.03999999999999"/>
    <n v="-510.19999999999993"/>
    <n v="1109713.4300000002"/>
    <n v="-769.88999999999987"/>
    <n v="-31447.340000000047"/>
    <x v="94"/>
    <n v="-88.584056338028304"/>
  </r>
  <r>
    <d v="2024-12-02T00:00:00"/>
    <s v="Saleable RETURN"/>
    <s v="laxmi provision store"/>
    <s v="KRAHD_M05655"/>
    <x v="16"/>
    <s v="Maximus Jun22 (New Traditional)"/>
    <s v="Fabric &amp; Home Care"/>
    <s v="Ariel"/>
    <n v="5"/>
    <n v="-5"/>
    <n v="-510.2"/>
    <s v="Shop had No Cash"/>
    <x v="3"/>
    <n v="102.03999999999999"/>
    <n v="-510.19999999999993"/>
    <n v="1110223.6300000001"/>
    <n v="-510.19999999999993"/>
    <n v="-30937.14000000005"/>
    <x v="95"/>
    <n v="-87.393050847457772"/>
  </r>
  <r>
    <d v="2024-12-02T00:00:00"/>
    <s v="Saleable RETURN"/>
    <s v="Vijay Stores"/>
    <s v="KRAHD_38526"/>
    <x v="2"/>
    <s v="HFS (Large A Pharmacy)- D type- Sectorized"/>
    <s v="Grooming"/>
    <s v="Wilkinson Sword"/>
    <n v="120"/>
    <n v="-5"/>
    <n v="-505.5"/>
    <s v="Wrong Order"/>
    <x v="3"/>
    <n v="101.1"/>
    <n v="-505.5"/>
    <n v="144256.5"/>
    <n v="-505.5"/>
    <n v="-30426.940000000061"/>
    <x v="96"/>
    <n v="-86.195297450425102"/>
  </r>
  <r>
    <d v="2024-12-02T00:00:00"/>
    <s v="Saleable RETURN"/>
    <s v="Shanker Kirana Store"/>
    <s v="KRAHD_39128"/>
    <x v="5"/>
    <s v="Other (Small B Traditional)"/>
    <s v="Fabric &amp; Home Care"/>
    <s v="Ariel"/>
    <n v="48"/>
    <n v="-6"/>
    <n v="-500.04"/>
    <s v="Wrong Order"/>
    <x v="3"/>
    <n v="83.34"/>
    <n v="-500.04"/>
    <n v="1110733.83"/>
    <n v="-1979.0300000000002"/>
    <n v="-29921.440000000053"/>
    <x v="97"/>
    <n v="-85.004090909091062"/>
  </r>
  <r>
    <d v="2024-12-02T00:00:00"/>
    <s v="Saleable RETURN"/>
    <s v="Patava Medical(GST)"/>
    <s v="KRAHD_40484"/>
    <x v="11"/>
    <s v="Other (Small A Pharmacy)"/>
    <s v="Fem Care"/>
    <s v="Whisper Choice"/>
    <n v="112"/>
    <n v="-11"/>
    <n v="-495.44"/>
    <s v="Shop had No Cash"/>
    <x v="3"/>
    <n v="45.04"/>
    <n v="-495.44"/>
    <n v="197286.03999999998"/>
    <n v="-2109.16"/>
    <n v="-29421.40000000006"/>
    <x v="98"/>
    <n v="-83.821652421652587"/>
  </r>
  <r>
    <d v="2024-12-02T00:00:00"/>
    <s v="Saleable RETURN"/>
    <s v="Rational Handloom Co.Pvt.Ltd(GST)"/>
    <s v="KRAHD_38717"/>
    <x v="6"/>
    <s v="New HFS (Hyper)"/>
    <s v="Personal Care (GIL)"/>
    <s v="Gillette"/>
    <n v="24"/>
    <n v="-1"/>
    <n v="-489.6"/>
    <s v="Godown Short"/>
    <x v="3"/>
    <n v="489.6"/>
    <n v="-489.6"/>
    <n v="122721.91"/>
    <n v="-1371.49"/>
    <n v="-28925.96000000005"/>
    <x v="99"/>
    <n v="-82.645600000000144"/>
  </r>
  <r>
    <d v="2024-12-02T00:00:00"/>
    <s v="DAMAGED RETURN"/>
    <s v="Medicare Pharmacy(GST)"/>
    <s v="KRAHD_84714"/>
    <x v="10"/>
    <s v="HFS (Large B Pharmacy)- D Type- Sectorized"/>
    <s v="Fem Care"/>
    <s v="Whisper Ultra"/>
    <n v="18"/>
    <n v="-1"/>
    <n v="-485.63"/>
    <s v="DAMAGED"/>
    <x v="2"/>
    <n v="485.63"/>
    <n v="-485.63"/>
    <n v="396280.72000000009"/>
    <n v="-4503.7900000000009"/>
    <n v="-9688.0899999999983"/>
    <x v="100"/>
    <n v="-230.66880952380947"/>
  </r>
  <r>
    <d v="2024-12-02T00:00:00"/>
    <s v="Saleable RETURN"/>
    <s v="Amiraj Pro Center(GST)"/>
    <s v="KRAHD_39534"/>
    <x v="4"/>
    <s v="HFS Sectorized (Large B Traditional)"/>
    <s v="Fem Care"/>
    <s v="Whisper Choice"/>
    <n v="1"/>
    <n v="-1"/>
    <n v="-466.71"/>
    <s v="Shop had No Cash"/>
    <x v="3"/>
    <n v="466.71"/>
    <n v="-466.71"/>
    <n v="197781.47999999995"/>
    <n v="-783.62"/>
    <n v="-28436.360000000059"/>
    <x v="101"/>
    <n v="-81.479541547278103"/>
  </r>
  <r>
    <d v="2024-12-02T00:00:00"/>
    <s v="Saleable RETURN"/>
    <s v="Bholenath Supermarket(GST)"/>
    <s v="KRAHD_75432"/>
    <x v="4"/>
    <s v="HFS Sectorized (Large B Traditional)"/>
    <s v="Fem Care"/>
    <s v="Whisper Choice"/>
    <n v="1"/>
    <n v="-1"/>
    <n v="-466.71"/>
    <s v="Wrong Order"/>
    <x v="3"/>
    <n v="466.71"/>
    <n v="-466.71"/>
    <n v="198248.18999999997"/>
    <n v="-1409.3400000000001"/>
    <n v="-27969.65000000006"/>
    <x v="102"/>
    <n v="-80.372557471264543"/>
  </r>
  <r>
    <d v="2024-12-02T00:00:00"/>
    <s v="Saleable RETURN"/>
    <s v="King Store"/>
    <s v="KRAHD_38582"/>
    <x v="4"/>
    <s v="HFS Sectorized (Large B Traditional)"/>
    <s v="Fem Care"/>
    <s v="Whisper Choice"/>
    <n v="1"/>
    <n v="-1"/>
    <n v="-466.71"/>
    <s v="Wrong Order"/>
    <x v="3"/>
    <n v="466.71"/>
    <n v="-466.71"/>
    <n v="198714.9"/>
    <n v="-466.71"/>
    <n v="-27502.940000000061"/>
    <x v="103"/>
    <n v="-79.259193083573663"/>
  </r>
  <r>
    <d v="2024-12-02T00:00:00"/>
    <s v="Saleable RETURN"/>
    <s v="Ilaj Medical"/>
    <s v="KRAHD_39854"/>
    <x v="10"/>
    <s v="HFS (Large B Pharmacy)- D Type- Sectorized"/>
    <s v="Health Care"/>
    <s v="Vaporub"/>
    <n v="72"/>
    <n v="-1"/>
    <n v="-460.62"/>
    <s v="Wrong Order"/>
    <x v="3"/>
    <n v="460.62"/>
    <n v="-460.62"/>
    <n v="9175546.3800000008"/>
    <n v="-460.62"/>
    <n v="-27036.230000000054"/>
    <x v="104"/>
    <n v="-78.139393063583967"/>
  </r>
  <r>
    <d v="2024-12-02T00:00:00"/>
    <s v="Saleable RETURN"/>
    <s v="Ravi Chemist(GST)"/>
    <s v="KRAHD_40934"/>
    <x v="10"/>
    <s v="HFS (Large B Pharmacy)- D Type- Sectorized"/>
    <s v="Health Care"/>
    <s v="Vaporub"/>
    <n v="72"/>
    <n v="-1"/>
    <n v="-460.62"/>
    <s v="Shop had No Cash"/>
    <x v="3"/>
    <n v="460.62"/>
    <n v="-460.62"/>
    <n v="9176007"/>
    <n v="-700.95"/>
    <n v="-26575.610000000044"/>
    <x v="105"/>
    <n v="-77.030753623188531"/>
  </r>
  <r>
    <d v="2024-12-02T00:00:00"/>
    <s v="Saleable RETURN"/>
    <s v="RAINBOW SUPER MARKET"/>
    <s v="KRAHD_92020"/>
    <x v="7"/>
    <s v="HFS (Super)"/>
    <s v="Fabric &amp; Home Care"/>
    <s v="Ariel"/>
    <n v="12"/>
    <n v="-1"/>
    <n v="-455.17"/>
    <s v="Godown Short"/>
    <x v="3"/>
    <n v="455.17"/>
    <n v="-455.17"/>
    <n v="1111233.8700000001"/>
    <n v="-455.17"/>
    <n v="-26114.990000000049"/>
    <x v="106"/>
    <n v="-75.915668604651302"/>
  </r>
  <r>
    <d v="2024-12-02T00:00:00"/>
    <s v="Saleable RETURN"/>
    <s v="Rational Handloom Co.Pvt.Ltd(GST)"/>
    <s v="KRAHD_38717"/>
    <x v="6"/>
    <s v="New HFS (Hyper)"/>
    <s v="Personal Care (GIL)"/>
    <s v="Gillette"/>
    <n v="12"/>
    <n v="-2"/>
    <n v="-444.64"/>
    <s v="Godown Short"/>
    <x v="3"/>
    <n v="222.32"/>
    <n v="-444.64"/>
    <n v="123211.51000000001"/>
    <n v="-881.88999999999987"/>
    <n v="-25659.820000000051"/>
    <x v="107"/>
    <n v="-74.809970845481203"/>
  </r>
  <r>
    <d v="2024-12-02T00:00:00"/>
    <s v="DAMAGED RETURN"/>
    <s v="Medicare Pharmacy(GST)"/>
    <s v="KRAHD_84714"/>
    <x v="10"/>
    <s v="HFS (Large B Pharmacy)- D Type- Sectorized"/>
    <s v="Fem Care"/>
    <s v="Whisper Ultra"/>
    <n v="18"/>
    <n v="-1"/>
    <n v="-442.89"/>
    <s v="DAMAGED"/>
    <x v="2"/>
    <n v="442.89"/>
    <n v="-442.89"/>
    <n v="396766.35000000009"/>
    <n v="-4018.16"/>
    <n v="-9202.4599999999973"/>
    <x v="108"/>
    <n v="-224.45024390243896"/>
  </r>
  <r>
    <d v="2024-12-14T00:00:00"/>
    <s v="DAMAGED RETURN"/>
    <s v="Jiyansh Sales"/>
    <s v="KRHUB_94585"/>
    <x v="1"/>
    <s v="SubD (SubD B)"/>
    <s v="Personal Care (GIL)"/>
    <s v="Gillette"/>
    <n v="24"/>
    <n v="-1"/>
    <n v="-437.5"/>
    <s v="DAMAGED"/>
    <x v="0"/>
    <n v="437.5"/>
    <n v="-437.5"/>
    <n v="123656.15"/>
    <n v="200445.81999999998"/>
    <n v="750476.74"/>
    <x v="109"/>
    <n v="9746.4511688311686"/>
  </r>
  <r>
    <d v="2024-12-02T00:00:00"/>
    <s v="Saleable RETURN"/>
    <s v="Raj Medical &amp; General Store"/>
    <s v="KRAHD_102733"/>
    <x v="2"/>
    <s v="New Sectorized (Large A Pharmacy)"/>
    <s v="Female Hair Removal"/>
    <s v="Venus"/>
    <n v="72"/>
    <n v="-3"/>
    <n v="-434.19"/>
    <s v="Shop had No Cash"/>
    <x v="2"/>
    <n v="144.72999999999999"/>
    <n v="-434.18999999999994"/>
    <n v="59716.460000000006"/>
    <n v="-434.18999999999994"/>
    <n v="-8759.5699999999961"/>
    <x v="110"/>
    <n v="-218.98924999999991"/>
  </r>
  <r>
    <d v="2024-12-02T00:00:00"/>
    <s v="Saleable RETURN"/>
    <s v="Raj Chemist(GST)"/>
    <s v="KRAHD_38421"/>
    <x v="2"/>
    <s v="HFS (Large A Pharmacy)- D type- Sectorized"/>
    <s v="Health Care"/>
    <s v="BabyRub"/>
    <n v="216"/>
    <n v="-4"/>
    <n v="-417.24"/>
    <s v="Po Expired So Customer Rejected"/>
    <x v="3"/>
    <n v="104.31"/>
    <n v="-417.24"/>
    <n v="121223.02999999998"/>
    <n v="-3631.9799999999996"/>
    <n v="-25215.180000000058"/>
    <x v="111"/>
    <n v="-73.728596491228245"/>
  </r>
  <r>
    <d v="2024-12-17T00:00:00"/>
    <s v="DAMAGED RETURN"/>
    <s v="Verai General Stores"/>
    <s v="KRHUB_90915"/>
    <x v="1"/>
    <s v="SubD (SubD B)"/>
    <s v="Fabric &amp; Home Care"/>
    <s v="Ariel Liquid"/>
    <n v="6"/>
    <n v="-1"/>
    <n v="-406.48"/>
    <s v="DAMAGED"/>
    <x v="1"/>
    <n v="406.48"/>
    <n v="-406.48"/>
    <n v="527871.47999999986"/>
    <n v="505501.94000000006"/>
    <n v="11892500.219999999"/>
    <x v="62"/>
    <n v="31132.199528795809"/>
  </r>
  <r>
    <d v="2024-12-02T00:00:00"/>
    <s v="Saleable RETURN"/>
    <s v="Shanker Kirana Store"/>
    <s v="KRAHD_39128"/>
    <x v="5"/>
    <s v="Other (Small B Traditional)"/>
    <s v="Fabric &amp; Home Care"/>
    <s v="Tide"/>
    <n v="48"/>
    <n v="-6"/>
    <n v="-405.6"/>
    <s v="Wrong Order"/>
    <x v="3"/>
    <n v="67.600000000000009"/>
    <n v="-405.6"/>
    <n v="856688.99999999988"/>
    <n v="-1478.9899999999998"/>
    <n v="-24797.940000000061"/>
    <x v="112"/>
    <n v="-72.721231671554435"/>
  </r>
  <r>
    <d v="2024-12-02T00:00:00"/>
    <s v="DAMAGED RETURN"/>
    <s v="Medicare Pharmacy(GST)"/>
    <s v="KRAHD_84714"/>
    <x v="10"/>
    <s v="HFS (Large B Pharmacy)- D Type- Sectorized"/>
    <s v="Fem Care"/>
    <s v="Whisper Ultra"/>
    <n v="18"/>
    <n v="-1"/>
    <n v="-404.08"/>
    <s v="DAMAGED"/>
    <x v="2"/>
    <n v="404.08"/>
    <n v="-404.08"/>
    <n v="397209.24000000011"/>
    <n v="-3575.2699999999995"/>
    <n v="-8325.3799999999974"/>
    <x v="113"/>
    <n v="-213.47128205128197"/>
  </r>
  <r>
    <d v="2024-12-02T00:00:00"/>
    <s v="Saleable RETURN"/>
    <s v="Raj Chemist(GST)"/>
    <s v="KRAHD_38421"/>
    <x v="2"/>
    <s v="HFS (Large A Pharmacy)- D type- Sectorized"/>
    <s v="Grooming"/>
    <s v="7 O Clock PII"/>
    <n v="600"/>
    <n v="-2"/>
    <n v="-400"/>
    <s v="Po Expired So Customer Rejected"/>
    <x v="2"/>
    <n v="200"/>
    <n v="-400"/>
    <n v="3088.39"/>
    <n v="-3214.7399999999993"/>
    <n v="-7921.2999999999984"/>
    <x v="114"/>
    <n v="-208.45526315789471"/>
  </r>
  <r>
    <d v="2024-12-02T00:00:00"/>
    <s v="Saleable RETURN"/>
    <s v="Bholenath Supermarket(GST)"/>
    <s v="KRAHD_75432"/>
    <x v="4"/>
    <s v="HFS Sectorized (Large B Traditional)"/>
    <s v="Grooming"/>
    <s v="Guard"/>
    <n v="480"/>
    <n v="-10"/>
    <n v="-400"/>
    <s v="Wrong Order"/>
    <x v="3"/>
    <n v="40"/>
    <n v="-400"/>
    <n v="331009.28999999998"/>
    <n v="-942.63"/>
    <n v="-24392.340000000062"/>
    <x v="115"/>
    <n v="-71.742176470588419"/>
  </r>
  <r>
    <d v="2024-12-02T00:00:00"/>
    <s v="DAMAGED RETURN"/>
    <s v="Medicare Pharmacy(GST)"/>
    <s v="KRAHD_84714"/>
    <x v="10"/>
    <s v="HFS (Large B Pharmacy)- D Type- Sectorized"/>
    <s v="Fem Care"/>
    <s v="Whisper Ultra"/>
    <n v="12"/>
    <n v="-1"/>
    <n v="-394.74"/>
    <s v="DAMAGED"/>
    <x v="2"/>
    <n v="394.74"/>
    <n v="-394.74"/>
    <n v="397613.32000000007"/>
    <n v="-3171.1899999999996"/>
    <n v="-7521.2999999999984"/>
    <x v="116"/>
    <n v="-203.27837837837833"/>
  </r>
  <r>
    <d v="2024-12-02T00:00:00"/>
    <s v="Saleable RETURN"/>
    <s v="J.P.Tea Depo"/>
    <s v="KRAHD_38423"/>
    <x v="9"/>
    <s v="HFS Sectorized (Large A Traditional)"/>
    <s v="Grooming"/>
    <s v="Gillette Presto Intl"/>
    <n v="192"/>
    <n v="-6"/>
    <n v="-394.68"/>
    <s v="Shop had No Cash"/>
    <x v="3"/>
    <n v="65.78"/>
    <n v="-394.68"/>
    <n v="20911.52"/>
    <n v="-394.68"/>
    <n v="-23992.340000000055"/>
    <x v="117"/>
    <n v="-70.773864306784816"/>
  </r>
  <r>
    <d v="2024-12-02T00:00:00"/>
    <s v="DAMAGED RETURN"/>
    <s v="Medicare Pharmacy(GST)"/>
    <s v="KRAHD_84714"/>
    <x v="10"/>
    <s v="HFS (Large B Pharmacy)- D Type- Sectorized"/>
    <s v="Fem Care"/>
    <s v="Whisper Ultra"/>
    <n v="18"/>
    <n v="-1"/>
    <n v="-385.96"/>
    <s v="DAMAGED"/>
    <x v="2"/>
    <n v="385.96"/>
    <n v="-385.96"/>
    <n v="398008.06000000006"/>
    <n v="-2776.45"/>
    <n v="-7126.5599999999968"/>
    <x v="118"/>
    <n v="-197.95999999999992"/>
  </r>
  <r>
    <d v="2024-12-02T00:00:00"/>
    <s v="Saleable RETURN"/>
    <s v="Aravali Medical Stores"/>
    <s v="KRAHD_75922"/>
    <x v="10"/>
    <s v="HFS (Large B Pharmacy)- D Type- Sectorized"/>
    <s v="Grooming"/>
    <s v="Fusion"/>
    <n v="36"/>
    <n v="-1"/>
    <n v="-379.46"/>
    <s v="Wrong Order"/>
    <x v="3"/>
    <n v="379.46"/>
    <n v="-379.46"/>
    <n v="141727.38"/>
    <n v="-813.35"/>
    <n v="-23597.660000000062"/>
    <x v="119"/>
    <n v="-69.815562130177696"/>
  </r>
  <r>
    <d v="2024-12-02T00:00:00"/>
    <s v="Saleable RETURN"/>
    <s v="Ganpathi super market"/>
    <s v="KRAHD_38630"/>
    <x v="4"/>
    <s v="HFS Sectorized (Large B Traditional)"/>
    <s v="Grooming"/>
    <s v="Fusion"/>
    <n v="36"/>
    <n v="-1"/>
    <n v="-379.46"/>
    <s v="Wrong Order"/>
    <x v="2"/>
    <n v="379.46"/>
    <n v="-379.46"/>
    <n v="142106.84"/>
    <n v="-379.46"/>
    <n v="-6740.5999999999958"/>
    <x v="120"/>
    <n v="-192.5885714285713"/>
  </r>
  <r>
    <d v="2024-12-02T00:00:00"/>
    <s v="Saleable RETURN"/>
    <s v="Murlidhar Prov. Store"/>
    <s v="KRAHD_38523"/>
    <x v="9"/>
    <s v="HFS Sectorized (Large A Traditional)"/>
    <s v="Grooming"/>
    <s v="Fusion"/>
    <n v="36"/>
    <n v="-1"/>
    <n v="-379.46"/>
    <s v="Wrong Order"/>
    <x v="2"/>
    <n v="379.46"/>
    <n v="-379.46"/>
    <n v="142486.29999999999"/>
    <n v="-379.46"/>
    <n v="-6361.1399999999967"/>
    <x v="121"/>
    <n v="-187.09235294117639"/>
  </r>
  <r>
    <d v="2024-12-02T00:00:00"/>
    <s v="Saleable RETURN"/>
    <s v="Nandkishor Medical Stores"/>
    <s v="KRAHD_53216"/>
    <x v="10"/>
    <s v="HFS (Large B Pharmacy)- D Type- Sectorized"/>
    <s v="Grooming"/>
    <s v="Fusion"/>
    <n v="36"/>
    <n v="-1"/>
    <n v="-379.46"/>
    <s v="Wrong Order"/>
    <x v="2"/>
    <n v="379.46"/>
    <n v="-379.46"/>
    <n v="142865.76"/>
    <n v="-813.35"/>
    <n v="-5981.6799999999976"/>
    <x v="122"/>
    <n v="-181.26303030303023"/>
  </r>
  <r>
    <d v="2024-12-02T00:00:00"/>
    <s v="Saleable RETURN"/>
    <s v="Sangam Pharmacy"/>
    <s v="KRAHD_82527"/>
    <x v="10"/>
    <s v="HFS (Large B Pharmacy)- D Type- Sectorized"/>
    <s v="Grooming"/>
    <s v="Fusion"/>
    <n v="36"/>
    <n v="-1"/>
    <n v="-379.46"/>
    <s v="Wrong Order"/>
    <x v="3"/>
    <n v="379.46"/>
    <n v="-379.46"/>
    <n v="143245.22"/>
    <n v="-1034.7"/>
    <n v="-23218.200000000052"/>
    <x v="123"/>
    <n v="-68.896735905044665"/>
  </r>
  <r>
    <d v="2024-12-02T00:00:00"/>
    <s v="Saleable RETURN"/>
    <s v="Shreeji Chemist(GST)"/>
    <s v="KRAHD_40112"/>
    <x v="10"/>
    <s v="HFS (Large B Pharmacy)- D Type- Sectorized"/>
    <s v="Grooming"/>
    <s v="Fusion"/>
    <n v="36"/>
    <n v="-1"/>
    <n v="-379.46"/>
    <s v="Shop had No Cash"/>
    <x v="3"/>
    <n v="379.46"/>
    <n v="-379.46"/>
    <n v="143624.68"/>
    <n v="-773.35"/>
    <n v="-22838.74000000006"/>
    <x v="124"/>
    <n v="-67.972440476190656"/>
  </r>
  <r>
    <d v="2024-12-02T00:00:00"/>
    <s v="Saleable RETURN"/>
    <s v="Sitaram"/>
    <s v="KRAHD_P2373"/>
    <x v="16"/>
    <s v="Maximus Phase1 (New Traditional)"/>
    <s v="Health Care"/>
    <s v="Vicks"/>
    <n v="48"/>
    <n v="-1"/>
    <n v="-374.17"/>
    <s v="Wrong Order"/>
    <x v="3"/>
    <n v="374.17"/>
    <n v="-374.17"/>
    <n v="1615.79"/>
    <n v="-441.77"/>
    <n v="-22459.280000000053"/>
    <x v="125"/>
    <n v="-67.042626865671807"/>
  </r>
  <r>
    <d v="2024-12-02T00:00:00"/>
    <s v="Saleable RETURN"/>
    <s v="Salomi Boutique"/>
    <s v="KRAHD_40072"/>
    <x v="10"/>
    <s v="HFS (Large B Pharmacy)- D Type- Sectorized"/>
    <s v="Hair Care"/>
    <s v="H&amp;S"/>
    <n v="56"/>
    <n v="-2"/>
    <n v="-372.72"/>
    <s v="Wrong Order"/>
    <x v="3"/>
    <n v="186.36"/>
    <n v="-372.72"/>
    <n v="393029.18999999989"/>
    <n v="-559.08000000000004"/>
    <n v="-22085.110000000055"/>
    <x v="126"/>
    <n v="-66.123083832335496"/>
  </r>
  <r>
    <d v="2024-12-02T00:00:00"/>
    <s v="Saleable RETURN"/>
    <s v="Vidya Medical &amp; Sergical Store(GST)-(Cash Only)"/>
    <s v="KRAHD_62200"/>
    <x v="10"/>
    <s v="HFS (Large B Pharmacy)- D Type- Sectorized"/>
    <s v="Hair Care"/>
    <s v="H&amp;S"/>
    <n v="56"/>
    <n v="-2"/>
    <n v="-372.72"/>
    <s v="Shop had No Cash"/>
    <x v="3"/>
    <n v="186.36"/>
    <n v="-372.72"/>
    <n v="393401.90999999992"/>
    <n v="-767.2600000000001"/>
    <n v="-21712.390000000054"/>
    <x v="127"/>
    <n v="-65.202372372372537"/>
  </r>
  <r>
    <d v="2024-12-02T00:00:00"/>
    <s v="Saleable RETURN"/>
    <s v="Karanchi Store"/>
    <s v="KRAHD_41623"/>
    <x v="5"/>
    <s v="Other (Small B Traditional)"/>
    <s v="Fem Care"/>
    <s v="Whisper Choice"/>
    <n v="112"/>
    <n v="-8"/>
    <n v="-360.32"/>
    <s v="Shop Closed"/>
    <x v="3"/>
    <n v="45.04"/>
    <n v="-360.32"/>
    <n v="199181.61"/>
    <n v="-360.32"/>
    <n v="-21339.670000000053"/>
    <x v="128"/>
    <n v="-64.276114457831483"/>
  </r>
  <r>
    <d v="2024-12-02T00:00:00"/>
    <s v="DAMAGED RETURN"/>
    <s v="Medicare Pharmacy(GST)"/>
    <s v="KRAHD_84714"/>
    <x v="10"/>
    <s v="HFS (Large B Pharmacy)- D Type- Sectorized"/>
    <s v="Fem Care"/>
    <s v="Whisper Ultra"/>
    <n v="12"/>
    <n v="-1"/>
    <n v="-350.88"/>
    <s v="DAMAGED"/>
    <x v="2"/>
    <n v="350.88"/>
    <n v="-350.88"/>
    <n v="398394.02000000008"/>
    <n v="-2390.4899999999998"/>
    <n v="-5602.2199999999984"/>
    <x v="129"/>
    <n v="-175.06937499999995"/>
  </r>
  <r>
    <d v="2024-12-02T00:00:00"/>
    <s v="Saleable RETURN"/>
    <s v="Aroma Medical"/>
    <s v="KRAHD_38439"/>
    <x v="10"/>
    <s v="HFS (Large B Pharmacy)- D Type- Sectorized"/>
    <s v="Grooming"/>
    <s v="Guard"/>
    <n v="480"/>
    <n v="-5"/>
    <n v="-350"/>
    <s v="Shop had No Cash"/>
    <x v="3"/>
    <n v="70"/>
    <n v="-350"/>
    <n v="331409.28999999998"/>
    <n v="-350"/>
    <n v="-20979.350000000053"/>
    <x v="130"/>
    <n v="-63.381722054380823"/>
  </r>
  <r>
    <d v="2024-12-02T00:00:00"/>
    <s v="Saleable RETURN"/>
    <s v="Raj Chemist(GST)"/>
    <s v="KRAHD_38421"/>
    <x v="2"/>
    <s v="HFS (Large A Pharmacy)- D type- Sectorized"/>
    <s v="Health Care"/>
    <s v="BabyRub"/>
    <n v="144"/>
    <n v="-2"/>
    <n v="-347.14"/>
    <s v="Po Expired So Customer Rejected"/>
    <x v="3"/>
    <n v="173.57"/>
    <n v="-347.14"/>
    <n v="121640.26999999999"/>
    <n v="-2814.74"/>
    <n v="-20629.350000000053"/>
    <x v="131"/>
    <n v="-62.513181818181977"/>
  </r>
  <r>
    <d v="2024-12-02T00:00:00"/>
    <s v="Saleable RETURN"/>
    <s v="New Rajasthan Medicalts(GST)"/>
    <s v="KRAHD_38549"/>
    <x v="10"/>
    <s v="HFS (Large B Pharmacy)- D Type- Sectorized"/>
    <s v="Fem Care"/>
    <s v="Whisper Ultra"/>
    <n v="48"/>
    <n v="-2"/>
    <n v="-342.34"/>
    <s v="Wrong Order"/>
    <x v="3"/>
    <n v="171.17"/>
    <n v="-342.34"/>
    <n v="398744.90000000008"/>
    <n v="-1032.56"/>
    <n v="-20282.210000000054"/>
    <x v="132"/>
    <n v="-61.648054711246367"/>
  </r>
  <r>
    <d v="2024-12-02T00:00:00"/>
    <s v="Saleable RETURN"/>
    <s v="Shivam medical"/>
    <s v="KRAHD_25973"/>
    <x v="17"/>
    <s v="Other (New Pharmacy)"/>
    <s v="Fem Care"/>
    <s v="Whisper Ultra"/>
    <n v="48"/>
    <n v="-2"/>
    <n v="-342.34"/>
    <s v="Wrong Order"/>
    <x v="3"/>
    <n v="171.17"/>
    <n v="-342.34"/>
    <n v="399087.24000000011"/>
    <n v="-1006.3399999999999"/>
    <n v="-19939.87000000005"/>
    <x v="133"/>
    <n v="-60.792286585366007"/>
  </r>
  <r>
    <d v="2024-12-02T00:00:00"/>
    <s v="Saleable RETURN"/>
    <s v="Shanker Kirana Store"/>
    <s v="KRAHD_39128"/>
    <x v="5"/>
    <s v="Other (Small B Traditional)"/>
    <s v="Hair Care"/>
    <s v="Pantene"/>
    <n v="30"/>
    <n v="-1"/>
    <n v="-340.91"/>
    <s v="Wrong Order"/>
    <x v="3"/>
    <n v="340.91"/>
    <n v="-340.91"/>
    <n v="89090.62999999999"/>
    <n v="-1073.3900000000001"/>
    <n v="-19597.530000000053"/>
    <x v="134"/>
    <n v="-59.931284403669885"/>
  </r>
  <r>
    <d v="2024-12-02T00:00:00"/>
    <s v="Saleable RETURN"/>
    <s v="Safi store"/>
    <s v="KRAHD_40235"/>
    <x v="4"/>
    <s v="New (Large B Traditional)"/>
    <s v="Oral care"/>
    <s v="ORAL B"/>
    <n v="36"/>
    <n v="-3"/>
    <n v="-337.5"/>
    <s v="Wrong Order"/>
    <x v="3"/>
    <n v="112.5"/>
    <n v="-337.5"/>
    <n v="156995.14999999997"/>
    <n v="-337.5"/>
    <n v="-19256.62000000005"/>
    <x v="135"/>
    <n v="-59.069386503067641"/>
  </r>
  <r>
    <d v="2024-12-02T00:00:00"/>
    <s v="Saleable RETURN"/>
    <s v="Madhur Super Market(GST)"/>
    <s v="KRAHD_38632"/>
    <x v="9"/>
    <s v="HFS Sectorized (Large A Traditional)"/>
    <s v="Personal Care (GIL)"/>
    <s v="Gillette Series"/>
    <n v="6"/>
    <n v="-1"/>
    <n v="-334.82"/>
    <s v="Godown Short"/>
    <x v="3"/>
    <n v="334.82"/>
    <n v="-334.82"/>
    <n v="31572.2"/>
    <n v="-334.82"/>
    <n v="-18919.12000000005"/>
    <x v="136"/>
    <n v="-58.212676923077076"/>
  </r>
  <r>
    <d v="2024-12-02T00:00:00"/>
    <s v="Saleable RETURN"/>
    <s v="Doveshwer General Store"/>
    <s v="KRAHD_79100"/>
    <x v="18"/>
    <s v="Other (Small A Traditional)"/>
    <s v="Fabric &amp; Home Care"/>
    <s v="Ariel"/>
    <n v="48"/>
    <n v="-4"/>
    <n v="-333.36"/>
    <s v="Wrong Order"/>
    <x v="3"/>
    <n v="83.34"/>
    <n v="-333.36"/>
    <n v="1111689.04"/>
    <n v="-539.36"/>
    <n v="-18584.300000000057"/>
    <x v="137"/>
    <n v="-57.35895061728413"/>
  </r>
  <r>
    <d v="2024-12-02T00:00:00"/>
    <s v="DAMAGED RETURN"/>
    <s v="Medicare Pharmacy(GST)"/>
    <s v="KRAHD_84714"/>
    <x v="10"/>
    <s v="HFS (Large B Pharmacy)- D Type- Sectorized"/>
    <s v="Fem Care"/>
    <s v="Whisper Ultra"/>
    <n v="24"/>
    <n v="-2"/>
    <n v="-333.34"/>
    <s v="DAMAGED"/>
    <x v="2"/>
    <n v="166.67"/>
    <n v="-333.34"/>
    <n v="399429.58000000007"/>
    <n v="-2039.61"/>
    <n v="-5251.34"/>
    <x v="138"/>
    <n v="-169.39806451612904"/>
  </r>
  <r>
    <d v="2024-12-02T00:00:00"/>
    <s v="Saleable RETURN"/>
    <s v="Patava Medical(GST)"/>
    <s v="KRAHD_40484"/>
    <x v="11"/>
    <s v="Other (Small A Pharmacy)"/>
    <s v="Baby Care"/>
    <s v="Pampers"/>
    <n v="288"/>
    <n v="-26"/>
    <n v="-333.32"/>
    <s v="Shop had No Cash"/>
    <x v="3"/>
    <n v="12.82"/>
    <n v="-333.32"/>
    <n v="417971.22999999986"/>
    <n v="-1613.7200000000003"/>
    <n v="-18250.94000000005"/>
    <x v="139"/>
    <n v="-56.504458204334519"/>
  </r>
  <r>
    <d v="2024-12-02T00:00:00"/>
    <s v="Saleable RETURN"/>
    <s v="Arhiant Medical Stores"/>
    <s v="KRAHD_39436"/>
    <x v="14"/>
    <s v="New (Medium Pharmacy)- D Type"/>
    <s v="Baby Care"/>
    <s v="Pampers"/>
    <n v="12"/>
    <n v="-1"/>
    <n v="-332.5"/>
    <s v="Godown Short"/>
    <x v="3"/>
    <n v="332.5"/>
    <n v="-332.5"/>
    <n v="418304.54999999981"/>
    <n v="-332.5"/>
    <n v="-17917.62000000005"/>
    <x v="140"/>
    <n v="-55.644782608695806"/>
  </r>
  <r>
    <d v="2024-12-02T00:00:00"/>
    <s v="Saleable RETURN"/>
    <s v="Bisora Medical Store"/>
    <s v="KRAHD_70707"/>
    <x v="4"/>
    <s v="HFS Sectorized (Large B Traditional)"/>
    <s v="Baby Care"/>
    <s v="Pampers"/>
    <n v="12"/>
    <n v="-1"/>
    <n v="-332.5"/>
    <s v="Wrong Order"/>
    <x v="3"/>
    <n v="332.5"/>
    <n v="-332.5"/>
    <n v="418637.04999999981"/>
    <n v="-465"/>
    <n v="-17585.120000000043"/>
    <x v="141"/>
    <n v="-54.782305295950287"/>
  </r>
  <r>
    <d v="2024-12-02T00:00:00"/>
    <s v="Saleable RETURN"/>
    <s v="Shivam medical"/>
    <s v="KRAHD_25973"/>
    <x v="17"/>
    <s v="Other (New Pharmacy)"/>
    <s v="Baby Care"/>
    <s v="Pampers"/>
    <n v="12"/>
    <n v="-1"/>
    <n v="-332.5"/>
    <s v="Wrong Order"/>
    <x v="3"/>
    <n v="332.5"/>
    <n v="-332.5"/>
    <n v="418969.54999999981"/>
    <n v="-664"/>
    <n v="-17252.620000000043"/>
    <x v="142"/>
    <n v="-53.914437500000133"/>
  </r>
  <r>
    <d v="2024-12-02T00:00:00"/>
    <s v="Saleable RETURN"/>
    <s v="Star Health Medical(GST)"/>
    <s v="KRAHD_38719"/>
    <x v="10"/>
    <s v="HFS (Large B Pharmacy)- D Type- Sectorized"/>
    <s v="Baby Care"/>
    <s v="Pampers"/>
    <n v="12"/>
    <n v="-1"/>
    <n v="-332.5"/>
    <s v="Godown Short"/>
    <x v="3"/>
    <n v="332.5"/>
    <n v="-332.5"/>
    <n v="419302.04999999981"/>
    <n v="-497.5"/>
    <n v="-16920.120000000046"/>
    <x v="143"/>
    <n v="-53.041128526645913"/>
  </r>
  <r>
    <d v="2024-12-02T00:00:00"/>
    <s v="Saleable RETURN"/>
    <s v="Raj Chemist(GST)"/>
    <s v="KRAHD_38421"/>
    <x v="2"/>
    <s v="HFS (Large A Pharmacy)- D type- Sectorized"/>
    <s v="Fem Care"/>
    <s v="Whisper Ultra"/>
    <n v="12"/>
    <n v="-1"/>
    <n v="-330.23"/>
    <s v="Po Expired So Customer Rejected"/>
    <x v="3"/>
    <n v="330.23"/>
    <n v="-330.23"/>
    <n v="399762.9200000001"/>
    <n v="-2467.6000000000004"/>
    <n v="-16587.62000000005"/>
    <x v="144"/>
    <n v="-52.162327044025311"/>
  </r>
  <r>
    <d v="2024-12-02T00:00:00"/>
    <s v="Saleable RETURN"/>
    <s v="Rajdeep Pro Store"/>
    <s v="KRAHD_38513"/>
    <x v="4"/>
    <s v="HFS Sectorized (Large B Traditional)"/>
    <s v="Fabric &amp; Home Care"/>
    <s v="Ariel Liquid"/>
    <n v="12"/>
    <n v="-2"/>
    <n v="-320.36"/>
    <s v="Wrong Order"/>
    <x v="3"/>
    <n v="160.18"/>
    <n v="-320.36"/>
    <n v="528277.95999999985"/>
    <n v="238.32999999999998"/>
    <n v="-16257.390000000047"/>
    <x v="145"/>
    <n v="-51.28514195583611"/>
  </r>
  <r>
    <d v="2024-12-02T00:00:00"/>
    <s v="Saleable RETURN"/>
    <s v="Shanker Kirana Store"/>
    <s v="KRAHD_39128"/>
    <x v="5"/>
    <s v="Other (Small B Traditional)"/>
    <s v="Fabric &amp; Home Care"/>
    <s v="Ariel Liquid"/>
    <n v="12"/>
    <n v="-2"/>
    <n v="-320.36"/>
    <s v="Wrong Order"/>
    <x v="3"/>
    <n v="160.18"/>
    <n v="-320.36"/>
    <n v="528598.31999999995"/>
    <n v="-732.48"/>
    <n v="-15937.03000000005"/>
    <x v="146"/>
    <n v="-50.433639240506487"/>
  </r>
  <r>
    <d v="2024-12-02T00:00:00"/>
    <s v="Saleable RETURN"/>
    <s v="Shree Aai Mata super market"/>
    <s v="KRAHD_M04982"/>
    <x v="5"/>
    <s v="Maximus Jun22 (Small B Traditional)"/>
    <s v="Grooming"/>
    <s v="Guard"/>
    <n v="480"/>
    <n v="-8"/>
    <n v="-320"/>
    <s v="Shop had No Cash"/>
    <x v="3"/>
    <n v="40"/>
    <n v="-320"/>
    <n v="331759.28999999998"/>
    <n v="-783.55000000000007"/>
    <n v="-15616.670000000049"/>
    <x v="147"/>
    <n v="-49.576730158730314"/>
  </r>
  <r>
    <d v="2024-12-02T00:00:00"/>
    <s v="Saleable RETURN"/>
    <s v="Rational Handloom Co.Pvt.Ltd(GST)"/>
    <s v="KRAHD_38717"/>
    <x v="6"/>
    <s v="New HFS (Hyper)"/>
    <s v="Grooming"/>
    <s v="Gillette Presto Intl"/>
    <n v="100"/>
    <n v="-4"/>
    <n v="-314.44"/>
    <s v="Godown Short"/>
    <x v="3"/>
    <n v="78.61"/>
    <n v="-314.44"/>
    <n v="21306.2"/>
    <n v="-437.25"/>
    <n v="-15296.670000000049"/>
    <x v="148"/>
    <n v="-48.715509554140283"/>
  </r>
  <r>
    <d v="2024-12-02T00:00:00"/>
    <s v="DAMAGED RETURN"/>
    <s v="Gandhi &amp; Sons"/>
    <s v="KRAHD_38463"/>
    <x v="4"/>
    <s v="HFS Sectorized (Large B Traditional)"/>
    <s v="Health Care"/>
    <s v="BabyRub"/>
    <n v="1080"/>
    <n v="-8"/>
    <n v="-313.76"/>
    <s v="Expired Pack"/>
    <x v="2"/>
    <n v="39.22"/>
    <n v="-313.76"/>
    <n v="121987.40999999999"/>
    <n v="-313.76"/>
    <n v="-4918.0000000000009"/>
    <x v="149"/>
    <n v="-163.93333333333337"/>
  </r>
  <r>
    <d v="2024-12-02T00:00:00"/>
    <s v="Saleable RETURN"/>
    <s v="A-1 Medical"/>
    <s v="KRAHD_86105"/>
    <x v="10"/>
    <s v="HFS (Large B Pharmacy)- D Type- Sectorized"/>
    <s v="Grooming"/>
    <s v="Wilkinson Sword"/>
    <n v="160"/>
    <n v="-3"/>
    <n v="-309"/>
    <s v="Godown Short"/>
    <x v="3"/>
    <n v="103"/>
    <n v="-309"/>
    <n v="144762"/>
    <n v="-1142.8899999999999"/>
    <n v="-14982.230000000047"/>
    <x v="150"/>
    <n v="-47.866549520766924"/>
  </r>
  <r>
    <d v="2024-12-02T00:00:00"/>
    <s v="Saleable RETURN"/>
    <s v="Jay jalaram kirana store"/>
    <s v="KRAHD_M01596"/>
    <x v="5"/>
    <s v="Maximus Jun22 (Small B Traditional)"/>
    <s v="Grooming"/>
    <s v="Wilkinson Sword"/>
    <n v="160"/>
    <n v="-3"/>
    <n v="-309"/>
    <s v="Godown Short"/>
    <x v="3"/>
    <n v="103"/>
    <n v="-309"/>
    <n v="145071"/>
    <n v="-309"/>
    <n v="-14673.230000000047"/>
    <x v="151"/>
    <n v="-47.029583333333484"/>
  </r>
  <r>
    <d v="2024-12-02T00:00:00"/>
    <s v="Saleable RETURN"/>
    <s v="Kashtabhanjan Medical"/>
    <s v="KRAHD_88734"/>
    <x v="14"/>
    <s v="New (Medium Pharmacy)- D Type"/>
    <s v="Grooming"/>
    <s v="Wilkinson Sword"/>
    <n v="160"/>
    <n v="-3"/>
    <n v="-309"/>
    <s v="Wrong Order"/>
    <x v="3"/>
    <n v="103"/>
    <n v="-309"/>
    <n v="145380"/>
    <n v="-408.1"/>
    <n v="-14364.230000000047"/>
    <x v="152"/>
    <n v="-46.187234726688253"/>
  </r>
  <r>
    <d v="2024-12-02T00:00:00"/>
    <s v="Saleable RETURN"/>
    <s v="lucky tea stall"/>
    <s v="KRAHD_101287"/>
    <x v="16"/>
    <s v="Other (New Traditional)"/>
    <s v="Health Care"/>
    <s v="VCD"/>
    <n v="16"/>
    <n v="-1"/>
    <n v="-308.74"/>
    <s v="Wrong Order"/>
    <x v="3"/>
    <n v="308.74"/>
    <n v="-308.74"/>
    <n v="967428.32000000007"/>
    <n v="-431.24"/>
    <n v="-14055.23000000005"/>
    <x v="153"/>
    <n v="-45.339451612903389"/>
  </r>
  <r>
    <d v="2024-12-02T00:00:00"/>
    <s v="DAMAGED RETURN"/>
    <s v="Medicare Pharmacy(GST)"/>
    <s v="KRAHD_84714"/>
    <x v="10"/>
    <s v="HFS (Large B Pharmacy)- D Type- Sectorized"/>
    <s v="Fem Care"/>
    <s v="Whisper Ultra"/>
    <n v="18"/>
    <n v="-1"/>
    <n v="-307.02"/>
    <s v="DAMAGED"/>
    <x v="2"/>
    <n v="307.02"/>
    <n v="-307.02"/>
    <n v="400093.15000000008"/>
    <n v="-1706.2700000000002"/>
    <n v="-4604.2400000000007"/>
    <x v="154"/>
    <n v="-158.76689655172416"/>
  </r>
  <r>
    <d v="2024-12-02T00:00:00"/>
    <s v="Saleable RETURN"/>
    <s v="Raj Chemist(GST)"/>
    <s v="KRAHD_38421"/>
    <x v="2"/>
    <s v="HFS (Large A Pharmacy)- D type- Sectorized"/>
    <s v="Fem Care"/>
    <s v="Whisper Ultra"/>
    <n v="18"/>
    <n v="-1"/>
    <n v="-307.02"/>
    <s v="Po Expired So Customer Rejected"/>
    <x v="3"/>
    <n v="307.02"/>
    <n v="-307.02"/>
    <n v="400400.17000000004"/>
    <n v="-2137.3700000000003"/>
    <n v="-13746.490000000045"/>
    <x v="155"/>
    <n v="-44.48702265372183"/>
  </r>
  <r>
    <d v="2024-12-02T00:00:00"/>
    <s v="Saleable RETURN"/>
    <s v="babusingh rajpurohit kirana store"/>
    <s v="KRAHD_X1235"/>
    <x v="5"/>
    <s v="Other (Small B Traditional)"/>
    <s v="Fabric &amp; Home Care"/>
    <s v="Ariel"/>
    <n v="5"/>
    <n v="-3"/>
    <n v="-306.12"/>
    <s v="Wrong Order"/>
    <x v="3"/>
    <n v="102.04"/>
    <n v="-306.12"/>
    <n v="1112022.4000000001"/>
    <n v="-443.62"/>
    <n v="-13439.470000000048"/>
    <x v="156"/>
    <n v="-43.634642857143014"/>
  </r>
  <r>
    <d v="2024-12-02T00:00:00"/>
    <s v="Saleable RETURN"/>
    <s v="Shreeji anaj bhandar"/>
    <s v="KRAHD_39638"/>
    <x v="12"/>
    <s v="Other (Medium Traditional)"/>
    <s v="Grooming"/>
    <s v="Gillette Vector Plus"/>
    <n v="600"/>
    <n v="-2"/>
    <n v="-305.98"/>
    <s v="Wrong Order"/>
    <x v="3"/>
    <n v="152.99"/>
    <n v="-305.98"/>
    <n v="25728.74"/>
    <n v="-305.98"/>
    <n v="-13133.350000000046"/>
    <x v="157"/>
    <n v="-42.779641693811222"/>
  </r>
  <r>
    <d v="2024-12-02T00:00:00"/>
    <s v="DAMAGED RETURN"/>
    <s v="Medicare Pharmacy(GST)"/>
    <s v="KRAHD_84714"/>
    <x v="10"/>
    <s v="HFS (Large B Pharmacy)- D Type- Sectorized"/>
    <s v="Fem Care"/>
    <s v="Whisper Ultra"/>
    <n v="54"/>
    <n v="-3"/>
    <n v="-289.47000000000003"/>
    <s v="DAMAGED"/>
    <x v="2"/>
    <n v="96.490000000000009"/>
    <n v="-289.47000000000003"/>
    <n v="400707.19000000006"/>
    <n v="-1399.2500000000002"/>
    <n v="-4297.2200000000012"/>
    <x v="158"/>
    <n v="-153.4721428571429"/>
  </r>
  <r>
    <d v="2024-12-02T00:00:00"/>
    <s v="Saleable RETURN"/>
    <s v="Patava Medical(GST)"/>
    <s v="KRAHD_40484"/>
    <x v="11"/>
    <s v="Other (Small A Pharmacy)"/>
    <s v="Baby Care"/>
    <s v="Pampers"/>
    <n v="288"/>
    <n v="-26"/>
    <n v="-288.86"/>
    <s v="Shop had No Cash"/>
    <x v="3"/>
    <n v="11.110000000000001"/>
    <n v="-288.86"/>
    <n v="419634.54999999981"/>
    <n v="-1280.4000000000001"/>
    <n v="-12827.370000000046"/>
    <x v="159"/>
    <n v="-41.91950980392172"/>
  </r>
  <r>
    <d v="2024-12-02T00:00:00"/>
    <s v="DAMAGED RETURN"/>
    <s v="Navjeevan Chemist(GST)"/>
    <s v="KRAHD_38677"/>
    <x v="2"/>
    <s v="HFS (Large A Pharmacy)- D type- Sectorized"/>
    <s v="Health Care"/>
    <s v="Vaporub"/>
    <n v="72"/>
    <n v="-1"/>
    <n v="-283.81"/>
    <s v="Expired Pack"/>
    <x v="2"/>
    <n v="283.81"/>
    <n v="-283.81"/>
    <n v="9176467.620000001"/>
    <n v="-529.43000000000006"/>
    <n v="-4007.75"/>
    <x v="160"/>
    <n v="-148.43518518518519"/>
  </r>
  <r>
    <d v="2024-12-02T00:00:00"/>
    <s v="Saleable RETURN"/>
    <s v="Anshi Lifestyle pharmacy &amp; Supermarket"/>
    <s v="KRAHD_92058"/>
    <x v="2"/>
    <s v="HFS (Large A Pharmacy)- L type- Sectorized"/>
    <s v="Fem Care"/>
    <s v="Whisper Ultra"/>
    <n v="18"/>
    <n v="-1"/>
    <n v="-280.70999999999998"/>
    <s v="Wrong Order"/>
    <x v="3"/>
    <n v="280.70999999999998"/>
    <n v="-280.70999999999998"/>
    <n v="400996.66000000009"/>
    <n v="-550.95000000000005"/>
    <n v="-12538.510000000042"/>
    <x v="161"/>
    <n v="-41.109868852459151"/>
  </r>
  <r>
    <d v="2024-12-02T00:00:00"/>
    <s v="Saleable RETURN"/>
    <s v="A-1 Medical"/>
    <s v="KRAHD_86105"/>
    <x v="10"/>
    <s v="HFS (Large B Pharmacy)- D Type- Sectorized"/>
    <s v="Grooming"/>
    <s v="Guard"/>
    <n v="480"/>
    <n v="-4"/>
    <n v="-280"/>
    <s v="Wrong Order"/>
    <x v="3"/>
    <n v="70"/>
    <n v="-280"/>
    <n v="332079.28999999998"/>
    <n v="-833.89"/>
    <n v="-12257.800000000039"/>
    <x v="162"/>
    <n v="-40.321710526315918"/>
  </r>
  <r>
    <d v="2024-12-02T00:00:00"/>
    <s v="Saleable RETURN"/>
    <s v="Wel Come Medical-(Cash Only)"/>
    <s v="KRAHD_77640"/>
    <x v="10"/>
    <s v="HFS (Large B Pharmacy)- D Type- Sectorized"/>
    <s v="Grooming"/>
    <s v="Guard"/>
    <n v="480"/>
    <n v="-4"/>
    <n v="-280"/>
    <s v="Wrong Order"/>
    <x v="3"/>
    <n v="70"/>
    <n v="-280"/>
    <n v="332359.28999999998"/>
    <n v="-689.16"/>
    <n v="-11977.800000000028"/>
    <x v="163"/>
    <n v="-39.530693069307027"/>
  </r>
  <r>
    <d v="2024-12-02T00:00:00"/>
    <s v="DAMAGED RETURN"/>
    <s v="simandhar pharmacy"/>
    <s v="KRAHD_85454"/>
    <x v="14"/>
    <s v="New (Medium Pharmacy)- D Type"/>
    <s v="Health Care"/>
    <s v="Vaporub"/>
    <n v="320"/>
    <n v="-3"/>
    <n v="-272.94"/>
    <s v="Expired Pack"/>
    <x v="2"/>
    <n v="90.98"/>
    <n v="-272.94"/>
    <n v="9176751.4300000016"/>
    <n v="-756.01"/>
    <n v="-3723.94"/>
    <x v="164"/>
    <n v="-143.22846153846154"/>
  </r>
  <r>
    <d v="2024-12-02T00:00:00"/>
    <s v="Saleable RETURN"/>
    <s v="Apex Medical Store"/>
    <s v="KRAHD_91898"/>
    <x v="17"/>
    <s v="Other (New Pharmacy)"/>
    <s v="Oral care"/>
    <s v="ORAL B"/>
    <n v="20"/>
    <n v="-1"/>
    <n v="-270.83"/>
    <s v="Godown Short"/>
    <x v="3"/>
    <n v="270.83"/>
    <n v="-270.83"/>
    <n v="157332.64999999997"/>
    <n v="-270.83"/>
    <n v="-11697.800000000025"/>
    <x v="165"/>
    <n v="-38.734437086092797"/>
  </r>
  <r>
    <d v="2024-12-02T00:00:00"/>
    <s v="Saleable RETURN"/>
    <s v="Arkaan Medicines"/>
    <s v="KRAHD_83181"/>
    <x v="10"/>
    <s v="HFS (Large B Pharmacy)- D Type- Sectorized"/>
    <s v="Oral care"/>
    <s v="ORAL B"/>
    <n v="20"/>
    <n v="-1"/>
    <n v="-270.83"/>
    <s v="Wrong Order"/>
    <x v="3"/>
    <n v="270.83"/>
    <n v="-270.83"/>
    <n v="157603.47999999998"/>
    <n v="-383.33"/>
    <n v="-11426.970000000019"/>
    <x v="166"/>
    <n v="-37.963355481727639"/>
  </r>
  <r>
    <d v="2024-12-02T00:00:00"/>
    <s v="Saleable RETURN"/>
    <s v="Dharmi Super Market"/>
    <s v="KRAHD_83015"/>
    <x v="12"/>
    <s v="Other (Medium Traditional)"/>
    <s v="Oral care"/>
    <s v="ORAL B"/>
    <n v="20"/>
    <n v="-1"/>
    <n v="-270.83"/>
    <s v="Wrong Order"/>
    <x v="3"/>
    <n v="270.83"/>
    <n v="-270.83"/>
    <n v="157874.31"/>
    <n v="-270.83"/>
    <n v="-11156.140000000025"/>
    <x v="167"/>
    <n v="-37.187133333333414"/>
  </r>
  <r>
    <d v="2024-12-02T00:00:00"/>
    <s v="Saleable RETURN"/>
    <s v="Giriraj Medical Stores(GST)"/>
    <s v="KRAHD_38572"/>
    <x v="2"/>
    <s v="HFS (Large A Pharmacy)- D type- Sectorized"/>
    <s v="Oral care"/>
    <s v="ORAL B"/>
    <n v="20"/>
    <n v="-1"/>
    <n v="-270.83"/>
    <s v="Wrong Order"/>
    <x v="3"/>
    <n v="270.83"/>
    <n v="-270.83"/>
    <n v="158145.13999999996"/>
    <n v="-701.82999999999993"/>
    <n v="-10885.310000000019"/>
    <x v="168"/>
    <n v="-36.405719063545213"/>
  </r>
  <r>
    <d v="2024-12-02T00:00:00"/>
    <s v="Saleable RETURN"/>
    <s v="Jalaram Medical(GST)"/>
    <s v="KRAHD_48058"/>
    <x v="10"/>
    <s v="HFS (Large B Pharmacy)- D Type- Sectorized"/>
    <s v="Oral care"/>
    <s v="ORAL B"/>
    <n v="20"/>
    <n v="-1"/>
    <n v="-270.83"/>
    <s v="Godown Short"/>
    <x v="3"/>
    <n v="270.83"/>
    <n v="-270.83"/>
    <n v="158415.96999999997"/>
    <n v="-317.52"/>
    <n v="-10614.480000000025"/>
    <x v="169"/>
    <n v="-35.619060402684646"/>
  </r>
  <r>
    <d v="2024-12-02T00:00:00"/>
    <s v="Saleable RETURN"/>
    <s v="jay shri hingavaj kirana store"/>
    <s v="KRAHD_X1239"/>
    <x v="19"/>
    <s v="Other (Small C Traditional)"/>
    <s v="Fabric &amp; Home Care"/>
    <s v="Tide"/>
    <n v="24"/>
    <n v="-2"/>
    <n v="-270.36"/>
    <s v="Shop Closed"/>
    <x v="3"/>
    <n v="135.18"/>
    <n v="-270.36"/>
    <n v="857094.59999999986"/>
    <n v="-270.36"/>
    <n v="-10343.650000000023"/>
    <x v="170"/>
    <n v="-34.827104377104455"/>
  </r>
  <r>
    <d v="2024-12-02T00:00:00"/>
    <s v="Saleable RETURN"/>
    <s v="Akshar Medicine(GST)"/>
    <s v="KRAHD_42201"/>
    <x v="10"/>
    <s v="HFS (Large B Pharmacy)- D Type- Sectorized"/>
    <s v="Fem Care"/>
    <s v="Whisper Choice"/>
    <n v="112"/>
    <n v="-6"/>
    <n v="-270.24"/>
    <s v="Wrong Order"/>
    <x v="3"/>
    <n v="45.04"/>
    <n v="-270.24"/>
    <n v="199541.93"/>
    <n v="-383.73"/>
    <n v="-10073.290000000015"/>
    <x v="171"/>
    <n v="-34.031385135135189"/>
  </r>
  <r>
    <d v="2024-12-02T00:00:00"/>
    <s v="Saleable RETURN"/>
    <s v="Anshi Lifestyle pharmacy &amp; Supermarket"/>
    <s v="KRAHD_92058"/>
    <x v="2"/>
    <s v="HFS (Large A Pharmacy)- L type- Sectorized"/>
    <s v="Fem Care"/>
    <s v="Whisper Choice"/>
    <n v="60"/>
    <n v="-6"/>
    <n v="-270.24"/>
    <s v="Wrong Order"/>
    <x v="3"/>
    <n v="45.04"/>
    <n v="-270.24"/>
    <n v="199812.16999999998"/>
    <n v="-270.24"/>
    <n v="-9803.0500000000029"/>
    <x v="172"/>
    <n v="-33.230677966101702"/>
  </r>
  <r>
    <d v="2024-12-02T00:00:00"/>
    <s v="Saleable RETURN"/>
    <s v="sagar parlour"/>
    <s v="KRAHD_M02566"/>
    <x v="16"/>
    <s v="Maximus Jun22 (New Traditional)"/>
    <s v="Baby Care"/>
    <s v="Pampers"/>
    <n v="288"/>
    <n v="-24"/>
    <n v="-266.64"/>
    <s v="Wrong Order"/>
    <x v="3"/>
    <n v="11.11"/>
    <n v="-266.64"/>
    <n v="419923.4099999998"/>
    <n v="-266.64"/>
    <n v="-9532.8100000000013"/>
    <x v="173"/>
    <n v="-32.424523809523812"/>
  </r>
  <r>
    <d v="2024-12-02T00:00:00"/>
    <s v="Saleable RETURN"/>
    <s v="Patava Medical(GST)"/>
    <s v="KRAHD_40484"/>
    <x v="11"/>
    <s v="Other (Small A Pharmacy)"/>
    <s v="Fem Care"/>
    <s v="Whisper Choice"/>
    <n v="120"/>
    <n v="-7"/>
    <n v="-264.81"/>
    <s v="Shop had No Cash"/>
    <x v="3"/>
    <n v="37.83"/>
    <n v="-264.81"/>
    <n v="200082.40999999997"/>
    <n v="-991.54000000000019"/>
    <n v="-9266.1700000000019"/>
    <x v="174"/>
    <n v="-31.625153583617752"/>
  </r>
  <r>
    <d v="2024-12-02T00:00:00"/>
    <s v="Saleable RETURN"/>
    <s v="Satnam Parlour"/>
    <s v="KRAHD_88685"/>
    <x v="5"/>
    <s v="Other (Small B Traditional)"/>
    <s v="Health Care"/>
    <s v="Vaporub"/>
    <n v="1200"/>
    <n v="-12"/>
    <n v="-250.44"/>
    <s v="Shop had No Cash"/>
    <x v="3"/>
    <n v="20.87"/>
    <n v="-250.44"/>
    <n v="9177024.370000001"/>
    <n v="-563.43000000000006"/>
    <n v="-9001.3600000000042"/>
    <x v="175"/>
    <n v="-30.82657534246577"/>
  </r>
  <r>
    <d v="2024-12-02T00:00:00"/>
    <s v="Saleable RETURN"/>
    <s v="A-1 Medical"/>
    <s v="KRAHD_86105"/>
    <x v="10"/>
    <s v="HFS (Large B Pharmacy)- D Type- Sectorized"/>
    <s v="Aircare"/>
    <s v="AmbiPur"/>
    <n v="6"/>
    <n v="-1"/>
    <n v="-249.16"/>
    <s v="Wrong Order"/>
    <x v="3"/>
    <n v="249.16"/>
    <n v="-249.16"/>
    <n v="3571.6099999999997"/>
    <n v="-553.89"/>
    <n v="-8750.9200000000019"/>
    <x v="176"/>
    <n v="-30.071890034364269"/>
  </r>
  <r>
    <d v="2024-12-02T00:00:00"/>
    <s v="Saleable RETURN"/>
    <s v="Aravali Medical Stores"/>
    <s v="KRAHD_75922"/>
    <x v="10"/>
    <s v="HFS (Large B Pharmacy)- D Type- Sectorized"/>
    <s v="Aircare"/>
    <s v="AmbiPur"/>
    <n v="6"/>
    <n v="-1"/>
    <n v="-249.16"/>
    <s v="Wrong Order"/>
    <x v="3"/>
    <n v="249.16"/>
    <n v="-249.16"/>
    <n v="3820.77"/>
    <n v="-433.89"/>
    <n v="-8501.760000000002"/>
    <x v="177"/>
    <n v="-29.316413793103454"/>
  </r>
  <r>
    <d v="2024-12-02T00:00:00"/>
    <s v="Saleable RETURN"/>
    <s v="Nandkishor Medical Stores"/>
    <s v="KRAHD_53216"/>
    <x v="10"/>
    <s v="HFS (Large B Pharmacy)- D Type- Sectorized"/>
    <s v="Aircare"/>
    <s v="AmbiPur"/>
    <n v="6"/>
    <n v="-1"/>
    <n v="-249.16"/>
    <s v="Wrong Order"/>
    <x v="3"/>
    <n v="249.16"/>
    <n v="-249.16"/>
    <n v="4069.9300000000003"/>
    <n v="-433.89"/>
    <n v="-8252.6000000000022"/>
    <x v="178"/>
    <n v="-28.555709342560561"/>
  </r>
  <r>
    <d v="2024-12-02T00:00:00"/>
    <s v="Saleable RETURN"/>
    <s v="Sangam Pharmacy"/>
    <s v="KRAHD_82527"/>
    <x v="10"/>
    <s v="HFS (Large B Pharmacy)- D Type- Sectorized"/>
    <s v="Aircare"/>
    <s v="AmbiPur"/>
    <n v="6"/>
    <n v="-1"/>
    <n v="-249.16"/>
    <s v="Wrong Order"/>
    <x v="3"/>
    <n v="249.16"/>
    <n v="-249.16"/>
    <n v="4319.09"/>
    <n v="-655.24"/>
    <n v="-8003.4400000000032"/>
    <x v="179"/>
    <n v="-27.789722222222235"/>
  </r>
  <r>
    <d v="2024-12-02T00:00:00"/>
    <s v="Saleable RETURN"/>
    <s v="Shreeji Chemist(GST)"/>
    <s v="KRAHD_40112"/>
    <x v="10"/>
    <s v="HFS (Large B Pharmacy)- D Type- Sectorized"/>
    <s v="Aircare"/>
    <s v="AmbiPur"/>
    <n v="6"/>
    <n v="-1"/>
    <n v="-249.16"/>
    <s v="Shop had No Cash"/>
    <x v="3"/>
    <n v="249.16"/>
    <n v="-249.16"/>
    <n v="4568.25"/>
    <n v="-393.89"/>
    <n v="-7754.2800000000034"/>
    <x v="180"/>
    <n v="-27.018397212543565"/>
  </r>
  <r>
    <d v="2024-12-02T00:00:00"/>
    <s v="Saleable RETURN"/>
    <s v="Wel Come Medical-(Cash Only)"/>
    <s v="KRAHD_77640"/>
    <x v="10"/>
    <s v="HFS (Large B Pharmacy)- D Type- Sectorized"/>
    <s v="Aircare"/>
    <s v="AmbiPur"/>
    <n v="6"/>
    <n v="-1"/>
    <n v="-249.16"/>
    <s v="Wrong Order"/>
    <x v="3"/>
    <n v="249.16"/>
    <n v="-249.16"/>
    <n v="4817.41"/>
    <n v="-409.15999999999997"/>
    <n v="-7505.12"/>
    <x v="181"/>
    <n v="-26.241678321678322"/>
  </r>
  <r>
    <d v="2024-12-02T00:00:00"/>
    <s v="Saleable RETURN"/>
    <s v="Upendra Pharmacy(GST)"/>
    <s v="KRAHD_41011"/>
    <x v="2"/>
    <s v="HFS (Large A Pharmacy)- D type- Sectorized"/>
    <s v="Baby Care"/>
    <s v="Pampers"/>
    <n v="24"/>
    <n v="-1"/>
    <n v="-249.16"/>
    <s v="Wrong Order"/>
    <x v="3"/>
    <n v="249.16"/>
    <n v="-249.16"/>
    <n v="420190.04999999981"/>
    <n v="-249.16"/>
    <n v="-7255.96"/>
    <x v="182"/>
    <n v="-25.459508771929826"/>
  </r>
  <r>
    <d v="2024-12-02T00:00:00"/>
    <s v="Saleable RETURN"/>
    <s v="Navjeevan Chemist(GST)"/>
    <s v="KRAHD_38677"/>
    <x v="2"/>
    <s v="HFS (Large A Pharmacy)- D type- Sectorized"/>
    <s v="Fem Care"/>
    <s v="Whisper Ultra"/>
    <n v="54"/>
    <n v="-2"/>
    <n v="-245.62"/>
    <s v="Wrong Order"/>
    <x v="3"/>
    <n v="122.81"/>
    <n v="-245.62"/>
    <n v="401277.37000000005"/>
    <n v="-245.62"/>
    <n v="-7006.8"/>
    <x v="183"/>
    <n v="-24.671830985915495"/>
  </r>
  <r>
    <d v="2024-12-02T00:00:00"/>
    <s v="Saleable RETURN"/>
    <s v="Raj Chemist(GST)"/>
    <s v="KRAHD_38421"/>
    <x v="2"/>
    <s v="HFS (Large A Pharmacy)- D type- Sectorized"/>
    <s v="Fem Care"/>
    <s v="Whisper Ultra"/>
    <n v="48"/>
    <n v="-2"/>
    <n v="-245.62"/>
    <s v="Po Expired So Customer Rejected"/>
    <x v="3"/>
    <n v="122.81"/>
    <n v="-245.62"/>
    <n v="401522.99000000005"/>
    <n v="-1830.35"/>
    <n v="-6761.1800000000048"/>
    <x v="184"/>
    <n v="-23.891095406360442"/>
  </r>
  <r>
    <d v="2024-12-02T00:00:00"/>
    <s v="Saleable RETURN"/>
    <s v="Raj Chemist(GST)"/>
    <s v="KRAHD_38421"/>
    <x v="2"/>
    <s v="HFS (Large A Pharmacy)- D type- Sectorized"/>
    <s v="Fem Care"/>
    <s v="Whisper Ultra"/>
    <n v="60"/>
    <n v="-3"/>
    <n v="-243.27"/>
    <s v="Po Expired So Customer Rejected"/>
    <x v="3"/>
    <n v="81.09"/>
    <n v="-243.27"/>
    <n v="401768.61000000004"/>
    <n v="-1584.73"/>
    <n v="-6515.5600000000022"/>
    <x v="185"/>
    <n v="-23.10482269503547"/>
  </r>
  <r>
    <d v="2024-12-02T00:00:00"/>
    <s v="Saleable RETURN"/>
    <s v="Raj Chemist(GST)"/>
    <s v="KRAHD_38421"/>
    <x v="2"/>
    <s v="HFS (Large A Pharmacy)- D type- Sectorized"/>
    <s v="Fem Care"/>
    <s v="Whisper Ultra"/>
    <n v="72"/>
    <n v="-3"/>
    <n v="-243.27"/>
    <s v="Po Expired So Customer Rejected"/>
    <x v="3"/>
    <n v="81.09"/>
    <n v="-243.27"/>
    <n v="402011.88000000006"/>
    <n v="-1341.4599999999998"/>
    <n v="-6272.2900000000018"/>
    <x v="186"/>
    <n v="-22.321316725978654"/>
  </r>
  <r>
    <d v="2024-12-02T00:00:00"/>
    <s v="Saleable RETURN"/>
    <s v="Sangam Pharmacy"/>
    <s v="KRAHD_82527"/>
    <x v="10"/>
    <s v="HFS (Large B Pharmacy)- D Type- Sectorized"/>
    <s v="Fem Care"/>
    <s v="Whisper Ultra"/>
    <n v="72"/>
    <n v="-3"/>
    <n v="-243.27"/>
    <s v="Wrong Order"/>
    <x v="3"/>
    <n v="81.09"/>
    <n v="-243.27"/>
    <n v="402255.15000000008"/>
    <n v="-406.08000000000004"/>
    <n v="-6029.0200000000013"/>
    <x v="187"/>
    <n v="-21.532214285714289"/>
  </r>
  <r>
    <d v="2024-12-02T00:00:00"/>
    <s v="Saleable RETURN"/>
    <s v="Anjali Kirana"/>
    <s v="KRAHD_48180"/>
    <x v="5"/>
    <s v="Other (Small B Traditional)"/>
    <s v="Health Care"/>
    <s v="Vaporub"/>
    <n v="72"/>
    <n v="-1"/>
    <n v="-240.33"/>
    <s v="Wrong Order"/>
    <x v="3"/>
    <n v="240.33"/>
    <n v="-240.33"/>
    <n v="9177274.8100000005"/>
    <n v="-713.61"/>
    <n v="-5785.7500000000045"/>
    <x v="188"/>
    <n v="-20.737455197132633"/>
  </r>
  <r>
    <d v="2024-12-02T00:00:00"/>
    <s v="Saleable RETURN"/>
    <s v="bhanbrayan kirana store"/>
    <s v="KRAHD_M01439"/>
    <x v="19"/>
    <s v="Maximus Jun22 (Small C Traditional)"/>
    <s v="Health Care"/>
    <s v="Vaporub"/>
    <n v="72"/>
    <n v="-1"/>
    <n v="-240.33"/>
    <s v="Shop Closed"/>
    <x v="3"/>
    <n v="240.33"/>
    <n v="-240.33"/>
    <n v="9177515.1400000006"/>
    <n v="-352.33000000000004"/>
    <n v="-5545.4200000000028"/>
    <x v="189"/>
    <n v="-19.947553956834543"/>
  </r>
  <r>
    <d v="2024-12-02T00:00:00"/>
    <s v="Saleable RETURN"/>
    <s v="New Umiya Medical"/>
    <s v="KRAHD_41616"/>
    <x v="10"/>
    <s v="HFS (Large B Pharmacy)- D Type- Sectorized"/>
    <s v="Health Care"/>
    <s v="Vaporub"/>
    <n v="72"/>
    <n v="-1"/>
    <n v="-240.33"/>
    <s v="Shop Closed"/>
    <x v="3"/>
    <n v="240.33"/>
    <n v="-240.33"/>
    <n v="9177755.4700000007"/>
    <n v="-242.27000000000004"/>
    <n v="-5305.0900000000011"/>
    <x v="190"/>
    <n v="-19.15194945848376"/>
  </r>
  <r>
    <d v="2024-12-02T00:00:00"/>
    <s v="Saleable RETURN"/>
    <s v="Ravi Chemist(GST)"/>
    <s v="KRAHD_40934"/>
    <x v="10"/>
    <s v="HFS (Large B Pharmacy)- D Type- Sectorized"/>
    <s v="Health Care"/>
    <s v="Vaporub"/>
    <n v="72"/>
    <n v="-1"/>
    <n v="-240.33"/>
    <s v="Shop had No Cash"/>
    <x v="3"/>
    <n v="240.33"/>
    <n v="-240.33"/>
    <n v="9177995.8000000007"/>
    <n v="-240.33"/>
    <n v="-5064.7599999999993"/>
    <x v="191"/>
    <n v="-18.350579710144924"/>
  </r>
  <r>
    <d v="2024-12-02T00:00:00"/>
    <s v="DAMAGED RETURN"/>
    <s v="Medicare Pharmacy(GST)"/>
    <s v="KRAHD_84714"/>
    <x v="10"/>
    <s v="HFS (Large B Pharmacy)- D Type- Sectorized"/>
    <s v="Fem Care"/>
    <s v="Whisper Ultra"/>
    <n v="48"/>
    <n v="-2"/>
    <n v="-228.06"/>
    <s v="Expired Pack"/>
    <x v="2"/>
    <n v="114.03"/>
    <n v="-228.06"/>
    <n v="402498.42000000004"/>
    <n v="-1109.7800000000002"/>
    <n v="-3451.0000000000005"/>
    <x v="192"/>
    <n v="-138.04000000000002"/>
  </r>
  <r>
    <d v="2024-12-02T00:00:00"/>
    <s v="Saleable RETURN"/>
    <s v="Giriraj Medical Stores(GST)"/>
    <s v="KRAHD_38572"/>
    <x v="2"/>
    <s v="HFS (Large A Pharmacy)- D type- Sectorized"/>
    <s v="Oral care"/>
    <s v="ORAL B"/>
    <n v="36"/>
    <n v="-2"/>
    <n v="-225"/>
    <s v="Wrong Order"/>
    <x v="3"/>
    <n v="112.5"/>
    <n v="-225"/>
    <n v="158686.79999999999"/>
    <n v="-431"/>
    <n v="-4824.4300000000012"/>
    <x v="193"/>
    <n v="-17.543381818181821"/>
  </r>
  <r>
    <d v="2024-12-02T00:00:00"/>
    <s v="Saleable RETURN"/>
    <s v="Manan Medical Stores(GST)"/>
    <s v="KRAHD_40413"/>
    <x v="10"/>
    <s v="HFS (Large B Pharmacy)- D Type- Sectorized"/>
    <s v="Grooming"/>
    <s v="Vector3"/>
    <n v="72"/>
    <n v="-1"/>
    <n v="-222.32"/>
    <s v="Wrong Order"/>
    <x v="3"/>
    <n v="222.32"/>
    <n v="-222.32"/>
    <n v="14211.08"/>
    <n v="-325.32"/>
    <n v="-4599.4300000000012"/>
    <x v="194"/>
    <n v="-16.786240875912412"/>
  </r>
  <r>
    <d v="2024-12-02T00:00:00"/>
    <s v="Saleable RETURN"/>
    <s v="New Rajasthan Medicalts(GST)"/>
    <s v="KRAHD_38549"/>
    <x v="10"/>
    <s v="HFS (Large B Pharmacy)- D Type- Sectorized"/>
    <s v="Fem Care"/>
    <s v="Whisper Choice"/>
    <n v="120"/>
    <n v="-7"/>
    <n v="-220.71"/>
    <s v="Wrong Order"/>
    <x v="3"/>
    <n v="31.53"/>
    <n v="-220.71"/>
    <n v="200347.21999999997"/>
    <n v="-690.22"/>
    <n v="-4377.1100000000015"/>
    <x v="195"/>
    <n v="-16.033369963369967"/>
  </r>
  <r>
    <d v="2024-12-02T00:00:00"/>
    <s v="DAMAGED RETURN"/>
    <s v="Medicare Pharmacy(GST)"/>
    <s v="KRAHD_84714"/>
    <x v="10"/>
    <s v="HFS (Large B Pharmacy)- D Type- Sectorized"/>
    <s v="Fem Care"/>
    <s v="Whisper Ultra"/>
    <n v="36"/>
    <n v="-2"/>
    <n v="-210.52"/>
    <s v="DAMAGED"/>
    <x v="2"/>
    <n v="105.26"/>
    <n v="-210.52"/>
    <n v="402726.4800000001"/>
    <n v="-881.72"/>
    <n v="-3222.94"/>
    <x v="196"/>
    <n v="-134.28916666666666"/>
  </r>
  <r>
    <d v="2024-12-02T00:00:00"/>
    <s v="Saleable RETURN"/>
    <s v="new alif medical stores"/>
    <s v="KRAHD_71621"/>
    <x v="10"/>
    <s v="HFS (Large B Pharmacy)- D Type- Sectorized"/>
    <s v="Health Care"/>
    <s v="BabyRub"/>
    <n v="216"/>
    <n v="-2"/>
    <n v="-208.62"/>
    <s v="Wrong Order"/>
    <x v="3"/>
    <n v="104.31"/>
    <n v="-208.62"/>
    <n v="122301.16999999998"/>
    <n v="-208.62"/>
    <n v="-4156.4000000000024"/>
    <x v="197"/>
    <n v="-15.280882352941186"/>
  </r>
  <r>
    <d v="2024-12-02T00:00:00"/>
    <s v="Saleable RETURN"/>
    <s v="Vidya Medical &amp; Sergical Store(GST)-(Cash Only)"/>
    <s v="KRAHD_62200"/>
    <x v="10"/>
    <s v="HFS (Large B Pharmacy)- D Type- Sectorized"/>
    <s v="Hair Care"/>
    <s v="Pantene"/>
    <n v="56"/>
    <n v="-1"/>
    <n v="-208.18"/>
    <s v="Shop had No Cash"/>
    <x v="3"/>
    <n v="208.18"/>
    <n v="-208.18"/>
    <n v="89431.54"/>
    <n v="-394.54"/>
    <n v="-3947.7800000000034"/>
    <x v="198"/>
    <n v="-14.567453874538758"/>
  </r>
  <r>
    <d v="2024-12-02T00:00:00"/>
    <s v="Saleable RETURN"/>
    <s v="Doveshwer General Store"/>
    <s v="KRAHD_79100"/>
    <x v="18"/>
    <s v="Other (Small A Traditional)"/>
    <s v="Grooming"/>
    <s v="Wilkinson Sword"/>
    <n v="160"/>
    <n v="-2"/>
    <n v="-206"/>
    <s v="Wrong Order"/>
    <x v="3"/>
    <n v="103"/>
    <n v="-206"/>
    <n v="145689"/>
    <n v="-206"/>
    <n v="-3739.6000000000031"/>
    <x v="199"/>
    <n v="-13.850370370370381"/>
  </r>
  <r>
    <d v="2024-12-02T00:00:00"/>
    <s v="Saleable RETURN"/>
    <s v="Giriraj Medical Stores(GST)"/>
    <s v="KRAHD_38572"/>
    <x v="2"/>
    <s v="HFS (Large A Pharmacy)- D type- Sectorized"/>
    <s v="Grooming"/>
    <s v="Wilkinson Sword"/>
    <n v="160"/>
    <n v="-2"/>
    <n v="-206"/>
    <s v="Wrong Order"/>
    <x v="3"/>
    <n v="103"/>
    <n v="-206"/>
    <n v="145895"/>
    <n v="-206"/>
    <n v="-3533.6000000000031"/>
    <x v="200"/>
    <n v="-13.136059479553914"/>
  </r>
  <r>
    <d v="2024-12-02T00:00:00"/>
    <s v="Saleable RETURN"/>
    <s v="Hari Om General &amp; Provision Store(GST)"/>
    <s v="KRAHD_38571"/>
    <x v="9"/>
    <s v="HFS Sectorized (Large A Traditional)"/>
    <s v="Grooming"/>
    <s v="Wilkinson Sword"/>
    <n v="160"/>
    <n v="-2"/>
    <n v="-206"/>
    <s v="Wrong Order"/>
    <x v="3"/>
    <n v="103"/>
    <n v="-206"/>
    <n v="146101"/>
    <n v="-206"/>
    <n v="-3327.6000000000031"/>
    <x v="201"/>
    <n v="-12.416417910447773"/>
  </r>
  <r>
    <d v="2024-12-02T00:00:00"/>
    <s v="Saleable RETURN"/>
    <s v="Rameshwar Kirana Store"/>
    <s v="KRAHD_68680"/>
    <x v="18"/>
    <s v="Other (Small A Traditional)"/>
    <s v="Grooming"/>
    <s v="Wilkinson Sword"/>
    <n v="160"/>
    <n v="-2"/>
    <n v="-206"/>
    <s v="Godown Short"/>
    <x v="3"/>
    <n v="103"/>
    <n v="-206"/>
    <n v="146307"/>
    <n v="-206"/>
    <n v="-3121.6000000000067"/>
    <x v="202"/>
    <n v="-11.691385767790287"/>
  </r>
  <r>
    <d v="2024-12-02T00:00:00"/>
    <s v="Saleable RETURN"/>
    <s v="Shree Sureshwar Grain Centre(GST)"/>
    <s v="KRAHD_38651"/>
    <x v="4"/>
    <s v="HFS Sectorized (Large B Traditional)"/>
    <s v="Grooming"/>
    <s v="Wilkinson Sword"/>
    <n v="160"/>
    <n v="-2"/>
    <n v="-206"/>
    <s v="Shop had No Cash"/>
    <x v="3"/>
    <n v="103"/>
    <n v="-206"/>
    <n v="146513"/>
    <n v="-602.91"/>
    <n v="-2915.6000000000067"/>
    <x v="203"/>
    <n v="-10.960902255639123"/>
  </r>
  <r>
    <d v="2024-12-02T00:00:00"/>
    <s v="Saleable RETURN"/>
    <s v="Shubham Medical Store"/>
    <s v="KRAHD_84004"/>
    <x v="2"/>
    <s v="HFS (Large A Pharmacy)- D type- Sectorized"/>
    <s v="Grooming"/>
    <s v="Wilkinson Sword"/>
    <n v="160"/>
    <n v="-2"/>
    <n v="-206"/>
    <s v="Wrong Order"/>
    <x v="3"/>
    <n v="103"/>
    <n v="-206"/>
    <n v="146719"/>
    <n v="-206"/>
    <n v="-2709.6000000000067"/>
    <x v="204"/>
    <n v="-10.224905660377384"/>
  </r>
  <r>
    <d v="2024-12-02T00:00:00"/>
    <s v="Saleable RETURN"/>
    <s v="Viraj Kirana"/>
    <s v="KRAHD_25726"/>
    <x v="5"/>
    <s v="Other (Small B Traditional)"/>
    <s v="Grooming"/>
    <s v="Wilkinson Sword"/>
    <n v="160"/>
    <n v="-2"/>
    <n v="-206"/>
    <s v="Godown Short"/>
    <x v="3"/>
    <n v="103"/>
    <n v="-206"/>
    <n v="146925"/>
    <n v="-206"/>
    <n v="-2503.6000000000067"/>
    <x v="205"/>
    <n v="-9.4833333333333591"/>
  </r>
  <r>
    <d v="2024-12-02T00:00:00"/>
    <s v="Saleable RETURN"/>
    <s v="New Rajasthan Medicalts(GST)"/>
    <s v="KRAHD_38549"/>
    <x v="10"/>
    <s v="HFS (Large B Pharmacy)- D Type- Sectorized"/>
    <s v="Fem Care"/>
    <s v="Whisper Choice"/>
    <n v="10"/>
    <n v="-1"/>
    <n v="-204.33"/>
    <s v="Wrong Order"/>
    <x v="3"/>
    <n v="204.33"/>
    <n v="-204.33"/>
    <n v="200567.93"/>
    <n v="-469.51"/>
    <n v="-2297.6000000000067"/>
    <x v="206"/>
    <n v="-8.7361216730038276"/>
  </r>
  <r>
    <d v="2024-12-02T00:00:00"/>
    <s v="Saleable RETURN"/>
    <s v="KOUSHAR KIRANA STORE"/>
    <s v="KRAHD_M01203"/>
    <x v="16"/>
    <s v="Maximus Jun22 (New Traditional)"/>
    <s v="Fabric &amp; Home Care"/>
    <s v="Ariel"/>
    <n v="5"/>
    <n v="-2"/>
    <n v="-204.08"/>
    <s v="Wrong Order"/>
    <x v="3"/>
    <n v="102.04"/>
    <n v="-204.08"/>
    <n v="1112328.52"/>
    <n v="-204.08"/>
    <n v="-2093.270000000005"/>
    <x v="207"/>
    <n v="-7.9895801526717749"/>
  </r>
  <r>
    <d v="2024-12-02T00:00:00"/>
    <s v="Saleable RETURN"/>
    <s v="parvati provision store"/>
    <s v="KRAHD_M00209"/>
    <x v="5"/>
    <s v="Maximus Jun22 (Small B Traditional)"/>
    <s v="Fabric &amp; Home Care"/>
    <s v="Ariel"/>
    <n v="5"/>
    <n v="-2"/>
    <n v="-204.08"/>
    <s v="Wrong Order"/>
    <x v="3"/>
    <n v="102.04"/>
    <n v="-204.08"/>
    <n v="1112532.6000000001"/>
    <n v="-417.24000000000007"/>
    <n v="-1889.1900000000032"/>
    <x v="208"/>
    <n v="-7.2382758620689778"/>
  </r>
  <r>
    <d v="2024-12-02T00:00:00"/>
    <s v="Saleable RETURN"/>
    <s v="Shanker Kirana Store"/>
    <s v="KRAHD_39128"/>
    <x v="5"/>
    <s v="Other (Small B Traditional)"/>
    <s v="Fabric &amp; Home Care"/>
    <s v="Ariel"/>
    <n v="5"/>
    <n v="-2"/>
    <n v="-204.08"/>
    <s v="Wrong Order"/>
    <x v="3"/>
    <n v="102.04"/>
    <n v="-204.08"/>
    <n v="1112736.6800000002"/>
    <n v="-412.12000000000006"/>
    <n v="-1685.1100000000015"/>
    <x v="209"/>
    <n v="-6.4811923076923135"/>
  </r>
  <r>
    <d v="2024-12-02T00:00:00"/>
    <s v="Saleable RETURN"/>
    <s v="Anjali Kirana"/>
    <s v="KRAHD_48180"/>
    <x v="5"/>
    <s v="Other (Small B Traditional)"/>
    <s v="Fabric &amp; Home Care"/>
    <s v="Tide"/>
    <n v="5"/>
    <n v="-2"/>
    <n v="-204.08"/>
    <s v="Wrong Order"/>
    <x v="3"/>
    <n v="102.04"/>
    <n v="-204.08"/>
    <n v="857364.95999999985"/>
    <n v="-473.28000000000003"/>
    <n v="-1481.0299999999997"/>
    <x v="210"/>
    <n v="-5.7182625482625475"/>
  </r>
  <r>
    <d v="2024-12-02T00:00:00"/>
    <s v="Saleable RETURN"/>
    <s v="RAJ KIRANA STORE"/>
    <s v="KRAHD_M01213"/>
    <x v="5"/>
    <s v="Maximus Jun22 (Small B Traditional)"/>
    <s v="Fabric &amp; Home Care"/>
    <s v="Tide"/>
    <n v="5"/>
    <n v="-2"/>
    <n v="-204.08"/>
    <s v="Wrong Order"/>
    <x v="3"/>
    <n v="102.04"/>
    <n v="-204.08"/>
    <n v="857569.0399999998"/>
    <n v="-204.08"/>
    <n v="-1276.949999999998"/>
    <x v="211"/>
    <n v="-4.9494186046511555"/>
  </r>
  <r>
    <d v="2024-12-02T00:00:00"/>
    <s v="DAMAGED RETURN"/>
    <s v="Bharavnath Anaj Bhandar"/>
    <s v="KRAHD_39565"/>
    <x v="4"/>
    <s v="HFS Sectorized (Large B Traditional)"/>
    <s v="Personal Care (GIL)"/>
    <s v="Gillette"/>
    <n v="12"/>
    <n v="-1"/>
    <n v="-200.89"/>
    <s v="Expired Pack"/>
    <x v="2"/>
    <n v="200.89"/>
    <n v="-200.89"/>
    <n v="124093.65"/>
    <n v="-275.15999999999997"/>
    <n v="-3012.42"/>
    <x v="212"/>
    <n v="-130.97478260869565"/>
  </r>
  <r>
    <d v="2024-12-02T00:00:00"/>
    <s v="Saleable RETURN"/>
    <s v="Bholenath Supermarket(GST)"/>
    <s v="KRAHD_75432"/>
    <x v="4"/>
    <s v="HFS Sectorized (Large B Traditional)"/>
    <s v="Grooming"/>
    <s v="Guard"/>
    <n v="480"/>
    <n v="-5"/>
    <n v="-200"/>
    <s v="Wrong Order"/>
    <x v="3"/>
    <n v="40"/>
    <n v="-200"/>
    <n v="332639.28999999998"/>
    <n v="-542.63"/>
    <n v="-1072.8699999999963"/>
    <x v="213"/>
    <n v="-4.1745914396887009"/>
  </r>
  <r>
    <d v="2024-12-02T00:00:00"/>
    <s v="Saleable RETURN"/>
    <s v="Shivam medical"/>
    <s v="KRAHD_25973"/>
    <x v="17"/>
    <s v="Other (New Pharmacy)"/>
    <s v="Oral care"/>
    <s v="ORAL B"/>
    <n v="24"/>
    <n v="-1"/>
    <n v="-200"/>
    <s v="Wrong Order"/>
    <x v="3"/>
    <n v="200"/>
    <n v="-200"/>
    <n v="158911.79999999999"/>
    <n v="-331.5"/>
    <n v="-872.86999999999625"/>
    <x v="214"/>
    <n v="-3.4096484374999854"/>
  </r>
  <r>
    <d v="2024-12-02T00:00:00"/>
    <s v="Saleable RETURN"/>
    <s v="Raj Chemist(GST)"/>
    <s v="KRAHD_38421"/>
    <x v="2"/>
    <s v="HFS (Large A Pharmacy)- D type- Sectorized"/>
    <s v="Fem Care"/>
    <s v="Whisper Maxi"/>
    <n v="75"/>
    <n v="-2"/>
    <n v="-198.2"/>
    <s v="Po Expired So Customer Rejected"/>
    <x v="3"/>
    <n v="99.1"/>
    <n v="-198.2"/>
    <n v="50388.18"/>
    <n v="-1098.1899999999998"/>
    <n v="-672.86999999999625"/>
    <x v="215"/>
    <n v="-2.6387058823529266"/>
  </r>
  <r>
    <d v="2024-12-02T00:00:00"/>
    <s v="Saleable RETURN"/>
    <s v="Raj Chemist(GST)"/>
    <s v="KRAHD_38421"/>
    <x v="2"/>
    <s v="HFS (Large A Pharmacy)- D type- Sectorized"/>
    <s v="Fem Care"/>
    <s v="Whisper Choice"/>
    <n v="30"/>
    <n v="-2"/>
    <n v="-198.2"/>
    <s v="Po Expired So Customer Rejected"/>
    <x v="3"/>
    <n v="99.1"/>
    <n v="-198.2"/>
    <n v="200772.25999999998"/>
    <n v="-899.99"/>
    <n v="-474.66999999999553"/>
    <x v="216"/>
    <n v="-1.8687795275590375"/>
  </r>
  <r>
    <d v="2024-12-02T00:00:00"/>
    <s v="Saleable RETURN"/>
    <s v="Bholenath Supermarket(GST)"/>
    <s v="KRAHD_75432"/>
    <x v="4"/>
    <s v="HFS Sectorized (Large B Traditional)"/>
    <s v="Grooming"/>
    <s v="Guard"/>
    <n v="108"/>
    <n v="-2"/>
    <n v="-197.9"/>
    <s v="Wrong Order"/>
    <x v="3"/>
    <n v="98.95"/>
    <n v="-197.9"/>
    <n v="332839.28999999998"/>
    <n v="-342.63"/>
    <n v="-276.4699999999948"/>
    <x v="217"/>
    <n v="-1.0927667984189517"/>
  </r>
  <r>
    <d v="2024-12-02T00:00:00"/>
    <s v="Saleable RETURN"/>
    <s v="Patava Medical(GST)"/>
    <s v="KRAHD_40484"/>
    <x v="11"/>
    <s v="Other (Small A Pharmacy)"/>
    <s v="Grooming"/>
    <s v="Guard"/>
    <n v="108"/>
    <n v="-2"/>
    <n v="-197.9"/>
    <s v="Shop had No Cash"/>
    <x v="3"/>
    <n v="98.95"/>
    <n v="-197.9"/>
    <n v="333037.19"/>
    <n v="-726.73"/>
    <n v="-78.56999999999698"/>
    <x v="218"/>
    <n v="-0.31178571428570229"/>
  </r>
  <r>
    <d v="2024-12-02T00:00:00"/>
    <s v="DAMAGED RETURN"/>
    <s v="Ashriwad Medical(GST)"/>
    <s v="KRAHD_38939"/>
    <x v="14"/>
    <s v="New (Medium Pharmacy)- D Type"/>
    <s v="Personal Care (OS)"/>
    <s v="Old Spice"/>
    <n v="48"/>
    <n v="-1"/>
    <n v="-191.96"/>
    <s v="DAMAGED"/>
    <x v="2"/>
    <n v="191.96"/>
    <n v="-191.96"/>
    <n v="8720.08"/>
    <n v="-280.42"/>
    <n v="-2811.53"/>
    <x v="219"/>
    <n v="-127.7968181818182"/>
  </r>
  <r>
    <d v="2024-12-02T00:00:00"/>
    <s v="Saleable RETURN"/>
    <s v="Patava Medical(GST)"/>
    <s v="KRAHD_40484"/>
    <x v="11"/>
    <s v="Other (Small A Pharmacy)"/>
    <s v="Fem Care"/>
    <s v="Whisper Choice"/>
    <n v="120"/>
    <n v="-6"/>
    <n v="-189.18"/>
    <s v="Shop had No Cash"/>
    <x v="3"/>
    <n v="31.53"/>
    <n v="-189.18"/>
    <n v="200970.46"/>
    <n v="-528.83000000000004"/>
    <n v="119.33000000000447"/>
    <x v="220"/>
    <n v="0.47541832669324491"/>
  </r>
  <r>
    <d v="2024-12-02T00:00:00"/>
    <s v="Saleable RETURN"/>
    <s v="Alif medical store"/>
    <s v="KRAHD_39805"/>
    <x v="10"/>
    <s v="HFS (Large B Pharmacy)- D Type- Sectorized"/>
    <s v="Hair Care"/>
    <s v="H&amp;S"/>
    <n v="56"/>
    <n v="-1"/>
    <n v="-186.36"/>
    <s v="Wrong Order"/>
    <x v="3"/>
    <n v="186.36"/>
    <n v="-186.36"/>
    <n v="393774.62999999995"/>
    <n v="-186.36"/>
    <n v="308.51000000000477"/>
    <x v="221"/>
    <n v="1.2340400000000191"/>
  </r>
  <r>
    <d v="2024-12-02T00:00:00"/>
    <s v="Saleable RETURN"/>
    <s v="Salomi Boutique"/>
    <s v="KRAHD_40072"/>
    <x v="10"/>
    <s v="HFS (Large B Pharmacy)- D Type- Sectorized"/>
    <s v="Hair Care"/>
    <s v="H&amp;S"/>
    <n v="56"/>
    <n v="-1"/>
    <n v="-186.36"/>
    <s v="Wrong Order"/>
    <x v="3"/>
    <n v="186.36"/>
    <n v="-186.36"/>
    <n v="393960.98999999993"/>
    <n v="-186.36"/>
    <n v="494.87000000000535"/>
    <x v="222"/>
    <n v="1.9874297188755234"/>
  </r>
  <r>
    <d v="2024-12-02T00:00:00"/>
    <s v="Saleable RETURN"/>
    <s v="Vidya Medical &amp; Sergical Store(GST)-(Cash Only)"/>
    <s v="KRAHD_62200"/>
    <x v="10"/>
    <s v="HFS (Large B Pharmacy)- D Type- Sectorized"/>
    <s v="Hair Care"/>
    <s v="H&amp;S"/>
    <n v="56"/>
    <n v="-1"/>
    <n v="-186.36"/>
    <s v="Shop had No Cash"/>
    <x v="3"/>
    <n v="186.36"/>
    <n v="-186.36"/>
    <n v="394147.34999999992"/>
    <n v="-186.36"/>
    <n v="681.23000000000229"/>
    <x v="223"/>
    <n v="2.7468951612903316"/>
  </r>
  <r>
    <d v="2024-12-02T00:00:00"/>
    <s v="DAMAGED RETURN"/>
    <s v="Medicare Pharmacy(GST)"/>
    <s v="KRAHD_84714"/>
    <x v="10"/>
    <s v="HFS (Large B Pharmacy)- D Type- Sectorized"/>
    <s v="Fem Care"/>
    <s v="Whisper Ultra"/>
    <n v="54"/>
    <n v="-2"/>
    <n v="-184.22"/>
    <s v="DAMAGED"/>
    <x v="2"/>
    <n v="92.11"/>
    <n v="-184.22"/>
    <n v="402937.00000000006"/>
    <n v="-671.2"/>
    <n v="-2619.5700000000002"/>
    <x v="224"/>
    <n v="-124.74142857142859"/>
  </r>
  <r>
    <d v="2024-12-02T00:00:00"/>
    <s v="Saleable RETURN"/>
    <s v="Raj Chemist(GST)"/>
    <s v="KRAHD_38421"/>
    <x v="2"/>
    <s v="HFS (Large A Pharmacy)- D type- Sectorized"/>
    <s v="Fem Care"/>
    <s v="Whisper Choice"/>
    <n v="112"/>
    <n v="-4"/>
    <n v="-180.16"/>
    <s v="Po Expired So Customer Rejected"/>
    <x v="3"/>
    <n v="45.04"/>
    <n v="-180.16"/>
    <n v="201159.63999999998"/>
    <n v="-701.79000000000008"/>
    <n v="867.59000000000287"/>
    <x v="225"/>
    <n v="3.5125101214575016"/>
  </r>
  <r>
    <d v="2024-12-02T00:00:00"/>
    <s v="DAMAGED RETURN"/>
    <s v="simandhar pharmacy"/>
    <s v="KRAHD_85454"/>
    <x v="14"/>
    <s v="New (Medium Pharmacy)- D Type"/>
    <s v="Health Care"/>
    <s v="BabyRub"/>
    <n v="120"/>
    <n v="-1"/>
    <n v="-179.4"/>
    <s v="Expired Pack"/>
    <x v="2"/>
    <n v="179.4"/>
    <n v="-179.4"/>
    <n v="122509.79"/>
    <n v="-483.06999999999994"/>
    <n v="-2435.35"/>
    <x v="226"/>
    <n v="-121.7675"/>
  </r>
  <r>
    <d v="2024-12-02T00:00:00"/>
    <s v="Saleable RETURN"/>
    <s v="Anjali Kirana"/>
    <s v="KRAHD_48180"/>
    <x v="5"/>
    <s v="Other (Small B Traditional)"/>
    <s v="Health Care"/>
    <s v="VCD"/>
    <n v="32"/>
    <n v="-1"/>
    <n v="-175.22"/>
    <s v="Wrong Order"/>
    <x v="3"/>
    <n v="175.22"/>
    <n v="-175.22"/>
    <n v="967737.06"/>
    <n v="-269.2"/>
    <n v="1047.7500000000064"/>
    <x v="227"/>
    <n v="4.259146341463441"/>
  </r>
  <r>
    <d v="2024-12-02T00:00:00"/>
    <s v="Saleable RETURN"/>
    <s v="chamunda kirana"/>
    <s v="KRAHD_M01343"/>
    <x v="5"/>
    <s v="Maximus Jun22 (Small B Traditional)"/>
    <s v="Health Care"/>
    <s v="VCD"/>
    <n v="32"/>
    <n v="-1"/>
    <n v="-175.22"/>
    <s v="Shop Closed"/>
    <x v="3"/>
    <n v="175.22"/>
    <n v="-175.22"/>
    <n v="967912.28"/>
    <n v="-475.17"/>
    <n v="1222.9700000000057"/>
    <x v="228"/>
    <n v="4.9917142857143091"/>
  </r>
  <r>
    <d v="2024-12-02T00:00:00"/>
    <s v="Saleable RETURN"/>
    <s v="shree chamunda kirana store"/>
    <s v="KRAHD_97658"/>
    <x v="16"/>
    <s v="Maximus 2.0 Replacement (New Traditional)"/>
    <s v="Health Care"/>
    <s v="VCD"/>
    <n v="32"/>
    <n v="-1"/>
    <n v="-175.22"/>
    <s v="Wrong Order"/>
    <x v="3"/>
    <n v="175.22"/>
    <n v="-175.22"/>
    <n v="968087.5"/>
    <n v="-273.22000000000003"/>
    <n v="1398.1900000000069"/>
    <x v="229"/>
    <n v="5.7302868852459294"/>
  </r>
  <r>
    <d v="2024-12-02T00:00:00"/>
    <s v="Saleable RETURN"/>
    <s v="Amiraj Pro Center(GST)"/>
    <s v="KRAHD_39534"/>
    <x v="4"/>
    <s v="HFS Sectorized (Large B Traditional)"/>
    <s v="Skin Care"/>
    <s v="Olay"/>
    <n v="48"/>
    <n v="-2"/>
    <n v="-172.18"/>
    <s v="Shop had No Cash"/>
    <x v="3"/>
    <n v="86.09"/>
    <n v="-172.18"/>
    <n v="26265.37"/>
    <n v="-316.90999999999997"/>
    <n v="1573.4100000000044"/>
    <x v="230"/>
    <n v="6.4749382716049562"/>
  </r>
  <r>
    <d v="2024-12-02T00:00:00"/>
    <s v="Saleable RETURN"/>
    <s v="Shree Sureshwar Grain Centre(GST)"/>
    <s v="KRAHD_38651"/>
    <x v="4"/>
    <s v="HFS Sectorized (Large B Traditional)"/>
    <s v="Skin Care"/>
    <s v="Olay"/>
    <n v="48"/>
    <n v="-2"/>
    <n v="-172.18"/>
    <s v="Shop had No Cash"/>
    <x v="3"/>
    <n v="86.09"/>
    <n v="-172.18"/>
    <n v="26437.55"/>
    <n v="-396.90999999999997"/>
    <n v="1745.5900000000065"/>
    <x v="231"/>
    <n v="7.2131818181818455"/>
  </r>
  <r>
    <d v="2024-12-02T00:00:00"/>
    <s v="Saleable RETURN"/>
    <s v="Patava Medical(GST)"/>
    <s v="KRAHD_40484"/>
    <x v="11"/>
    <s v="Other (Small A Pharmacy)"/>
    <s v="Baby Care"/>
    <s v="Pampers"/>
    <n v="168"/>
    <n v="-10"/>
    <n v="-166.7"/>
    <s v="Shop had No Cash"/>
    <x v="3"/>
    <n v="16.669999999999998"/>
    <n v="-166.7"/>
    <n v="420439.20999999985"/>
    <n v="-339.65"/>
    <n v="1917.7700000000068"/>
    <x v="232"/>
    <n v="7.9575518672199452"/>
  </r>
  <r>
    <d v="2024-12-02T00:00:00"/>
    <s v="Saleable RETURN"/>
    <s v="Shree Aai Mata super market"/>
    <s v="KRAHD_M04982"/>
    <x v="5"/>
    <s v="Maximus Jun22 (Small B Traditional)"/>
    <s v="Fabric &amp; Home Care"/>
    <s v="Ariel"/>
    <n v="48"/>
    <n v="-2"/>
    <n v="-166.68"/>
    <s v="Shop had No Cash"/>
    <x v="3"/>
    <n v="83.34"/>
    <n v="-166.68"/>
    <n v="1112940.76"/>
    <n v="-463.55"/>
    <n v="2084.4700000000075"/>
    <x v="233"/>
    <n v="8.6852916666666982"/>
  </r>
  <r>
    <d v="2024-12-02T00:00:00"/>
    <s v="DAMAGED RETURN"/>
    <s v="simandhar pharmacy"/>
    <s v="KRAHD_85454"/>
    <x v="14"/>
    <s v="New (Medium Pharmacy)- D Type"/>
    <s v="Fem Care"/>
    <s v="Whisper Ultra"/>
    <n v="24"/>
    <n v="-1"/>
    <n v="-166.67"/>
    <s v="DAMAGED"/>
    <x v="2"/>
    <n v="166.67"/>
    <n v="-166.67"/>
    <n v="403121.22000000009"/>
    <n v="-303.66999999999996"/>
    <n v="-2255.9499999999998"/>
    <x v="234"/>
    <n v="-118.73421052631578"/>
  </r>
  <r>
    <d v="2024-12-02T00:00:00"/>
    <s v="Saleable RETURN"/>
    <s v="Maruti Medical &amp; Provision Store"/>
    <s v="KRAHD_92202"/>
    <x v="10"/>
    <s v="HFS (Large B Pharmacy)- D Type- Sectorized"/>
    <s v="Baby Care"/>
    <s v="Pampers"/>
    <n v="40"/>
    <n v="-2"/>
    <n v="-165"/>
    <s v="Wrong Order"/>
    <x v="3"/>
    <n v="82.5"/>
    <n v="-165"/>
    <n v="420605.9099999998"/>
    <n v="-165"/>
    <n v="2251.1500000000078"/>
    <x v="235"/>
    <n v="9.4190376569037984"/>
  </r>
  <r>
    <d v="2024-12-02T00:00:00"/>
    <s v="Saleable RETURN"/>
    <s v="Star Health Medical(GST)"/>
    <s v="KRAHD_38719"/>
    <x v="10"/>
    <s v="HFS (Large B Pharmacy)- D Type- Sectorized"/>
    <s v="Baby Care"/>
    <s v="Pampers"/>
    <n v="40"/>
    <n v="-2"/>
    <n v="-165"/>
    <s v="Godown Short"/>
    <x v="3"/>
    <n v="82.5"/>
    <n v="-165"/>
    <n v="420770.9099999998"/>
    <n v="-165"/>
    <n v="2416.1500000000078"/>
    <x v="236"/>
    <n v="10.151890756302555"/>
  </r>
  <r>
    <d v="2024-12-02T00:00:00"/>
    <s v="Saleable RETURN"/>
    <s v="Raj Chemist(GST)"/>
    <s v="KRAHD_38421"/>
    <x v="2"/>
    <s v="HFS (Large A Pharmacy)- D type- Sectorized"/>
    <s v="Fem Care"/>
    <s v="Whisper Maxi"/>
    <n v="45"/>
    <n v="-1"/>
    <n v="-162.28"/>
    <s v="Po Expired So Customer Rejected"/>
    <x v="3"/>
    <n v="162.28"/>
    <n v="-162.28"/>
    <n v="50586.380000000005"/>
    <n v="-521.63"/>
    <n v="2581.1500000000078"/>
    <x v="237"/>
    <n v="10.890928270042227"/>
  </r>
  <r>
    <d v="2024-12-02T00:00:00"/>
    <s v="Saleable RETURN"/>
    <s v="New Rajasthan Medicalts(GST)"/>
    <s v="KRAHD_38549"/>
    <x v="10"/>
    <s v="HFS (Large B Pharmacy)- D Type- Sectorized"/>
    <s v="Fem Care"/>
    <s v="Whisper Ultra"/>
    <n v="60"/>
    <n v="-2"/>
    <n v="-162.18"/>
    <s v="Wrong Order"/>
    <x v="3"/>
    <n v="81.09"/>
    <n v="-162.18"/>
    <n v="403287.89000000007"/>
    <n v="-265.18"/>
    <n v="2743.4300000000067"/>
    <x v="238"/>
    <n v="11.624703389830536"/>
  </r>
  <r>
    <d v="2024-12-02T00:00:00"/>
    <s v="Saleable RETURN"/>
    <s v="A-1 Medical"/>
    <s v="KRAHD_86105"/>
    <x v="10"/>
    <s v="HFS (Large B Pharmacy)- D Type- Sectorized"/>
    <s v="Grooming"/>
    <s v="Guard"/>
    <n v="480"/>
    <n v="-4"/>
    <n v="-160"/>
    <s v="Wrong Order"/>
    <x v="3"/>
    <n v="40"/>
    <n v="-160"/>
    <n v="333235.08999999997"/>
    <n v="-304.73"/>
    <n v="2905.6100000000088"/>
    <x v="239"/>
    <n v="12.364297872340464"/>
  </r>
  <r>
    <d v="2024-12-02T00:00:00"/>
    <s v="Saleable RETURN"/>
    <s v="Shree Shanti Chemist"/>
    <s v="KRAHD_38988"/>
    <x v="10"/>
    <s v="HFS (Large B Pharmacy)- D Type- Sectorized"/>
    <s v="Grooming"/>
    <s v="Guard"/>
    <n v="480"/>
    <n v="-4"/>
    <n v="-160"/>
    <s v="Wrong Order"/>
    <x v="3"/>
    <n v="40"/>
    <n v="-160"/>
    <n v="333395.08999999997"/>
    <n v="-258.95"/>
    <n v="3065.6100000000088"/>
    <x v="240"/>
    <n v="13.100897435897473"/>
  </r>
  <r>
    <d v="2024-12-02T00:00:00"/>
    <s v="Saleable RETURN"/>
    <s v="Wel Come Medical-(Cash Only)"/>
    <s v="KRAHD_77640"/>
    <x v="10"/>
    <s v="HFS (Large B Pharmacy)- D Type- Sectorized"/>
    <s v="Grooming"/>
    <s v="Guard"/>
    <n v="480"/>
    <n v="-4"/>
    <n v="-160"/>
    <s v="Wrong Order"/>
    <x v="3"/>
    <n v="40"/>
    <n v="-160"/>
    <n v="333555.08999999997"/>
    <n v="-160"/>
    <n v="3225.6100000000083"/>
    <x v="241"/>
    <n v="13.843819742489305"/>
  </r>
  <r>
    <d v="2024-12-02T00:00:00"/>
    <s v="Saleable RETURN"/>
    <s v="Raj Chemist(GST)"/>
    <s v="KRAHD_38421"/>
    <x v="2"/>
    <s v="HFS (Large A Pharmacy)- D type- Sectorized"/>
    <s v="Fem Care"/>
    <s v="Whisper Ultra"/>
    <n v="36"/>
    <n v="-1"/>
    <n v="-157.66"/>
    <s v="Po Expired So Customer Rejected"/>
    <x v="3"/>
    <n v="157.66"/>
    <n v="-157.66"/>
    <n v="403450.07000000007"/>
    <n v="-359.34999999999997"/>
    <n v="3385.6100000000083"/>
    <x v="242"/>
    <n v="14.593146551724173"/>
  </r>
  <r>
    <d v="2024-12-02T00:00:00"/>
    <s v="Saleable RETURN"/>
    <s v="Kundan Parlour"/>
    <s v="KRAHD_80386"/>
    <x v="16"/>
    <s v="Other (New Traditional)"/>
    <s v="Fem Care"/>
    <s v="Whisper Choice"/>
    <n v="120"/>
    <n v="-5"/>
    <n v="-157.65"/>
    <s v="Shop Closed"/>
    <x v="3"/>
    <n v="31.53"/>
    <n v="-157.65"/>
    <n v="201339.8"/>
    <n v="-259.69"/>
    <n v="3543.2700000000082"/>
    <x v="243"/>
    <n v="15.338831168831204"/>
  </r>
  <r>
    <d v="2024-12-02T00:00:00"/>
    <s v="Saleable RETURN"/>
    <s v="Shree Aai Mata super market"/>
    <s v="KRAHD_M04982"/>
    <x v="5"/>
    <s v="Maximus Jun22 (Small B Traditional)"/>
    <s v="Hair Care"/>
    <s v="H&amp;S"/>
    <n v="60"/>
    <n v="-6"/>
    <n v="-147"/>
    <s v="Shop had No Cash"/>
    <x v="3"/>
    <n v="24.5"/>
    <n v="-147"/>
    <n v="394333.7099999999"/>
    <n v="-296.87"/>
    <n v="3700.9200000000096"/>
    <x v="244"/>
    <n v="16.090956521739173"/>
  </r>
  <r>
    <d v="2024-12-02T00:00:00"/>
    <s v="Saleable RETURN"/>
    <s v="A-1 Medical"/>
    <s v="KRAHD_86105"/>
    <x v="10"/>
    <s v="HFS (Large B Pharmacy)- D Type- Sectorized"/>
    <s v="Female Hair Removal"/>
    <s v="Venus"/>
    <n v="72"/>
    <n v="-1"/>
    <n v="-144.72999999999999"/>
    <s v="Wrong Order"/>
    <x v="2"/>
    <n v="144.72999999999999"/>
    <n v="-144.72999999999999"/>
    <n v="60150.65"/>
    <n v="-144.72999999999999"/>
    <n v="-2089.2799999999997"/>
    <x v="245"/>
    <n v="-116.07111111111109"/>
  </r>
  <r>
    <d v="2024-12-02T00:00:00"/>
    <s v="Saleable RETURN"/>
    <s v="Amiraj Pro Center(GST)"/>
    <s v="KRAHD_39534"/>
    <x v="4"/>
    <s v="HFS Sectorized (Large B Traditional)"/>
    <s v="Female Hair Removal"/>
    <s v="Venus"/>
    <n v="72"/>
    <n v="-1"/>
    <n v="-144.72999999999999"/>
    <s v="Shop had No Cash"/>
    <x v="2"/>
    <n v="144.72999999999999"/>
    <n v="-144.72999999999999"/>
    <n v="60295.380000000005"/>
    <n v="-144.72999999999999"/>
    <n v="-1944.55"/>
    <x v="246"/>
    <n v="-114.38529411764705"/>
  </r>
  <r>
    <d v="2024-12-02T00:00:00"/>
    <s v="Saleable RETURN"/>
    <s v="Aravali Medical Stores"/>
    <s v="KRAHD_75922"/>
    <x v="10"/>
    <s v="HFS (Large B Pharmacy)- D Type- Sectorized"/>
    <s v="Female Hair Removal"/>
    <s v="Venus"/>
    <n v="72"/>
    <n v="-1"/>
    <n v="-144.72999999999999"/>
    <s v="Wrong Order"/>
    <x v="2"/>
    <n v="144.72999999999999"/>
    <n v="-144.72999999999999"/>
    <n v="60440.11"/>
    <n v="-184.73"/>
    <n v="-1799.8200000000002"/>
    <x v="247"/>
    <n v="-112.48875000000001"/>
  </r>
  <r>
    <d v="2024-12-02T00:00:00"/>
    <s v="Saleable RETURN"/>
    <s v="Bhagvan Kirana &amp; Prov.(GST)"/>
    <s v="KRAHD_38550"/>
    <x v="4"/>
    <s v="HFS Sectorized (Large B Traditional)"/>
    <s v="Female Hair Removal"/>
    <s v="Venus"/>
    <n v="72"/>
    <n v="-1"/>
    <n v="-144.72999999999999"/>
    <s v="Wrong Order"/>
    <x v="2"/>
    <n v="144.72999999999999"/>
    <n v="-144.72999999999999"/>
    <n v="60584.840000000004"/>
    <n v="-144.72999999999999"/>
    <n v="-1655.0900000000001"/>
    <x v="248"/>
    <n v="-110.33933333333334"/>
  </r>
  <r>
    <d v="2024-12-02T00:00:00"/>
    <s v="Saleable RETURN"/>
    <s v="Bholenath Supermarket(GST)"/>
    <s v="KRAHD_75432"/>
    <x v="4"/>
    <s v="HFS Sectorized (Large B Traditional)"/>
    <s v="Female Hair Removal"/>
    <s v="Venus"/>
    <n v="72"/>
    <n v="-1"/>
    <n v="-144.72999999999999"/>
    <s v="Wrong Order"/>
    <x v="2"/>
    <n v="144.72999999999999"/>
    <n v="-144.72999999999999"/>
    <n v="60729.570000000007"/>
    <n v="-144.72999999999999"/>
    <n v="-1510.3600000000001"/>
    <x v="249"/>
    <n v="-107.88285714285715"/>
  </r>
  <r>
    <d v="2024-12-02T00:00:00"/>
    <s v="Saleable RETURN"/>
    <s v="Charbhuja trading Co."/>
    <s v="KRAHD_38591"/>
    <x v="4"/>
    <s v="HFS Sectorized (Large B Traditional)"/>
    <s v="Female Hair Removal"/>
    <s v="Venus"/>
    <n v="72"/>
    <n v="-1"/>
    <n v="-144.72999999999999"/>
    <s v="Wrong Order"/>
    <x v="2"/>
    <n v="144.72999999999999"/>
    <n v="-144.72999999999999"/>
    <n v="60874.3"/>
    <n v="-144.72999999999999"/>
    <n v="-1365.6300000000003"/>
    <x v="250"/>
    <n v="-105.04846153846157"/>
  </r>
  <r>
    <d v="2024-12-02T00:00:00"/>
    <s v="Saleable RETURN"/>
    <s v="Nandkishor Medical Stores"/>
    <s v="KRAHD_53216"/>
    <x v="10"/>
    <s v="HFS (Large B Pharmacy)- D Type- Sectorized"/>
    <s v="Female Hair Removal"/>
    <s v="Venus"/>
    <n v="72"/>
    <n v="-1"/>
    <n v="-144.72999999999999"/>
    <s v="Wrong Order"/>
    <x v="2"/>
    <n v="144.72999999999999"/>
    <n v="-144.72999999999999"/>
    <n v="61019.030000000006"/>
    <n v="-184.73"/>
    <n v="-1220.9000000000003"/>
    <x v="251"/>
    <n v="-101.74166666666669"/>
  </r>
  <r>
    <d v="2024-12-02T00:00:00"/>
    <s v="Saleable RETURN"/>
    <s v="Shree Sureshwar Grain Centre(GST)"/>
    <s v="KRAHD_38651"/>
    <x v="4"/>
    <s v="HFS Sectorized (Large B Traditional)"/>
    <s v="Female Hair Removal"/>
    <s v="Venus"/>
    <n v="72"/>
    <n v="-1"/>
    <n v="-144.72999999999999"/>
    <s v="Shop had No Cash"/>
    <x v="2"/>
    <n v="144.72999999999999"/>
    <n v="-144.72999999999999"/>
    <n v="61163.76"/>
    <n v="-224.73"/>
    <n v="-1076.17"/>
    <x v="252"/>
    <n v="-97.833636363636373"/>
  </r>
  <r>
    <d v="2024-12-02T00:00:00"/>
    <s v="Saleable RETURN"/>
    <s v="Shreeji Chemist(GST)"/>
    <s v="KRAHD_40112"/>
    <x v="10"/>
    <s v="HFS (Large B Pharmacy)- D Type- Sectorized"/>
    <s v="Female Hair Removal"/>
    <s v="Venus"/>
    <n v="72"/>
    <n v="-1"/>
    <n v="-144.72999999999999"/>
    <s v="Shop had No Cash"/>
    <x v="2"/>
    <n v="144.72999999999999"/>
    <n v="-144.72999999999999"/>
    <n v="61308.490000000005"/>
    <n v="-144.72999999999999"/>
    <n v="-931.44"/>
    <x v="253"/>
    <n v="-93.144000000000005"/>
  </r>
  <r>
    <d v="2024-12-02T00:00:00"/>
    <s v="DAMAGED RETURN"/>
    <s v="Medicare Pharmacy(GST)"/>
    <s v="KRAHD_84714"/>
    <x v="10"/>
    <s v="HFS (Large B Pharmacy)- D Type- Sectorized"/>
    <s v="Fem Care"/>
    <s v="Whisper Maxi"/>
    <n v="75"/>
    <n v="-2"/>
    <n v="-142.86000000000001"/>
    <s v="DAMAGED"/>
    <x v="2"/>
    <n v="71.430000000000007"/>
    <n v="-142.86000000000001"/>
    <n v="50748.66"/>
    <n v="-486.97999999999996"/>
    <n v="-786.71"/>
    <x v="254"/>
    <n v="-87.412222222222226"/>
  </r>
  <r>
    <d v="2024-12-02T00:00:00"/>
    <s v="Saleable RETURN"/>
    <s v="babusingh rajpurohit kirana store"/>
    <s v="KRAHD_X1235"/>
    <x v="5"/>
    <s v="Other (Small B Traditional)"/>
    <s v="Hair Care"/>
    <s v="H&amp;S"/>
    <n v="40"/>
    <n v="-2"/>
    <n v="-137.5"/>
    <s v="Wrong Order"/>
    <x v="3"/>
    <n v="68.75"/>
    <n v="-137.5"/>
    <n v="394480.7099999999"/>
    <n v="-137.5"/>
    <n v="3847.9200000000096"/>
    <x v="255"/>
    <n v="16.803144104803536"/>
  </r>
  <r>
    <d v="2024-12-02T00:00:00"/>
    <s v="Saleable RETURN"/>
    <s v="Patava Medical(GST)"/>
    <s v="KRAHD_40484"/>
    <x v="11"/>
    <s v="Other (Small A Pharmacy)"/>
    <s v="Fem Care"/>
    <s v="Whisper Choice"/>
    <n v="112"/>
    <n v="-3"/>
    <n v="-135.12"/>
    <s v="Shop had No Cash"/>
    <x v="3"/>
    <n v="45.04"/>
    <n v="-135.12"/>
    <n v="201497.44999999998"/>
    <n v="-172.95"/>
    <n v="3985.4200000000096"/>
    <x v="256"/>
    <n v="17.479912280701797"/>
  </r>
  <r>
    <d v="2024-12-02T00:00:00"/>
    <s v="Saleable RETURN"/>
    <s v="Shreenathji Pharmacy"/>
    <s v="KRAHD_93063"/>
    <x v="11"/>
    <s v="Other (Small A Pharmacy)"/>
    <s v="Grooming"/>
    <s v="Vector3"/>
    <n v="30"/>
    <n v="-1"/>
    <n v="-133.04"/>
    <s v="Wrong Order"/>
    <x v="3"/>
    <n v="133.04"/>
    <n v="-133.04"/>
    <n v="14433.400000000001"/>
    <n v="-133.04"/>
    <n v="4120.5400000000081"/>
    <x v="257"/>
    <n v="18.152158590308407"/>
  </r>
  <r>
    <d v="2024-12-02T00:00:00"/>
    <s v="Saleable RETURN"/>
    <s v="Bisora Medical Store"/>
    <s v="KRAHD_70707"/>
    <x v="4"/>
    <s v="HFS Sectorized (Large B Traditional)"/>
    <s v="Baby Care"/>
    <s v="Pampers"/>
    <n v="40"/>
    <n v="-1"/>
    <n v="-132.5"/>
    <s v="Wrong Order"/>
    <x v="3"/>
    <n v="132.5"/>
    <n v="-132.5"/>
    <n v="420935.9099999998"/>
    <n v="-132.5"/>
    <n v="4253.580000000009"/>
    <x v="258"/>
    <n v="18.821150442477915"/>
  </r>
  <r>
    <d v="2024-12-02T00:00:00"/>
    <s v="DAMAGED RETURN"/>
    <s v="Medicare Pharmacy(GST)"/>
    <s v="KRAHD_84714"/>
    <x v="10"/>
    <s v="HFS (Large B Pharmacy)- D Type- Sectorized"/>
    <s v="Fem Care"/>
    <s v="Whisper Maxi"/>
    <n v="45"/>
    <n v="-1"/>
    <n v="-127.68"/>
    <s v="DAMAGED"/>
    <x v="2"/>
    <n v="127.68"/>
    <n v="-127.68"/>
    <n v="50891.520000000004"/>
    <n v="-344.12"/>
    <n v="-643.85"/>
    <x v="259"/>
    <n v="-80.481250000000003"/>
  </r>
  <r>
    <d v="2024-12-02T00:00:00"/>
    <s v="Saleable RETURN"/>
    <s v="Rational Handloom Co.Pvt.Ltd(GST)"/>
    <s v="KRAHD_38717"/>
    <x v="6"/>
    <s v="New HFS (Hyper)"/>
    <s v="Fem Care"/>
    <s v="Whisper Ultra"/>
    <n v="48"/>
    <n v="-1"/>
    <n v="-122.81"/>
    <s v="Godown Short"/>
    <x v="3"/>
    <n v="122.81"/>
    <n v="-122.81"/>
    <n v="403607.73000000004"/>
    <n v="-122.81"/>
    <n v="4386.080000000009"/>
    <x v="260"/>
    <n v="19.493688888888929"/>
  </r>
  <r>
    <d v="2024-12-02T00:00:00"/>
    <s v="Saleable RETURN"/>
    <s v="Sangam Pharmacy"/>
    <s v="KRAHD_82527"/>
    <x v="10"/>
    <s v="HFS (Large B Pharmacy)- D Type- Sectorized"/>
    <s v="Fem Care"/>
    <s v="Whisper Ultra"/>
    <n v="54"/>
    <n v="-1"/>
    <n v="-122.81"/>
    <s v="Wrong Order"/>
    <x v="3"/>
    <n v="122.81"/>
    <n v="-122.81"/>
    <n v="403730.5400000001"/>
    <n v="-162.81"/>
    <n v="4508.8900000000103"/>
    <x v="261"/>
    <n v="20.128973214285761"/>
  </r>
  <r>
    <d v="2024-12-02T00:00:00"/>
    <s v="Saleable RETURN"/>
    <s v="lucky tea stall"/>
    <s v="KRAHD_101287"/>
    <x v="16"/>
    <s v="Other (New Traditional)"/>
    <s v="Hair Care"/>
    <s v="H&amp;S"/>
    <n v="60"/>
    <n v="-5"/>
    <n v="-122.5"/>
    <s v="Wrong Order"/>
    <x v="3"/>
    <n v="24.5"/>
    <n v="-122.5"/>
    <n v="394618.2099999999"/>
    <n v="-122.5"/>
    <n v="4631.7000000000062"/>
    <x v="262"/>
    <n v="20.769955156950701"/>
  </r>
  <r>
    <d v="2024-12-02T00:00:00"/>
    <s v="Saleable RETURN"/>
    <s v="Akshar Medicine(GST)"/>
    <s v="KRAHD_42201"/>
    <x v="10"/>
    <s v="HFS (Large B Pharmacy)- D Type- Sectorized"/>
    <s v="Fem Care"/>
    <s v="Whisper Choice"/>
    <n v="120"/>
    <n v="-3"/>
    <n v="-113.49"/>
    <s v="Wrong Order"/>
    <x v="3"/>
    <n v="37.83"/>
    <n v="-113.49"/>
    <n v="201632.56999999998"/>
    <n v="-113.49"/>
    <n v="4754.2000000000062"/>
    <x v="263"/>
    <n v="21.415315315315343"/>
  </r>
  <r>
    <d v="2024-12-02T00:00:00"/>
    <s v="Saleable RETURN"/>
    <s v="Arkaan Medicines"/>
    <s v="KRAHD_83181"/>
    <x v="10"/>
    <s v="HFS (Large B Pharmacy)- D Type- Sectorized"/>
    <s v="Oral care"/>
    <s v="ORAL B"/>
    <n v="36"/>
    <n v="-1"/>
    <n v="-112.5"/>
    <s v="Wrong Order"/>
    <x v="3"/>
    <n v="112.5"/>
    <n v="-112.5"/>
    <n v="159111.79999999999"/>
    <n v="-112.5"/>
    <n v="4867.6900000000078"/>
    <x v="264"/>
    <n v="22.025746606334877"/>
  </r>
  <r>
    <d v="2024-12-02T00:00:00"/>
    <s v="Saleable RETURN"/>
    <s v="Madina Medical"/>
    <s v="KRAHD_86142"/>
    <x v="10"/>
    <s v="New (Large B Pharmacy)"/>
    <s v="Oral care"/>
    <s v="ORAL B"/>
    <n v="36"/>
    <n v="-1"/>
    <n v="-112.5"/>
    <s v="Wrong Order"/>
    <x v="3"/>
    <n v="112.5"/>
    <n v="-112.5"/>
    <n v="159224.29999999999"/>
    <n v="-112.5"/>
    <n v="4980.190000000006"/>
    <x v="265"/>
    <n v="22.637227272727301"/>
  </r>
  <r>
    <d v="2024-12-02T00:00:00"/>
    <s v="Saleable RETURN"/>
    <s v="bhanbrayan kirana store"/>
    <s v="KRAHD_M01439"/>
    <x v="19"/>
    <s v="Maximus Jun22 (Small C Traditional)"/>
    <s v="Grooming"/>
    <s v="Guard"/>
    <n v="240"/>
    <n v="-1"/>
    <n v="-112"/>
    <s v="Shop Closed"/>
    <x v="3"/>
    <n v="112"/>
    <n v="-112"/>
    <n v="333715.08999999997"/>
    <n v="-112"/>
    <n v="5092.6900000000078"/>
    <x v="266"/>
    <n v="23.254292237442957"/>
  </r>
  <r>
    <d v="2024-12-02T00:00:00"/>
    <s v="Saleable RETURN"/>
    <s v="Satnam Parlour"/>
    <s v="KRAHD_88685"/>
    <x v="5"/>
    <s v="Other (Small B Traditional)"/>
    <s v="Grooming"/>
    <s v="Guard"/>
    <n v="240"/>
    <n v="-1"/>
    <n v="-112"/>
    <s v="Shop had No Cash"/>
    <x v="3"/>
    <n v="112"/>
    <n v="-112"/>
    <n v="333827.08999999997"/>
    <n v="-312.99"/>
    <n v="5204.6900000000114"/>
    <x v="267"/>
    <n v="23.874724770642253"/>
  </r>
  <r>
    <d v="2024-12-02T00:00:00"/>
    <s v="Saleable RETURN"/>
    <s v="Raj Chemist(GST)"/>
    <s v="KRAHD_38421"/>
    <x v="2"/>
    <s v="HFS (Large A Pharmacy)- D type- Sectorized"/>
    <s v="Grooming"/>
    <s v="7 O Clock PII"/>
    <n v="144"/>
    <n v="-1"/>
    <n v="-111.61"/>
    <s v="Po Expired So Customer Rejected"/>
    <x v="3"/>
    <n v="111.61"/>
    <n v="-111.61"/>
    <n v="3488.39"/>
    <n v="-201.69"/>
    <n v="5316.690000000006"/>
    <x v="268"/>
    <n v="24.500875576036893"/>
  </r>
  <r>
    <d v="2024-12-02T00:00:00"/>
    <s v="Saleable RETURN"/>
    <s v="parvati provision store"/>
    <s v="KRAHD_M00209"/>
    <x v="5"/>
    <s v="Maximus Jun22 (Small B Traditional)"/>
    <s v="Fabric &amp; Home Care"/>
    <s v="Tide"/>
    <n v="72"/>
    <n v="-12"/>
    <n v="-111.12"/>
    <s v="Wrong Order"/>
    <x v="3"/>
    <n v="9.26"/>
    <n v="-111.12"/>
    <n v="857773.11999999988"/>
    <n v="-213.16000000000003"/>
    <n v="5428.3000000000065"/>
    <x v="269"/>
    <n v="25.131018518518548"/>
  </r>
  <r>
    <d v="2024-12-02T00:00:00"/>
    <s v="Saleable RETURN"/>
    <s v="Shanker Kirana Store"/>
    <s v="KRAHD_39128"/>
    <x v="5"/>
    <s v="Other (Small B Traditional)"/>
    <s v="Fabric &amp; Home Care"/>
    <s v="Ariel Liquid"/>
    <n v="24"/>
    <n v="-2"/>
    <n v="-106"/>
    <s v="Wrong Order"/>
    <x v="3"/>
    <n v="53"/>
    <n v="-106"/>
    <n v="528918.67999999993"/>
    <n v="-208.04000000000002"/>
    <n v="5539.4200000000092"/>
    <x v="270"/>
    <n v="25.764744186046553"/>
  </r>
  <r>
    <d v="2024-12-02T00:00:00"/>
    <s v="Saleable RETURN"/>
    <s v="Beena Medical Stores Private Limited"/>
    <s v="KRAHD_94675"/>
    <x v="2"/>
    <s v="HFS (Large A Pharmacy)- D type- Sectorized"/>
    <s v="Grooming"/>
    <s v="Wilkinson Sword"/>
    <n v="160"/>
    <n v="-1"/>
    <n v="-103"/>
    <s v="Wrong Order"/>
    <x v="3"/>
    <n v="103"/>
    <n v="-103"/>
    <n v="147131"/>
    <n v="-103"/>
    <n v="5645.4200000000092"/>
    <x v="271"/>
    <n v="26.380467289719668"/>
  </r>
  <r>
    <d v="2024-12-02T00:00:00"/>
    <s v="Saleable RETURN"/>
    <s v="chamunda kirana"/>
    <s v="KRAHD_M01343"/>
    <x v="5"/>
    <s v="Maximus Jun22 (Small B Traditional)"/>
    <s v="Grooming"/>
    <s v="Wilkinson Sword"/>
    <n v="160"/>
    <n v="-1"/>
    <n v="-103"/>
    <s v="Shop Closed"/>
    <x v="3"/>
    <n v="103"/>
    <n v="-103"/>
    <n v="147234"/>
    <n v="-299.95"/>
    <n v="5748.4200000000055"/>
    <x v="272"/>
    <n v="26.987887323943689"/>
  </r>
  <r>
    <d v="2024-12-02T00:00:00"/>
    <s v="Saleable RETURN"/>
    <s v="khodiyar kirana store"/>
    <s v="KRAHD_M01356"/>
    <x v="16"/>
    <s v="Maximus Jun22 (New Traditional)"/>
    <s v="Grooming"/>
    <s v="Wilkinson Sword"/>
    <n v="160"/>
    <n v="-1"/>
    <n v="-103"/>
    <s v="Godown Short"/>
    <x v="3"/>
    <n v="103"/>
    <n v="-103"/>
    <n v="147337"/>
    <n v="-201"/>
    <n v="5851.4200000000055"/>
    <x v="273"/>
    <n v="27.601037735849083"/>
  </r>
  <r>
    <d v="2024-12-02T00:00:00"/>
    <s v="Saleable RETURN"/>
    <s v="Mahalaxmi Novelty"/>
    <s v="KRAHD_83768"/>
    <x v="11"/>
    <s v="Other (Small A Pharmacy)"/>
    <s v="Grooming"/>
    <s v="Wilkinson Sword"/>
    <n v="160"/>
    <n v="-1"/>
    <n v="-103"/>
    <s v="Godown Short"/>
    <x v="3"/>
    <n v="103"/>
    <n v="-103"/>
    <n v="147440"/>
    <n v="-103"/>
    <n v="5954.4200000000055"/>
    <x v="274"/>
    <n v="28.220000000000027"/>
  </r>
  <r>
    <d v="2024-12-02T00:00:00"/>
    <s v="Saleable RETURN"/>
    <s v="Manan Medical Stores(GST)"/>
    <s v="KRAHD_40413"/>
    <x v="10"/>
    <s v="HFS (Large B Pharmacy)- D Type- Sectorized"/>
    <s v="Grooming"/>
    <s v="Wilkinson Sword"/>
    <n v="160"/>
    <n v="-1"/>
    <n v="-103"/>
    <s v="Wrong Order"/>
    <x v="3"/>
    <n v="103"/>
    <n v="-103"/>
    <n v="147543"/>
    <n v="-103"/>
    <n v="6057.4200000000055"/>
    <x v="275"/>
    <n v="28.844857142857169"/>
  </r>
  <r>
    <d v="2024-12-02T00:00:00"/>
    <s v="Saleable RETURN"/>
    <s v="New Mahalaxmi Medical store"/>
    <s v="KRAHD_93109"/>
    <x v="10"/>
    <s v="HFS (Large B Pharmacy)- D Type- Sectorized"/>
    <s v="Grooming"/>
    <s v="Wilkinson Sword"/>
    <n v="160"/>
    <n v="-1"/>
    <n v="-103"/>
    <s v="Wrong Order"/>
    <x v="3"/>
    <n v="103"/>
    <n v="-103"/>
    <n v="147646"/>
    <n v="-103"/>
    <n v="6160.4200000000037"/>
    <x v="276"/>
    <n v="29.475693779904326"/>
  </r>
  <r>
    <d v="2024-12-02T00:00:00"/>
    <s v="Saleable RETURN"/>
    <s v="New Rajasthan Medicalts(GST)"/>
    <s v="KRAHD_38549"/>
    <x v="10"/>
    <s v="HFS (Large B Pharmacy)- D Type- Sectorized"/>
    <s v="Grooming"/>
    <s v="Wilkinson Sword"/>
    <n v="160"/>
    <n v="-1"/>
    <n v="-103"/>
    <s v="Wrong Order"/>
    <x v="3"/>
    <n v="103"/>
    <n v="-103"/>
    <n v="147749"/>
    <n v="-103"/>
    <n v="6263.42"/>
    <x v="277"/>
    <n v="30.112596153846155"/>
  </r>
  <r>
    <d v="2024-12-02T00:00:00"/>
    <s v="Saleable RETURN"/>
    <s v="Shree Vardhaman Medical(GST)"/>
    <s v="KRAHD_38584"/>
    <x v="2"/>
    <s v="HFS (Large A Pharmacy)- L type- Sectorized"/>
    <s v="Grooming"/>
    <s v="Wilkinson Sword"/>
    <n v="160"/>
    <n v="-1"/>
    <n v="-103"/>
    <s v="Wrong Order"/>
    <x v="3"/>
    <n v="103"/>
    <n v="-103"/>
    <n v="147852"/>
    <n v="-103"/>
    <n v="6366.42"/>
    <x v="278"/>
    <n v="30.755652173913045"/>
  </r>
  <r>
    <d v="2024-12-02T00:00:00"/>
    <s v="Saleable RETURN"/>
    <s v="Siddhnath Medical &amp; Pro store"/>
    <s v="KRAHD_40967"/>
    <x v="10"/>
    <s v="HFS (Large B Pharmacy)- D Type- Sectorized"/>
    <s v="Grooming"/>
    <s v="Wilkinson Sword"/>
    <n v="160"/>
    <n v="-1"/>
    <n v="-103"/>
    <s v="Wrong Order"/>
    <x v="3"/>
    <n v="103"/>
    <n v="-103"/>
    <n v="147955"/>
    <n v="-103"/>
    <n v="6469.4199999999964"/>
    <x v="279"/>
    <n v="31.404951456310663"/>
  </r>
  <r>
    <d v="2024-12-02T00:00:00"/>
    <s v="Saleable RETURN"/>
    <s v="Satnam Parlour"/>
    <s v="KRAHD_88685"/>
    <x v="5"/>
    <s v="Other (Small B Traditional)"/>
    <s v="Fabric &amp; Home Care"/>
    <s v="Ariel"/>
    <n v="5"/>
    <n v="-1"/>
    <n v="-102.04"/>
    <s v="Shop had No Cash"/>
    <x v="3"/>
    <n v="102.04"/>
    <n v="-102.04"/>
    <n v="1113107.4400000002"/>
    <n v="-200.99"/>
    <n v="6572.4199999999946"/>
    <x v="280"/>
    <n v="32.060585365853633"/>
  </r>
  <r>
    <d v="2024-12-02T00:00:00"/>
    <s v="Saleable RETURN"/>
    <s v="jai Shree kirana store"/>
    <s v="KRAHD_101330"/>
    <x v="16"/>
    <s v="Other (New Traditional)"/>
    <s v="Fabric &amp; Home Care"/>
    <s v="Tide"/>
    <n v="5"/>
    <n v="-1"/>
    <n v="-102.04"/>
    <s v="Wrong Order"/>
    <x v="3"/>
    <n v="102.04"/>
    <n v="-102.04"/>
    <n v="857884.23999999987"/>
    <n v="-102.04"/>
    <n v="6674.4599999999937"/>
    <x v="281"/>
    <n v="32.717941176470561"/>
  </r>
  <r>
    <d v="2024-12-02T00:00:00"/>
    <s v="Saleable RETURN"/>
    <s v="Kundan Parlour"/>
    <s v="KRAHD_80386"/>
    <x v="16"/>
    <s v="Other (New Traditional)"/>
    <s v="Fabric &amp; Home Care"/>
    <s v="Tide"/>
    <n v="5"/>
    <n v="-1"/>
    <n v="-102.04"/>
    <s v="Shop Closed"/>
    <x v="3"/>
    <n v="102.04"/>
    <n v="-102.04"/>
    <n v="857986.27999999991"/>
    <n v="-102.04"/>
    <n v="6776.4999999999945"/>
    <x v="282"/>
    <n v="33.381773399014754"/>
  </r>
  <r>
    <d v="2024-12-02T00:00:00"/>
    <s v="Saleable RETURN"/>
    <s v="parvati provision store"/>
    <s v="KRAHD_M00209"/>
    <x v="5"/>
    <s v="Maximus Jun22 (Small B Traditional)"/>
    <s v="Fabric &amp; Home Care"/>
    <s v="Tide"/>
    <n v="5"/>
    <n v="-1"/>
    <n v="-102.04"/>
    <s v="Wrong Order"/>
    <x v="3"/>
    <n v="102.04"/>
    <n v="-102.04"/>
    <n v="858088.31999999983"/>
    <n v="-102.04"/>
    <n v="6878.5399999999954"/>
    <x v="283"/>
    <n v="34.052178217821762"/>
  </r>
  <r>
    <d v="2024-12-02T00:00:00"/>
    <s v="Saleable RETURN"/>
    <s v="Shanker Kirana Store"/>
    <s v="KRAHD_39128"/>
    <x v="5"/>
    <s v="Other (Small B Traditional)"/>
    <s v="Fabric &amp; Home Care"/>
    <s v="Tide"/>
    <n v="5"/>
    <n v="-1"/>
    <n v="-102.04"/>
    <s v="Wrong Order"/>
    <x v="3"/>
    <n v="102.04"/>
    <n v="-102.04"/>
    <n v="858190.35999999987"/>
    <n v="-102.04"/>
    <n v="6980.5799999999945"/>
    <x v="284"/>
    <n v="34.729253731343256"/>
  </r>
  <r>
    <d v="2024-12-02T00:00:00"/>
    <s v="Saleable RETURN"/>
    <s v="Kashtabhanjan Medical"/>
    <s v="KRAHD_88734"/>
    <x v="14"/>
    <s v="New (Medium Pharmacy)- D Type"/>
    <s v="Fem Care"/>
    <s v="Whisper Choice"/>
    <n v="30"/>
    <n v="-1"/>
    <n v="-99.1"/>
    <s v="Wrong Order"/>
    <x v="3"/>
    <n v="99.1"/>
    <n v="-99.1"/>
    <n v="201746.05999999997"/>
    <n v="-99.1"/>
    <n v="7082.6199999999953"/>
    <x v="285"/>
    <n v="35.413099999999979"/>
  </r>
  <r>
    <d v="2024-12-02T00:00:00"/>
    <s v="Saleable RETURN"/>
    <s v="chamunda kirana"/>
    <s v="KRAHD_M01343"/>
    <x v="5"/>
    <s v="Maximus Jun22 (Small B Traditional)"/>
    <s v="Grooming"/>
    <s v="Guard"/>
    <n v="108"/>
    <n v="-1"/>
    <n v="-98.95"/>
    <s v="Shop Closed"/>
    <x v="3"/>
    <n v="98.95"/>
    <n v="-98.95"/>
    <n v="333939.08999999997"/>
    <n v="-196.95"/>
    <n v="7181.7199999999957"/>
    <x v="286"/>
    <n v="36.089045226130629"/>
  </r>
  <r>
    <d v="2024-12-02T00:00:00"/>
    <s v="Saleable RETURN"/>
    <s v="Hare Krishna grain cener"/>
    <s v="KRAHD_M01969"/>
    <x v="4"/>
    <s v="HFS Sectorized (Large B Traditional)"/>
    <s v="Grooming"/>
    <s v="Guard"/>
    <n v="108"/>
    <n v="-1"/>
    <n v="-98.95"/>
    <s v="Wrong Order"/>
    <x v="3"/>
    <n v="98.95"/>
    <n v="-98.95"/>
    <n v="334038.03999999998"/>
    <n v="-168.95"/>
    <n v="7280.6699999999946"/>
    <x v="287"/>
    <n v="36.77106060606058"/>
  </r>
  <r>
    <d v="2024-12-02T00:00:00"/>
    <s v="Saleable RETURN"/>
    <s v="Satnam Parlour"/>
    <s v="KRAHD_88685"/>
    <x v="5"/>
    <s v="Other (Small B Traditional)"/>
    <s v="Grooming"/>
    <s v="Guard"/>
    <n v="108"/>
    <n v="-1"/>
    <n v="-98.95"/>
    <s v="Shop had No Cash"/>
    <x v="3"/>
    <n v="98.95"/>
    <n v="-98.95"/>
    <n v="334136.99"/>
    <n v="-98.95"/>
    <n v="7379.6199999999953"/>
    <x v="288"/>
    <n v="37.45999999999998"/>
  </r>
  <r>
    <d v="2024-12-02T00:00:00"/>
    <s v="Saleable RETURN"/>
    <s v="Shree Shanti Chemist"/>
    <s v="KRAHD_38988"/>
    <x v="10"/>
    <s v="HFS (Large B Pharmacy)- D Type- Sectorized"/>
    <s v="Grooming"/>
    <s v="Guard"/>
    <n v="108"/>
    <n v="-1"/>
    <n v="-98.95"/>
    <s v="Wrong Order"/>
    <x v="3"/>
    <n v="98.95"/>
    <n v="-98.95"/>
    <n v="334235.94"/>
    <n v="-98.95"/>
    <n v="7478.5699999999943"/>
    <x v="289"/>
    <n v="38.155969387755071"/>
  </r>
  <r>
    <d v="2024-12-02T00:00:00"/>
    <s v="Saleable RETURN"/>
    <s v="aafrin parlor"/>
    <s v="KRAHD_M02256"/>
    <x v="16"/>
    <s v="Maximus Jun22 (New Traditional)"/>
    <s v="Hair Care"/>
    <s v="H&amp;S"/>
    <n v="60"/>
    <n v="-4"/>
    <n v="-98"/>
    <s v="Salable"/>
    <x v="3"/>
    <n v="24.5"/>
    <n v="-98"/>
    <n v="394740.7099999999"/>
    <n v="-98"/>
    <n v="7577.519999999995"/>
    <x v="290"/>
    <n v="38.859076923076898"/>
  </r>
  <r>
    <d v="2024-12-02T00:00:00"/>
    <s v="Saleable RETURN"/>
    <s v="Aaradhya kirana store"/>
    <s v="KRAHD_M00912"/>
    <x v="16"/>
    <s v="Maximus Jun22 (New Traditional)"/>
    <s v="Hair Care"/>
    <s v="H&amp;S"/>
    <n v="60"/>
    <n v="-4"/>
    <n v="-98"/>
    <s v="Salable"/>
    <x v="3"/>
    <n v="24.5"/>
    <n v="-98"/>
    <n v="394838.7099999999"/>
    <n v="-98"/>
    <n v="7675.519999999995"/>
    <x v="291"/>
    <n v="39.564536082474199"/>
  </r>
  <r>
    <d v="2024-12-02T00:00:00"/>
    <s v="Saleable RETURN"/>
    <s v="Aavesh Kirana store"/>
    <s v="KRAHD_M01466"/>
    <x v="16"/>
    <s v="Maximus Jun22 (New Traditional)"/>
    <s v="Hair Care"/>
    <s v="H&amp;S"/>
    <n v="60"/>
    <n v="-4"/>
    <n v="-98"/>
    <s v="Salable"/>
    <x v="3"/>
    <n v="24.5"/>
    <n v="-98"/>
    <n v="394936.7099999999"/>
    <n v="-98"/>
    <n v="7773.519999999995"/>
    <x v="292"/>
    <n v="40.277305699481836"/>
  </r>
  <r>
    <d v="2024-12-02T00:00:00"/>
    <s v="Saleable RETURN"/>
    <s v="Aayan parlor"/>
    <s v="KRAHD_M01296"/>
    <x v="20"/>
    <s v="Maximus Jun22 (New Beauty)"/>
    <s v="Hair Care"/>
    <s v="H&amp;S"/>
    <n v="60"/>
    <n v="-4"/>
    <n v="-98"/>
    <s v="Salable"/>
    <x v="3"/>
    <n v="24.5"/>
    <n v="-98"/>
    <n v="395034.7099999999"/>
    <n v="-98"/>
    <n v="7871.519999999995"/>
    <x v="293"/>
    <n v="40.997499999999974"/>
  </r>
  <r>
    <d v="2024-12-02T00:00:00"/>
    <s v="Saleable RETURN"/>
    <s v="Adhiya ice cream parlar"/>
    <s v="KRAHD_M01370"/>
    <x v="16"/>
    <s v="Maximus Jun22 (New Traditional)"/>
    <s v="Hair Care"/>
    <s v="H&amp;S"/>
    <n v="60"/>
    <n v="-4"/>
    <n v="-98"/>
    <s v="Salable"/>
    <x v="3"/>
    <n v="24.5"/>
    <n v="-98"/>
    <n v="395132.7099999999"/>
    <n v="-98"/>
    <n v="7969.519999999995"/>
    <x v="294"/>
    <n v="41.725235602094216"/>
  </r>
  <r>
    <d v="2024-12-02T00:00:00"/>
    <s v="Saleable RETURN"/>
    <s v="Adnan kirana and bakery parlour"/>
    <s v="KRAHD_M01542"/>
    <x v="16"/>
    <s v="Maximus Jun22 (New Traditional)"/>
    <s v="Hair Care"/>
    <s v="H&amp;S"/>
    <n v="60"/>
    <n v="-4"/>
    <n v="-98"/>
    <s v="Salable"/>
    <x v="3"/>
    <n v="24.5"/>
    <n v="-98"/>
    <n v="395230.7099999999"/>
    <n v="-98"/>
    <n v="8067.519999999995"/>
    <x v="295"/>
    <n v="42.460631578947343"/>
  </r>
  <r>
    <d v="2024-12-02T00:00:00"/>
    <s v="Saleable RETURN"/>
    <s v="Afiyat medical&amp; Hurble Sales"/>
    <s v="KRAHD_M02675"/>
    <x v="17"/>
    <s v="Maximus Jun22 (New Pharmacy)"/>
    <s v="Hair Care"/>
    <s v="H&amp;S"/>
    <n v="60"/>
    <n v="-4"/>
    <n v="-98"/>
    <s v="Salable"/>
    <x v="3"/>
    <n v="24.5"/>
    <n v="-98"/>
    <n v="395328.7099999999"/>
    <n v="-98"/>
    <n v="8165.519999999995"/>
    <x v="296"/>
    <n v="43.203809523809497"/>
  </r>
  <r>
    <d v="2024-12-02T00:00:00"/>
    <s v="Saleable RETURN"/>
    <s v="Alif kirana"/>
    <s v="KRAHD_M01541"/>
    <x v="16"/>
    <s v="Maximus Jun22 (New Traditional)"/>
    <s v="Hair Care"/>
    <s v="H&amp;S"/>
    <n v="60"/>
    <n v="-4"/>
    <n v="-98"/>
    <s v="Salable"/>
    <x v="3"/>
    <n v="24.5"/>
    <n v="-98"/>
    <n v="395426.7099999999"/>
    <n v="-98"/>
    <n v="8263.519999999995"/>
    <x v="297"/>
    <n v="43.954893617021249"/>
  </r>
  <r>
    <d v="2024-12-02T00:00:00"/>
    <s v="Saleable RETURN"/>
    <s v="alif kirana store"/>
    <s v="KRAHD_M02445"/>
    <x v="16"/>
    <s v="Maximus Jun22 (New Traditional)"/>
    <s v="Hair Care"/>
    <s v="H&amp;S"/>
    <n v="60"/>
    <n v="-4"/>
    <n v="-98"/>
    <s v="Salable"/>
    <x v="3"/>
    <n v="24.5"/>
    <n v="-98"/>
    <n v="395524.7099999999"/>
    <n v="-98"/>
    <n v="8361.519999999995"/>
    <x v="298"/>
    <n v="44.714010695187142"/>
  </r>
  <r>
    <d v="2024-12-02T00:00:00"/>
    <s v="Saleable RETURN"/>
    <s v="Alif Pan Parlour"/>
    <s v="KRAHD_M01534"/>
    <x v="16"/>
    <s v="Maximus Jun22 (New Traditional)"/>
    <s v="Hair Care"/>
    <s v="H&amp;S"/>
    <n v="60"/>
    <n v="-4"/>
    <n v="-98"/>
    <s v="Salable"/>
    <x v="3"/>
    <n v="24.5"/>
    <n v="-98"/>
    <n v="395622.7099999999"/>
    <n v="-98"/>
    <n v="8459.519999999995"/>
    <x v="299"/>
    <n v="45.48129032258062"/>
  </r>
  <r>
    <d v="2024-12-02T00:00:00"/>
    <s v="Saleable RETURN"/>
    <s v="ambica medical and general stor"/>
    <s v="KRAHD_M02460"/>
    <x v="17"/>
    <s v="Maximus Jun22 (New Pharmacy)"/>
    <s v="Hair Care"/>
    <s v="H&amp;S"/>
    <n v="60"/>
    <n v="-4"/>
    <n v="-98"/>
    <s v="Salable"/>
    <x v="3"/>
    <n v="24.5"/>
    <n v="-98"/>
    <n v="395720.7099999999"/>
    <n v="-98"/>
    <n v="8557.519999999995"/>
    <x v="300"/>
    <n v="46.256864864864838"/>
  </r>
  <r>
    <d v="2024-12-02T00:00:00"/>
    <s v="Saleable RETURN"/>
    <s v="arsh medical &amp; janaral stor"/>
    <s v="KRAHD_M01486"/>
    <x v="17"/>
    <s v="Maximus Jun22 (New Pharmacy)"/>
    <s v="Hair Care"/>
    <s v="H&amp;S"/>
    <n v="60"/>
    <n v="-4"/>
    <n v="-98"/>
    <s v="Salable"/>
    <x v="3"/>
    <n v="24.5"/>
    <n v="-98"/>
    <n v="395818.7099999999"/>
    <n v="-98"/>
    <n v="8655.519999999995"/>
    <x v="301"/>
    <n v="47.040869565217363"/>
  </r>
  <r>
    <d v="2024-12-02T00:00:00"/>
    <s v="Saleable RETURN"/>
    <s v="asha pan parlar"/>
    <s v="KRAHD_M01299"/>
    <x v="16"/>
    <s v="Maximus Jun22 (New Traditional)"/>
    <s v="Hair Care"/>
    <s v="H&amp;S"/>
    <n v="60"/>
    <n v="-4"/>
    <n v="-98"/>
    <s v="Salable"/>
    <x v="3"/>
    <n v="24.5"/>
    <n v="-98"/>
    <n v="395916.7099999999"/>
    <n v="-98"/>
    <n v="8753.519999999995"/>
    <x v="302"/>
    <n v="47.833442622950791"/>
  </r>
  <r>
    <d v="2024-12-02T00:00:00"/>
    <s v="Saleable RETURN"/>
    <s v="Bahuchar Kirana Store"/>
    <s v="KRAHD_M02113"/>
    <x v="16"/>
    <s v="Maximus Jun22 (New Traditional)"/>
    <s v="Hair Care"/>
    <s v="H&amp;S"/>
    <n v="60"/>
    <n v="-4"/>
    <n v="-98"/>
    <s v="Salable"/>
    <x v="3"/>
    <n v="24.5"/>
    <n v="-98"/>
    <n v="396014.7099999999"/>
    <n v="-98"/>
    <n v="8851.519999999995"/>
    <x v="303"/>
    <n v="48.634725274725248"/>
  </r>
  <r>
    <d v="2024-12-02T00:00:00"/>
    <s v="Saleable RETURN"/>
    <s v="Bajrang Parlour"/>
    <s v="KRAHD_M01865"/>
    <x v="16"/>
    <s v="Maximus Jun22 (New Traditional)"/>
    <s v="Hair Care"/>
    <s v="H&amp;S"/>
    <n v="60"/>
    <n v="-4"/>
    <n v="-98"/>
    <s v="Salable"/>
    <x v="3"/>
    <n v="24.5"/>
    <n v="-98"/>
    <n v="396112.7099999999"/>
    <n v="-98"/>
    <n v="8949.519999999995"/>
    <x v="304"/>
    <n v="49.444861878453011"/>
  </r>
  <r>
    <d v="2024-12-02T00:00:00"/>
    <s v="Saleable RETURN"/>
    <s v="bhagya Laxmi provision store"/>
    <s v="KRAHD_M01071"/>
    <x v="16"/>
    <s v="Maximus Jun22 (New Traditional)"/>
    <s v="Hair Care"/>
    <s v="H&amp;S"/>
    <n v="60"/>
    <n v="-4"/>
    <n v="-98"/>
    <s v="Salable"/>
    <x v="3"/>
    <n v="24.5"/>
    <n v="-98"/>
    <n v="396210.7099999999"/>
    <n v="-98"/>
    <n v="9047.519999999995"/>
    <x v="305"/>
    <n v="50.263999999999974"/>
  </r>
  <r>
    <d v="2024-12-02T00:00:00"/>
    <s v="Saleable RETURN"/>
    <s v="bherunath kirana store"/>
    <s v="KRAHD_M01626"/>
    <x v="16"/>
    <s v="Maximus Jun22 (New Traditional)"/>
    <s v="Hair Care"/>
    <s v="H&amp;S"/>
    <n v="60"/>
    <n v="-4"/>
    <n v="-98"/>
    <s v="Salable"/>
    <x v="3"/>
    <n v="24.5"/>
    <n v="-98"/>
    <n v="396308.7099999999"/>
    <n v="-98"/>
    <n v="9145.519999999995"/>
    <x v="306"/>
    <n v="51.092290502793269"/>
  </r>
  <r>
    <d v="2024-12-02T00:00:00"/>
    <s v="Saleable RETURN"/>
    <s v="bilal bekarye"/>
    <s v="KRAHD_M01398"/>
    <x v="16"/>
    <s v="Maximus Jun22 (New Traditional)"/>
    <s v="Hair Care"/>
    <s v="H&amp;S"/>
    <n v="60"/>
    <n v="-4"/>
    <n v="-98"/>
    <s v="Salable"/>
    <x v="3"/>
    <n v="24.5"/>
    <n v="-98"/>
    <n v="396406.7099999999"/>
    <n v="-98"/>
    <n v="9243.519999999995"/>
    <x v="307"/>
    <n v="51.929887640449408"/>
  </r>
  <r>
    <d v="2024-12-02T00:00:00"/>
    <s v="Saleable RETURN"/>
    <s v="bimillah kirana store"/>
    <s v="KRAHD_M02250"/>
    <x v="16"/>
    <s v="Maximus Jun22 (New Traditional)"/>
    <s v="Hair Care"/>
    <s v="H&amp;S"/>
    <n v="60"/>
    <n v="-4"/>
    <n v="-98"/>
    <s v="Salable"/>
    <x v="3"/>
    <n v="24.5"/>
    <n v="-98"/>
    <n v="396504.7099999999"/>
    <n v="-98"/>
    <n v="9341.519999999995"/>
    <x v="308"/>
    <n v="52.776949152542343"/>
  </r>
  <r>
    <d v="2024-12-02T00:00:00"/>
    <s v="Saleable RETURN"/>
    <s v="chamunda kirana"/>
    <s v="KRAHD_M01343"/>
    <x v="5"/>
    <s v="Maximus Jun22 (Small B Traditional)"/>
    <s v="Hair Care"/>
    <s v="H&amp;S"/>
    <n v="60"/>
    <n v="-4"/>
    <n v="-98"/>
    <s v="Shop Closed"/>
    <x v="3"/>
    <n v="24.5"/>
    <n v="-98"/>
    <n v="396602.7099999999"/>
    <n v="-98"/>
    <n v="9439.519999999995"/>
    <x v="309"/>
    <n v="53.633636363636334"/>
  </r>
  <r>
    <d v="2024-12-02T00:00:00"/>
    <s v="Saleable RETURN"/>
    <s v="Chamunda Parlour"/>
    <s v="KRAHD_M02514"/>
    <x v="16"/>
    <s v="Maximus Jun22 (New Traditional)"/>
    <s v="Hair Care"/>
    <s v="H&amp;S"/>
    <n v="60"/>
    <n v="-4"/>
    <n v="-98"/>
    <s v="Salable"/>
    <x v="3"/>
    <n v="24.5"/>
    <n v="-98"/>
    <n v="396700.7099999999"/>
    <n v="-98"/>
    <n v="9537.519999999995"/>
    <x v="310"/>
    <n v="54.500114285714254"/>
  </r>
  <r>
    <d v="2024-12-02T00:00:00"/>
    <s v="Saleable RETURN"/>
    <s v="Classic kirana store"/>
    <s v="KRAHD_M01478"/>
    <x v="16"/>
    <s v="Maximus Jun22 (New Traditional)"/>
    <s v="Hair Care"/>
    <s v="H&amp;S"/>
    <n v="60"/>
    <n v="-4"/>
    <n v="-98"/>
    <s v="Salable"/>
    <x v="3"/>
    <n v="24.5"/>
    <n v="-98"/>
    <n v="396798.7099999999"/>
    <n v="-98"/>
    <n v="9635.519999999995"/>
    <x v="311"/>
    <n v="55.376551724137904"/>
  </r>
  <r>
    <d v="2024-12-02T00:00:00"/>
    <s v="Saleable RETURN"/>
    <s v="dev kirana store(M00924)"/>
    <s v="KRAHD_M00924"/>
    <x v="16"/>
    <s v="Maximus Jun22 (New Traditional)"/>
    <s v="Hair Care"/>
    <s v="H&amp;S"/>
    <n v="60"/>
    <n v="-4"/>
    <n v="-98"/>
    <s v="Salable"/>
    <x v="3"/>
    <n v="24.5"/>
    <n v="-98"/>
    <n v="396896.7099999999"/>
    <n v="-98"/>
    <n v="9733.519999999995"/>
    <x v="312"/>
    <n v="56.263121387283206"/>
  </r>
  <r>
    <d v="2024-12-02T00:00:00"/>
    <s v="Saleable RETURN"/>
    <s v="dhanlaxmi anaj bhandar"/>
    <s v="KRAHD_M01517"/>
    <x v="16"/>
    <s v="Maximus Jun22 (New Traditional)"/>
    <s v="Hair Care"/>
    <s v="H&amp;S"/>
    <n v="60"/>
    <n v="-4"/>
    <n v="-98"/>
    <s v="Salable"/>
    <x v="3"/>
    <n v="24.5"/>
    <n v="-98"/>
    <n v="396994.7099999999"/>
    <n v="-98"/>
    <n v="9831.519999999995"/>
    <x v="313"/>
    <n v="57.159999999999968"/>
  </r>
  <r>
    <d v="2024-12-02T00:00:00"/>
    <s v="Saleable RETURN"/>
    <s v="faruq store"/>
    <s v="KRAHD_M02454"/>
    <x v="16"/>
    <s v="Maximus Jun22 (New Traditional)"/>
    <s v="Hair Care"/>
    <s v="H&amp;S"/>
    <n v="60"/>
    <n v="-4"/>
    <n v="-98"/>
    <s v="Salable"/>
    <x v="3"/>
    <n v="24.5"/>
    <n v="-98"/>
    <n v="397092.7099999999"/>
    <n v="-98"/>
    <n v="9929.519999999995"/>
    <x v="314"/>
    <n v="58.067368421052599"/>
  </r>
  <r>
    <d v="2024-12-02T00:00:00"/>
    <s v="Saleable RETURN"/>
    <s v="FAST CARE MEDICAL STORE"/>
    <s v="KRAHD_M01209"/>
    <x v="17"/>
    <s v="Maximus Jun22 (New Pharmacy)"/>
    <s v="Hair Care"/>
    <s v="H&amp;S"/>
    <n v="60"/>
    <n v="-4"/>
    <n v="-98"/>
    <s v="Salable"/>
    <x v="3"/>
    <n v="24.5"/>
    <n v="-98"/>
    <n v="397190.7099999999"/>
    <n v="-98"/>
    <n v="10027.519999999995"/>
    <x v="315"/>
    <n v="58.985411764705852"/>
  </r>
  <r>
    <d v="2024-12-02T00:00:00"/>
    <s v="Saleable RETURN"/>
    <s v="firoj stor"/>
    <s v="KRAHD_M01313"/>
    <x v="16"/>
    <s v="Maximus Jun22 (New Traditional)"/>
    <s v="Hair Care"/>
    <s v="H&amp;S"/>
    <n v="60"/>
    <n v="-4"/>
    <n v="-98"/>
    <s v="Salable"/>
    <x v="3"/>
    <n v="24.5"/>
    <n v="-98"/>
    <n v="397288.7099999999"/>
    <n v="-98"/>
    <n v="10125.519999999995"/>
    <x v="316"/>
    <n v="59.914319526627189"/>
  </r>
  <r>
    <d v="2024-12-02T00:00:00"/>
    <s v="Saleable RETURN"/>
    <s v="firoz store"/>
    <s v="KRAHD_M02457"/>
    <x v="16"/>
    <s v="Maximus Jun22 (New Traditional)"/>
    <s v="Hair Care"/>
    <s v="H&amp;S"/>
    <n v="60"/>
    <n v="-4"/>
    <n v="-98"/>
    <s v="Salable"/>
    <x v="3"/>
    <n v="24.5"/>
    <n v="-98"/>
    <n v="397386.7099999999"/>
    <n v="-98"/>
    <n v="10223.519999999995"/>
    <x v="317"/>
    <n v="60.854285714285687"/>
  </r>
  <r>
    <d v="2024-12-02T00:00:00"/>
    <s v="Saleable RETURN"/>
    <s v="Garib navaz parlour"/>
    <s v="KRAHD_M01539"/>
    <x v="16"/>
    <s v="Maximus Jun22 (New Traditional)"/>
    <s v="Hair Care"/>
    <s v="H&amp;S"/>
    <n v="60"/>
    <n v="-4"/>
    <n v="-98"/>
    <s v="Salable"/>
    <x v="3"/>
    <n v="24.5"/>
    <n v="-98"/>
    <n v="397484.7099999999"/>
    <n v="-98"/>
    <n v="10321.519999999995"/>
    <x v="318"/>
    <n v="61.805508982035896"/>
  </r>
  <r>
    <d v="2024-12-02T00:00:00"/>
    <s v="Saleable RETURN"/>
    <s v="gokuls kirana store"/>
    <s v="KRAHD_M02587"/>
    <x v="16"/>
    <s v="Maximus Jun22 (New Traditional)"/>
    <s v="Hair Care"/>
    <s v="H&amp;S"/>
    <n v="60"/>
    <n v="-4"/>
    <n v="-98"/>
    <s v="Salable"/>
    <x v="3"/>
    <n v="24.5"/>
    <n v="-98"/>
    <n v="397582.7099999999"/>
    <n v="-98"/>
    <n v="10419.519999999997"/>
    <x v="319"/>
    <n v="62.768192771084315"/>
  </r>
  <r>
    <d v="2024-12-02T00:00:00"/>
    <s v="Saleable RETURN"/>
    <s v="Guru Pan Parlor"/>
    <s v="KRAHD_M02316"/>
    <x v="16"/>
    <s v="Maximus Jun22 (New Traditional)"/>
    <s v="Hair Care"/>
    <s v="H&amp;S"/>
    <n v="60"/>
    <n v="-4"/>
    <n v="-98"/>
    <s v="Salable"/>
    <x v="3"/>
    <n v="24.5"/>
    <n v="-98"/>
    <n v="397680.7099999999"/>
    <n v="-98"/>
    <n v="10517.519999999997"/>
    <x v="320"/>
    <n v="63.742545454545436"/>
  </r>
  <r>
    <d v="2024-12-02T00:00:00"/>
    <s v="Saleable RETURN"/>
    <s v="gurukrupa general store"/>
    <s v="KRAHD_M01069"/>
    <x v="16"/>
    <s v="Maximus Jun22 (New Traditional)"/>
    <s v="Hair Care"/>
    <s v="H&amp;S"/>
    <n v="60"/>
    <n v="-4"/>
    <n v="-98"/>
    <s v="Salable"/>
    <x v="3"/>
    <n v="24.5"/>
    <n v="-98"/>
    <n v="397778.7099999999"/>
    <n v="-98"/>
    <n v="10615.519999999997"/>
    <x v="321"/>
    <n v="64.728780487804855"/>
  </r>
  <r>
    <d v="2024-12-02T00:00:00"/>
    <s v="Saleable RETURN"/>
    <s v="Haj Traders"/>
    <s v="KRAHD_M01538"/>
    <x v="16"/>
    <s v="Maximus Jun22 (New Traditional)"/>
    <s v="Hair Care"/>
    <s v="H&amp;S"/>
    <n v="60"/>
    <n v="-4"/>
    <n v="-98"/>
    <s v="Salable"/>
    <x v="3"/>
    <n v="24.5"/>
    <n v="-98"/>
    <n v="397876.7099999999"/>
    <n v="-98"/>
    <n v="10713.519999999997"/>
    <x v="322"/>
    <n v="65.727116564417159"/>
  </r>
  <r>
    <d v="2024-12-02T00:00:00"/>
    <s v="Saleable RETURN"/>
    <s v="Hareem medical and provision store"/>
    <s v="KRAHD_M01304"/>
    <x v="17"/>
    <s v="Maximus Jun22 (New Pharmacy)"/>
    <s v="Hair Care"/>
    <s v="H&amp;S"/>
    <n v="60"/>
    <n v="-4"/>
    <n v="-98"/>
    <s v="Salable"/>
    <x v="3"/>
    <n v="24.5"/>
    <n v="-98"/>
    <n v="397974.7099999999"/>
    <n v="-98"/>
    <n v="10811.519999999997"/>
    <x v="323"/>
    <n v="66.737777777777751"/>
  </r>
  <r>
    <d v="2024-12-02T00:00:00"/>
    <s v="Saleable RETURN"/>
    <s v="hoshiyar kirana stor"/>
    <s v="KRAHD_M01310"/>
    <x v="16"/>
    <s v="Maximus Jun22 (New Traditional)"/>
    <s v="Hair Care"/>
    <s v="H&amp;S"/>
    <n v="60"/>
    <n v="-4"/>
    <n v="-98"/>
    <s v="Salable"/>
    <x v="3"/>
    <n v="24.5"/>
    <n v="-98"/>
    <n v="398072.7099999999"/>
    <n v="-98"/>
    <n v="10909.519999999997"/>
    <x v="324"/>
    <n v="67.76099378881986"/>
  </r>
  <r>
    <d v="2024-12-02T00:00:00"/>
    <s v="Saleable RETURN"/>
    <s v="Husain pan parlor"/>
    <s v="KRAHD_M02340"/>
    <x v="16"/>
    <s v="Maximus Jun22 (New Traditional)"/>
    <s v="Hair Care"/>
    <s v="H&amp;S"/>
    <n v="60"/>
    <n v="-4"/>
    <n v="-98"/>
    <s v="Salable"/>
    <x v="3"/>
    <n v="24.5"/>
    <n v="-98"/>
    <n v="398170.7099999999"/>
    <n v="-98"/>
    <n v="11007.519999999997"/>
    <x v="325"/>
    <n v="68.796999999999983"/>
  </r>
  <r>
    <d v="2024-12-02T00:00:00"/>
    <s v="Saleable RETURN"/>
    <s v="Husen kiran"/>
    <s v="KRAHD_M00867"/>
    <x v="16"/>
    <s v="Maximus Jun22 (New Traditional)"/>
    <s v="Hair Care"/>
    <s v="H&amp;S"/>
    <n v="60"/>
    <n v="-4"/>
    <n v="-98"/>
    <s v="Salable"/>
    <x v="3"/>
    <n v="24.5"/>
    <n v="-98"/>
    <n v="398268.7099999999"/>
    <n v="-98"/>
    <n v="11105.519999999997"/>
    <x v="326"/>
    <n v="69.846037735849038"/>
  </r>
  <r>
    <d v="2024-12-02T00:00:00"/>
    <s v="Saleable RETURN"/>
    <s v="J K parlour"/>
    <s v="KRAHD_M02125"/>
    <x v="16"/>
    <s v="Maximus Jun22 (New Traditional)"/>
    <s v="Hair Care"/>
    <s v="H&amp;S"/>
    <n v="60"/>
    <n v="-4"/>
    <n v="-98"/>
    <s v="Salable"/>
    <x v="3"/>
    <n v="24.5"/>
    <n v="-98"/>
    <n v="398366.7099999999"/>
    <n v="-98"/>
    <n v="11203.519999999997"/>
    <x v="327"/>
    <n v="70.908354430379731"/>
  </r>
  <r>
    <d v="2024-12-02T00:00:00"/>
    <s v="Saleable RETURN"/>
    <s v="JAGDAMBA KIRANA STORE"/>
    <s v="KRAHD_M01217"/>
    <x v="16"/>
    <s v="Maximus Jun22 (New Traditional)"/>
    <s v="Hair Care"/>
    <s v="H&amp;S"/>
    <n v="60"/>
    <n v="-4"/>
    <n v="-98"/>
    <s v="Salable"/>
    <x v="3"/>
    <n v="24.5"/>
    <n v="-98"/>
    <n v="398464.7099999999"/>
    <n v="-98"/>
    <n v="11301.519999999997"/>
    <x v="328"/>
    <n v="71.984203821656024"/>
  </r>
  <r>
    <d v="2024-12-02T00:00:00"/>
    <s v="Saleable RETURN"/>
    <s v="Jai Borwadi Pan parlor"/>
    <s v="KRAHD_M02240"/>
    <x v="16"/>
    <s v="Maximus Jun22 (New Traditional)"/>
    <s v="Hair Care"/>
    <s v="H&amp;S"/>
    <n v="60"/>
    <n v="-4"/>
    <n v="-98"/>
    <s v="Salable"/>
    <x v="3"/>
    <n v="24.5"/>
    <n v="-98"/>
    <n v="398562.7099999999"/>
    <n v="-98"/>
    <n v="11399.519999999997"/>
    <x v="329"/>
    <n v="73.073846153846134"/>
  </r>
  <r>
    <d v="2024-12-02T00:00:00"/>
    <s v="Saleable RETURN"/>
    <s v="jaimomai nasta store"/>
    <s v="KRAHD_M02147"/>
    <x v="16"/>
    <s v="Maximus Jun22 (New Traditional)"/>
    <s v="Hair Care"/>
    <s v="H&amp;S"/>
    <n v="60"/>
    <n v="-4"/>
    <n v="-98"/>
    <s v="Salable"/>
    <x v="3"/>
    <n v="24.5"/>
    <n v="-98"/>
    <n v="398660.7099999999"/>
    <n v="-98"/>
    <n v="11497.519999999997"/>
    <x v="330"/>
    <n v="74.177548387096749"/>
  </r>
  <r>
    <d v="2024-12-02T00:00:00"/>
    <s v="Saleable RETURN"/>
    <s v="Jalak pan dham"/>
    <s v="KRAHD_M05264"/>
    <x v="16"/>
    <s v="Maximus Jun22 (New Traditional)"/>
    <s v="Hair Care"/>
    <s v="H&amp;S"/>
    <n v="60"/>
    <n v="-4"/>
    <n v="-98"/>
    <s v="Salable"/>
    <x v="3"/>
    <n v="24.5"/>
    <n v="-98"/>
    <n v="398758.7099999999"/>
    <n v="-98"/>
    <n v="11595.519999999997"/>
    <x v="331"/>
    <n v="75.295584415584401"/>
  </r>
  <r>
    <d v="2024-12-02T00:00:00"/>
    <s v="Saleable RETURN"/>
    <s v="Jalaram dairy parlour"/>
    <s v="KRAHD_M01996"/>
    <x v="16"/>
    <s v="Maximus Jun22 (New Traditional)"/>
    <s v="Hair Care"/>
    <s v="H&amp;S"/>
    <n v="60"/>
    <n v="-4"/>
    <n v="-98"/>
    <s v="Salable"/>
    <x v="3"/>
    <n v="24.5"/>
    <n v="-98"/>
    <n v="398856.7099999999"/>
    <n v="-98"/>
    <n v="11693.519999999997"/>
    <x v="332"/>
    <n v="76.428235294117627"/>
  </r>
  <r>
    <d v="2024-12-02T00:00:00"/>
    <s v="Saleable RETURN"/>
    <s v="Jay ambe kirana stores"/>
    <s v="KRAHD_M01716"/>
    <x v="16"/>
    <s v="Maximus Jun22 (New Traditional)"/>
    <s v="Hair Care"/>
    <s v="H&amp;S"/>
    <n v="60"/>
    <n v="-4"/>
    <n v="-98"/>
    <s v="Salable"/>
    <x v="3"/>
    <n v="24.5"/>
    <n v="-98"/>
    <n v="398954.7099999999"/>
    <n v="-98"/>
    <n v="11791.519999999997"/>
    <x v="333"/>
    <n v="77.575789473684196"/>
  </r>
  <r>
    <d v="2024-12-02T00:00:00"/>
    <s v="Saleable RETURN"/>
    <s v="Jay ashapura Kirana store"/>
    <s v="KRAHD_M01763"/>
    <x v="16"/>
    <s v="Maximus Jun22 (New Traditional)"/>
    <s v="Hair Care"/>
    <s v="H&amp;S"/>
    <n v="60"/>
    <n v="-4"/>
    <n v="-98"/>
    <s v="Salable"/>
    <x v="3"/>
    <n v="24.5"/>
    <n v="-98"/>
    <n v="399052.7099999999"/>
    <n v="-98"/>
    <n v="11889.519999999997"/>
    <x v="334"/>
    <n v="78.738543046357591"/>
  </r>
  <r>
    <d v="2024-12-02T00:00:00"/>
    <s v="Saleable RETURN"/>
    <s v="Jay bhole Mart kirana &amp; Provision stores"/>
    <s v="KRAHD_M05263"/>
    <x v="16"/>
    <s v="Maximus Jun22 (New Traditional)"/>
    <s v="Hair Care"/>
    <s v="H&amp;S"/>
    <n v="60"/>
    <n v="-4"/>
    <n v="-98"/>
    <s v="Salable"/>
    <x v="3"/>
    <n v="24.5"/>
    <n v="-98"/>
    <n v="399150.7099999999"/>
    <n v="-98"/>
    <n v="11987.519999999997"/>
    <x v="335"/>
    <n v="79.916799999999981"/>
  </r>
  <r>
    <d v="2024-12-02T00:00:00"/>
    <s v="Saleable RETURN"/>
    <s v="jay jagdamba provision store"/>
    <s v="KRAHD_M01832"/>
    <x v="16"/>
    <s v="Maximus Jun22 (New Traditional)"/>
    <s v="Hair Care"/>
    <s v="H&amp;S"/>
    <n v="60"/>
    <n v="-4"/>
    <n v="-98"/>
    <s v="Salable"/>
    <x v="3"/>
    <n v="24.5"/>
    <n v="-98"/>
    <n v="399248.7099999999"/>
    <n v="-98"/>
    <n v="12085.519999999997"/>
    <x v="336"/>
    <n v="81.110872483221456"/>
  </r>
  <r>
    <d v="2024-12-02T00:00:00"/>
    <s v="Saleable RETURN"/>
    <s v="Jay Mataji Kirana Store"/>
    <s v="KRAHD_M01927"/>
    <x v="16"/>
    <s v="Maximus Jun22 (New Traditional)"/>
    <s v="Hair Care"/>
    <s v="H&amp;S"/>
    <n v="60"/>
    <n v="-4"/>
    <n v="-98"/>
    <s v="Salable"/>
    <x v="3"/>
    <n v="24.5"/>
    <n v="-98"/>
    <n v="399346.7099999999"/>
    <n v="-98"/>
    <n v="12183.519999999993"/>
    <x v="337"/>
    <n v="82.321081081081033"/>
  </r>
  <r>
    <d v="2024-12-02T00:00:00"/>
    <s v="Saleable RETURN"/>
    <s v="Jay meldi kirana store"/>
    <s v="KRAHD_M05266"/>
    <x v="16"/>
    <s v="Maximus Jun22 (New Traditional)"/>
    <s v="Hair Care"/>
    <s v="H&amp;S"/>
    <n v="60"/>
    <n v="-4"/>
    <n v="-98"/>
    <s v="Salable"/>
    <x v="3"/>
    <n v="24.5"/>
    <n v="-98"/>
    <n v="399444.7099999999"/>
    <n v="-98"/>
    <n v="12281.519999999993"/>
    <x v="338"/>
    <n v="83.547755102040767"/>
  </r>
  <r>
    <d v="2024-12-02T00:00:00"/>
    <s v="Saleable RETURN"/>
    <s v="Jay shree ram provision store"/>
    <s v="KRAHD_M01650"/>
    <x v="16"/>
    <s v="Maximus Jun22 (New Traditional)"/>
    <s v="Hair Care"/>
    <s v="H&amp;S"/>
    <n v="60"/>
    <n v="-4"/>
    <n v="-98"/>
    <s v="Salable"/>
    <x v="3"/>
    <n v="24.5"/>
    <n v="-98"/>
    <n v="399542.7099999999"/>
    <n v="-98"/>
    <n v="12379.519999999993"/>
    <x v="339"/>
    <n v="84.791232876712286"/>
  </r>
  <r>
    <d v="2024-12-02T00:00:00"/>
    <s v="Saleable RETURN"/>
    <s v="K &amp; S pharmacy ( CASH ONLY )"/>
    <s v="KRAHD_M04502"/>
    <x v="17"/>
    <s v="Maximus Jun22 (New Pharmacy)"/>
    <s v="Hair Care"/>
    <s v="H&amp;S"/>
    <n v="60"/>
    <n v="-4"/>
    <n v="-98"/>
    <s v="Salable"/>
    <x v="3"/>
    <n v="24.5"/>
    <n v="-98"/>
    <n v="399640.7099999999"/>
    <n v="-98"/>
    <n v="12477.519999999993"/>
    <x v="340"/>
    <n v="86.051862068965477"/>
  </r>
  <r>
    <d v="2024-12-02T00:00:00"/>
    <s v="Saleable RETURN"/>
    <s v="K G N parlour and general store"/>
    <s v="KRAHD_M01532"/>
    <x v="16"/>
    <s v="Maximus Jun22 (New Traditional)"/>
    <s v="Hair Care"/>
    <s v="H&amp;S"/>
    <n v="60"/>
    <n v="-4"/>
    <n v="-98"/>
    <s v="Salable"/>
    <x v="3"/>
    <n v="24.5"/>
    <n v="-98"/>
    <n v="399738.7099999999"/>
    <n v="-98"/>
    <n v="12575.519999999993"/>
    <x v="341"/>
    <n v="87.329999999999956"/>
  </r>
  <r>
    <d v="2024-12-02T00:00:00"/>
    <s v="Saleable RETURN"/>
    <s v="Kalindi Store"/>
    <s v="KRAHD_M02317"/>
    <x v="16"/>
    <s v="Maximus Jun22 (New Traditional)"/>
    <s v="Hair Care"/>
    <s v="H&amp;S"/>
    <n v="60"/>
    <n v="-4"/>
    <n v="-98"/>
    <s v="Salable"/>
    <x v="3"/>
    <n v="24.5"/>
    <n v="-98"/>
    <n v="399836.7099999999"/>
    <n v="-98"/>
    <n v="12673.519999999993"/>
    <x v="342"/>
    <n v="88.626013986013945"/>
  </r>
  <r>
    <d v="2024-12-02T00:00:00"/>
    <s v="Saleable RETURN"/>
    <s v="khawaza kirana"/>
    <s v="KRAHD_M02446"/>
    <x v="16"/>
    <s v="Maximus Jun22 (New Traditional)"/>
    <s v="Hair Care"/>
    <s v="H&amp;S"/>
    <n v="60"/>
    <n v="-4"/>
    <n v="-98"/>
    <s v="Salable"/>
    <x v="3"/>
    <n v="24.5"/>
    <n v="-98"/>
    <n v="399934.7099999999"/>
    <n v="-98"/>
    <n v="12771.519999999993"/>
    <x v="343"/>
    <n v="89.940281690140793"/>
  </r>
  <r>
    <d v="2024-12-02T00:00:00"/>
    <s v="Saleable RETURN"/>
    <s v="khodhiyar mata"/>
    <s v="KRAHD_M01283"/>
    <x v="16"/>
    <s v="Maximus Jun22 (New Traditional)"/>
    <s v="Hair Care"/>
    <s v="H&amp;S"/>
    <n v="60"/>
    <n v="-4"/>
    <n v="-98"/>
    <s v="Salable"/>
    <x v="3"/>
    <n v="24.5"/>
    <n v="-98"/>
    <n v="400032.7099999999"/>
    <n v="-98"/>
    <n v="12869.519999999993"/>
    <x v="344"/>
    <n v="91.27319148936165"/>
  </r>
  <r>
    <d v="2024-12-02T00:00:00"/>
    <s v="Saleable RETURN"/>
    <s v="khodiyar general store"/>
    <s v="KRAHD_M01326"/>
    <x v="16"/>
    <s v="Maximus Jun22 (New Traditional)"/>
    <s v="Hair Care"/>
    <s v="H&amp;S"/>
    <n v="60"/>
    <n v="-4"/>
    <n v="-98"/>
    <s v="Salable"/>
    <x v="3"/>
    <n v="24.5"/>
    <n v="-98"/>
    <n v="400130.7099999999"/>
    <n v="-98"/>
    <n v="12967.519999999993"/>
    <x v="345"/>
    <n v="92.625142857142805"/>
  </r>
  <r>
    <d v="2024-12-02T00:00:00"/>
    <s v="Saleable RETURN"/>
    <s v="Khodiyar Kirana store"/>
    <s v="KRAHD_M01052"/>
    <x v="16"/>
    <s v="Maximus Jun22 (New Traditional)"/>
    <s v="Hair Care"/>
    <s v="H&amp;S"/>
    <n v="60"/>
    <n v="-4"/>
    <n v="-98"/>
    <s v="Salable"/>
    <x v="3"/>
    <n v="24.5"/>
    <n v="-98"/>
    <n v="400228.7099999999"/>
    <n v="-98"/>
    <n v="13065.519999999993"/>
    <x v="346"/>
    <n v="93.996546762589873"/>
  </r>
  <r>
    <d v="2024-12-02T00:00:00"/>
    <s v="Saleable RETURN"/>
    <s v="Khodiyar Parlour"/>
    <s v="KRAHD_M01918"/>
    <x v="16"/>
    <s v="Maximus Jun22 (New Traditional)"/>
    <s v="Hair Care"/>
    <s v="H&amp;S"/>
    <n v="60"/>
    <n v="-4"/>
    <n v="-98"/>
    <s v="Salable"/>
    <x v="3"/>
    <n v="24.5"/>
    <n v="-98"/>
    <n v="400326.7099999999"/>
    <n v="-98"/>
    <n v="13163.519999999993"/>
    <x v="347"/>
    <n v="95.387826086956466"/>
  </r>
  <r>
    <d v="2024-12-02T00:00:00"/>
    <s v="Saleable RETURN"/>
    <s v="Khvaja dairy and store"/>
    <s v="KRAHD_M01371"/>
    <x v="16"/>
    <s v="Maximus Jun22 (New Traditional)"/>
    <s v="Hair Care"/>
    <s v="H&amp;S"/>
    <n v="60"/>
    <n v="-4"/>
    <n v="-98"/>
    <s v="Salable"/>
    <x v="3"/>
    <n v="24.5"/>
    <n v="-98"/>
    <n v="400424.7099999999"/>
    <n v="-98"/>
    <n v="13261.519999999993"/>
    <x v="348"/>
    <n v="96.799416058394115"/>
  </r>
  <r>
    <d v="2024-12-02T00:00:00"/>
    <s v="Saleable RETURN"/>
    <s v="Khvaja general store"/>
    <s v="KRAHD_M01533"/>
    <x v="16"/>
    <s v="Maximus Jun22 (New Traditional)"/>
    <s v="Hair Care"/>
    <s v="H&amp;S"/>
    <n v="60"/>
    <n v="-4"/>
    <n v="-98"/>
    <s v="Salable"/>
    <x v="3"/>
    <n v="24.5"/>
    <n v="-98"/>
    <n v="400522.7099999999"/>
    <n v="-98"/>
    <n v="13359.519999999993"/>
    <x v="349"/>
    <n v="98.231764705882298"/>
  </r>
  <r>
    <d v="2024-12-02T00:00:00"/>
    <s v="Saleable RETURN"/>
    <s v="komal kirana store"/>
    <s v="KRAHD_M01651"/>
    <x v="16"/>
    <s v="Maximus Jun22 (New Traditional)"/>
    <s v="Hair Care"/>
    <s v="H&amp;S"/>
    <n v="60"/>
    <n v="-4"/>
    <n v="-98"/>
    <s v="Salable"/>
    <x v="3"/>
    <n v="24.5"/>
    <n v="-98"/>
    <n v="400620.7099999999"/>
    <n v="-98"/>
    <n v="13457.519999999993"/>
    <x v="350"/>
    <n v="99.685333333333276"/>
  </r>
  <r>
    <d v="2024-12-02T00:00:00"/>
    <s v="Saleable RETURN"/>
    <s v="Krishna kirana store"/>
    <s v="KRAHD_M00910"/>
    <x v="16"/>
    <s v="Maximus Jun22 (New Traditional)"/>
    <s v="Hair Care"/>
    <s v="H&amp;S"/>
    <n v="60"/>
    <n v="-4"/>
    <n v="-98"/>
    <s v="Salable"/>
    <x v="3"/>
    <n v="24.5"/>
    <n v="-98"/>
    <n v="400718.7099999999"/>
    <n v="-196"/>
    <n v="13555.519999999993"/>
    <x v="351"/>
    <n v="101.16059701492532"/>
  </r>
  <r>
    <d v="2024-12-02T00:00:00"/>
    <s v="Saleable RETURN"/>
    <s v="Krishna kirana Store"/>
    <s v="KRAHD_M01764"/>
    <x v="16"/>
    <s v="Maximus Jun22 (New Traditional)"/>
    <s v="Hair Care"/>
    <s v="H&amp;S"/>
    <n v="60"/>
    <n v="-4"/>
    <n v="-98"/>
    <s v="Salable"/>
    <x v="3"/>
    <n v="24.5"/>
    <n v="-98"/>
    <n v="400816.7099999999"/>
    <n v="-98"/>
    <n v="13653.519999999993"/>
    <x v="352"/>
    <n v="102.65804511278191"/>
  </r>
  <r>
    <d v="2024-12-02T00:00:00"/>
    <s v="Saleable RETURN"/>
    <s v="Kuresha parlor"/>
    <s v="KRAHD_M02450"/>
    <x v="16"/>
    <s v="Maximus Jun22 (New Traditional)"/>
    <s v="Hair Care"/>
    <s v="H&amp;S"/>
    <n v="60"/>
    <n v="-4"/>
    <n v="-98"/>
    <s v="Salable"/>
    <x v="3"/>
    <n v="24.5"/>
    <n v="-98"/>
    <n v="400914.7099999999"/>
    <n v="-98"/>
    <n v="13751.519999999993"/>
    <x v="353"/>
    <n v="104.17818181818177"/>
  </r>
  <r>
    <d v="2024-12-02T00:00:00"/>
    <s v="Saleable RETURN"/>
    <s v="M S Enterprise"/>
    <s v="KRAHD_M01479"/>
    <x v="16"/>
    <s v="Maximus Jun22 (New Traditional)"/>
    <s v="Hair Care"/>
    <s v="H&amp;S"/>
    <n v="60"/>
    <n v="-4"/>
    <n v="-98"/>
    <s v="Salable"/>
    <x v="3"/>
    <n v="24.5"/>
    <n v="-98"/>
    <n v="401012.7099999999"/>
    <n v="-98"/>
    <n v="13849.519999999993"/>
    <x v="354"/>
    <n v="105.7215267175572"/>
  </r>
  <r>
    <d v="2024-12-02T00:00:00"/>
    <s v="Saleable RETURN"/>
    <s v="Maa ashapura katlary and general store"/>
    <s v="KRAHD_M02726"/>
    <x v="20"/>
    <s v="Maximus Jun22 (New Beauty)"/>
    <s v="Hair Care"/>
    <s v="H&amp;S"/>
    <n v="60"/>
    <n v="-4"/>
    <n v="-98"/>
    <s v="Salable"/>
    <x v="3"/>
    <n v="24.5"/>
    <n v="-98"/>
    <n v="401110.7099999999"/>
    <n v="-98"/>
    <n v="13947.519999999993"/>
    <x v="355"/>
    <n v="107.28861538461533"/>
  </r>
  <r>
    <d v="2024-12-02T00:00:00"/>
    <s v="Saleable RETURN"/>
    <s v="Maa Khodak Kirana Store"/>
    <s v="KRAHD_M01929"/>
    <x v="16"/>
    <s v="Maximus Jun22 (New Traditional)"/>
    <s v="Hair Care"/>
    <s v="H&amp;S"/>
    <n v="60"/>
    <n v="-4"/>
    <n v="-98"/>
    <s v="Salable"/>
    <x v="3"/>
    <n v="24.5"/>
    <n v="-98"/>
    <n v="401208.70999999996"/>
    <n v="-98"/>
    <n v="14045.519999999993"/>
    <x v="356"/>
    <n v="108.87999999999995"/>
  </r>
  <r>
    <d v="2024-12-02T00:00:00"/>
    <s v="Saleable RETURN"/>
    <s v="madina kariyana"/>
    <s v="KRAHD_M01468"/>
    <x v="16"/>
    <s v="Maximus Jun22 (New Traditional)"/>
    <s v="Hair Care"/>
    <s v="H&amp;S"/>
    <n v="60"/>
    <n v="-4"/>
    <n v="-98"/>
    <s v="Salable"/>
    <x v="3"/>
    <n v="24.5"/>
    <n v="-98"/>
    <n v="401306.70999999996"/>
    <n v="-98"/>
    <n v="14143.519999999993"/>
    <x v="357"/>
    <n v="110.49624999999995"/>
  </r>
  <r>
    <d v="2024-12-02T00:00:00"/>
    <s v="Saleable RETURN"/>
    <s v="mahavir kirana store"/>
    <s v="KRAHD_M00973"/>
    <x v="16"/>
    <s v="Maximus Jun22 (New Traditional)"/>
    <s v="Hair Care"/>
    <s v="H&amp;S"/>
    <n v="60"/>
    <n v="-4"/>
    <n v="-98"/>
    <s v="Salable"/>
    <x v="3"/>
    <n v="24.5"/>
    <n v="-98"/>
    <n v="401404.70999999996"/>
    <n v="-98"/>
    <n v="14241.519999999997"/>
    <x v="358"/>
    <n v="112.13795275590549"/>
  </r>
  <r>
    <d v="2024-12-02T00:00:00"/>
    <s v="Saleable RETURN"/>
    <s v="Maheshwari Pan parlor"/>
    <s v="KRAHD_M02202"/>
    <x v="16"/>
    <s v="Maximus Jun22 (New Traditional)"/>
    <s v="Hair Care"/>
    <s v="H&amp;S"/>
    <n v="60"/>
    <n v="-4"/>
    <n v="-98"/>
    <s v="Salable"/>
    <x v="3"/>
    <n v="24.5"/>
    <n v="-98"/>
    <n v="401502.70999999996"/>
    <n v="-98"/>
    <n v="14339.519999999997"/>
    <x v="359"/>
    <n v="113.80571428571426"/>
  </r>
  <r>
    <d v="2024-12-02T00:00:00"/>
    <s v="Saleable RETURN"/>
    <s v="Malik pan parlor"/>
    <s v="KRAHD_M02336"/>
    <x v="16"/>
    <s v="Maximus Jun22 (New Traditional)"/>
    <s v="Hair Care"/>
    <s v="H&amp;S"/>
    <n v="60"/>
    <n v="-4"/>
    <n v="-98"/>
    <s v="Salable"/>
    <x v="3"/>
    <n v="24.5"/>
    <n v="-98"/>
    <n v="401600.70999999996"/>
    <n v="-98"/>
    <n v="14437.519999999997"/>
    <x v="360"/>
    <n v="115.50015999999998"/>
  </r>
  <r>
    <d v="2024-12-02T00:00:00"/>
    <s v="Saleable RETURN"/>
    <s v="Mangalmurty general store"/>
    <s v="KRAHD_M01999"/>
    <x v="16"/>
    <s v="Maximus Jun22 (New Traditional)"/>
    <s v="Hair Care"/>
    <s v="H&amp;S"/>
    <n v="60"/>
    <n v="-4"/>
    <n v="-98"/>
    <s v="Salable"/>
    <x v="3"/>
    <n v="24.5"/>
    <n v="-98"/>
    <n v="401698.70999999996"/>
    <n v="-98"/>
    <n v="14535.519999999997"/>
    <x v="361"/>
    <n v="117.22193548387094"/>
  </r>
  <r>
    <d v="2024-12-02T00:00:00"/>
    <s v="Saleable RETURN"/>
    <s v="manoj kirana store"/>
    <s v="KRAHD_M02546"/>
    <x v="16"/>
    <s v="Maximus Jun22 (New Traditional)"/>
    <s v="Hair Care"/>
    <s v="H&amp;S"/>
    <n v="60"/>
    <n v="-4"/>
    <n v="-98"/>
    <s v="Salable"/>
    <x v="3"/>
    <n v="24.5"/>
    <n v="-98"/>
    <n v="401796.70999999996"/>
    <n v="-98"/>
    <n v="14633.519999999997"/>
    <x v="362"/>
    <n v="118.97170731707314"/>
  </r>
  <r>
    <d v="2024-12-02T00:00:00"/>
    <s v="Saleable RETURN"/>
    <s v="Mansi general store"/>
    <s v="KRAHD_M01330"/>
    <x v="16"/>
    <s v="Maximus Jun22 (New Traditional)"/>
    <s v="Hair Care"/>
    <s v="H&amp;S"/>
    <n v="60"/>
    <n v="-4"/>
    <n v="-98"/>
    <s v="Salable"/>
    <x v="3"/>
    <n v="24.5"/>
    <n v="-98"/>
    <n v="401894.70999999996"/>
    <n v="-98"/>
    <n v="14731.52"/>
    <x v="363"/>
    <n v="120.75016393442624"/>
  </r>
  <r>
    <d v="2024-12-02T00:00:00"/>
    <s v="Saleable RETURN"/>
    <s v="Matoshree medicose"/>
    <s v="KRAHD_M02203"/>
    <x v="17"/>
    <s v="Maximus Jun22 (New Pharmacy)"/>
    <s v="Hair Care"/>
    <s v="H&amp;S"/>
    <n v="60"/>
    <n v="-4"/>
    <n v="-98"/>
    <s v="Salable"/>
    <x v="3"/>
    <n v="24.5"/>
    <n v="-98"/>
    <n v="401992.70999999996"/>
    <n v="-98"/>
    <n v="14829.52"/>
    <x v="364"/>
    <n v="122.55801652892562"/>
  </r>
  <r>
    <d v="2024-12-02T00:00:00"/>
    <s v="Saleable RETURN"/>
    <s v="Mavtar Kirana Store"/>
    <s v="KRAHD_M01926"/>
    <x v="16"/>
    <s v="Maximus Jun22 (New Traditional)"/>
    <s v="Hair Care"/>
    <s v="H&amp;S"/>
    <n v="60"/>
    <n v="-4"/>
    <n v="-98"/>
    <s v="Salable"/>
    <x v="3"/>
    <n v="24.5"/>
    <n v="-98"/>
    <n v="402090.70999999996"/>
    <n v="-98"/>
    <n v="14927.52"/>
    <x v="365"/>
    <n v="124.396"/>
  </r>
  <r>
    <d v="2024-12-02T00:00:00"/>
    <s v="Saleable RETURN"/>
    <s v="momin pan parlor"/>
    <s v="KRAHD_M02349"/>
    <x v="16"/>
    <s v="Maximus Jun22 (New Traditional)"/>
    <s v="Hair Care"/>
    <s v="H&amp;S"/>
    <n v="60"/>
    <n v="-4"/>
    <n v="-98"/>
    <s v="Salable"/>
    <x v="3"/>
    <n v="24.5"/>
    <n v="-98"/>
    <n v="402188.70999999996"/>
    <n v="-98"/>
    <n v="15025.52"/>
    <x v="366"/>
    <n v="126.26487394957984"/>
  </r>
  <r>
    <d v="2024-12-02T00:00:00"/>
    <s v="Saleable RETURN"/>
    <s v="moon corner store"/>
    <s v="KRAHD_M04954"/>
    <x v="16"/>
    <s v="Maximus Jun22 (New Traditional)"/>
    <s v="Hair Care"/>
    <s v="H&amp;S"/>
    <n v="60"/>
    <n v="-4"/>
    <n v="-98"/>
    <s v="Salable"/>
    <x v="3"/>
    <n v="24.5"/>
    <n v="-98"/>
    <n v="402286.70999999996"/>
    <n v="-98"/>
    <n v="15123.52"/>
    <x v="367"/>
    <n v="128.16542372881355"/>
  </r>
  <r>
    <d v="2024-12-02T00:00:00"/>
    <s v="Saleable RETURN"/>
    <s v="Mukesh Provision Store"/>
    <s v="KRAHD_M02315"/>
    <x v="16"/>
    <s v="Maximus Jun22 (New Traditional)"/>
    <s v="Hair Care"/>
    <s v="H&amp;S"/>
    <n v="60"/>
    <n v="-4"/>
    <n v="-98"/>
    <s v="Salable"/>
    <x v="3"/>
    <n v="24.5"/>
    <n v="-98"/>
    <n v="402384.70999999996"/>
    <n v="-98"/>
    <n v="15221.52"/>
    <x v="368"/>
    <n v="130.09846153846155"/>
  </r>
  <r>
    <d v="2024-12-02T00:00:00"/>
    <s v="Saleable RETURN"/>
    <s v="mumtaz parlour"/>
    <s v="KRAHD_M01404"/>
    <x v="16"/>
    <s v="Maximus Jun22 (New Traditional)"/>
    <s v="Hair Care"/>
    <s v="H&amp;S"/>
    <n v="60"/>
    <n v="-4"/>
    <n v="-98"/>
    <s v="Salable"/>
    <x v="3"/>
    <n v="24.5"/>
    <n v="-98"/>
    <n v="402482.70999999996"/>
    <n v="-98"/>
    <n v="15319.52"/>
    <x v="369"/>
    <n v="132.06482758620689"/>
  </r>
  <r>
    <d v="2024-12-02T00:00:00"/>
    <s v="Saleable RETURN"/>
    <s v="Muskan Kirana store"/>
    <s v="KRAHD_M00874"/>
    <x v="16"/>
    <s v="Maximus Jun22 (New Traditional)"/>
    <s v="Hair Care"/>
    <s v="H&amp;S"/>
    <n v="60"/>
    <n v="-4"/>
    <n v="-98"/>
    <s v="Salable"/>
    <x v="3"/>
    <n v="24.5"/>
    <n v="-98"/>
    <n v="402580.70999999996"/>
    <n v="-98"/>
    <n v="15417.52"/>
    <x v="370"/>
    <n v="134.06539130434783"/>
  </r>
  <r>
    <d v="2024-12-02T00:00:00"/>
    <s v="Saleable RETURN"/>
    <s v="N N PARLOUR"/>
    <s v="KRAHD_M01220"/>
    <x v="16"/>
    <s v="Maximus Jun22 (New Traditional)"/>
    <s v="Hair Care"/>
    <s v="H&amp;S"/>
    <n v="60"/>
    <n v="-4"/>
    <n v="-98"/>
    <s v="Salable"/>
    <x v="3"/>
    <n v="24.5"/>
    <n v="-98"/>
    <n v="402678.70999999996"/>
    <n v="-98"/>
    <n v="15515.52"/>
    <x v="371"/>
    <n v="136.10105263157894"/>
  </r>
  <r>
    <d v="2024-12-02T00:00:00"/>
    <s v="Saleable RETURN"/>
    <s v="natvar kirana store"/>
    <s v="KRAHD_M02469"/>
    <x v="16"/>
    <s v="Maximus Jun22 (New Traditional)"/>
    <s v="Hair Care"/>
    <s v="H&amp;S"/>
    <n v="60"/>
    <n v="-4"/>
    <n v="-98"/>
    <s v="Salable"/>
    <x v="3"/>
    <n v="24.5"/>
    <n v="-98"/>
    <n v="402776.70999999996"/>
    <n v="-98"/>
    <n v="15613.52"/>
    <x v="372"/>
    <n v="138.17274336283185"/>
  </r>
  <r>
    <d v="2024-12-02T00:00:00"/>
    <s v="Saleable RETURN"/>
    <s v="Naushad store"/>
    <s v="KRAHD_M01907"/>
    <x v="16"/>
    <s v="Maximus Jun22 (New Traditional)"/>
    <s v="Hair Care"/>
    <s v="H&amp;S"/>
    <n v="60"/>
    <n v="-4"/>
    <n v="-98"/>
    <s v="Salable"/>
    <x v="3"/>
    <n v="24.5"/>
    <n v="-98"/>
    <n v="402874.70999999996"/>
    <n v="-98"/>
    <n v="15711.52"/>
    <x v="373"/>
    <n v="140.28142857142856"/>
  </r>
  <r>
    <d v="2024-12-02T00:00:00"/>
    <s v="Saleable RETURN"/>
    <s v="new  madina kirana stor"/>
    <s v="KRAHD_M01312"/>
    <x v="16"/>
    <s v="Maximus Jun22 (New Traditional)"/>
    <s v="Hair Care"/>
    <s v="H&amp;S"/>
    <n v="60"/>
    <n v="-4"/>
    <n v="-98"/>
    <s v="Salable"/>
    <x v="3"/>
    <n v="24.5"/>
    <n v="-98"/>
    <n v="402972.70999999996"/>
    <n v="-98"/>
    <n v="15809.52"/>
    <x v="374"/>
    <n v="142.42810810810812"/>
  </r>
  <r>
    <d v="2024-12-02T00:00:00"/>
    <s v="Saleable RETURN"/>
    <s v="New charbhuja"/>
    <s v="KRAHD_M01834"/>
    <x v="20"/>
    <s v="Maximus Jun22 (New Beauty)"/>
    <s v="Hair Care"/>
    <s v="H&amp;S"/>
    <n v="60"/>
    <n v="-4"/>
    <n v="-98"/>
    <s v="Salable"/>
    <x v="3"/>
    <n v="24.5"/>
    <n v="-98"/>
    <n v="403070.70999999996"/>
    <n v="-98"/>
    <n v="15907.52"/>
    <x v="375"/>
    <n v="144.61381818181817"/>
  </r>
  <r>
    <d v="2024-12-02T00:00:00"/>
    <s v="Saleable RETURN"/>
    <s v="New Faiz medical store"/>
    <s v="KRAHD_M01172"/>
    <x v="17"/>
    <s v="Maximus Jun22 (New Pharmacy)"/>
    <s v="Hair Care"/>
    <s v="H&amp;S"/>
    <n v="60"/>
    <n v="-4"/>
    <n v="-98"/>
    <s v="Salable"/>
    <x v="3"/>
    <n v="24.5"/>
    <n v="-98"/>
    <n v="403168.70999999996"/>
    <n v="-98"/>
    <n v="16005.52"/>
    <x v="376"/>
    <n v="146.83963302752295"/>
  </r>
  <r>
    <d v="2024-12-02T00:00:00"/>
    <s v="Saleable RETURN"/>
    <s v="new sizan kirana store"/>
    <s v="KRAHD_M02248"/>
    <x v="16"/>
    <s v="Maximus Jun22 (New Traditional)"/>
    <s v="Hair Care"/>
    <s v="H&amp;S"/>
    <n v="60"/>
    <n v="-4"/>
    <n v="-98"/>
    <s v="Salable"/>
    <x v="3"/>
    <n v="24.5"/>
    <n v="-98"/>
    <n v="403266.70999999996"/>
    <n v="-98"/>
    <n v="16103.52"/>
    <x v="377"/>
    <n v="149.10666666666668"/>
  </r>
  <r>
    <d v="2024-12-02T00:00:00"/>
    <s v="Saleable RETURN"/>
    <s v="NIZAM KIRANA STORE"/>
    <s v="KRAHD_M01218"/>
    <x v="16"/>
    <s v="Maximus Jun22 (New Traditional)"/>
    <s v="Hair Care"/>
    <s v="H&amp;S"/>
    <n v="60"/>
    <n v="-4"/>
    <n v="-98"/>
    <s v="Salable"/>
    <x v="3"/>
    <n v="24.5"/>
    <n v="-98"/>
    <n v="403364.70999999996"/>
    <n v="-98"/>
    <n v="16201.52"/>
    <x v="378"/>
    <n v="151.41607476635514"/>
  </r>
  <r>
    <d v="2024-12-02T00:00:00"/>
    <s v="Saleable RETURN"/>
    <s v="Nizm Store"/>
    <s v="KRAHD_M00870"/>
    <x v="16"/>
    <s v="Maximus Jun22 (New Traditional)"/>
    <s v="Hair Care"/>
    <s v="H&amp;S"/>
    <n v="60"/>
    <n v="-4"/>
    <n v="-98"/>
    <s v="Salable"/>
    <x v="3"/>
    <n v="24.5"/>
    <n v="-98"/>
    <n v="403462.70999999996"/>
    <n v="-98"/>
    <n v="16299.52"/>
    <x v="379"/>
    <n v="153.76905660377358"/>
  </r>
  <r>
    <d v="2024-12-02T00:00:00"/>
    <s v="Saleable RETURN"/>
    <s v="novelty pan parlor"/>
    <s v="KRAHD_M02451"/>
    <x v="16"/>
    <s v="Maximus Jun22 (New Traditional)"/>
    <s v="Hair Care"/>
    <s v="H&amp;S"/>
    <n v="60"/>
    <n v="-4"/>
    <n v="-98"/>
    <s v="Salable"/>
    <x v="3"/>
    <n v="24.5"/>
    <n v="-98"/>
    <n v="403560.70999999996"/>
    <n v="-98"/>
    <n v="16397.52"/>
    <x v="380"/>
    <n v="156.16685714285714"/>
  </r>
  <r>
    <d v="2024-12-02T00:00:00"/>
    <s v="Saleable RETURN"/>
    <s v="PARIKH GANREL STORE"/>
    <s v="KRAHD_M01211"/>
    <x v="16"/>
    <s v="Maximus Jun22 (New Traditional)"/>
    <s v="Hair Care"/>
    <s v="H&amp;S"/>
    <n v="60"/>
    <n v="-4"/>
    <n v="-98"/>
    <s v="Salable"/>
    <x v="3"/>
    <n v="24.5"/>
    <n v="-98"/>
    <n v="403658.70999999996"/>
    <n v="-98"/>
    <n v="16495.52"/>
    <x v="381"/>
    <n v="158.61076923076922"/>
  </r>
  <r>
    <d v="2024-12-02T00:00:00"/>
    <s v="Saleable RETURN"/>
    <s v="Rai Kirana store"/>
    <s v="KRAHD_M02512"/>
    <x v="16"/>
    <s v="Maximus Jun22 (New Traditional)"/>
    <s v="Hair Care"/>
    <s v="H&amp;S"/>
    <n v="60"/>
    <n v="-4"/>
    <n v="-98"/>
    <s v="Salable"/>
    <x v="3"/>
    <n v="24.5"/>
    <n v="-98"/>
    <n v="403756.70999999996"/>
    <n v="-98"/>
    <n v="16593.52"/>
    <x v="382"/>
    <n v="161.10213592233009"/>
  </r>
  <r>
    <d v="2024-12-02T00:00:00"/>
    <s v="Saleable RETURN"/>
    <s v="Raj Madir pan parlour"/>
    <s v="KRAHD_M02157"/>
    <x v="16"/>
    <s v="Maximus Jun22 (New Traditional)"/>
    <s v="Hair Care"/>
    <s v="H&amp;S"/>
    <n v="60"/>
    <n v="-4"/>
    <n v="-98"/>
    <s v="Salable"/>
    <x v="3"/>
    <n v="24.5"/>
    <n v="-98"/>
    <n v="403854.70999999996"/>
    <n v="-98"/>
    <n v="16691.52"/>
    <x v="383"/>
    <n v="163.64235294117648"/>
  </r>
  <r>
    <d v="2024-12-02T00:00:00"/>
    <s v="Saleable RETURN"/>
    <s v="ramdev provision store"/>
    <s v="KRAHD_M00862"/>
    <x v="16"/>
    <s v="Maximus Jun22 (New Traditional)"/>
    <s v="Hair Care"/>
    <s v="H&amp;S"/>
    <n v="60"/>
    <n v="-4"/>
    <n v="-98"/>
    <s v="Salable"/>
    <x v="3"/>
    <n v="24.5"/>
    <n v="-98"/>
    <n v="403952.70999999996"/>
    <n v="-98"/>
    <n v="16789.52"/>
    <x v="384"/>
    <n v="166.23287128712872"/>
  </r>
  <r>
    <d v="2024-12-02T00:00:00"/>
    <s v="Saleable RETURN"/>
    <s v="RAMDEV TEA STALL"/>
    <s v="KRAHD_M01280"/>
    <x v="16"/>
    <s v="Maximus Jun22 (New Traditional)"/>
    <s v="Hair Care"/>
    <s v="H&amp;S"/>
    <n v="60"/>
    <n v="-4"/>
    <n v="-98"/>
    <s v="Salable"/>
    <x v="3"/>
    <n v="24.5"/>
    <n v="-98"/>
    <n v="404050.70999999996"/>
    <n v="-98"/>
    <n v="16887.52"/>
    <x v="385"/>
    <n v="168.87520000000001"/>
  </r>
  <r>
    <d v="2024-12-02T00:00:00"/>
    <s v="Saleable RETURN"/>
    <s v="Rathiji Medical store"/>
    <s v="KRAHD_M01870"/>
    <x v="17"/>
    <s v="Maximus Jun22 (New Pharmacy)"/>
    <s v="Hair Care"/>
    <s v="H&amp;S"/>
    <n v="60"/>
    <n v="-4"/>
    <n v="-98"/>
    <s v="Salable"/>
    <x v="3"/>
    <n v="24.5"/>
    <n v="-98"/>
    <n v="404148.70999999996"/>
    <n v="-98"/>
    <n v="16985.52"/>
    <x v="386"/>
    <n v="171.57090909090908"/>
  </r>
  <r>
    <d v="2024-12-02T00:00:00"/>
    <s v="Saleable RETURN"/>
    <s v="rehmad kirana"/>
    <s v="KRAHD_M02249"/>
    <x v="16"/>
    <s v="Maximus Jun22 (New Traditional)"/>
    <s v="Hair Care"/>
    <s v="H&amp;S"/>
    <n v="60"/>
    <n v="-4"/>
    <n v="-98"/>
    <s v="Salable"/>
    <x v="3"/>
    <n v="24.5"/>
    <n v="-98"/>
    <n v="404246.70999999996"/>
    <n v="-98"/>
    <n v="17083.52"/>
    <x v="387"/>
    <n v="174.32163265306122"/>
  </r>
  <r>
    <d v="2024-12-02T00:00:00"/>
    <s v="Saleable RETURN"/>
    <s v="Royal Parlour"/>
    <s v="KRAHD_M01189"/>
    <x v="16"/>
    <s v="Maximus Jun22 (New Traditional)"/>
    <s v="Hair Care"/>
    <s v="H&amp;S"/>
    <n v="60"/>
    <n v="-4"/>
    <n v="-98"/>
    <s v="Salable"/>
    <x v="3"/>
    <n v="24.5"/>
    <n v="-98"/>
    <n v="404344.70999999996"/>
    <n v="-98"/>
    <n v="17181.52"/>
    <x v="388"/>
    <n v="177.12907216494847"/>
  </r>
  <r>
    <d v="2024-12-02T00:00:00"/>
    <s v="Saleable RETURN"/>
    <s v="Rozi Provision store"/>
    <s v="KRAHD_M02231"/>
    <x v="16"/>
    <s v="Maximus Jun22 (New Traditional)"/>
    <s v="Hair Care"/>
    <s v="H&amp;S"/>
    <n v="60"/>
    <n v="-4"/>
    <n v="-98"/>
    <s v="Salable"/>
    <x v="3"/>
    <n v="24.5"/>
    <n v="-98"/>
    <n v="404442.70999999996"/>
    <n v="-98"/>
    <n v="17279.52"/>
    <x v="389"/>
    <n v="179.995"/>
  </r>
  <r>
    <d v="2024-12-02T00:00:00"/>
    <s v="Saleable RETURN"/>
    <s v="saan stor"/>
    <s v="KRAHD_M01396"/>
    <x v="16"/>
    <s v="Maximus Jun22 (New Traditional)"/>
    <s v="Hair Care"/>
    <s v="H&amp;S"/>
    <n v="60"/>
    <n v="-4"/>
    <n v="-98"/>
    <s v="Salable"/>
    <x v="3"/>
    <n v="24.5"/>
    <n v="-98"/>
    <n v="404540.70999999996"/>
    <n v="-98"/>
    <n v="17377.52"/>
    <x v="390"/>
    <n v="182.92126315789474"/>
  </r>
  <r>
    <d v="2024-12-02T00:00:00"/>
    <s v="Saleable RETURN"/>
    <s v="sabina kirana stor"/>
    <s v="KRAHD_M01274"/>
    <x v="16"/>
    <s v="Maximus Jun22 (New Traditional)"/>
    <s v="Hair Care"/>
    <s v="H&amp;S"/>
    <n v="60"/>
    <n v="-4"/>
    <n v="-98"/>
    <s v="Salable"/>
    <x v="3"/>
    <n v="24.5"/>
    <n v="-98"/>
    <n v="404638.70999999996"/>
    <n v="-98"/>
    <n v="17475.52"/>
    <x v="391"/>
    <n v="185.90978723404257"/>
  </r>
  <r>
    <d v="2024-12-02T00:00:00"/>
    <s v="Saleable RETURN"/>
    <s v="Sagar pan parlour"/>
    <s v="KRAHD_M01057"/>
    <x v="16"/>
    <s v="Maximus Jun22 (New Traditional)"/>
    <s v="Hair Care"/>
    <s v="H&amp;S"/>
    <n v="60"/>
    <n v="-4"/>
    <n v="-98"/>
    <s v="Salable"/>
    <x v="3"/>
    <n v="24.5"/>
    <n v="-98"/>
    <n v="404736.70999999996"/>
    <n v="-98"/>
    <n v="17573.52"/>
    <x v="392"/>
    <n v="188.9625806451613"/>
  </r>
  <r>
    <d v="2024-12-02T00:00:00"/>
    <s v="Saleable RETURN"/>
    <s v="Sahara parlor"/>
    <s v="KRAHD_M02258"/>
    <x v="16"/>
    <s v="Maximus Jun22 (New Traditional)"/>
    <s v="Hair Care"/>
    <s v="H&amp;S"/>
    <n v="60"/>
    <n v="-4"/>
    <n v="-98"/>
    <s v="Salable"/>
    <x v="3"/>
    <n v="24.5"/>
    <n v="-98"/>
    <n v="404834.70999999996"/>
    <n v="-98"/>
    <n v="17671.52"/>
    <x v="393"/>
    <n v="192.08173913043478"/>
  </r>
  <r>
    <d v="2024-12-02T00:00:00"/>
    <s v="Saleable RETURN"/>
    <s v="sai Krupa kirana store"/>
    <s v="KRAHD_M02208"/>
    <x v="16"/>
    <s v="Maximus Jun22 (New Traditional)"/>
    <s v="Hair Care"/>
    <s v="H&amp;S"/>
    <n v="60"/>
    <n v="-4"/>
    <n v="-98"/>
    <s v="Salable"/>
    <x v="3"/>
    <n v="24.5"/>
    <n v="-98"/>
    <n v="404932.70999999996"/>
    <n v="-98"/>
    <n v="17769.52"/>
    <x v="394"/>
    <n v="195.26945054945057"/>
  </r>
  <r>
    <d v="2024-12-02T00:00:00"/>
    <s v="Saleable RETURN"/>
    <s v="Saiyad Kirana Store"/>
    <s v="KRAHD_M00873"/>
    <x v="16"/>
    <s v="Maximus Jun22 (New Traditional)"/>
    <s v="Hair Care"/>
    <s v="H&amp;S"/>
    <n v="60"/>
    <n v="-4"/>
    <n v="-98"/>
    <s v="Salable"/>
    <x v="3"/>
    <n v="24.5"/>
    <n v="-98"/>
    <n v="405030.70999999996"/>
    <n v="-98"/>
    <n v="17867.52"/>
    <x v="395"/>
    <n v="198.52799999999999"/>
  </r>
  <r>
    <d v="2024-12-02T00:00:00"/>
    <s v="Saleable RETURN"/>
    <s v="sajan bakery store"/>
    <s v="KRAHD_M02337"/>
    <x v="16"/>
    <s v="Maximus Jun22 (New Traditional)"/>
    <s v="Hair Care"/>
    <s v="H&amp;S"/>
    <n v="60"/>
    <n v="-4"/>
    <n v="-98"/>
    <s v="Salable"/>
    <x v="3"/>
    <n v="24.5"/>
    <n v="-98"/>
    <n v="405128.70999999996"/>
    <n v="-98"/>
    <n v="17965.52"/>
    <x v="396"/>
    <n v="201.85977528089887"/>
  </r>
  <r>
    <d v="2024-12-02T00:00:00"/>
    <s v="Saleable RETURN"/>
    <s v="sarfraj general store"/>
    <s v="KRAHD_M02267"/>
    <x v="16"/>
    <s v="Maximus Jun22 (New Traditional)"/>
    <s v="Hair Care"/>
    <s v="H&amp;S"/>
    <n v="60"/>
    <n v="-4"/>
    <n v="-98"/>
    <s v="Salable"/>
    <x v="3"/>
    <n v="24.5"/>
    <n v="-98"/>
    <n v="405226.70999999996"/>
    <n v="-98"/>
    <n v="18063.52"/>
    <x v="397"/>
    <n v="205.26727272727274"/>
  </r>
  <r>
    <d v="2024-12-02T00:00:00"/>
    <s v="Saleable RETURN"/>
    <s v="Satyanam tea stall"/>
    <s v="KRAHD_M02118"/>
    <x v="16"/>
    <s v="Maximus Jun22 (New Traditional)"/>
    <s v="Hair Care"/>
    <s v="H&amp;S"/>
    <n v="60"/>
    <n v="-4"/>
    <n v="-98"/>
    <s v="Salable"/>
    <x v="3"/>
    <n v="24.5"/>
    <n v="-98"/>
    <n v="405324.70999999996"/>
    <n v="-98"/>
    <n v="18161.52"/>
    <x v="398"/>
    <n v="208.75310344827588"/>
  </r>
  <r>
    <d v="2024-12-02T00:00:00"/>
    <s v="Saleable RETURN"/>
    <s v="saumya fashion"/>
    <s v="KRAHD_M02453"/>
    <x v="20"/>
    <s v="Maximus Jun22 (New Beauty)"/>
    <s v="Hair Care"/>
    <s v="H&amp;S"/>
    <n v="60"/>
    <n v="-4"/>
    <n v="-98"/>
    <s v="Salable"/>
    <x v="3"/>
    <n v="24.5"/>
    <n v="-98"/>
    <n v="405422.70999999996"/>
    <n v="-98"/>
    <n v="18259.52"/>
    <x v="399"/>
    <n v="212.32"/>
  </r>
  <r>
    <d v="2024-12-02T00:00:00"/>
    <s v="Saleable RETURN"/>
    <s v="Savera Pan Parlour"/>
    <s v="KRAHD_M01056"/>
    <x v="16"/>
    <s v="Maximus Jun22 (New Traditional)"/>
    <s v="Hair Care"/>
    <s v="H&amp;S"/>
    <n v="60"/>
    <n v="-4"/>
    <n v="-98"/>
    <s v="Salable"/>
    <x v="3"/>
    <n v="24.5"/>
    <n v="-98"/>
    <n v="405520.70999999996"/>
    <n v="-98"/>
    <n v="18357.52"/>
    <x v="400"/>
    <n v="215.97082352941177"/>
  </r>
  <r>
    <d v="2024-12-02T00:00:00"/>
    <s v="Saleable RETURN"/>
    <s v="senter point parlour"/>
    <s v="KRAHD_M02474"/>
    <x v="16"/>
    <s v="Maximus Jun22 (New Traditional)"/>
    <s v="Hair Care"/>
    <s v="H&amp;S"/>
    <n v="60"/>
    <n v="-4"/>
    <n v="-98"/>
    <s v="Salable"/>
    <x v="3"/>
    <n v="24.5"/>
    <n v="-98"/>
    <n v="405618.70999999996"/>
    <n v="-98"/>
    <n v="18455.52"/>
    <x v="401"/>
    <n v="219.70857142857145"/>
  </r>
  <r>
    <d v="2024-12-02T00:00:00"/>
    <s v="Saleable RETURN"/>
    <s v="shabnam dairy"/>
    <s v="KRAHD_M02268"/>
    <x v="16"/>
    <s v="Maximus Jun22 (New Traditional)"/>
    <s v="Hair Care"/>
    <s v="H&amp;S"/>
    <n v="60"/>
    <n v="-4"/>
    <n v="-98"/>
    <s v="Salable"/>
    <x v="3"/>
    <n v="24.5"/>
    <n v="-98"/>
    <n v="405716.70999999996"/>
    <n v="-98"/>
    <n v="18553.52"/>
    <x v="402"/>
    <n v="223.53638554216869"/>
  </r>
  <r>
    <d v="2024-12-02T00:00:00"/>
    <s v="Saleable RETURN"/>
    <s v="Shakti cutlery store"/>
    <s v="KRAHD_M02489"/>
    <x v="20"/>
    <s v="Maximus Jun22 (New Beauty)"/>
    <s v="Hair Care"/>
    <s v="H&amp;S"/>
    <n v="60"/>
    <n v="-4"/>
    <n v="-98"/>
    <s v="Salable"/>
    <x v="3"/>
    <n v="24.5"/>
    <n v="-98"/>
    <n v="405814.70999999996"/>
    <n v="-98"/>
    <n v="18651.52"/>
    <x v="0"/>
    <n v="227.45756097560977"/>
  </r>
  <r>
    <d v="2024-12-02T00:00:00"/>
    <s v="Saleable RETURN"/>
    <s v="Shakti Kirana Store"/>
    <s v="KRAHD_M01920"/>
    <x v="16"/>
    <s v="Maximus Jun22 (New Traditional)"/>
    <s v="Hair Care"/>
    <s v="H&amp;S"/>
    <n v="60"/>
    <n v="-4"/>
    <n v="-98"/>
    <s v="Salable"/>
    <x v="3"/>
    <n v="24.5"/>
    <n v="-98"/>
    <n v="405912.70999999996"/>
    <n v="-98"/>
    <n v="18749.52"/>
    <x v="1"/>
    <n v="231.47555555555556"/>
  </r>
  <r>
    <d v="2024-12-02T00:00:00"/>
    <s v="Saleable RETURN"/>
    <s v="Sherba medical Stores"/>
    <s v="KRAHD_M01373"/>
    <x v="17"/>
    <s v="Maximus Jun22 (New Pharmacy)"/>
    <s v="Hair Care"/>
    <s v="H&amp;S"/>
    <n v="60"/>
    <n v="-4"/>
    <n v="-98"/>
    <s v="Salable"/>
    <x v="3"/>
    <n v="24.5"/>
    <n v="-98"/>
    <n v="406010.70999999996"/>
    <n v="-98"/>
    <n v="18847.52"/>
    <x v="2"/>
    <n v="235.59399999999999"/>
  </r>
  <r>
    <d v="2024-12-02T00:00:00"/>
    <s v="Saleable RETURN"/>
    <s v="shiv shakti kirana store"/>
    <s v="KRAHD_M01766"/>
    <x v="16"/>
    <s v="Maximus Jun22 (New Traditional)"/>
    <s v="Hair Care"/>
    <s v="H&amp;S"/>
    <n v="60"/>
    <n v="-4"/>
    <n v="-98"/>
    <s v="Salable"/>
    <x v="3"/>
    <n v="24.5"/>
    <n v="-98"/>
    <n v="406108.70999999996"/>
    <n v="-98"/>
    <n v="18945.52"/>
    <x v="6"/>
    <n v="239.81670886075949"/>
  </r>
  <r>
    <d v="2024-12-02T00:00:00"/>
    <s v="Saleable RETURN"/>
    <s v="shiv shakti pan parlor"/>
    <s v="KRAHD_M02338"/>
    <x v="16"/>
    <s v="Maximus Jun22 (New Traditional)"/>
    <s v="Hair Care"/>
    <s v="H&amp;S"/>
    <n v="60"/>
    <n v="-4"/>
    <n v="-98"/>
    <s v="Salable"/>
    <x v="3"/>
    <n v="24.5"/>
    <n v="-98"/>
    <n v="406206.70999999996"/>
    <n v="-98"/>
    <n v="19043.52"/>
    <x v="25"/>
    <n v="244.14769230769232"/>
  </r>
  <r>
    <d v="2024-12-02T00:00:00"/>
    <s v="Saleable RETURN"/>
    <s v="Shivam parlor"/>
    <s v="KRAHD_M02220"/>
    <x v="16"/>
    <s v="Maximus Jun22 (New Traditional)"/>
    <s v="Hair Care"/>
    <s v="H&amp;S"/>
    <n v="60"/>
    <n v="-4"/>
    <n v="-98"/>
    <s v="Salable"/>
    <x v="3"/>
    <n v="24.5"/>
    <n v="-98"/>
    <n v="406304.70999999996"/>
    <n v="-98"/>
    <n v="19141.52"/>
    <x v="109"/>
    <n v="248.59116883116883"/>
  </r>
  <r>
    <d v="2024-12-02T00:00:00"/>
    <s v="Saleable RETURN"/>
    <s v="shre khimaj mataji kirana store"/>
    <s v="KRAHD_M01549"/>
    <x v="16"/>
    <s v="Maximus Jun22 (New Traditional)"/>
    <s v="Hair Care"/>
    <s v="H&amp;S"/>
    <n v="60"/>
    <n v="-4"/>
    <n v="-98"/>
    <s v="Salable"/>
    <x v="3"/>
    <n v="24.5"/>
    <n v="-98"/>
    <n v="406402.70999999996"/>
    <n v="-98"/>
    <n v="19239.52"/>
    <x v="403"/>
    <n v="253.15157894736842"/>
  </r>
  <r>
    <d v="2024-12-02T00:00:00"/>
    <s v="Saleable RETURN"/>
    <s v="Shree aashapura novelty and gift center"/>
    <s v="KRAHD_M04949"/>
    <x v="20"/>
    <s v="Maximus Jun22 (New Beauty)"/>
    <s v="Hair Care"/>
    <s v="H&amp;S"/>
    <n v="60"/>
    <n v="-4"/>
    <n v="-98"/>
    <s v="Salable"/>
    <x v="3"/>
    <n v="24.5"/>
    <n v="-98"/>
    <n v="406500.70999999996"/>
    <n v="-98"/>
    <n v="19337.52"/>
    <x v="404"/>
    <n v="257.83359999999999"/>
  </r>
  <r>
    <d v="2024-12-02T00:00:00"/>
    <s v="Saleable RETURN"/>
    <s v="shree ashapuri general stores"/>
    <s v="KRAHD_M01831"/>
    <x v="20"/>
    <s v="Maximus Jun22 (New Beauty)"/>
    <s v="Hair Care"/>
    <s v="H&amp;S"/>
    <n v="60"/>
    <n v="-4"/>
    <n v="-98"/>
    <s v="Salable"/>
    <x v="3"/>
    <n v="24.5"/>
    <n v="-98"/>
    <n v="406598.70999999996"/>
    <n v="-98"/>
    <n v="19435.52"/>
    <x v="405"/>
    <n v="262.64216216216215"/>
  </r>
  <r>
    <d v="2024-12-02T00:00:00"/>
    <s v="Saleable RETURN"/>
    <s v="Shree Chamunda Kirana store"/>
    <s v="KRAHD_M01264"/>
    <x v="16"/>
    <s v="Maximus Jun22 (New Traditional)"/>
    <s v="Hair Care"/>
    <s v="H&amp;S"/>
    <n v="60"/>
    <n v="-4"/>
    <n v="-98"/>
    <s v="Salable"/>
    <x v="3"/>
    <n v="24.5"/>
    <n v="-98"/>
    <n v="406696.70999999996"/>
    <n v="-98"/>
    <n v="19533.52"/>
    <x v="406"/>
    <n v="267.58246575342469"/>
  </r>
  <r>
    <d v="2024-12-02T00:00:00"/>
    <s v="Saleable RETURN"/>
    <s v="Shree dev house keeping"/>
    <s v="KRAHD_M02070"/>
    <x v="16"/>
    <s v="Maximus Jun22 (New Traditional)"/>
    <s v="Hair Care"/>
    <s v="H&amp;S"/>
    <n v="60"/>
    <n v="-4"/>
    <n v="-98"/>
    <s v="Salable"/>
    <x v="3"/>
    <n v="24.5"/>
    <n v="-98"/>
    <n v="406794.70999999996"/>
    <n v="-98"/>
    <n v="19631.52"/>
    <x v="407"/>
    <n v="272.66000000000003"/>
  </r>
  <r>
    <d v="2024-12-02T00:00:00"/>
    <s v="Saleable RETURN"/>
    <s v="Shree Ganesh stores"/>
    <s v="KRAHD_M04955"/>
    <x v="16"/>
    <s v="Maximus Jun22 (New Traditional)"/>
    <s v="Hair Care"/>
    <s v="H&amp;S"/>
    <n v="60"/>
    <n v="-4"/>
    <n v="-98"/>
    <s v="Salable"/>
    <x v="3"/>
    <n v="24.5"/>
    <n v="-98"/>
    <n v="406892.70999999996"/>
    <n v="-98"/>
    <n v="19729.52"/>
    <x v="408"/>
    <n v="277.88056338028167"/>
  </r>
  <r>
    <d v="2024-12-02T00:00:00"/>
    <s v="Saleable RETURN"/>
    <s v="shree harsiddh medical and general store"/>
    <s v="KRAHD_M00972"/>
    <x v="17"/>
    <s v="Maximus Jun22 (New Pharmacy)"/>
    <s v="Hair Care"/>
    <s v="H&amp;S"/>
    <n v="60"/>
    <n v="-4"/>
    <n v="-98"/>
    <s v="Salable"/>
    <x v="3"/>
    <n v="24.5"/>
    <n v="-98"/>
    <n v="406990.70999999996"/>
    <n v="-98"/>
    <n v="19827.52"/>
    <x v="409"/>
    <n v="283.25028571428572"/>
  </r>
  <r>
    <d v="2024-12-02T00:00:00"/>
    <s v="Saleable RETURN"/>
    <s v="Shree Padmavati pan parlour"/>
    <s v="KRAHD_M02492"/>
    <x v="16"/>
    <s v="Maximus Jun22 (New Traditional)"/>
    <s v="Hair Care"/>
    <s v="H&amp;S"/>
    <n v="60"/>
    <n v="-4"/>
    <n v="-98"/>
    <s v="Salable"/>
    <x v="3"/>
    <n v="24.5"/>
    <n v="-98"/>
    <n v="407088.70999999996"/>
    <n v="-98"/>
    <n v="19925.52"/>
    <x v="410"/>
    <n v="288.77565217391304"/>
  </r>
  <r>
    <d v="2024-12-02T00:00:00"/>
    <s v="Saleable RETURN"/>
    <s v="shree ram rajeshwar provision store"/>
    <s v="KRAHD_M01649"/>
    <x v="16"/>
    <s v="Maximus Jun22 (New Traditional)"/>
    <s v="Hair Care"/>
    <s v="H&amp;S"/>
    <n v="60"/>
    <n v="-4"/>
    <n v="-98"/>
    <s v="Salable"/>
    <x v="3"/>
    <n v="24.5"/>
    <n v="-98"/>
    <n v="407186.70999999996"/>
    <n v="-98"/>
    <n v="20023.52"/>
    <x v="411"/>
    <n v="294.46352941176474"/>
  </r>
  <r>
    <d v="2024-12-02T00:00:00"/>
    <s v="Saleable RETURN"/>
    <s v="Shree Ramdav Kirana Store"/>
    <s v="KRAHD_M01761"/>
    <x v="16"/>
    <s v="Maximus Jun22 (New Traditional)"/>
    <s v="Hair Care"/>
    <s v="H&amp;S"/>
    <n v="60"/>
    <n v="-4"/>
    <n v="-98"/>
    <s v="Salable"/>
    <x v="3"/>
    <n v="24.5"/>
    <n v="-98"/>
    <n v="407284.70999999996"/>
    <n v="-98"/>
    <n v="20121.52"/>
    <x v="412"/>
    <n v="300.32119402985074"/>
  </r>
  <r>
    <d v="2024-12-02T00:00:00"/>
    <s v="Saleable RETURN"/>
    <s v="Shreeji Dairy Parlour"/>
    <s v="KRAHD_M01998"/>
    <x v="16"/>
    <s v="Maximus Jun22 (New Traditional)"/>
    <s v="Hair Care"/>
    <s v="H&amp;S"/>
    <n v="60"/>
    <n v="-4"/>
    <n v="-98"/>
    <s v="Salable"/>
    <x v="3"/>
    <n v="24.5"/>
    <n v="-98"/>
    <n v="407382.70999999996"/>
    <n v="-98"/>
    <n v="20219.52"/>
    <x v="413"/>
    <n v="306.35636363636365"/>
  </r>
  <r>
    <d v="2024-12-02T00:00:00"/>
    <s v="Saleable RETURN"/>
    <s v="shri chamunda kirana store"/>
    <s v="KRAHD_M05643"/>
    <x v="16"/>
    <s v="Maximus Jun22 (New Traditional)"/>
    <s v="Hair Care"/>
    <s v="H&amp;S"/>
    <n v="60"/>
    <n v="-4"/>
    <n v="-98"/>
    <s v="Salable"/>
    <x v="3"/>
    <n v="24.5"/>
    <n v="-98"/>
    <n v="407480.70999999996"/>
    <n v="-98"/>
    <n v="20317.52"/>
    <x v="5"/>
    <n v="312.57723076923077"/>
  </r>
  <r>
    <d v="2024-12-02T00:00:00"/>
    <s v="Saleable RETURN"/>
    <s v="Shri Rohini Medical Store"/>
    <s v="KRAHD_M02543"/>
    <x v="17"/>
    <s v="Maximus Jun22 (New Pharmacy)"/>
    <s v="Hair Care"/>
    <s v="H&amp;S"/>
    <n v="60"/>
    <n v="-4"/>
    <n v="-98"/>
    <s v="Salable"/>
    <x v="3"/>
    <n v="24.5"/>
    <n v="-98"/>
    <n v="407578.70999999996"/>
    <n v="-98"/>
    <n v="20415.52"/>
    <x v="8"/>
    <n v="318.99250000000001"/>
  </r>
  <r>
    <d v="2024-12-02T00:00:00"/>
    <s v="Saleable RETURN"/>
    <s v="Smit pan parlour"/>
    <s v="KRAHD_M02069"/>
    <x v="16"/>
    <s v="Maximus Jun22 (New Traditional)"/>
    <s v="Hair Care"/>
    <s v="H&amp;S"/>
    <n v="60"/>
    <n v="-4"/>
    <n v="-98"/>
    <s v="Salable"/>
    <x v="3"/>
    <n v="24.5"/>
    <n v="-98"/>
    <n v="407676.70999999996"/>
    <n v="-98"/>
    <n v="20513.52"/>
    <x v="9"/>
    <n v="325.61142857142858"/>
  </r>
  <r>
    <d v="2024-12-02T00:00:00"/>
    <s v="Saleable RETURN"/>
    <s v="sundha medical"/>
    <s v="KRAHD_M00922"/>
    <x v="17"/>
    <s v="Maximus Jun22 (New Pharmacy)"/>
    <s v="Hair Care"/>
    <s v="H&amp;S"/>
    <n v="60"/>
    <n v="-4"/>
    <n v="-98"/>
    <s v="Salable"/>
    <x v="3"/>
    <n v="24.5"/>
    <n v="-98"/>
    <n v="407774.70999999996"/>
    <n v="-98"/>
    <n v="20611.52"/>
    <x v="13"/>
    <n v="332.44387096774193"/>
  </r>
  <r>
    <d v="2024-12-02T00:00:00"/>
    <s v="Saleable RETURN"/>
    <s v="Supreme Sales ( CASH ONLY )"/>
    <s v="KRAHD_M01181"/>
    <x v="16"/>
    <s v="Maximus Jun22 (New Traditional)"/>
    <s v="Hair Care"/>
    <s v="H&amp;S"/>
    <n v="60"/>
    <n v="-4"/>
    <n v="-98"/>
    <s v="Salable"/>
    <x v="3"/>
    <n v="24.5"/>
    <n v="-98"/>
    <n v="407872.70999999996"/>
    <n v="-98"/>
    <n v="20709.52"/>
    <x v="22"/>
    <n v="339.50032786885248"/>
  </r>
  <r>
    <d v="2024-12-02T00:00:00"/>
    <s v="Saleable RETURN"/>
    <s v="Taj parlor"/>
    <s v="KRAHD_M02443"/>
    <x v="16"/>
    <s v="Maximus Jun22 (New Traditional)"/>
    <s v="Hair Care"/>
    <s v="H&amp;S"/>
    <n v="60"/>
    <n v="-4"/>
    <n v="-98"/>
    <s v="Salable"/>
    <x v="3"/>
    <n v="24.5"/>
    <n v="-98"/>
    <n v="407970.70999999996"/>
    <n v="-98"/>
    <n v="20807.52"/>
    <x v="23"/>
    <n v="346.79200000000003"/>
  </r>
  <r>
    <d v="2024-12-02T00:00:00"/>
    <s v="Saleable RETURN"/>
    <s v="TAWAKKAL TEA STALL"/>
    <s v="KRAHD_M01219"/>
    <x v="16"/>
    <s v="Maximus Jun22 (New Traditional)"/>
    <s v="Hair Care"/>
    <s v="H&amp;S"/>
    <n v="60"/>
    <n v="-4"/>
    <n v="-98"/>
    <s v="Salable"/>
    <x v="3"/>
    <n v="24.5"/>
    <n v="-98"/>
    <n v="408068.70999999996"/>
    <n v="-98"/>
    <n v="20905.52"/>
    <x v="28"/>
    <n v="354.3308474576271"/>
  </r>
  <r>
    <d v="2024-12-02T00:00:00"/>
    <s v="Saleable RETURN"/>
    <s v="Taybah Medical"/>
    <s v="KRAHD_M01174"/>
    <x v="17"/>
    <s v="Maximus Jun22 (New Pharmacy)"/>
    <s v="Hair Care"/>
    <s v="H&amp;S"/>
    <n v="60"/>
    <n v="-4"/>
    <n v="-98"/>
    <s v="Salable"/>
    <x v="3"/>
    <n v="24.5"/>
    <n v="-98"/>
    <n v="408166.70999999996"/>
    <n v="-98"/>
    <n v="21003.52"/>
    <x v="29"/>
    <n v="362.12965517241378"/>
  </r>
  <r>
    <d v="2024-12-02T00:00:00"/>
    <s v="Saleable RETURN"/>
    <s v="urva medical store"/>
    <s v="KRAHD_M02036"/>
    <x v="17"/>
    <s v="Maximus Jun22 (New Pharmacy)"/>
    <s v="Hair Care"/>
    <s v="H&amp;S"/>
    <n v="60"/>
    <n v="-4"/>
    <n v="-98"/>
    <s v="Salable"/>
    <x v="3"/>
    <n v="24.5"/>
    <n v="-98"/>
    <n v="408264.70999999996"/>
    <n v="-98"/>
    <n v="21101.52"/>
    <x v="30"/>
    <n v="370.20210526315788"/>
  </r>
  <r>
    <d v="2024-12-02T00:00:00"/>
    <s v="Saleable RETURN"/>
    <s v="Vraj Medicine(GST)"/>
    <s v="KRAHD_40706"/>
    <x v="17"/>
    <s v="Other (New Pharmacy)"/>
    <s v="Hair Care"/>
    <s v="H&amp;S"/>
    <n v="60"/>
    <n v="-4"/>
    <n v="-98"/>
    <s v="Salable"/>
    <x v="3"/>
    <n v="24.5"/>
    <n v="-98"/>
    <n v="408362.70999999996"/>
    <n v="-98"/>
    <n v="21199.52"/>
    <x v="45"/>
    <n v="378.56285714285713"/>
  </r>
  <r>
    <d v="2024-12-02T00:00:00"/>
    <s v="Saleable RETURN"/>
    <s v="Zam zam Traders"/>
    <s v="KRAHD_M01182"/>
    <x v="16"/>
    <s v="Maximus Jun22 (New Traditional)"/>
    <s v="Hair Care"/>
    <s v="H&amp;S"/>
    <n v="60"/>
    <n v="-4"/>
    <n v="-98"/>
    <s v="Salable"/>
    <x v="3"/>
    <n v="24.5"/>
    <n v="-98"/>
    <n v="408460.70999999996"/>
    <n v="-98"/>
    <n v="21297.52"/>
    <x v="46"/>
    <n v="387.22763636363635"/>
  </r>
  <r>
    <d v="2024-12-02T00:00:00"/>
    <s v="Saleable RETURN"/>
    <s v="Zeel Cold drinks and Provision Store"/>
    <s v="KRAHD_M01922"/>
    <x v="16"/>
    <s v="Maximus Jun22 (New Traditional)"/>
    <s v="Hair Care"/>
    <s v="H&amp;S"/>
    <n v="60"/>
    <n v="-4"/>
    <n v="-98"/>
    <s v="Salable"/>
    <x v="3"/>
    <n v="24.5"/>
    <n v="-98"/>
    <n v="408558.70999999996"/>
    <n v="-98"/>
    <n v="21395.52"/>
    <x v="47"/>
    <n v="396.21333333333337"/>
  </r>
  <r>
    <d v="2024-12-02T00:00:00"/>
    <s v="Saleable RETURN"/>
    <s v="Natraj Chemist"/>
    <s v="KRAHD_91284"/>
    <x v="2"/>
    <s v="HFS (Large A Pharmacy)- D type- Sectorized"/>
    <s v="Health Care"/>
    <s v="Action 500"/>
    <n v="960"/>
    <n v="-2"/>
    <n v="-93.38"/>
    <s v="Wrong Order"/>
    <x v="3"/>
    <n v="46.69"/>
    <n v="-93.38"/>
    <n v="960038.1"/>
    <n v="-93.38"/>
    <n v="21493.519999999997"/>
    <x v="48"/>
    <n v="405.5381132075471"/>
  </r>
  <r>
    <d v="2024-12-02T00:00:00"/>
    <s v="Saleable RETURN"/>
    <s v="Raj Chemist(GST)"/>
    <s v="KRAHD_38421"/>
    <x v="2"/>
    <s v="HFS (Large A Pharmacy)- D type- Sectorized"/>
    <s v="Fem Care"/>
    <s v="Whisper Choice"/>
    <n v="60"/>
    <n v="-2"/>
    <n v="-90.08"/>
    <s v="Po Expired So Customer Rejected"/>
    <x v="3"/>
    <n v="45.04"/>
    <n v="-90.08"/>
    <n v="201845.15999999997"/>
    <n v="-90.08"/>
    <n v="21586.899999999998"/>
    <x v="49"/>
    <n v="415.13269230769225"/>
  </r>
  <r>
    <d v="2024-12-02T00:00:00"/>
    <s v="DAMAGED RETURN"/>
    <s v="Ashriwad Medical(GST)"/>
    <s v="KRAHD_38939"/>
    <x v="14"/>
    <s v="New (Medium Pharmacy)- D Type"/>
    <s v="Health Care"/>
    <s v="Vaporub Xtra Strong"/>
    <n v="540"/>
    <n v="-2"/>
    <n v="-88.46"/>
    <s v="DAMAGED"/>
    <x v="2"/>
    <n v="44.23"/>
    <n v="-88.46"/>
    <n v="24390.25"/>
    <n v="-88.46"/>
    <n v="-516.16999999999996"/>
    <x v="414"/>
    <n v="-73.738571428571419"/>
  </r>
  <r>
    <d v="2024-12-02T00:00:00"/>
    <s v="Saleable RETURN"/>
    <s v="Health Plus"/>
    <s v="KRAHD_85030"/>
    <x v="10"/>
    <s v="HFS Sectorized (Large B Pharmacy)"/>
    <s v="Baby Care"/>
    <s v="Pampers"/>
    <n v="40"/>
    <n v="-1"/>
    <n v="-82.5"/>
    <s v="Wrong Order"/>
    <x v="3"/>
    <n v="82.5"/>
    <n v="-82.5"/>
    <n v="421068.4099999998"/>
    <n v="-82.5"/>
    <n v="21676.979999999996"/>
    <x v="50"/>
    <n v="425.03882352941167"/>
  </r>
  <r>
    <d v="2024-12-02T00:00:00"/>
    <s v="Saleable RETURN"/>
    <s v="Rajdeep Pro Store"/>
    <s v="KRAHD_38513"/>
    <x v="4"/>
    <s v="HFS Sectorized (Large B Traditional)"/>
    <s v="Baby Care"/>
    <s v="Pampers"/>
    <n v="40"/>
    <n v="-1"/>
    <n v="-82.5"/>
    <s v="Wrong Order"/>
    <x v="3"/>
    <n v="82.5"/>
    <n v="-82.5"/>
    <n v="421150.9099999998"/>
    <n v="558.69000000000005"/>
    <n v="21759.479999999996"/>
    <x v="51"/>
    <n v="435.18959999999993"/>
  </r>
  <r>
    <d v="2024-12-02T00:00:00"/>
    <s v="Saleable RETURN"/>
    <s v="Shivam medical"/>
    <s v="KRAHD_25973"/>
    <x v="17"/>
    <s v="Other (New Pharmacy)"/>
    <s v="Baby Care"/>
    <s v="Pampers"/>
    <n v="32"/>
    <n v="-1"/>
    <n v="-82.5"/>
    <s v="Wrong Order"/>
    <x v="3"/>
    <n v="82.5"/>
    <n v="-82.5"/>
    <n v="421233.4099999998"/>
    <n v="-131.5"/>
    <n v="21841.979999999996"/>
    <x v="54"/>
    <n v="445.75469387755095"/>
  </r>
  <r>
    <d v="2024-12-02T00:00:00"/>
    <s v="DAMAGED RETURN"/>
    <s v="Medicare Pharmacy(GST)"/>
    <s v="KRAHD_84714"/>
    <x v="10"/>
    <s v="HFS (Large B Pharmacy)- D Type- Sectorized"/>
    <s v="Fem Care"/>
    <s v="Whisper Ultra"/>
    <n v="48"/>
    <n v="-1"/>
    <n v="-81.09"/>
    <s v="DAMAGED"/>
    <x v="2"/>
    <n v="81.09"/>
    <n v="-81.09"/>
    <n v="403853.35000000009"/>
    <n v="-216.44000000000003"/>
    <n v="-427.70999999999992"/>
    <x v="415"/>
    <n v="-71.284999999999982"/>
  </r>
  <r>
    <d v="2024-12-02T00:00:00"/>
    <s v="DAMAGED RETURN"/>
    <s v="simandhar pharmacy"/>
    <s v="KRAHD_85454"/>
    <x v="14"/>
    <s v="New (Medium Pharmacy)- D Type"/>
    <s v="Fem Care"/>
    <s v="Whisper Ultra"/>
    <n v="60"/>
    <n v="-1"/>
    <n v="-81.09"/>
    <s v="DAMAGED"/>
    <x v="2"/>
    <n v="81.09"/>
    <n v="-81.09"/>
    <n v="403934.44000000006"/>
    <n v="-137"/>
    <n v="-346.62"/>
    <x v="416"/>
    <n v="-69.323999999999998"/>
  </r>
  <r>
    <d v="2024-12-02T00:00:00"/>
    <s v="Saleable RETURN"/>
    <s v="New Umiya Medical"/>
    <s v="KRAHD_41616"/>
    <x v="10"/>
    <s v="HFS (Large B Pharmacy)- D Type- Sectorized"/>
    <s v="Grooming"/>
    <s v="Guard"/>
    <n v="480"/>
    <n v="-2"/>
    <n v="-80"/>
    <s v="Shop Closed"/>
    <x v="3"/>
    <n v="40"/>
    <n v="-80"/>
    <n v="334334.89"/>
    <n v="-1.9399999999999977"/>
    <n v="21924.479999999996"/>
    <x v="61"/>
    <n v="456.75999999999993"/>
  </r>
  <r>
    <d v="2024-12-02T00:00:00"/>
    <s v="Saleable RETURN"/>
    <s v="Shree Sureshwar Grain Centre(GST)"/>
    <s v="KRAHD_38651"/>
    <x v="4"/>
    <s v="HFS Sectorized (Large B Traditional)"/>
    <s v="Grooming"/>
    <s v="Guard"/>
    <n v="480"/>
    <n v="-2"/>
    <n v="-80"/>
    <s v="Shop had No Cash"/>
    <x v="3"/>
    <n v="40"/>
    <n v="-80"/>
    <n v="334414.89"/>
    <n v="-80"/>
    <n v="22004.479999999996"/>
    <x v="65"/>
    <n v="468.18042553191481"/>
  </r>
  <r>
    <d v="2024-12-02T00:00:00"/>
    <s v="Saleable RETURN"/>
    <s v="Shree Aai Mata super market"/>
    <s v="KRAHD_M04982"/>
    <x v="5"/>
    <s v="Maximus Jun22 (Small B Traditional)"/>
    <s v="Hair Care"/>
    <s v="H&amp;S"/>
    <n v="48"/>
    <n v="-1"/>
    <n v="-76.37"/>
    <s v="Shop had No Cash"/>
    <x v="3"/>
    <n v="76.37"/>
    <n v="-76.37"/>
    <n v="408656.70999999996"/>
    <n v="-149.87"/>
    <n v="22084.479999999996"/>
    <x v="80"/>
    <n v="480.09739130434775"/>
  </r>
  <r>
    <d v="2024-12-02T00:00:00"/>
    <s v="DAMAGED RETURN"/>
    <s v="Medicare Pharmacy(GST)"/>
    <s v="KRAHD_84714"/>
    <x v="10"/>
    <s v="HFS (Large B Pharmacy)- D Type- Sectorized"/>
    <s v="Fem Care"/>
    <s v="Whisper Ultra"/>
    <n v="48"/>
    <n v="-1"/>
    <n v="-75.89"/>
    <s v="DAMAGED"/>
    <x v="2"/>
    <n v="75.89"/>
    <n v="-75.89"/>
    <n v="404015.53000000009"/>
    <n v="-135.35"/>
    <n v="-265.52999999999997"/>
    <x v="417"/>
    <n v="-66.382499999999993"/>
  </r>
  <r>
    <d v="2024-12-02T00:00:00"/>
    <s v="DAMAGED RETURN"/>
    <s v="Bharavnath Anaj Bhandar"/>
    <s v="KRAHD_39565"/>
    <x v="4"/>
    <s v="HFS Sectorized (Large B Traditional)"/>
    <s v="Health Care"/>
    <s v="BabyRub"/>
    <n v="216"/>
    <n v="-1"/>
    <n v="-74.27"/>
    <s v="Expired Pack"/>
    <x v="2"/>
    <n v="74.27"/>
    <n v="-74.27"/>
    <n v="122689.18999999999"/>
    <n v="-74.27"/>
    <n v="-189.64"/>
    <x v="418"/>
    <n v="-63.213333333333331"/>
  </r>
  <r>
    <d v="2024-12-02T00:00:00"/>
    <s v="Saleable RETURN"/>
    <s v="Shree Aai Mata super market"/>
    <s v="KRAHD_M04982"/>
    <x v="5"/>
    <s v="Maximus Jun22 (Small B Traditional)"/>
    <s v="Hair Care"/>
    <s v="H&amp;S"/>
    <n v="60"/>
    <n v="-3"/>
    <n v="-73.5"/>
    <s v="Shop had No Cash"/>
    <x v="3"/>
    <n v="24.5"/>
    <n v="-73.5"/>
    <n v="408733.07999999996"/>
    <n v="-73.5"/>
    <n v="22160.85"/>
    <x v="82"/>
    <n v="492.46333333333331"/>
  </r>
  <r>
    <d v="2024-12-02T00:00:00"/>
    <s v="Saleable RETURN"/>
    <s v="Hare Krishna grain cener"/>
    <s v="KRAHD_M01969"/>
    <x v="4"/>
    <s v="HFS Sectorized (Large B Traditional)"/>
    <s v="Grooming"/>
    <s v="Guard"/>
    <n v="480"/>
    <n v="-1"/>
    <n v="-70"/>
    <s v="Wrong Order"/>
    <x v="3"/>
    <n v="70"/>
    <n v="-70"/>
    <n v="334494.89"/>
    <n v="-70"/>
    <n v="22234.35"/>
    <x v="83"/>
    <n v="505.32613636363635"/>
  </r>
  <r>
    <d v="2024-12-02T00:00:00"/>
    <s v="Saleable RETURN"/>
    <s v="Anjali Kirana"/>
    <s v="KRAHD_48180"/>
    <x v="5"/>
    <s v="Other (Small B Traditional)"/>
    <s v="Baby Care"/>
    <s v="Pampers"/>
    <n v="168"/>
    <n v="-4"/>
    <n v="-68.36"/>
    <s v="Wrong Order"/>
    <x v="3"/>
    <n v="17.09"/>
    <n v="-68.36"/>
    <n v="421315.9099999998"/>
    <n v="-93.98"/>
    <n v="22304.35"/>
    <x v="84"/>
    <n v="518.70581395348836"/>
  </r>
  <r>
    <d v="2024-12-02T00:00:00"/>
    <s v="Saleable RETURN"/>
    <s v="Sitaram"/>
    <s v="KRAHD_P2373"/>
    <x v="16"/>
    <s v="Maximus Phase1 (New Traditional)"/>
    <s v="Fabric &amp; Home Care"/>
    <s v="Tide"/>
    <n v="48"/>
    <n v="-1"/>
    <n v="-67.599999999999994"/>
    <s v="Wrong Order"/>
    <x v="3"/>
    <n v="67.599999999999994"/>
    <n v="-67.599999999999994"/>
    <n v="858292.39999999991"/>
    <n v="-67.599999999999994"/>
    <n v="22372.71"/>
    <x v="100"/>
    <n v="532.68357142857144"/>
  </r>
  <r>
    <d v="2024-12-02T00:00:00"/>
    <s v="DAMAGED RETURN"/>
    <s v="Medicare Pharmacy(GST)"/>
    <s v="KRAHD_84714"/>
    <x v="10"/>
    <s v="HFS (Large B Pharmacy)- D Type- Sectorized"/>
    <s v="Fem Care"/>
    <s v="Whisper Ultra"/>
    <n v="60"/>
    <n v="-1"/>
    <n v="-59.46"/>
    <s v="DAMAGED"/>
    <x v="2"/>
    <n v="59.46"/>
    <n v="-59.46"/>
    <n v="404091.42000000004"/>
    <n v="-59.46"/>
    <n v="-115.37"/>
    <x v="419"/>
    <n v="-57.685000000000002"/>
  </r>
  <r>
    <d v="2024-12-02T00:00:00"/>
    <s v="DAMAGED RETURN"/>
    <s v="simandhar pharmacy"/>
    <s v="KRAHD_85454"/>
    <x v="14"/>
    <s v="New (Medium Pharmacy)- D Type"/>
    <s v="Health Care"/>
    <s v="Inhaler"/>
    <n v="720"/>
    <n v="-1"/>
    <n v="-55.91"/>
    <s v="DAMAGED"/>
    <x v="2"/>
    <n v="55.91"/>
    <n v="-55.91"/>
    <n v="1078829.6399999999"/>
    <n v="-55.91"/>
    <n v="-55.91"/>
    <x v="420"/>
    <n v="-55.91"/>
  </r>
  <r>
    <d v="2024-12-02T00:00:00"/>
    <s v="Saleable RETURN"/>
    <s v="Shivam medical"/>
    <s v="KRAHD_25973"/>
    <x v="17"/>
    <s v="Other (New Pharmacy)"/>
    <s v="Hair Care"/>
    <s v="H&amp;S"/>
    <n v="60"/>
    <n v="-2"/>
    <n v="-49"/>
    <s v="Wrong Order"/>
    <x v="3"/>
    <n v="24.5"/>
    <n v="-49"/>
    <n v="408806.57999999996"/>
    <n v="-49"/>
    <n v="22440.309999999998"/>
    <x v="108"/>
    <n v="547.3246341463414"/>
  </r>
  <r>
    <d v="2024-12-02T00:00:00"/>
    <s v="Saleable RETURN"/>
    <s v="Jalaram Medical(GST)"/>
    <s v="KRAHD_48058"/>
    <x v="10"/>
    <s v="HFS (Large B Pharmacy)- D Type- Sectorized"/>
    <s v="Health Care"/>
    <s v="Action 500"/>
    <n v="960"/>
    <n v="-1"/>
    <n v="-46.69"/>
    <s v="Wrong Order"/>
    <x v="3"/>
    <n v="46.69"/>
    <n v="-46.69"/>
    <n v="960131.48"/>
    <n v="-46.69"/>
    <n v="22489.309999999998"/>
    <x v="110"/>
    <n v="562.2327499999999"/>
  </r>
  <r>
    <d v="2024-12-02T00:00:00"/>
    <s v="Saleable RETURN"/>
    <s v="Life Care Pharmacy"/>
    <s v="KRAHD_82998"/>
    <x v="10"/>
    <s v="HFS (Large B Pharmacy)- D Type- Sectorized"/>
    <s v="Health Care"/>
    <s v="Action 500"/>
    <n v="960"/>
    <n v="-1"/>
    <n v="-46.69"/>
    <s v="Wrong Order"/>
    <x v="3"/>
    <n v="46.69"/>
    <n v="-46.69"/>
    <n v="960178.16999999993"/>
    <n v="-46.69"/>
    <n v="22535.999999999993"/>
    <x v="113"/>
    <n v="577.8461538461537"/>
  </r>
  <r>
    <d v="2024-12-02T00:00:00"/>
    <s v="Saleable RETURN"/>
    <s v="Manisha Medical(GST)"/>
    <s v="KRAHD_39042"/>
    <x v="11"/>
    <s v="Other (Small A Pharmacy)"/>
    <s v="Health Care"/>
    <s v="Action 500"/>
    <n v="960"/>
    <n v="-1"/>
    <n v="-46.69"/>
    <s v="Wrong Order"/>
    <x v="3"/>
    <n v="46.69"/>
    <n v="-46.69"/>
    <n v="960224.86"/>
    <n v="-46.69"/>
    <n v="22582.689999999995"/>
    <x v="114"/>
    <n v="594.28131578947352"/>
  </r>
  <r>
    <d v="2024-12-02T00:00:00"/>
    <s v="Saleable RETURN"/>
    <s v="Tana Ri Ri Medi. &amp; Provi. Store(GST)"/>
    <s v="KRAHD_42093"/>
    <x v="14"/>
    <s v="New (Medium Pharmacy)- D Type"/>
    <s v="Health Care"/>
    <s v="Action 500"/>
    <n v="960"/>
    <n v="-1"/>
    <n v="-46.69"/>
    <s v="Wrong Order"/>
    <x v="3"/>
    <n v="46.69"/>
    <n v="-46.69"/>
    <n v="960271.55"/>
    <n v="-46.69"/>
    <n v="22629.379999999997"/>
    <x v="116"/>
    <n v="611.60486486486479"/>
  </r>
  <r>
    <d v="2024-12-02T00:00:00"/>
    <s v="Saleable RETURN"/>
    <s v="Aravali Medical Stores"/>
    <s v="KRAHD_75922"/>
    <x v="10"/>
    <s v="HFS (Large B Pharmacy)- D Type- Sectorized"/>
    <s v="Grooming"/>
    <s v="Guard"/>
    <n v="480"/>
    <n v="-1"/>
    <n v="-40"/>
    <s v="Wrong Order"/>
    <x v="3"/>
    <n v="40"/>
    <n v="-40"/>
    <n v="334564.89"/>
    <n v="-40"/>
    <n v="22676.069999999992"/>
    <x v="118"/>
    <n v="629.89083333333315"/>
  </r>
  <r>
    <d v="2024-12-02T00:00:00"/>
    <s v="Saleable RETURN"/>
    <s v="Nandkishor Medical Stores"/>
    <s v="KRAHD_53216"/>
    <x v="10"/>
    <s v="HFS (Large B Pharmacy)- D Type- Sectorized"/>
    <s v="Grooming"/>
    <s v="Guard"/>
    <n v="480"/>
    <n v="-1"/>
    <n v="-40"/>
    <s v="Wrong Order"/>
    <x v="3"/>
    <n v="40"/>
    <n v="-40"/>
    <n v="334604.89"/>
    <n v="-40"/>
    <n v="22716.069999999992"/>
    <x v="120"/>
    <n v="649.03057142857119"/>
  </r>
  <r>
    <d v="2024-12-02T00:00:00"/>
    <s v="Saleable RETURN"/>
    <s v="Sangam Pharmacy"/>
    <s v="KRAHD_82527"/>
    <x v="10"/>
    <s v="HFS (Large B Pharmacy)- D Type- Sectorized"/>
    <s v="Grooming"/>
    <s v="Guard"/>
    <n v="480"/>
    <n v="-1"/>
    <n v="-40"/>
    <s v="Wrong Order"/>
    <x v="3"/>
    <n v="40"/>
    <n v="-40"/>
    <n v="334644.89"/>
    <n v="-40"/>
    <n v="22756.069999999992"/>
    <x v="121"/>
    <n v="669.29617647058797"/>
  </r>
  <r>
    <d v="2024-12-02T00:00:00"/>
    <s v="Saleable RETURN"/>
    <s v="Patava Medical(GST)"/>
    <s v="KRAHD_40484"/>
    <x v="11"/>
    <s v="Other (Small A Pharmacy)"/>
    <s v="Fem Care"/>
    <s v="Whisper Choice"/>
    <n v="120"/>
    <n v="-1"/>
    <n v="-37.83"/>
    <s v="Shop had No Cash"/>
    <x v="3"/>
    <n v="37.83"/>
    <n v="-37.83"/>
    <n v="201935.24"/>
    <n v="-37.83"/>
    <n v="22796.069999999992"/>
    <x v="122"/>
    <n v="690.78999999999974"/>
  </r>
  <r>
    <d v="2024-12-02T00:00:00"/>
    <s v="Saleable RETURN"/>
    <s v="Anjali Kirana"/>
    <s v="KRAHD_48180"/>
    <x v="5"/>
    <s v="Other (Small B Traditional)"/>
    <s v="Baby Care"/>
    <s v="Pampers"/>
    <n v="288"/>
    <n v="-3"/>
    <n v="-25.62"/>
    <s v="Wrong Order"/>
    <x v="3"/>
    <n v="8.5400000000000009"/>
    <n v="-25.620000000000005"/>
    <n v="421384.26999999979"/>
    <n v="-25.620000000000005"/>
    <n v="22833.899999999994"/>
    <x v="129"/>
    <n v="713.55937499999982"/>
  </r>
  <r>
    <d v="2024-12-02T00:00:00"/>
    <s v="Saleable RETURN"/>
    <s v="Ganesh Kirana"/>
    <s v="KRAHD_P2337"/>
    <x v="19"/>
    <s v="Maximus Phase1 (Small C Traditional)"/>
    <s v="Hair Care"/>
    <s v="H&amp;S"/>
    <n v="60"/>
    <n v="-1"/>
    <n v="-24.5"/>
    <s v="Wrong Order"/>
    <x v="3"/>
    <n v="24.5"/>
    <n v="-24.5"/>
    <n v="408855.57999999996"/>
    <n v="-24.5"/>
    <n v="22859.519999999997"/>
    <x v="138"/>
    <n v="737.4038709677418"/>
  </r>
  <r>
    <d v="2024-12-02T00:00:00"/>
    <s v="Saleable RETURN"/>
    <s v="Jay Shankar Pro store"/>
    <s v="KRAHD_40271"/>
    <x v="4"/>
    <s v="HFS Sectorized (Large B Traditional)"/>
    <s v="Hair Care"/>
    <s v="H&amp;S"/>
    <n v="60"/>
    <n v="-1"/>
    <n v="-24.5"/>
    <s v="Wrong Order"/>
    <x v="3"/>
    <n v="24.5"/>
    <n v="-24.5"/>
    <n v="408880.07999999996"/>
    <n v="-24.5"/>
    <n v="22884.019999999997"/>
    <x v="149"/>
    <n v="762.80066666666653"/>
  </r>
  <r>
    <d v="2024-12-19T00:00:00"/>
    <s v="Scheme Free Product"/>
    <s v="DEV ENTERPRISE"/>
    <s v="KRHUB_90736"/>
    <x v="0"/>
    <s v="SubD (SubD A)"/>
    <s v="Fabric &amp; Home Care"/>
    <s v="Tide"/>
    <n v="60"/>
    <n v="72"/>
    <n v="0"/>
    <m/>
    <x v="1"/>
    <n v="0"/>
    <n v="0"/>
    <n v="858359.99999999988"/>
    <n v="643333.48000000021"/>
    <n v="11892906.699999999"/>
    <x v="63"/>
    <n v="31214.978215223095"/>
  </r>
  <r>
    <d v="2024-12-16T00:00:00"/>
    <s v="Scheme Free Product"/>
    <s v="Jalaram Enterprise"/>
    <s v="KRHUB_86219"/>
    <x v="1"/>
    <s v="SubD (SubD B)"/>
    <s v="Fabric &amp; Home Care"/>
    <s v="Tide"/>
    <n v="1"/>
    <n v="16"/>
    <n v="0"/>
    <m/>
    <x v="1"/>
    <n v="0"/>
    <n v="0"/>
    <n v="858359.99999999988"/>
    <n v="364348.41"/>
    <n v="11892906.699999999"/>
    <x v="64"/>
    <n v="31297.12289473684"/>
  </r>
  <r>
    <d v="2024-12-18T00:00:00"/>
    <s v="Scheme Free Product"/>
    <s v="Jay Ambe Enterprise"/>
    <s v="KRHUB_92863"/>
    <x v="0"/>
    <s v="SubD (SubD A)"/>
    <s v="Fabric &amp; Home Care"/>
    <s v="Tide"/>
    <n v="1"/>
    <n v="40"/>
    <n v="0"/>
    <m/>
    <x v="1"/>
    <n v="0"/>
    <n v="0"/>
    <n v="858359.99999999988"/>
    <n v="390342.39"/>
    <n v="11892906.699999999"/>
    <x v="66"/>
    <n v="31379.701055408968"/>
  </r>
  <r>
    <d v="2024-12-14T00:00:00"/>
    <s v="Scheme Free Product"/>
    <s v="Punit Sales Agency"/>
    <s v="KRHUB_78572"/>
    <x v="0"/>
    <s v="SubD (SubD A)"/>
    <s v="Fabric &amp; Home Care"/>
    <s v="Tide"/>
    <n v="60"/>
    <n v="69"/>
    <n v="0"/>
    <m/>
    <x v="4"/>
    <n v="0"/>
    <n v="0"/>
    <n v="858359.99999999988"/>
    <n v="368918.14"/>
    <n v="5082398.3899999997"/>
    <x v="421"/>
    <n v="10836.670341151384"/>
  </r>
  <r>
    <d v="2024-12-17T00:00:00"/>
    <s v="Scheme Free Product"/>
    <s v="Punit Sales Agency"/>
    <s v="KRHUB_78572"/>
    <x v="0"/>
    <s v="SubD (SubD A)"/>
    <s v="Fabric &amp; Home Care"/>
    <s v="Tide"/>
    <n v="1"/>
    <n v="40"/>
    <n v="0"/>
    <m/>
    <x v="1"/>
    <n v="0"/>
    <n v="0"/>
    <n v="858359.99999999988"/>
    <n v="368918.14"/>
    <n v="11892906.699999999"/>
    <x v="67"/>
    <n v="31462.716137566134"/>
  </r>
  <r>
    <d v="2024-12-17T00:00:00"/>
    <s v="Scheme Free Product"/>
    <s v="SHREE MOMAI TRADERS"/>
    <s v="KRHUB_89269"/>
    <x v="0"/>
    <s v="SubD (SubD A)"/>
    <s v="Fabric &amp; Home Care"/>
    <s v="Tide"/>
    <n v="1"/>
    <n v="48"/>
    <n v="0"/>
    <m/>
    <x v="1"/>
    <n v="0"/>
    <n v="0"/>
    <n v="858359.99999999988"/>
    <n v="386982.78"/>
    <n v="11892906.699999999"/>
    <x v="68"/>
    <n v="31546.171618037133"/>
  </r>
  <r>
    <d v="2024-12-17T00:00:00"/>
    <s v="Scheme Free Product"/>
    <s v="SHREE MOMAI TRADERS"/>
    <s v="KRHUB_89269"/>
    <x v="0"/>
    <s v="SubD (SubD A)"/>
    <s v="Fabric &amp; Home Care"/>
    <s v="Tide"/>
    <n v="1"/>
    <n v="25"/>
    <n v="0"/>
    <m/>
    <x v="1"/>
    <n v="0"/>
    <n v="0"/>
    <n v="858359.99999999988"/>
    <n v="386982.78"/>
    <n v="11892906.699999999"/>
    <x v="69"/>
    <n v="31630.071010638298"/>
  </r>
  <r>
    <d v="2024-12-14T00:00:00"/>
    <s v="Scheme Free Product"/>
    <s v="V M Enterprise"/>
    <s v="KRHUB_91962"/>
    <x v="0"/>
    <s v="SubD (SubD A)"/>
    <s v="Fabric &amp; Home Care"/>
    <s v="Tide"/>
    <n v="1"/>
    <n v="64"/>
    <n v="0"/>
    <m/>
    <x v="4"/>
    <n v="0"/>
    <n v="0"/>
    <n v="858359.99999999988"/>
    <n v="403673.19999999995"/>
    <n v="5082398.3899999997"/>
    <x v="422"/>
    <n v="10859.825619658119"/>
  </r>
  <r>
    <d v="2024-12-14T00:00:00"/>
    <s v="Scheme Free Product"/>
    <s v="Vinod Pharma"/>
    <s v="KRHUB_93329"/>
    <x v="0"/>
    <s v="SubD (SubD A)"/>
    <s v="Fabric &amp; Home Care"/>
    <s v="Tide"/>
    <n v="1"/>
    <n v="40"/>
    <n v="0"/>
    <m/>
    <x v="4"/>
    <n v="0"/>
    <n v="0"/>
    <n v="858359.99999999988"/>
    <n v="546458.9800000001"/>
    <n v="5082398.3899999997"/>
    <x v="423"/>
    <n v="10883.080064239828"/>
  </r>
  <r>
    <d v="2024-12-14T00:00:00"/>
    <s v="Sales Invoice"/>
    <s v="Punit Sales Agency"/>
    <s v="KRHUB_78572"/>
    <x v="0"/>
    <s v="SubD (SubD A)"/>
    <s v="Fabric &amp; Home Care"/>
    <s v="Tide"/>
    <n v="48"/>
    <n v="1"/>
    <n v="67.599999999999994"/>
    <m/>
    <x v="4"/>
    <n v="67.599999999999994"/>
    <n v="67.599999999999994"/>
    <n v="858359.99999999988"/>
    <n v="368918.14"/>
    <n v="5082398.3899999997"/>
    <x v="424"/>
    <n v="10906.43431330472"/>
  </r>
  <r>
    <d v="2024-12-02T00:00:00"/>
    <s v="Sales Invoice"/>
    <s v="balaji medical and general Store"/>
    <s v="KRAHD_102521"/>
    <x v="17"/>
    <s v="Other (New Pharmacy)"/>
    <s v="Female Hair Removal"/>
    <s v="Satin Care"/>
    <n v="192"/>
    <n v="1"/>
    <n v="78.06"/>
    <m/>
    <x v="3"/>
    <n v="78.06"/>
    <n v="78.06"/>
    <n v="53539"/>
    <n v="624.48"/>
    <n v="22908.519999999997"/>
    <x v="154"/>
    <n v="789.94896551724128"/>
  </r>
  <r>
    <d v="2024-12-02T00:00:00"/>
    <s v="Sales Invoice"/>
    <s v="New Umiya Medical"/>
    <s v="KRAHD_41616"/>
    <x v="10"/>
    <s v="HFS (Large B Pharmacy)- D Type- Sectorized"/>
    <s v="Female Hair Removal"/>
    <s v="Satin Care"/>
    <n v="192"/>
    <n v="1"/>
    <n v="78.06"/>
    <m/>
    <x v="3"/>
    <n v="78.06"/>
    <n v="78.06"/>
    <n v="53460.94"/>
    <n v="78.06"/>
    <n v="22830.459999999992"/>
    <x v="158"/>
    <n v="815.37357142857115"/>
  </r>
  <r>
    <d v="2024-12-02T00:00:00"/>
    <s v="Sales Invoice"/>
    <s v="Galaxi Medical &amp; Provision Store"/>
    <s v="KRAHD_68380"/>
    <x v="11"/>
    <s v="Other (Small A Pharmacy)"/>
    <s v="Female Hair Removal"/>
    <s v="Venus"/>
    <n v="48"/>
    <n v="1"/>
    <n v="144.72999999999999"/>
    <m/>
    <x v="3"/>
    <n v="144.72999999999999"/>
    <n v="144.72999999999999"/>
    <n v="61453.22"/>
    <n v="144.72999999999999"/>
    <n v="22752.399999999994"/>
    <x v="160"/>
    <n v="842.68148148148123"/>
  </r>
  <r>
    <d v="2024-12-02T00:00:00"/>
    <s v="Sales Invoice"/>
    <s v="Vijay Medical &amp; Provision Store(GST)"/>
    <s v="KRAHD_69324"/>
    <x v="11"/>
    <s v="Other (Small A Pharmacy)"/>
    <s v="Female Hair Removal"/>
    <s v="Satin Care"/>
    <n v="192"/>
    <n v="2"/>
    <n v="156.12"/>
    <m/>
    <x v="3"/>
    <n v="78.06"/>
    <n v="156.12"/>
    <n v="53382.880000000005"/>
    <n v="156.12"/>
    <n v="22607.67"/>
    <x v="164"/>
    <n v="869.52576923076913"/>
  </r>
  <r>
    <d v="2024-12-16T00:00:00"/>
    <s v="Sales Invoice"/>
    <s v="Verai General Stores"/>
    <s v="KRHUB_90915"/>
    <x v="1"/>
    <s v="SubD (SubD B)"/>
    <s v="Oral care"/>
    <s v="ORAL B"/>
    <n v="36"/>
    <n v="1"/>
    <n v="158.33000000000001"/>
    <m/>
    <x v="4"/>
    <n v="158.33000000000001"/>
    <n v="158.33000000000001"/>
    <n v="159336.79999999999"/>
    <n v="505908.4200000001"/>
    <n v="5082330.79"/>
    <x v="425"/>
    <n v="10929.743634408602"/>
  </r>
  <r>
    <d v="2024-12-16T00:00:00"/>
    <s v="Sales Invoice"/>
    <s v="Verai General Stores"/>
    <s v="KRHUB_90915"/>
    <x v="1"/>
    <s v="SubD (SubD B)"/>
    <s v="Hair Care"/>
    <s v="Pantene"/>
    <n v="56"/>
    <n v="1"/>
    <n v="163.63999999999999"/>
    <m/>
    <x v="1"/>
    <n v="163.63999999999999"/>
    <n v="163.63999999999999"/>
    <n v="89639.72"/>
    <n v="505750.09000000008"/>
    <n v="11892906.699999999"/>
    <x v="70"/>
    <n v="31714.417866666663"/>
  </r>
  <r>
    <d v="2024-12-17T00:00:00"/>
    <s v="Sales Invoice"/>
    <s v="SHREE MOMAI TRADERS"/>
    <s v="KRHUB_89269"/>
    <x v="0"/>
    <s v="SubD (SubD A)"/>
    <s v="Aircare"/>
    <s v="AmbiPur"/>
    <n v="12"/>
    <n v="1"/>
    <n v="207.5"/>
    <m/>
    <x v="1"/>
    <n v="207.5"/>
    <n v="207.5"/>
    <n v="5066.57"/>
    <n v="386982.78"/>
    <n v="11892743.059999999"/>
    <x v="71"/>
    <n v="31798.778235294114"/>
  </r>
  <r>
    <d v="2024-12-20T00:00:00"/>
    <s v="Sales Invoice"/>
    <s v="Akshar Agency"/>
    <s v="KRHUB_85606"/>
    <x v="0"/>
    <s v="SubD (SubD A)"/>
    <s v="Hair Care"/>
    <s v="Pantene"/>
    <n v="56"/>
    <n v="1"/>
    <n v="208.18"/>
    <m/>
    <x v="1"/>
    <n v="208.18"/>
    <n v="208.18"/>
    <n v="89476.08"/>
    <n v="308586.96999999997"/>
    <n v="11892535.559999999"/>
    <x v="72"/>
    <n v="31883.47335120643"/>
  </r>
  <r>
    <d v="2024-12-02T00:00:00"/>
    <s v="Sales Invoice"/>
    <s v="Al Sifat General Store"/>
    <s v="KRAHD_X1950"/>
    <x v="18"/>
    <s v="Other (Small A Traditional)"/>
    <s v="Female Hair Removal"/>
    <s v="Satin Care"/>
    <n v="192"/>
    <n v="3"/>
    <n v="234.18"/>
    <m/>
    <x v="3"/>
    <n v="78.06"/>
    <n v="234.18"/>
    <n v="53226.760000000009"/>
    <n v="234.18"/>
    <n v="22451.549999999996"/>
    <x v="192"/>
    <n v="898.06199999999978"/>
  </r>
  <r>
    <d v="2024-12-16T00:00:00"/>
    <s v="Sales Invoice"/>
    <s v="Verai General Stores"/>
    <s v="KRHUB_90915"/>
    <x v="1"/>
    <s v="SubD (SubD B)"/>
    <s v="Personal Care (GIL)"/>
    <s v="Gillette"/>
    <n v="144"/>
    <n v="12"/>
    <n v="240"/>
    <m/>
    <x v="4"/>
    <n v="20"/>
    <n v="240"/>
    <n v="124294.54000000001"/>
    <n v="505586.45000000007"/>
    <n v="5082172.46"/>
    <x v="426"/>
    <n v="10952.957887931034"/>
  </r>
  <r>
    <d v="2024-12-16T00:00:00"/>
    <s v="Sales Invoice"/>
    <s v="GPSAR Healthcare Ltd"/>
    <s v="KRHUB_78371"/>
    <x v="2"/>
    <s v="HFS (Large A Pharmacy)- D type"/>
    <s v="Personal Care (GIL)"/>
    <s v="Gillette"/>
    <n v="12"/>
    <n v="1"/>
    <n v="245.54"/>
    <m/>
    <x v="4"/>
    <n v="245.54"/>
    <n v="245.54"/>
    <n v="124054.54000000001"/>
    <n v="571508.68999999983"/>
    <n v="5081932.46"/>
    <x v="427"/>
    <n v="10976.096025917926"/>
  </r>
  <r>
    <d v="2024-12-16T00:00:00"/>
    <s v="Sales Invoice"/>
    <s v="Verai General Stores"/>
    <s v="KRHUB_90915"/>
    <x v="1"/>
    <s v="SubD (SubD B)"/>
    <s v="Hair Care"/>
    <s v="Pantene"/>
    <n v="24"/>
    <n v="3"/>
    <n v="255.66"/>
    <m/>
    <x v="1"/>
    <n v="85.22"/>
    <n v="255.66"/>
    <n v="89267.9"/>
    <n v="505346.45000000007"/>
    <n v="11892327.379999999"/>
    <x v="73"/>
    <n v="31968.621989247309"/>
  </r>
  <r>
    <d v="2024-12-16T00:00:00"/>
    <s v="Sales Invoice"/>
    <s v="Verai General Stores"/>
    <s v="KRHUB_90915"/>
    <x v="1"/>
    <s v="SubD (SubD B)"/>
    <s v="Personal Care (GIL)"/>
    <s v="Gillette Series"/>
    <n v="144"/>
    <n v="6"/>
    <n v="262.5"/>
    <m/>
    <x v="4"/>
    <n v="43.75"/>
    <n v="262.5"/>
    <n v="31907.02"/>
    <n v="505090.7900000001"/>
    <n v="5081686.92"/>
    <x v="428"/>
    <n v="10999.322337662337"/>
  </r>
  <r>
    <d v="2024-12-14T00:00:00"/>
    <s v="Sales Invoice"/>
    <s v="DEV ENTERPRISE"/>
    <s v="KRHUB_90736"/>
    <x v="0"/>
    <s v="SubD (SubD A)"/>
    <s v="Oral care"/>
    <s v="ORAL B"/>
    <n v="48"/>
    <n v="2"/>
    <n v="283.33999999999997"/>
    <m/>
    <x v="4"/>
    <n v="141.66999999999999"/>
    <n v="283.33999999999997"/>
    <n v="159178.46999999997"/>
    <n v="643333.48000000021"/>
    <n v="5081424.42"/>
    <x v="429"/>
    <n v="11022.61262472885"/>
  </r>
  <r>
    <d v="2024-12-02T00:00:00"/>
    <s v="Sales Invoice"/>
    <s v="Namh Meditech Private Limited"/>
    <s v="KRAHD_102747"/>
    <x v="2"/>
    <s v="New Sectorized (Large A Pharmacy)"/>
    <s v="Female Hair Removal"/>
    <s v="Venus"/>
    <n v="48"/>
    <n v="2"/>
    <n v="289.45999999999998"/>
    <m/>
    <x v="3"/>
    <n v="144.72999999999999"/>
    <n v="289.45999999999998"/>
    <n v="61308.490000000005"/>
    <n v="2192.8599999999997"/>
    <n v="22217.369999999995"/>
    <x v="196"/>
    <n v="925.72374999999977"/>
  </r>
  <r>
    <d v="2024-12-17T00:00:00"/>
    <s v="Sales Invoice"/>
    <s v="SHREE MOMAI TRADERS"/>
    <s v="KRHUB_89269"/>
    <x v="0"/>
    <s v="SubD (SubD A)"/>
    <s v="Aircare"/>
    <s v="AmbiPur"/>
    <n v="12"/>
    <n v="1"/>
    <n v="290.83"/>
    <m/>
    <x v="1"/>
    <n v="290.83"/>
    <n v="290.83"/>
    <n v="4859.07"/>
    <n v="386775.28"/>
    <n v="11892071.719999999"/>
    <x v="74"/>
    <n v="32054.101671159027"/>
  </r>
  <r>
    <d v="2024-12-17T00:00:00"/>
    <s v="Sales Invoice"/>
    <s v="SHREE MOMAI TRADERS"/>
    <s v="KRHUB_89269"/>
    <x v="0"/>
    <s v="SubD (SubD A)"/>
    <s v="Oral care"/>
    <s v="ORAL B"/>
    <n v="20"/>
    <n v="2"/>
    <n v="300"/>
    <m/>
    <x v="1"/>
    <n v="150"/>
    <n v="300"/>
    <n v="158895.12999999998"/>
    <n v="386484.45"/>
    <n v="11891780.889999999"/>
    <x v="75"/>
    <n v="32139.948351351348"/>
  </r>
  <r>
    <d v="2024-12-16T00:00:00"/>
    <s v="Sales Invoice"/>
    <s v="GPSAR Healthcare Ltd"/>
    <s v="KRHUB_78371"/>
    <x v="2"/>
    <s v="HFS (Large A Pharmacy)- D type"/>
    <s v="Baby Care"/>
    <s v="Pampers"/>
    <n v="192"/>
    <n v="12"/>
    <n v="300"/>
    <m/>
    <x v="4"/>
    <n v="25"/>
    <n v="300"/>
    <n v="421409.88999999984"/>
    <n v="571263.14999999991"/>
    <n v="5081141.0799999991"/>
    <x v="430"/>
    <n v="11045.958869565215"/>
  </r>
  <r>
    <d v="2024-12-02T00:00:00"/>
    <s v="Sales Invoice"/>
    <s v="BEST pharmacy"/>
    <s v="KRAHD_97258"/>
    <x v="17"/>
    <s v="Other (New Pharmacy)"/>
    <s v="Female Hair Removal"/>
    <s v="Satin Care"/>
    <n v="192"/>
    <n v="4"/>
    <n v="312.24"/>
    <m/>
    <x v="3"/>
    <n v="78.06"/>
    <n v="312.24"/>
    <n v="52992.58"/>
    <n v="641.19000000000005"/>
    <n v="21927.909999999996"/>
    <x v="212"/>
    <n v="953.38739130434772"/>
  </r>
  <r>
    <d v="2024-12-02T00:00:00"/>
    <s v="Sales Invoice"/>
    <s v="M M Cosmatic"/>
    <s v="KRAHD_M01191"/>
    <x v="20"/>
    <s v="Maximus Jun22 (New Beauty)"/>
    <s v="Female Hair Removal"/>
    <s v="Satin Care"/>
    <n v="192"/>
    <n v="4"/>
    <n v="312.24"/>
    <m/>
    <x v="3"/>
    <n v="78.06"/>
    <n v="312.24"/>
    <n v="52680.340000000011"/>
    <n v="312.24"/>
    <n v="21615.67"/>
    <x v="219"/>
    <n v="982.53045454545452"/>
  </r>
  <r>
    <d v="2024-12-02T00:00:00"/>
    <s v="Sales Invoice"/>
    <s v="Rajdeep Pro Store"/>
    <s v="KRAHD_38513"/>
    <x v="4"/>
    <s v="HFS Sectorized (Large B Traditional)"/>
    <s v="Female Hair Removal"/>
    <s v="Satin Care"/>
    <n v="192"/>
    <n v="4"/>
    <n v="312.24"/>
    <m/>
    <x v="3"/>
    <n v="78.06"/>
    <n v="312.24"/>
    <n v="52368.100000000006"/>
    <n v="641.19000000000005"/>
    <n v="21303.43"/>
    <x v="224"/>
    <n v="1014.4490476190476"/>
  </r>
  <r>
    <d v="2024-12-02T00:00:00"/>
    <s v="Sales Invoice"/>
    <s v="BEST pharmacy"/>
    <s v="KRAHD_97258"/>
    <x v="17"/>
    <s v="Other (New Pharmacy)"/>
    <s v="Female Hair Removal"/>
    <s v="Venus"/>
    <n v="24"/>
    <n v="1"/>
    <n v="328.95"/>
    <m/>
    <x v="3"/>
    <n v="328.95"/>
    <n v="328.95"/>
    <n v="61019.030000000006"/>
    <n v="328.95"/>
    <n v="20991.19"/>
    <x v="226"/>
    <n v="1049.5594999999998"/>
  </r>
  <r>
    <d v="2024-12-16T00:00:00"/>
    <s v="Sales Invoice"/>
    <s v="GPSAR Healthcare Ltd"/>
    <s v="KRHUB_78371"/>
    <x v="2"/>
    <s v="HFS (Large A Pharmacy)- D type"/>
    <s v="Female Hair Removal"/>
    <s v="Venus"/>
    <n v="18"/>
    <n v="1"/>
    <n v="328.95"/>
    <m/>
    <x v="4"/>
    <n v="328.95"/>
    <n v="328.95"/>
    <n v="60690.080000000002"/>
    <n v="570963.14999999991"/>
    <n v="5080841.0799999991"/>
    <x v="431"/>
    <n v="11069.370544662308"/>
  </r>
  <r>
    <d v="2024-12-02T00:00:00"/>
    <s v="Sales Invoice"/>
    <s v="Gujrat Medicines"/>
    <s v="KRAHD_92326"/>
    <x v="10"/>
    <s v="HFS (Large B Pharmacy)- D Type- Sectorized"/>
    <s v="Female Hair Removal"/>
    <s v="Venus"/>
    <n v="18"/>
    <n v="1"/>
    <n v="328.95"/>
    <m/>
    <x v="3"/>
    <n v="328.95"/>
    <n v="328.95"/>
    <n v="60361.130000000005"/>
    <n v="328.95"/>
    <n v="20662.240000000002"/>
    <x v="234"/>
    <n v="1087.4863157894738"/>
  </r>
  <r>
    <d v="2024-12-02T00:00:00"/>
    <s v="Sales Invoice"/>
    <s v="Paras Traders(GST)"/>
    <s v="KRAHD_38472"/>
    <x v="9"/>
    <s v="HFS Sectorized (Large A Traditional)"/>
    <s v="Female Hair Removal"/>
    <s v="Venus"/>
    <n v="24"/>
    <n v="1"/>
    <n v="328.95"/>
    <m/>
    <x v="3"/>
    <n v="328.95"/>
    <n v="328.95"/>
    <n v="60032.18"/>
    <n v="898.25"/>
    <n v="20333.29"/>
    <x v="245"/>
    <n v="1129.6272222222224"/>
  </r>
  <r>
    <d v="2024-12-02T00:00:00"/>
    <s v="Sales Invoice"/>
    <s v="Rajdeep Pro Store"/>
    <s v="KRAHD_38513"/>
    <x v="4"/>
    <s v="HFS Sectorized (Large B Traditional)"/>
    <s v="Female Hair Removal"/>
    <s v="Venus"/>
    <n v="24"/>
    <n v="1"/>
    <n v="328.95"/>
    <m/>
    <x v="3"/>
    <n v="328.95"/>
    <n v="328.95"/>
    <n v="59703.23"/>
    <n v="328.95"/>
    <n v="20004.34"/>
    <x v="246"/>
    <n v="1176.7258823529412"/>
  </r>
  <r>
    <d v="2024-12-14T00:00:00"/>
    <s v="Sales Invoice"/>
    <s v="Vinod Pharma"/>
    <s v="KRHUB_93329"/>
    <x v="0"/>
    <s v="SubD (SubD A)"/>
    <s v="Fem Care"/>
    <s v="Whisper Ultra"/>
    <n v="18"/>
    <n v="1"/>
    <n v="328.95"/>
    <m/>
    <x v="4"/>
    <n v="328.95"/>
    <n v="328.95"/>
    <n v="404150.88000000006"/>
    <n v="546458.9800000001"/>
    <n v="5080512.13"/>
    <x v="432"/>
    <n v="11092.821244541485"/>
  </r>
  <r>
    <d v="2024-12-16T00:00:00"/>
    <s v="Sales Invoice"/>
    <s v="GPSAR Healthcare Ltd"/>
    <s v="KRHUB_78371"/>
    <x v="2"/>
    <s v="HFS (Large A Pharmacy)- D type"/>
    <s v="Grooming"/>
    <s v="7 O Clock"/>
    <n v="576"/>
    <n v="24"/>
    <n v="336.96"/>
    <m/>
    <x v="4"/>
    <n v="14.04"/>
    <n v="336.96"/>
    <n v="10017.959999999999"/>
    <n v="570634.19999999984"/>
    <n v="5080183.18"/>
    <x v="433"/>
    <n v="11116.374573304156"/>
  </r>
  <r>
    <d v="2024-12-17T00:00:00"/>
    <s v="Sales Invoice"/>
    <s v="SHREE MOMAI TRADERS"/>
    <s v="KRHUB_89269"/>
    <x v="0"/>
    <s v="SubD (SubD A)"/>
    <s v="Oral care"/>
    <s v="ORAL B"/>
    <n v="36"/>
    <n v="3"/>
    <n v="337.5"/>
    <m/>
    <x v="1"/>
    <n v="112.5"/>
    <n v="337.5"/>
    <n v="158595.12999999998"/>
    <n v="386184.45"/>
    <n v="11891480.890000001"/>
    <x v="76"/>
    <n v="32226.235474254743"/>
  </r>
  <r>
    <d v="2024-12-13T00:00:00"/>
    <s v="Sales Invoice"/>
    <s v="Vinod Pharma"/>
    <s v="KRHUB_93329"/>
    <x v="0"/>
    <s v="SubD (SubD A)"/>
    <s v="Hair Care"/>
    <s v="Pantene"/>
    <n v="56"/>
    <n v="2"/>
    <n v="343.64"/>
    <m/>
    <x v="0"/>
    <n v="171.82"/>
    <n v="343.64"/>
    <n v="89012.239999999991"/>
    <n v="546130.03"/>
    <n v="750914.24"/>
    <x v="403"/>
    <n v="9880.4505263157898"/>
  </r>
  <r>
    <d v="2024-12-17T00:00:00"/>
    <s v="Sales Invoice"/>
    <s v="DEV ENTERPRISE"/>
    <s v="KRHUB_90736"/>
    <x v="0"/>
    <s v="SubD (SubD A)"/>
    <s v="Oral care"/>
    <s v="ORAL B"/>
    <n v="96"/>
    <n v="6"/>
    <n v="350.04"/>
    <m/>
    <x v="1"/>
    <n v="58.34"/>
    <n v="350.04"/>
    <n v="158257.62999999998"/>
    <n v="643050.14000000013"/>
    <n v="11891143.390000001"/>
    <x v="77"/>
    <n v="32312.889646739131"/>
  </r>
  <r>
    <d v="2024-12-14T00:00:00"/>
    <s v="Sales Invoice"/>
    <s v="Mashru General Store"/>
    <s v="KRHUB_92137"/>
    <x v="1"/>
    <s v="SubD (SubD B)"/>
    <s v="Oral care"/>
    <s v="ORAL B"/>
    <n v="24"/>
    <n v="3"/>
    <n v="375"/>
    <m/>
    <x v="4"/>
    <n v="125"/>
    <n v="375"/>
    <n v="157907.58999999997"/>
    <n v="215528.66999999998"/>
    <n v="5079846.22"/>
    <x v="434"/>
    <n v="11140.013640350877"/>
  </r>
  <r>
    <d v="2024-12-18T00:00:00"/>
    <s v="Sales Invoice"/>
    <s v="Jay Ambe Enterprise"/>
    <s v="KRHUB_92863"/>
    <x v="0"/>
    <s v="SubD (SubD A)"/>
    <s v="Fabric &amp; Home Care"/>
    <s v="Ariel"/>
    <n v="5"/>
    <n v="4"/>
    <n v="408.16"/>
    <m/>
    <x v="1"/>
    <n v="102.04"/>
    <n v="408.16"/>
    <n v="1113209.48"/>
    <n v="390342.39"/>
    <n v="11890793.35"/>
    <x v="78"/>
    <n v="32399.98188010899"/>
  </r>
  <r>
    <d v="2024-12-14T00:00:00"/>
    <s v="Sales Invoice"/>
    <s v="Mashru General Store"/>
    <s v="KRHUB_92137"/>
    <x v="1"/>
    <s v="SubD (SubD B)"/>
    <s v="Fabric &amp; Home Care"/>
    <s v="Ariel"/>
    <n v="5"/>
    <n v="4"/>
    <n v="408.16"/>
    <m/>
    <x v="4"/>
    <n v="102.04"/>
    <n v="408.16"/>
    <n v="1112801.32"/>
    <n v="215153.66999999998"/>
    <n v="5079471.22"/>
    <x v="435"/>
    <n v="11163.67301098901"/>
  </r>
  <r>
    <d v="2024-12-17T00:00:00"/>
    <s v="Sales Invoice"/>
    <s v="SHREE MOMAI TRADERS"/>
    <s v="KRHUB_89269"/>
    <x v="0"/>
    <s v="SubD (SubD A)"/>
    <s v="Fabric &amp; Home Care"/>
    <s v="Ariel"/>
    <n v="5"/>
    <n v="4"/>
    <n v="408.16"/>
    <m/>
    <x v="1"/>
    <n v="102.04"/>
    <n v="408.16"/>
    <n v="1112393.1600000001"/>
    <n v="385846.95"/>
    <n v="11890385.189999999"/>
    <x v="79"/>
    <n v="32487.391229508194"/>
  </r>
  <r>
    <d v="2024-12-20T00:00:00"/>
    <s v="Sales Invoice"/>
    <s v="Vinayak Marketing"/>
    <s v="KRHUB_91961"/>
    <x v="0"/>
    <s v="SubD (SubD A)"/>
    <s v="Fabric &amp; Home Care"/>
    <s v="Ariel"/>
    <n v="5"/>
    <n v="4"/>
    <n v="408.16"/>
    <m/>
    <x v="1"/>
    <n v="102.04"/>
    <n v="408.16"/>
    <n v="1111985"/>
    <n v="794421.49999999988"/>
    <n v="11889977.029999999"/>
    <x v="81"/>
    <n v="32575.279534246572"/>
  </r>
  <r>
    <d v="2024-12-13T00:00:00"/>
    <s v="Sales Invoice"/>
    <s v="Vinod Pharma"/>
    <s v="KRHUB_93329"/>
    <x v="0"/>
    <s v="SubD (SubD A)"/>
    <s v="Fabric &amp; Home Care"/>
    <s v="Ariel"/>
    <n v="5"/>
    <n v="4"/>
    <n v="408.16"/>
    <m/>
    <x v="0"/>
    <n v="102.04"/>
    <n v="408.16"/>
    <n v="1111576.8400000001"/>
    <n v="545786.39"/>
    <n v="750570.6"/>
    <x v="404"/>
    <n v="10007.608"/>
  </r>
  <r>
    <d v="2024-12-16T00:00:00"/>
    <s v="Sales Invoice"/>
    <s v="Verai General Stores"/>
    <s v="KRHUB_90915"/>
    <x v="1"/>
    <s v="SubD (SubD B)"/>
    <s v="Hair Care"/>
    <s v="Pantene"/>
    <n v="48"/>
    <n v="6"/>
    <n v="409.08"/>
    <m/>
    <x v="1"/>
    <n v="68.179999999999993"/>
    <n v="409.07999999999993"/>
    <n v="88668.599999999991"/>
    <n v="504828.2900000001"/>
    <n v="11889568.869999999"/>
    <x v="85"/>
    <n v="32663.65074175824"/>
  </r>
  <r>
    <d v="2024-12-17T00:00:00"/>
    <s v="Sales Invoice"/>
    <s v="SHREE MOMAI TRADERS"/>
    <s v="KRHUB_89269"/>
    <x v="0"/>
    <s v="SubD (SubD A)"/>
    <s v="Aircare"/>
    <s v="AmbiPur"/>
    <n v="12"/>
    <n v="2"/>
    <n v="415"/>
    <m/>
    <x v="1"/>
    <n v="207.5"/>
    <n v="415"/>
    <n v="4568.24"/>
    <n v="385438.79"/>
    <n v="11889159.789999999"/>
    <x v="86"/>
    <n v="32752.506308539942"/>
  </r>
  <r>
    <d v="2024-12-17T00:00:00"/>
    <s v="Sales Invoice"/>
    <s v="SHREE MOMAI TRADERS"/>
    <s v="KRHUB_89269"/>
    <x v="0"/>
    <s v="SubD (SubD A)"/>
    <s v="Personal Care (OS)"/>
    <s v="Old Spice"/>
    <n v="144"/>
    <n v="12"/>
    <n v="428.52"/>
    <m/>
    <x v="1"/>
    <n v="35.71"/>
    <n v="428.52"/>
    <n v="8912.0400000000009"/>
    <n v="385023.79"/>
    <n v="11888744.789999999"/>
    <x v="87"/>
    <n v="32841.836436464087"/>
  </r>
  <r>
    <d v="2024-12-14T00:00:00"/>
    <s v="Sales Invoice"/>
    <s v="Jiyansh Sales"/>
    <s v="KRHUB_94585"/>
    <x v="1"/>
    <s v="SubD (SubD B)"/>
    <s v="Personal Care (GIL)"/>
    <s v="Gillette"/>
    <n v="24"/>
    <n v="1"/>
    <n v="437.5"/>
    <m/>
    <x v="4"/>
    <n v="437.5"/>
    <n v="437.5"/>
    <n v="123809"/>
    <n v="200883.31999999998"/>
    <n v="5079063.0599999996"/>
    <x v="436"/>
    <n v="11187.363568281937"/>
  </r>
  <r>
    <d v="2024-12-17T00:00:00"/>
    <s v="Sales Invoice"/>
    <s v="SHREE MOMAI TRADERS"/>
    <s v="KRHUB_89269"/>
    <x v="0"/>
    <s v="SubD (SubD A)"/>
    <s v="Personal Care (GIL)"/>
    <s v="Gillette"/>
    <n v="24"/>
    <n v="2"/>
    <n v="444.64"/>
    <m/>
    <x v="1"/>
    <n v="222.32"/>
    <n v="444.64"/>
    <n v="123371.5"/>
    <n v="384595.27"/>
    <n v="11888316.27"/>
    <x v="88"/>
    <n v="32931.624016620495"/>
  </r>
  <r>
    <d v="2024-12-16T00:00:00"/>
    <s v="Sales Invoice"/>
    <s v="GPSAR Healthcare Ltd"/>
    <s v="KRHUB_78371"/>
    <x v="2"/>
    <s v="HFS (Large A Pharmacy)- D type"/>
    <s v="Hair Care"/>
    <s v="H&amp;S"/>
    <n v="48"/>
    <n v="6"/>
    <n v="458.22"/>
    <m/>
    <x v="1"/>
    <n v="76.37"/>
    <n v="458.22"/>
    <n v="408904.57999999996"/>
    <n v="570297.23999999987"/>
    <n v="11887871.629999999"/>
    <x v="89"/>
    <n v="33021.865638888885"/>
  </r>
  <r>
    <d v="2024-12-16T00:00:00"/>
    <s v="Sales Invoice"/>
    <s v="GPSAR Healthcare Ltd"/>
    <s v="KRHUB_78371"/>
    <x v="2"/>
    <s v="HFS (Large A Pharmacy)- D type"/>
    <s v="Grooming"/>
    <s v="Guard"/>
    <n v="480"/>
    <n v="12"/>
    <n v="480"/>
    <m/>
    <x v="4"/>
    <n v="40"/>
    <n v="480"/>
    <n v="334684.89"/>
    <n v="569839.0199999999"/>
    <n v="5078625.5599999996"/>
    <x v="437"/>
    <n v="11211.093951434877"/>
  </r>
  <r>
    <d v="2024-12-17T00:00:00"/>
    <s v="Sales Invoice"/>
    <s v="DEV ENTERPRISE"/>
    <s v="KRHUB_90736"/>
    <x v="0"/>
    <s v="SubD (SubD A)"/>
    <s v="Hair Care"/>
    <s v="H&amp;S"/>
    <n v="56"/>
    <n v="2"/>
    <n v="481.82"/>
    <m/>
    <x v="1"/>
    <n v="240.91"/>
    <n v="481.82"/>
    <n v="408446.35999999993"/>
    <n v="642700.10000000009"/>
    <n v="11887413.41"/>
    <x v="90"/>
    <n v="33112.572172701948"/>
  </r>
  <r>
    <d v="2024-12-16T00:00:00"/>
    <s v="Sales Invoice"/>
    <s v="GPSAR Healthcare Ltd"/>
    <s v="KRHUB_78371"/>
    <x v="2"/>
    <s v="HFS (Large A Pharmacy)- D type"/>
    <s v="Baby Care"/>
    <s v="Pampers"/>
    <n v="192"/>
    <n v="24"/>
    <n v="499.92"/>
    <m/>
    <x v="4"/>
    <n v="20.830000000000002"/>
    <n v="499.92000000000007"/>
    <n v="421109.88999999984"/>
    <n v="569359.0199999999"/>
    <n v="5078145.5599999996"/>
    <x v="438"/>
    <n v="11234.835309734512"/>
  </r>
  <r>
    <d v="2024-12-14T00:00:00"/>
    <s v="Sales Invoice"/>
    <s v="Vinod Pharma"/>
    <s v="KRHUB_93329"/>
    <x v="0"/>
    <s v="SubD (SubD A)"/>
    <s v="Baby Care"/>
    <s v="Pampers"/>
    <n v="168"/>
    <n v="24"/>
    <n v="499.92"/>
    <m/>
    <x v="4"/>
    <n v="20.830000000000002"/>
    <n v="499.92000000000007"/>
    <n v="420609.96999999986"/>
    <n v="545378.2300000001"/>
    <n v="5077645.6399999997"/>
    <x v="439"/>
    <n v="11258.637782705098"/>
  </r>
  <r>
    <d v="2024-12-18T00:00:00"/>
    <s v="Sales Invoice"/>
    <s v="Vinod Pharma"/>
    <s v="KRHUB_93329"/>
    <x v="0"/>
    <s v="SubD (SubD A)"/>
    <s v="Grooming"/>
    <s v="7 O Clock"/>
    <n v="144"/>
    <n v="12"/>
    <n v="504.96"/>
    <m/>
    <x v="1"/>
    <n v="42.08"/>
    <n v="504.96"/>
    <n v="9681"/>
    <n v="544878.31000000006"/>
    <n v="11886931.59"/>
    <x v="91"/>
    <n v="33203.719525139662"/>
  </r>
  <r>
    <d v="2024-12-16T00:00:00"/>
    <s v="Sales Invoice"/>
    <s v="GPSAR Healthcare Ltd"/>
    <s v="KRHUB_78371"/>
    <x v="2"/>
    <s v="HFS (Large A Pharmacy)- D type"/>
    <s v="Hair Care"/>
    <s v="Pantene"/>
    <n v="24"/>
    <n v="6"/>
    <n v="511.32"/>
    <m/>
    <x v="1"/>
    <n v="85.22"/>
    <n v="511.32"/>
    <n v="88259.520000000004"/>
    <n v="568859.09999999986"/>
    <n v="11886426.629999999"/>
    <x v="92"/>
    <n v="33295.312689075625"/>
  </r>
  <r>
    <d v="2024-12-13T00:00:00"/>
    <s v="Sales Invoice"/>
    <s v="Vinod Pharma"/>
    <s v="KRHUB_93329"/>
    <x v="0"/>
    <s v="SubD (SubD A)"/>
    <s v="Hair Care"/>
    <s v="Pantene"/>
    <n v="24"/>
    <n v="3"/>
    <n v="515.46"/>
    <m/>
    <x v="0"/>
    <n v="171.82000000000002"/>
    <n v="515.46"/>
    <n v="87748.2"/>
    <n v="544373.35000000009"/>
    <n v="750162.44000000006"/>
    <x v="405"/>
    <n v="10137.330270270271"/>
  </r>
  <r>
    <d v="2024-12-14T00:00:00"/>
    <s v="Sales Invoice"/>
    <s v="A TO Z TRADERS"/>
    <s v="KRHUB_93275"/>
    <x v="1"/>
    <s v="SubD (SubD B)"/>
    <s v="Personal Care (GIL)"/>
    <s v="Gillette Series"/>
    <n v="144"/>
    <n v="12"/>
    <n v="525"/>
    <m/>
    <x v="4"/>
    <n v="43.75"/>
    <n v="525"/>
    <n v="31644.52"/>
    <n v="299315.55999999994"/>
    <n v="5077145.72"/>
    <x v="440"/>
    <n v="11282.546044444443"/>
  </r>
  <r>
    <d v="2024-12-18T00:00:00"/>
    <s v="Sales Invoice"/>
    <s v="Vinod Pharma"/>
    <s v="KRHUB_93329"/>
    <x v="0"/>
    <s v="SubD (SubD A)"/>
    <s v="Personal Care (GIL)"/>
    <s v="Gillette Series"/>
    <n v="144"/>
    <n v="12"/>
    <n v="525"/>
    <m/>
    <x v="1"/>
    <n v="43.75"/>
    <n v="525"/>
    <n v="31119.52"/>
    <n v="543857.89"/>
    <n v="11885915.310000001"/>
    <x v="93"/>
    <n v="33387.402556179775"/>
  </r>
  <r>
    <d v="2024-12-14T00:00:00"/>
    <s v="Sales Invoice"/>
    <s v="Bipinkumar Manshukhlal Shah"/>
    <s v="KRHUB_78366"/>
    <x v="0"/>
    <s v="SubD (SubD A)"/>
    <s v="Grooming"/>
    <s v="Gillette Mach3"/>
    <n v="72"/>
    <n v="2"/>
    <n v="533.94000000000005"/>
    <m/>
    <x v="0"/>
    <n v="266.97000000000003"/>
    <n v="533.94000000000005"/>
    <n v="125752.02"/>
    <n v="371797.80000000005"/>
    <n v="749646.98"/>
    <x v="406"/>
    <n v="10269.136712328767"/>
  </r>
  <r>
    <d v="2024-12-14T00:00:00"/>
    <s v="Sales Invoice"/>
    <s v="Vinod Pharma"/>
    <s v="KRHUB_93329"/>
    <x v="0"/>
    <s v="SubD (SubD A)"/>
    <s v="Fabric &amp; Home Care"/>
    <s v="Tide"/>
    <n v="24"/>
    <n v="4"/>
    <n v="540.72"/>
    <m/>
    <x v="4"/>
    <n v="135.18"/>
    <n v="540.72"/>
    <n v="858292.39999999991"/>
    <n v="543332.89"/>
    <n v="5076620.72"/>
    <x v="441"/>
    <n v="11306.504944320712"/>
  </r>
  <r>
    <d v="2024-12-02T00:00:00"/>
    <s v="Sales Invoice"/>
    <s v="balaji medical and general Store"/>
    <s v="KRAHD_102521"/>
    <x v="17"/>
    <s v="Other (New Pharmacy)"/>
    <s v="Female Hair Removal"/>
    <s v="Satin Care"/>
    <n v="192"/>
    <n v="7"/>
    <n v="546.41999999999996"/>
    <m/>
    <x v="3"/>
    <n v="78.059999999999988"/>
    <n v="546.41999999999996"/>
    <n v="52055.86"/>
    <n v="546.41999999999996"/>
    <n v="19675.39"/>
    <x v="247"/>
    <n v="1229.711875"/>
  </r>
  <r>
    <d v="2024-12-16T00:00:00"/>
    <s v="Sales Invoice"/>
    <s v="GPSAR Healthcare Ltd"/>
    <s v="KRHUB_78371"/>
    <x v="2"/>
    <s v="HFS (Large A Pharmacy)- D type"/>
    <s v="Baby Care"/>
    <s v="Pampers"/>
    <n v="72"/>
    <n v="6"/>
    <n v="547.86"/>
    <m/>
    <x v="4"/>
    <n v="91.31"/>
    <n v="547.86"/>
    <n v="420110.04999999981"/>
    <n v="568347.77999999991"/>
    <n v="5076080"/>
    <x v="442"/>
    <n v="11330.535714285714"/>
  </r>
  <r>
    <d v="2024-12-14T00:00:00"/>
    <s v="Sales Invoice"/>
    <s v="DEV ENTERPRISE"/>
    <s v="KRHUB_90736"/>
    <x v="0"/>
    <s v="SubD (SubD A)"/>
    <s v="Oral care"/>
    <s v="ORAL B"/>
    <n v="48"/>
    <n v="4"/>
    <n v="566.67999999999995"/>
    <m/>
    <x v="4"/>
    <n v="141.66999999999999"/>
    <n v="566.67999999999995"/>
    <n v="157532.58999999997"/>
    <n v="642218.28"/>
    <n v="5075532.1399999997"/>
    <x v="443"/>
    <n v="11354.65803131991"/>
  </r>
  <r>
    <d v="2024-12-02T00:00:00"/>
    <s v="Sales Invoice"/>
    <s v="Paras Traders(GST)"/>
    <s v="KRAHD_38472"/>
    <x v="9"/>
    <s v="HFS Sectorized (Large A Traditional)"/>
    <s v="Female Hair Removal"/>
    <s v="Venus"/>
    <n v="18"/>
    <n v="1"/>
    <n v="569.29999999999995"/>
    <m/>
    <x v="3"/>
    <n v="569.29999999999995"/>
    <n v="569.29999999999995"/>
    <n v="59374.280000000006"/>
    <n v="569.29999999999995"/>
    <n v="19128.97"/>
    <x v="248"/>
    <n v="1275.2646666666667"/>
  </r>
  <r>
    <d v="2024-12-02T00:00:00"/>
    <s v="Sales Invoice"/>
    <s v="Namh Meditech Private Limited"/>
    <s v="KRAHD_102747"/>
    <x v="2"/>
    <s v="New Sectorized (Large A Pharmacy)"/>
    <s v="Female Hair Removal"/>
    <s v="Venus"/>
    <n v="72"/>
    <n v="4"/>
    <n v="578.91999999999996"/>
    <m/>
    <x v="3"/>
    <n v="144.72999999999999"/>
    <n v="578.91999999999996"/>
    <n v="58804.98"/>
    <n v="1903.4"/>
    <n v="18559.670000000002"/>
    <x v="249"/>
    <n v="1325.6907142857144"/>
  </r>
  <r>
    <d v="2024-12-02T00:00:00"/>
    <s v="Sales Invoice"/>
    <s v="Osia Hyper Retail Ltd(GST)"/>
    <s v="KRAHD_70486"/>
    <x v="6"/>
    <s v="New HFS (Hyper)"/>
    <s v="Female Hair Removal"/>
    <s v="Venus"/>
    <n v="48"/>
    <n v="4"/>
    <n v="578.91999999999996"/>
    <m/>
    <x v="3"/>
    <n v="144.72999999999999"/>
    <n v="578.91999999999996"/>
    <n v="58226.060000000005"/>
    <n v="11889.119999999999"/>
    <n v="17980.75"/>
    <x v="250"/>
    <n v="1383.1346153846155"/>
  </r>
  <r>
    <d v="2024-12-14T00:00:00"/>
    <s v="Sales Invoice"/>
    <s v="Mashru General Store"/>
    <s v="KRHUB_92137"/>
    <x v="1"/>
    <s v="SubD (SubD B)"/>
    <s v="Aircare"/>
    <s v="AmbiPur"/>
    <n v="12"/>
    <n v="2"/>
    <n v="581.66"/>
    <m/>
    <x v="4"/>
    <n v="290.83"/>
    <n v="581.66"/>
    <n v="4153.24"/>
    <n v="214745.50999999995"/>
    <n v="5074965.46"/>
    <x v="444"/>
    <n v="11378.846322869955"/>
  </r>
  <r>
    <d v="2024-12-17T00:00:00"/>
    <s v="Sales Invoice"/>
    <s v="SHREE MOMAI TRADERS"/>
    <s v="KRHUB_89269"/>
    <x v="0"/>
    <s v="SubD (SubD A)"/>
    <s v="Aircare"/>
    <s v="AmbiPur"/>
    <n v="12"/>
    <n v="2"/>
    <n v="581.66"/>
    <m/>
    <x v="1"/>
    <n v="290.83"/>
    <n v="581.66"/>
    <n v="3571.58"/>
    <n v="384150.63"/>
    <n v="11885390.310000001"/>
    <x v="94"/>
    <n v="33479.972704225351"/>
  </r>
  <r>
    <d v="2024-12-16T00:00:00"/>
    <s v="Sales Invoice"/>
    <s v="GPSAR Healthcare Ltd"/>
    <s v="KRHUB_78371"/>
    <x v="2"/>
    <s v="HFS (Large A Pharmacy)- D type"/>
    <s v="Oral care"/>
    <s v="ORAL B"/>
    <n v="120"/>
    <n v="12"/>
    <n v="600"/>
    <m/>
    <x v="4"/>
    <n v="50"/>
    <n v="600"/>
    <n v="156965.90999999997"/>
    <n v="567799.91999999993"/>
    <n v="5074383.8"/>
    <x v="445"/>
    <n v="11403.109662921348"/>
  </r>
  <r>
    <d v="2024-12-16T00:00:00"/>
    <s v="Sales Invoice"/>
    <s v="Verai General Stores"/>
    <s v="KRHUB_90915"/>
    <x v="1"/>
    <s v="SubD (SubD B)"/>
    <s v="Oral care"/>
    <s v="ORAL B"/>
    <n v="120"/>
    <n v="12"/>
    <n v="600"/>
    <m/>
    <x v="4"/>
    <n v="50"/>
    <n v="600"/>
    <n v="156365.90999999997"/>
    <n v="504419.21000000008"/>
    <n v="5073783.8"/>
    <x v="446"/>
    <n v="11427.44099099099"/>
  </r>
  <r>
    <d v="2024-12-02T00:00:00"/>
    <s v="Sales Invoice"/>
    <s v="Namh Meditech Private Limited"/>
    <s v="KRAHD_102747"/>
    <x v="2"/>
    <s v="New Sectorized (Large A Pharmacy)"/>
    <s v="Female Hair Removal"/>
    <s v="Satin Care"/>
    <n v="192"/>
    <n v="8"/>
    <n v="624.48"/>
    <m/>
    <x v="3"/>
    <n v="78.06"/>
    <n v="624.48"/>
    <n v="51509.440000000002"/>
    <n v="1324.48"/>
    <n v="17401.830000000002"/>
    <x v="251"/>
    <n v="1450.1525000000001"/>
  </r>
  <r>
    <d v="2024-12-02T00:00:00"/>
    <s v="Sales Invoice"/>
    <s v="Remedy Medicines"/>
    <s v="KRAHD_64484"/>
    <x v="14"/>
    <s v="New (Medium Pharmacy)- D Type"/>
    <s v="Female Hair Removal"/>
    <s v="Satin Care"/>
    <n v="192"/>
    <n v="8"/>
    <n v="624.48"/>
    <m/>
    <x v="3"/>
    <n v="78.06"/>
    <n v="624.48"/>
    <n v="50884.960000000006"/>
    <n v="624.48"/>
    <n v="16777.349999999999"/>
    <x v="252"/>
    <n v="1525.2136363636362"/>
  </r>
  <r>
    <d v="2024-12-02T00:00:00"/>
    <s v="Sales Invoice"/>
    <s v="Shree Laxmi Super Market"/>
    <s v="KRAHD_38724"/>
    <x v="4"/>
    <s v="HFS Sectorized (Large B Traditional)"/>
    <s v="Female Hair Removal"/>
    <s v="Satin Care"/>
    <n v="192"/>
    <n v="8"/>
    <n v="624.48"/>
    <m/>
    <x v="3"/>
    <n v="78.06"/>
    <n v="624.48"/>
    <n v="50260.48000000001"/>
    <n v="624.48"/>
    <n v="16152.869999999999"/>
    <x v="253"/>
    <n v="1615.2869999999998"/>
  </r>
  <r>
    <d v="2024-12-16T00:00:00"/>
    <s v="Sales Invoice"/>
    <s v="GPSAR Healthcare Ltd"/>
    <s v="KRHUB_78371"/>
    <x v="2"/>
    <s v="HFS (Large A Pharmacy)- D type"/>
    <s v="Personal Care (GIL)"/>
    <s v="Gillette Series"/>
    <n v="6"/>
    <n v="4"/>
    <n v="625.04"/>
    <m/>
    <x v="4"/>
    <n v="156.26"/>
    <n v="625.04"/>
    <n v="30594.52"/>
    <n v="567199.91999999993"/>
    <n v="5073183.8"/>
    <x v="447"/>
    <n v="11451.88216704289"/>
  </r>
  <r>
    <d v="2024-12-16T00:00:00"/>
    <s v="Sales Invoice"/>
    <s v="GPSAR Healthcare Ltd"/>
    <s v="KRHUB_78371"/>
    <x v="2"/>
    <s v="HFS (Large A Pharmacy)- D type"/>
    <s v="Fem Care"/>
    <s v="Whisper Ultra"/>
    <n v="32"/>
    <n v="4"/>
    <n v="630.64"/>
    <m/>
    <x v="4"/>
    <n v="157.66"/>
    <n v="630.64"/>
    <n v="403821.93000000005"/>
    <n v="566574.87999999989"/>
    <n v="5072558.76"/>
    <x v="448"/>
    <n v="11476.377285067872"/>
  </r>
  <r>
    <d v="2024-12-16T00:00:00"/>
    <s v="Sales Invoice"/>
    <s v="Verai General Stores"/>
    <s v="KRHUB_90915"/>
    <x v="1"/>
    <s v="SubD (SubD B)"/>
    <s v="Oral care"/>
    <s v="ORAL B"/>
    <n v="96"/>
    <n v="12"/>
    <n v="650.04"/>
    <m/>
    <x v="4"/>
    <n v="54.169999999999995"/>
    <n v="650.04"/>
    <n v="155765.90999999997"/>
    <n v="503819.21000000008"/>
    <n v="5071928.12"/>
    <x v="449"/>
    <n v="11500.970793650795"/>
  </r>
  <r>
    <d v="2024-12-14T00:00:00"/>
    <s v="Sales Invoice"/>
    <s v="Jalaram Enterprise"/>
    <s v="KRHUB_86219"/>
    <x v="1"/>
    <s v="SubD (SubD B)"/>
    <s v="Grooming"/>
    <s v="Mach-3 Turbo"/>
    <n v="36"/>
    <n v="2"/>
    <n v="655.7"/>
    <m/>
    <x v="4"/>
    <n v="327.85"/>
    <n v="655.7"/>
    <n v="29311.11"/>
    <n v="364348.41"/>
    <n v="5071278.0800000001"/>
    <x v="450"/>
    <n v="11525.632"/>
  </r>
  <r>
    <d v="2024-12-14T00:00:00"/>
    <s v="Sales Invoice"/>
    <s v="DEV ENTERPRISE"/>
    <s v="KRHUB_90736"/>
    <x v="0"/>
    <s v="SubD (SubD A)"/>
    <s v="Grooming"/>
    <s v="Mach-3 Turbo"/>
    <n v="48"/>
    <n v="1"/>
    <n v="657.26"/>
    <m/>
    <x v="4"/>
    <n v="657.26"/>
    <n v="657.26"/>
    <n v="28655.41"/>
    <n v="641651.60000000009"/>
    <n v="5070622.38"/>
    <x v="451"/>
    <n v="11550.392665148063"/>
  </r>
  <r>
    <d v="2024-12-02T00:00:00"/>
    <s v="Sales Invoice"/>
    <s v="Ashok Medical &amp; Gen. St."/>
    <s v="KRAHD_38444"/>
    <x v="2"/>
    <s v="HFS (Large A Pharmacy)- D type- Sectorized"/>
    <s v="Female Hair Removal"/>
    <s v="Venus"/>
    <n v="24"/>
    <n v="2"/>
    <n v="657.9"/>
    <m/>
    <x v="3"/>
    <n v="328.95"/>
    <n v="657.9"/>
    <n v="57647.14"/>
    <n v="657.9"/>
    <n v="15528.39"/>
    <x v="254"/>
    <n v="1725.3766666666666"/>
  </r>
  <r>
    <d v="2024-12-17T00:00:00"/>
    <s v="Sales Invoice"/>
    <s v="Bipinkumar Manshukhlal Shah"/>
    <s v="KRHUB_78366"/>
    <x v="0"/>
    <s v="SubD (SubD A)"/>
    <s v="Personal Care (GIL)"/>
    <s v="Gillette"/>
    <n v="12"/>
    <n v="3"/>
    <n v="666.96"/>
    <m/>
    <x v="1"/>
    <n v="222.32000000000002"/>
    <n v="666.96"/>
    <n v="122926.86000000002"/>
    <n v="371263.86"/>
    <n v="11884808.65"/>
    <x v="95"/>
    <n v="33572.905790960453"/>
  </r>
  <r>
    <d v="2024-12-16T00:00:00"/>
    <s v="Sales Invoice"/>
    <s v="Verai General Stores"/>
    <s v="KRHUB_90915"/>
    <x v="1"/>
    <s v="SubD (SubD B)"/>
    <s v="Personal Care (GIL)"/>
    <s v="Gillette"/>
    <n v="12"/>
    <n v="3"/>
    <n v="666.96"/>
    <m/>
    <x v="4"/>
    <n v="222.32000000000002"/>
    <n v="666.96"/>
    <n v="122259.9"/>
    <n v="503169.1700000001"/>
    <n v="5069965.12"/>
    <x v="452"/>
    <n v="11575.262831050228"/>
  </r>
  <r>
    <d v="2024-12-16T00:00:00"/>
    <s v="Sales Invoice"/>
    <s v="Verai General Stores"/>
    <s v="KRHUB_90915"/>
    <x v="1"/>
    <s v="SubD (SubD B)"/>
    <s v="Oral care"/>
    <s v="ORAL B"/>
    <n v="36"/>
    <n v="6"/>
    <n v="675"/>
    <m/>
    <x v="4"/>
    <n v="112.5"/>
    <n v="675"/>
    <n v="155115.87"/>
    <n v="502502.21000000008"/>
    <n v="5069298.16"/>
    <x v="453"/>
    <n v="11600.224622425631"/>
  </r>
  <r>
    <d v="2024-12-14T00:00:00"/>
    <s v="Sales Invoice"/>
    <s v="Jalaram Enterprise"/>
    <s v="KRHUB_86219"/>
    <x v="1"/>
    <s v="SubD (SubD B)"/>
    <s v="Hair Care"/>
    <s v="Pantene"/>
    <n v="56"/>
    <n v="4"/>
    <n v="687.28"/>
    <m/>
    <x v="4"/>
    <n v="171.82"/>
    <n v="687.28"/>
    <n v="87232.739999999991"/>
    <n v="363692.70999999996"/>
    <n v="5068623.16"/>
    <x v="454"/>
    <n v="11625.28247706422"/>
  </r>
  <r>
    <d v="2024-12-16T00:00:00"/>
    <s v="Sales Invoice"/>
    <s v="GPSAR Healthcare Ltd"/>
    <s v="KRHUB_78371"/>
    <x v="2"/>
    <s v="HFS (Large A Pharmacy)- D type"/>
    <s v="Grooming"/>
    <s v="Guard"/>
    <n v="108"/>
    <n v="7"/>
    <n v="692.65"/>
    <m/>
    <x v="4"/>
    <n v="98.95"/>
    <n v="692.65"/>
    <n v="334204.89"/>
    <n v="565944.23999999987"/>
    <n v="5067935.88"/>
    <x v="455"/>
    <n v="11650.427310344827"/>
  </r>
  <r>
    <d v="2024-12-14T00:00:00"/>
    <s v="Sales Invoice"/>
    <s v="DEV ENTERPRISE"/>
    <s v="KRHUB_90736"/>
    <x v="0"/>
    <s v="SubD (SubD A)"/>
    <s v="Personal Care (OS)"/>
    <s v="Old Spice"/>
    <n v="72"/>
    <n v="6"/>
    <n v="696.48"/>
    <m/>
    <x v="4"/>
    <n v="116.08"/>
    <n v="696.48"/>
    <n v="8483.52"/>
    <n v="640994.34000000008"/>
    <n v="5067243.2299999995"/>
    <x v="456"/>
    <n v="11675.675645161289"/>
  </r>
  <r>
    <d v="2024-12-16T00:00:00"/>
    <s v="Sales Invoice"/>
    <s v="Verai General Stores"/>
    <s v="KRHUB_90915"/>
    <x v="1"/>
    <s v="SubD (SubD B)"/>
    <s v="Personal Care (OS)"/>
    <s v="Old Spice"/>
    <n v="72"/>
    <n v="6"/>
    <n v="696.48"/>
    <m/>
    <x v="4"/>
    <n v="116.08"/>
    <n v="696.48"/>
    <n v="7787.04"/>
    <n v="501827.21000000008"/>
    <n v="5066546.75"/>
    <x v="457"/>
    <n v="11701.031755196305"/>
  </r>
  <r>
    <d v="2024-12-02T00:00:00"/>
    <s v="Sales Invoice"/>
    <s v="Namh Meditech Private Limited"/>
    <s v="KRAHD_102747"/>
    <x v="2"/>
    <s v="New Sectorized (Large A Pharmacy)"/>
    <s v="Female Hair Removal"/>
    <s v="Satin Care"/>
    <n v="40"/>
    <n v="2"/>
    <n v="700"/>
    <m/>
    <x v="3"/>
    <n v="350"/>
    <n v="700"/>
    <n v="49636"/>
    <n v="700"/>
    <n v="14870.489999999998"/>
    <x v="259"/>
    <n v="1858.8112499999997"/>
  </r>
  <r>
    <d v="2024-12-16T00:00:00"/>
    <s v="Sales Invoice"/>
    <s v="Verai General Stores"/>
    <s v="KRHUB_90915"/>
    <x v="1"/>
    <s v="SubD (SubD B)"/>
    <s v="Oral care"/>
    <s v="ORAL B"/>
    <n v="48"/>
    <n v="6"/>
    <n v="700.02"/>
    <m/>
    <x v="4"/>
    <n v="116.67"/>
    <n v="700.02"/>
    <n v="154440.87"/>
    <n v="501130.7300000001"/>
    <n v="5065850.2699999996"/>
    <x v="458"/>
    <n v="11726.505254629628"/>
  </r>
  <r>
    <d v="2024-12-16T00:00:00"/>
    <s v="Sales Invoice"/>
    <s v="Verai General Stores"/>
    <s v="KRHUB_90915"/>
    <x v="1"/>
    <s v="SubD (SubD B)"/>
    <s v="Oral care"/>
    <s v="ORAL B"/>
    <n v="96"/>
    <n v="12"/>
    <n v="700.08"/>
    <m/>
    <x v="4"/>
    <n v="58.34"/>
    <n v="700.08"/>
    <n v="153740.84999999998"/>
    <n v="500430.71000000008"/>
    <n v="5065150.25"/>
    <x v="459"/>
    <n v="11752.088747099768"/>
  </r>
  <r>
    <d v="2024-12-18T00:00:00"/>
    <s v="Sales Invoice"/>
    <s v="Vinod Pharma"/>
    <s v="KRHUB_93329"/>
    <x v="0"/>
    <s v="SubD (SubD A)"/>
    <s v="Grooming"/>
    <s v="Mach-3 Turbo"/>
    <n v="72"/>
    <n v="2"/>
    <n v="704.02"/>
    <m/>
    <x v="1"/>
    <n v="352.01"/>
    <n v="704.02"/>
    <n v="27998.149999999998"/>
    <n v="542792.17000000004"/>
    <n v="11884141.689999999"/>
    <x v="96"/>
    <n v="33666.12376770538"/>
  </r>
  <r>
    <d v="2024-12-14T00:00:00"/>
    <s v="Sales Invoice"/>
    <s v="Vinod Pharma"/>
    <s v="KRHUB_93329"/>
    <x v="0"/>
    <s v="SubD (SubD A)"/>
    <s v="Hair Care"/>
    <s v="Pantene"/>
    <n v="12"/>
    <n v="1"/>
    <n v="713.4"/>
    <m/>
    <x v="4"/>
    <n v="713.4"/>
    <n v="713.4"/>
    <n v="86545.459999999992"/>
    <n v="542088.15"/>
    <n v="5064450.17"/>
    <x v="460"/>
    <n v="11777.791093023256"/>
  </r>
  <r>
    <d v="2024-12-14T00:00:00"/>
    <s v="Sales Invoice"/>
    <s v="Jalaram Enterprise"/>
    <s v="KRHUB_86219"/>
    <x v="1"/>
    <s v="SubD (SubD B)"/>
    <s v="Hair Care"/>
    <s v="H&amp;S"/>
    <n v="56"/>
    <n v="4"/>
    <n v="745.44"/>
    <m/>
    <x v="4"/>
    <n v="186.36"/>
    <n v="745.44"/>
    <n v="407964.53999999992"/>
    <n v="363005.43"/>
    <n v="5063736.7699999996"/>
    <x v="461"/>
    <n v="11803.582214452214"/>
  </r>
  <r>
    <d v="2024-12-13T00:00:00"/>
    <s v="Sales Invoice"/>
    <s v="Akshar Agency"/>
    <s v="KRHUB_85606"/>
    <x v="0"/>
    <s v="SubD (SubD A)"/>
    <s v="Hair Care"/>
    <s v="Pantene"/>
    <n v="12"/>
    <n v="1"/>
    <n v="750"/>
    <m/>
    <x v="0"/>
    <n v="750"/>
    <n v="750"/>
    <n v="85832.06"/>
    <n v="308378.78999999998"/>
    <n v="749113.04"/>
    <x v="407"/>
    <n v="10404.347777777779"/>
  </r>
  <r>
    <d v="2024-12-20T00:00:00"/>
    <s v="Sales Invoice"/>
    <s v="Akshar Agency"/>
    <s v="KRHUB_85606"/>
    <x v="0"/>
    <s v="SubD (SubD A)"/>
    <s v="Oral care"/>
    <s v="ORAL B"/>
    <n v="120"/>
    <n v="12"/>
    <n v="750"/>
    <m/>
    <x v="1"/>
    <n v="62.5"/>
    <n v="750"/>
    <n v="153040.76999999999"/>
    <n v="307628.78999999998"/>
    <n v="11883437.67"/>
    <x v="97"/>
    <n v="33759.766107954543"/>
  </r>
  <r>
    <d v="2024-12-16T00:00:00"/>
    <s v="Sales Invoice"/>
    <s v="Verai General Stores"/>
    <s v="KRHUB_90915"/>
    <x v="1"/>
    <s v="SubD (SubD B)"/>
    <s v="Oral care"/>
    <s v="ORAL B"/>
    <n v="120"/>
    <n v="12"/>
    <n v="750"/>
    <m/>
    <x v="4"/>
    <n v="62.5"/>
    <n v="750"/>
    <n v="152290.76999999999"/>
    <n v="499730.63000000006"/>
    <n v="5062991.33"/>
    <x v="462"/>
    <n v="11829.418995327103"/>
  </r>
  <r>
    <d v="2024-12-16T00:00:00"/>
    <s v="Sales Invoice"/>
    <s v="Verai General Stores"/>
    <s v="KRHUB_90915"/>
    <x v="1"/>
    <s v="SubD (SubD B)"/>
    <s v="Hair Care"/>
    <s v="H&amp;S"/>
    <n v="48"/>
    <n v="10"/>
    <n v="763.7"/>
    <m/>
    <x v="1"/>
    <n v="76.37"/>
    <n v="763.7"/>
    <n v="407219.09999999992"/>
    <n v="498980.63000000006"/>
    <n v="11882687.67"/>
    <x v="98"/>
    <n v="33853.811025641022"/>
  </r>
  <r>
    <d v="2024-12-16T00:00:00"/>
    <s v="Sales Invoice"/>
    <s v="GPSAR Healthcare Ltd"/>
    <s v="KRHUB_78371"/>
    <x v="2"/>
    <s v="HFS (Large A Pharmacy)- D type"/>
    <s v="Grooming"/>
    <s v="Gillette Presto Intl"/>
    <n v="192"/>
    <n v="12"/>
    <n v="789.36"/>
    <m/>
    <x v="4"/>
    <n v="65.78"/>
    <n v="789.36"/>
    <n v="21620.640000000003"/>
    <n v="565251.58999999985"/>
    <n v="5062241.33"/>
    <x v="463"/>
    <n v="11855.366112412179"/>
  </r>
  <r>
    <d v="2024-12-20T00:00:00"/>
    <s v="Sales Invoice"/>
    <s v="Akshar Agency"/>
    <s v="KRHUB_85606"/>
    <x v="0"/>
    <s v="SubD (SubD A)"/>
    <s v="Oral care"/>
    <s v="ORAL B"/>
    <n v="72"/>
    <n v="12"/>
    <n v="790.08"/>
    <m/>
    <x v="1"/>
    <n v="65.84"/>
    <n v="790.08"/>
    <n v="151540.76999999999"/>
    <n v="306878.78999999998"/>
    <n v="11881923.969999999"/>
    <x v="99"/>
    <n v="33948.354199999994"/>
  </r>
  <r>
    <d v="2024-12-16T00:00:00"/>
    <s v="Sales Invoice"/>
    <s v="GPSAR Healthcare Ltd"/>
    <s v="KRHUB_78371"/>
    <x v="2"/>
    <s v="HFS (Large A Pharmacy)- D type"/>
    <s v="Oral care"/>
    <s v="ORAL B"/>
    <n v="120"/>
    <n v="12"/>
    <n v="800.04"/>
    <m/>
    <x v="4"/>
    <n v="66.67"/>
    <n v="800.04"/>
    <n v="150750.68999999997"/>
    <n v="564462.22999999986"/>
    <n v="5061451.97"/>
    <x v="464"/>
    <n v="11881.34265258216"/>
  </r>
  <r>
    <d v="2024-12-16T00:00:00"/>
    <s v="Sales Invoice"/>
    <s v="Verai General Stores"/>
    <s v="KRHUB_90915"/>
    <x v="1"/>
    <s v="SubD (SubD B)"/>
    <s v="Oral care"/>
    <s v="ORAL B"/>
    <n v="120"/>
    <n v="12"/>
    <n v="800.04"/>
    <m/>
    <x v="4"/>
    <n v="66.67"/>
    <n v="800.04"/>
    <n v="149950.65"/>
    <n v="498216.93000000011"/>
    <n v="5060651.93"/>
    <x v="465"/>
    <n v="11907.416305882352"/>
  </r>
  <r>
    <d v="2024-12-16T00:00:00"/>
    <s v="Sales Invoice"/>
    <s v="GPSAR Healthcare Ltd"/>
    <s v="KRHUB_78371"/>
    <x v="2"/>
    <s v="HFS (Large A Pharmacy)- D type"/>
    <s v="Personal Care (OS)"/>
    <s v="Old Spice"/>
    <n v="96"/>
    <n v="12"/>
    <n v="803.52"/>
    <m/>
    <x v="4"/>
    <n v="66.959999999999994"/>
    <n v="803.52"/>
    <n v="7090.5599999999995"/>
    <n v="563662.18999999994"/>
    <n v="5059851.8899999997"/>
    <x v="466"/>
    <n v="11933.612948113207"/>
  </r>
  <r>
    <d v="2024-12-17T00:00:00"/>
    <s v="Sales Invoice"/>
    <s v="SHREE MOMAI TRADERS"/>
    <s v="KRHUB_89269"/>
    <x v="0"/>
    <s v="SubD (SubD A)"/>
    <s v="Personal Care (GIL)"/>
    <s v="Gillette"/>
    <n v="96"/>
    <n v="12"/>
    <n v="803.52"/>
    <m/>
    <x v="1"/>
    <n v="66.959999999999994"/>
    <n v="803.52"/>
    <n v="121592.94"/>
    <n v="383568.97000000003"/>
    <n v="11881133.890000001"/>
    <x v="101"/>
    <n v="34043.363581661892"/>
  </r>
  <r>
    <d v="2024-12-16T00:00:00"/>
    <s v="Sales Invoice"/>
    <s v="Verai General Stores"/>
    <s v="KRHUB_90915"/>
    <x v="1"/>
    <s v="SubD (SubD B)"/>
    <s v="Hair Care"/>
    <s v="Pantene"/>
    <n v="48"/>
    <n v="12"/>
    <n v="818.16"/>
    <m/>
    <x v="1"/>
    <n v="68.179999999999993"/>
    <n v="818.15999999999985"/>
    <n v="85082.06"/>
    <n v="497416.89000000007"/>
    <n v="11880330.369999999"/>
    <x v="102"/>
    <n v="34138.880373563217"/>
  </r>
  <r>
    <d v="2024-12-13T00:00:00"/>
    <s v="Sales Invoice"/>
    <s v="Vinod Pharma"/>
    <s v="KRHUB_93329"/>
    <x v="0"/>
    <s v="SubD (SubD A)"/>
    <s v="Hair Care"/>
    <s v="Pantene"/>
    <n v="48"/>
    <n v="12"/>
    <n v="818.16"/>
    <m/>
    <x v="0"/>
    <n v="68.179999999999993"/>
    <n v="818.15999999999985"/>
    <n v="84263.9"/>
    <n v="541374.75"/>
    <n v="748363.04"/>
    <x v="408"/>
    <n v="10540.324507042254"/>
  </r>
  <r>
    <d v="2024-12-16T00:00:00"/>
    <s v="Sales Invoice"/>
    <s v="Verai General Stores"/>
    <s v="KRHUB_90915"/>
    <x v="1"/>
    <s v="SubD (SubD B)"/>
    <s v="Baby Care"/>
    <s v="Pampers"/>
    <n v="40"/>
    <n v="8"/>
    <n v="833.36"/>
    <m/>
    <x v="4"/>
    <n v="104.17"/>
    <n v="833.36"/>
    <n v="419562.18999999983"/>
    <n v="496598.7300000001"/>
    <n v="5059048.37"/>
    <x v="467"/>
    <n v="11959.925224586288"/>
  </r>
  <r>
    <d v="2024-12-14T00:00:00"/>
    <s v="Sales Invoice"/>
    <s v="Vinayak Marketing"/>
    <s v="KRHUB_91961"/>
    <x v="0"/>
    <s v="SubD (SubD A)"/>
    <s v="Hair Care"/>
    <s v="H&amp;S"/>
    <n v="48"/>
    <n v="11"/>
    <n v="840.07"/>
    <m/>
    <x v="4"/>
    <n v="76.37"/>
    <n v="840.07"/>
    <n v="406455.39999999991"/>
    <n v="794013.33999999985"/>
    <n v="5058215.01"/>
    <x v="468"/>
    <n v="11986.291492890994"/>
  </r>
  <r>
    <d v="2024-12-14T00:00:00"/>
    <s v="Sales Invoice"/>
    <s v="DEV ENTERPRISE"/>
    <s v="KRHUB_90736"/>
    <x v="0"/>
    <s v="SubD (SubD A)"/>
    <s v="Oral care"/>
    <s v="ORAL B"/>
    <n v="48"/>
    <n v="6"/>
    <n v="850.02"/>
    <m/>
    <x v="4"/>
    <n v="141.66999999999999"/>
    <n v="850.02"/>
    <n v="149150.60999999999"/>
    <n v="640297.8600000001"/>
    <n v="5057374.9399999995"/>
    <x v="10"/>
    <n v="12012.767078384797"/>
  </r>
  <r>
    <d v="2024-12-19T00:00:00"/>
    <s v="Sales Invoice"/>
    <s v="DEV ENTERPRISE"/>
    <s v="KRHUB_90736"/>
    <x v="0"/>
    <s v="SubD (SubD A)"/>
    <s v="Oral care"/>
    <s v="ORAL B"/>
    <n v="120"/>
    <n v="12"/>
    <n v="850.08"/>
    <m/>
    <x v="1"/>
    <n v="70.84"/>
    <n v="850.08"/>
    <n v="148300.59"/>
    <n v="639447.84000000008"/>
    <n v="11879512.209999999"/>
    <x v="103"/>
    <n v="34234.905504322764"/>
  </r>
  <r>
    <d v="2024-12-14T00:00:00"/>
    <s v="Sales Invoice"/>
    <s v="DEV ENTERPRISE"/>
    <s v="KRHUB_90736"/>
    <x v="0"/>
    <s v="SubD (SubD A)"/>
    <s v="Personal Care (GIL)"/>
    <s v="Gillette"/>
    <n v="144"/>
    <n v="24"/>
    <n v="857.04"/>
    <m/>
    <x v="4"/>
    <n v="35.71"/>
    <n v="857.04"/>
    <n v="120789.42000000001"/>
    <n v="638597.76000000013"/>
    <n v="5056524.92"/>
    <x v="14"/>
    <n v="12039.345047619048"/>
  </r>
  <r>
    <d v="2024-12-19T00:00:00"/>
    <s v="Sales Invoice"/>
    <s v="DEV ENTERPRISE"/>
    <s v="KRHUB_90736"/>
    <x v="0"/>
    <s v="SubD (SubD A)"/>
    <s v="Personal Care (GIL)"/>
    <s v="Gillette"/>
    <n v="144"/>
    <n v="24"/>
    <n v="857.04"/>
    <m/>
    <x v="1"/>
    <n v="35.71"/>
    <n v="857.04"/>
    <n v="119932.38"/>
    <n v="637740.72000000009"/>
    <n v="11878662.129999999"/>
    <x v="104"/>
    <n v="34331.393439306354"/>
  </r>
  <r>
    <d v="2024-12-14T00:00:00"/>
    <s v="Sales Invoice"/>
    <s v="Jalaram Enterprise"/>
    <s v="KRHUB_86219"/>
    <x v="1"/>
    <s v="SubD (SubD B)"/>
    <s v="Personal Care (GIL)"/>
    <s v="Gillette"/>
    <n v="144"/>
    <n v="24"/>
    <n v="857.04"/>
    <m/>
    <x v="4"/>
    <n v="35.71"/>
    <n v="857.04"/>
    <n v="119075.34"/>
    <n v="362259.99"/>
    <n v="5055667.88"/>
    <x v="15"/>
    <n v="12066.033126491646"/>
  </r>
  <r>
    <d v="2024-12-18T00:00:00"/>
    <s v="Sales Invoice"/>
    <s v="Jay Ambe Enterprise"/>
    <s v="KRHUB_92863"/>
    <x v="0"/>
    <s v="SubD (SubD A)"/>
    <s v="Oral care"/>
    <s v="ORAL B"/>
    <n v="120"/>
    <n v="12"/>
    <n v="890.04"/>
    <m/>
    <x v="1"/>
    <n v="74.17"/>
    <n v="890.04"/>
    <n v="147450.50999999998"/>
    <n v="389934.23"/>
    <n v="11877805.09"/>
    <x v="105"/>
    <n v="34428.420550724637"/>
  </r>
  <r>
    <d v="2024-12-16T00:00:00"/>
    <s v="Sales Invoice"/>
    <s v="GPSAR Healthcare Ltd"/>
    <s v="KRHUB_78371"/>
    <x v="2"/>
    <s v="HFS (Large A Pharmacy)- D type"/>
    <s v="Personal Care (GIL)"/>
    <s v="Gillette Series"/>
    <n v="12"/>
    <n v="2"/>
    <n v="891.08"/>
    <m/>
    <x v="4"/>
    <n v="445.54"/>
    <n v="891.08"/>
    <n v="29969.480000000003"/>
    <n v="562858.66999999993"/>
    <n v="5054810.84"/>
    <x v="16"/>
    <n v="12092.84889952153"/>
  </r>
  <r>
    <d v="2024-12-16T00:00:00"/>
    <s v="Sales Invoice"/>
    <s v="Verai General Stores"/>
    <s v="KRHUB_90915"/>
    <x v="1"/>
    <s v="SubD (SubD B)"/>
    <s v="Oral care"/>
    <s v="ORAL B"/>
    <n v="96"/>
    <n v="12"/>
    <n v="900"/>
    <m/>
    <x v="4"/>
    <n v="75"/>
    <n v="900"/>
    <n v="146560.46999999997"/>
    <n v="495765.37000000005"/>
    <n v="5053919.76"/>
    <x v="17"/>
    <n v="12119.711654676259"/>
  </r>
  <r>
    <d v="2024-12-16T00:00:00"/>
    <s v="Sales Invoice"/>
    <s v="GPSAR Healthcare Ltd"/>
    <s v="KRHUB_78371"/>
    <x v="2"/>
    <s v="HFS (Large A Pharmacy)- D type"/>
    <s v="Fem Care"/>
    <s v="Whisper Choice"/>
    <n v="120"/>
    <n v="24"/>
    <n v="907.92"/>
    <m/>
    <x v="4"/>
    <n v="37.83"/>
    <n v="907.92"/>
    <n v="201973.06999999998"/>
    <n v="561967.58999999985"/>
    <n v="5053019.76"/>
    <x v="18"/>
    <n v="12146.682115384614"/>
  </r>
  <r>
    <d v="2024-12-16T00:00:00"/>
    <s v="Sales Invoice"/>
    <s v="GPSAR Healthcare Ltd"/>
    <s v="KRHUB_78371"/>
    <x v="2"/>
    <s v="HFS (Large A Pharmacy)- D type"/>
    <s v="Hair Care"/>
    <s v="H&amp;S"/>
    <n v="48"/>
    <n v="12"/>
    <n v="916.44"/>
    <m/>
    <x v="1"/>
    <n v="76.37"/>
    <n v="916.44"/>
    <n v="405615.32999999996"/>
    <n v="561059.66999999993"/>
    <n v="11876915.050000001"/>
    <x v="106"/>
    <n v="34525.915843023256"/>
  </r>
  <r>
    <d v="2024-12-14T00:00:00"/>
    <s v="Sales Invoice"/>
    <s v="Jiyansh Sales"/>
    <s v="KRHUB_94585"/>
    <x v="1"/>
    <s v="SubD (SubD B)"/>
    <s v="Hair Care"/>
    <s v="H&amp;S"/>
    <n v="48"/>
    <n v="12"/>
    <n v="916.44"/>
    <m/>
    <x v="4"/>
    <n v="76.37"/>
    <n v="916.44"/>
    <n v="404698.8899999999"/>
    <n v="200445.81999999998"/>
    <n v="5052111.84"/>
    <x v="19"/>
    <n v="12173.763469879517"/>
  </r>
  <r>
    <d v="2024-12-13T00:00:00"/>
    <s v="Sales Invoice"/>
    <s v="V M Enterprise"/>
    <s v="KRHUB_91962"/>
    <x v="0"/>
    <s v="SubD (SubD A)"/>
    <s v="Hair Care"/>
    <s v="H&amp;S"/>
    <n v="48"/>
    <n v="12"/>
    <n v="916.44"/>
    <m/>
    <x v="0"/>
    <n v="76.37"/>
    <n v="916.44"/>
    <n v="403782.44999999995"/>
    <n v="403673.19999999995"/>
    <n v="747544.88"/>
    <x v="409"/>
    <n v="10679.212571428572"/>
  </r>
  <r>
    <d v="2024-12-16T00:00:00"/>
    <s v="Sales Invoice"/>
    <s v="Verai General Stores"/>
    <s v="KRHUB_90915"/>
    <x v="1"/>
    <s v="SubD (SubD B)"/>
    <s v="Hair Care"/>
    <s v="H&amp;S"/>
    <n v="48"/>
    <n v="12"/>
    <n v="916.44"/>
    <m/>
    <x v="1"/>
    <n v="76.37"/>
    <n v="916.44"/>
    <n v="402866.00999999989"/>
    <n v="494865.37000000011"/>
    <n v="11875998.609999999"/>
    <x v="107"/>
    <n v="34623.902653061225"/>
  </r>
  <r>
    <d v="2024-12-16T00:00:00"/>
    <s v="Sales Invoice"/>
    <s v="GPSAR Healthcare Ltd"/>
    <s v="KRHUB_78371"/>
    <x v="2"/>
    <s v="HFS (Large A Pharmacy)- D type"/>
    <s v="Female Hair Removal"/>
    <s v="Satin Care"/>
    <n v="192"/>
    <n v="12"/>
    <n v="936.72"/>
    <m/>
    <x v="4"/>
    <n v="78.06"/>
    <n v="936.72"/>
    <n v="48936"/>
    <n v="560143.22999999986"/>
    <n v="5051195.3999999994"/>
    <x v="20"/>
    <n v="12200.955072463767"/>
  </r>
  <r>
    <d v="2024-12-02T00:00:00"/>
    <s v="Sales Invoice"/>
    <s v="Heena Store"/>
    <s v="KRAHD_91069"/>
    <x v="12"/>
    <s v="Other (Medium Traditional)"/>
    <s v="Female Hair Removal"/>
    <s v="Satin Care"/>
    <n v="192"/>
    <n v="12"/>
    <n v="936.72"/>
    <m/>
    <x v="3"/>
    <n v="78.06"/>
    <n v="936.72"/>
    <n v="47999.28"/>
    <n v="936.72"/>
    <n v="14170.489999999998"/>
    <x v="414"/>
    <n v="2024.3557142857139"/>
  </r>
  <r>
    <d v="2024-12-02T00:00:00"/>
    <s v="Sales Invoice"/>
    <s v="sanjivni medical"/>
    <s v="KRAHD_85869"/>
    <x v="14"/>
    <s v="Other (Medium Pharmacy)"/>
    <s v="Female Hair Removal"/>
    <s v="Satin Care"/>
    <n v="192"/>
    <n v="12"/>
    <n v="936.72"/>
    <m/>
    <x v="3"/>
    <n v="78.06"/>
    <n v="936.72"/>
    <n v="47062.559999999998"/>
    <n v="936.72"/>
    <n v="13233.77"/>
    <x v="415"/>
    <n v="2205.6283333333336"/>
  </r>
  <r>
    <d v="2024-12-16T00:00:00"/>
    <s v="Sales Invoice"/>
    <s v="GPSAR Healthcare Ltd"/>
    <s v="KRHUB_78371"/>
    <x v="2"/>
    <s v="HFS (Large A Pharmacy)- D type"/>
    <s v="Oral care"/>
    <s v="ORAL B"/>
    <n v="36"/>
    <n v="6"/>
    <n v="950.04"/>
    <m/>
    <x v="4"/>
    <n v="158.34"/>
    <n v="950.04"/>
    <n v="145660.46999999997"/>
    <n v="559206.50999999989"/>
    <n v="5050258.68"/>
    <x v="21"/>
    <n v="12228.229249394672"/>
  </r>
  <r>
    <d v="2024-12-14T00:00:00"/>
    <s v="Sales Invoice"/>
    <s v="Punit Sales Agency"/>
    <s v="KRHUB_78572"/>
    <x v="0"/>
    <s v="SubD (SubD A)"/>
    <s v="Personal Care (GIL)"/>
    <s v="Gillette"/>
    <n v="144"/>
    <n v="48"/>
    <n v="960"/>
    <m/>
    <x v="4"/>
    <n v="20"/>
    <n v="960"/>
    <n v="118218.30000000002"/>
    <n v="368850.54000000004"/>
    <n v="5049308.6399999997"/>
    <x v="27"/>
    <n v="12255.603495145629"/>
  </r>
  <r>
    <d v="2024-12-16T00:00:00"/>
    <s v="Sales Invoice"/>
    <s v="GPSAR Healthcare Ltd"/>
    <s v="KRHUB_78371"/>
    <x v="2"/>
    <s v="HFS (Large A Pharmacy)- D type"/>
    <s v="Health Care"/>
    <s v="Vaporub"/>
    <n v="72"/>
    <n v="4"/>
    <n v="961.32"/>
    <m/>
    <x v="4"/>
    <n v="240.33"/>
    <n v="961.32"/>
    <n v="9178236.1300000008"/>
    <n v="558256.46999999986"/>
    <n v="5048348.6399999997"/>
    <x v="31"/>
    <n v="12283.086715328467"/>
  </r>
  <r>
    <d v="2024-12-16T00:00:00"/>
    <s v="Sales Invoice"/>
    <s v="GPSAR Healthcare Ltd"/>
    <s v="KRHUB_78371"/>
    <x v="2"/>
    <s v="HFS (Large A Pharmacy)- D type"/>
    <s v="Fem Care"/>
    <s v="Whisper Ultra"/>
    <n v="60"/>
    <n v="12"/>
    <n v="973.08"/>
    <m/>
    <x v="4"/>
    <n v="81.09"/>
    <n v="973.08"/>
    <n v="403191.2900000001"/>
    <n v="557295.14999999991"/>
    <n v="5047387.3199999994"/>
    <x v="32"/>
    <n v="12310.700780487803"/>
  </r>
  <r>
    <d v="2024-12-13T00:00:00"/>
    <s v="Sales Invoice"/>
    <s v="Akshar Agency"/>
    <s v="KRHUB_85606"/>
    <x v="0"/>
    <s v="SubD (SubD A)"/>
    <s v="Hair Care"/>
    <s v="Pantene"/>
    <n v="30"/>
    <n v="3"/>
    <n v="979.08"/>
    <m/>
    <x v="0"/>
    <n v="326.36"/>
    <n v="979.08"/>
    <n v="83445.739999999991"/>
    <n v="306088.70999999996"/>
    <n v="746628.44"/>
    <x v="410"/>
    <n v="10820.702028985506"/>
  </r>
  <r>
    <d v="2024-12-16T00:00:00"/>
    <s v="Sales Invoice"/>
    <s v="GPSAR Healthcare Ltd"/>
    <s v="KRHUB_78371"/>
    <x v="2"/>
    <s v="HFS (Large A Pharmacy)- D type"/>
    <s v="Personal Care (GIL)"/>
    <s v="Gillette"/>
    <n v="24"/>
    <n v="2"/>
    <n v="979.2"/>
    <m/>
    <x v="4"/>
    <n v="489.6"/>
    <n v="979.2"/>
    <n v="117258.30000000002"/>
    <n v="556322.06999999983"/>
    <n v="5046414.2399999993"/>
    <x v="33"/>
    <n v="12338.421124694374"/>
  </r>
  <r>
    <d v="2024-12-16T00:00:00"/>
    <s v="Sales Invoice"/>
    <s v="Jalaram Enterprise"/>
    <s v="KRHUB_86219"/>
    <x v="1"/>
    <s v="SubD (SubD B)"/>
    <s v="Female Hair Removal"/>
    <s v="Venus"/>
    <n v="24"/>
    <n v="3"/>
    <n v="986.85"/>
    <m/>
    <x v="4"/>
    <n v="328.95"/>
    <n v="986.84999999999991"/>
    <n v="56989.24"/>
    <n v="361402.94999999995"/>
    <n v="5045435.04"/>
    <x v="34"/>
    <n v="12366.262352941176"/>
  </r>
  <r>
    <d v="2024-12-02T00:00:00"/>
    <s v="Sales Invoice"/>
    <s v="Janak Medical Store"/>
    <s v="KRAHD_70694"/>
    <x v="10"/>
    <s v="HFS (Large B Pharmacy)- D Type- Sectorized"/>
    <s v="Female Hair Removal"/>
    <s v="Venus"/>
    <n v="24"/>
    <n v="3"/>
    <n v="986.85"/>
    <m/>
    <x v="3"/>
    <n v="328.95"/>
    <n v="986.84999999999991"/>
    <n v="56002.39"/>
    <n v="986.84999999999991"/>
    <n v="12297.05"/>
    <x v="416"/>
    <n v="2459.41"/>
  </r>
  <r>
    <d v="2024-12-16T00:00:00"/>
    <s v="Sales Invoice"/>
    <s v="Verai General Stores"/>
    <s v="KRHUB_90915"/>
    <x v="1"/>
    <s v="SubD (SubD B)"/>
    <s v="Female Hair Removal"/>
    <s v="Venus"/>
    <n v="24"/>
    <n v="3"/>
    <n v="986.85"/>
    <m/>
    <x v="4"/>
    <n v="328.95"/>
    <n v="986.84999999999991"/>
    <n v="55015.54"/>
    <n v="493948.93000000011"/>
    <n v="5044448.1899999995"/>
    <x v="35"/>
    <n v="12394.221597051595"/>
  </r>
  <r>
    <d v="2024-12-19T00:00:00"/>
    <s v="Sales Invoice"/>
    <s v="DEV ENTERPRISE"/>
    <s v="KRHUB_90736"/>
    <x v="0"/>
    <s v="SubD (SubD A)"/>
    <s v="Oral care"/>
    <s v="ORAL B"/>
    <n v="48"/>
    <n v="12"/>
    <n v="990"/>
    <m/>
    <x v="1"/>
    <n v="82.5"/>
    <n v="990"/>
    <n v="144710.43"/>
    <n v="636883.68000000017"/>
    <n v="11875082.17"/>
    <x v="111"/>
    <n v="34722.462485380114"/>
  </r>
  <r>
    <d v="2024-12-16T00:00:00"/>
    <s v="Sales Invoice"/>
    <s v="GPSAR Healthcare Ltd"/>
    <s v="KRHUB_78371"/>
    <x v="2"/>
    <s v="HFS (Large A Pharmacy)- D type"/>
    <s v="Oral care"/>
    <s v="ORAL B"/>
    <n v="48"/>
    <n v="12"/>
    <n v="990"/>
    <m/>
    <x v="4"/>
    <n v="82.5"/>
    <n v="990"/>
    <n v="143720.43"/>
    <n v="555342.86999999988"/>
    <n v="5043461.34"/>
    <x v="36"/>
    <n v="12422.318571428572"/>
  </r>
  <r>
    <d v="2024-12-16T00:00:00"/>
    <s v="Sales Invoice"/>
    <s v="Verai General Stores"/>
    <s v="KRHUB_90915"/>
    <x v="1"/>
    <s v="SubD (SubD B)"/>
    <s v="Oral care"/>
    <s v="ORAL B"/>
    <n v="48"/>
    <n v="12"/>
    <n v="990"/>
    <m/>
    <x v="4"/>
    <n v="82.5"/>
    <n v="990"/>
    <n v="142730.43"/>
    <n v="492962.08000000007"/>
    <n v="5042471.34"/>
    <x v="37"/>
    <n v="12450.546518518518"/>
  </r>
  <r>
    <d v="2024-12-14T00:00:00"/>
    <s v="Sales Invoice"/>
    <s v="Jiyansh Sales"/>
    <s v="KRHUB_94585"/>
    <x v="1"/>
    <s v="SubD (SubD B)"/>
    <s v="Health Care"/>
    <s v="Vaporub"/>
    <n v="24"/>
    <n v="12"/>
    <n v="990"/>
    <m/>
    <x v="4"/>
    <n v="82.5"/>
    <n v="990"/>
    <n v="9177274.8100000005"/>
    <n v="199529.38"/>
    <n v="5041481.34"/>
    <x v="38"/>
    <n v="12478.914207920792"/>
  </r>
  <r>
    <d v="2024-12-16T00:00:00"/>
    <s v="Sales Invoice"/>
    <s v="GPSAR Healthcare Ltd"/>
    <s v="KRHUB_78371"/>
    <x v="2"/>
    <s v="HFS (Large A Pharmacy)- D type"/>
    <s v="Baby Care"/>
    <s v="Pampers"/>
    <n v="40"/>
    <n v="12"/>
    <n v="990"/>
    <m/>
    <x v="4"/>
    <n v="82.5"/>
    <n v="990"/>
    <n v="418728.82999999984"/>
    <n v="554352.86999999988"/>
    <n v="5040491.34"/>
    <x v="39"/>
    <n v="12507.422679900745"/>
  </r>
  <r>
    <d v="2024-12-14T00:00:00"/>
    <s v="Sales Invoice"/>
    <s v="Jiyansh Sales"/>
    <s v="KRHUB_94585"/>
    <x v="1"/>
    <s v="SubD (SubD B)"/>
    <s v="Health Care"/>
    <s v="Vaporub"/>
    <n v="36"/>
    <n v="6"/>
    <n v="994.98"/>
    <m/>
    <x v="4"/>
    <n v="165.83"/>
    <n v="994.98"/>
    <n v="9176284.8100000005"/>
    <n v="198539.38"/>
    <n v="5039501.34"/>
    <x v="40"/>
    <n v="12536.072985074627"/>
  </r>
  <r>
    <d v="2024-12-16T00:00:00"/>
    <s v="Sales Invoice"/>
    <s v="Verai General Stores"/>
    <s v="KRHUB_90915"/>
    <x v="1"/>
    <s v="SubD (SubD B)"/>
    <s v="Baby Care"/>
    <s v="Pampers"/>
    <n v="18"/>
    <n v="6"/>
    <n v="995.04"/>
    <m/>
    <x v="4"/>
    <n v="165.84"/>
    <n v="995.04"/>
    <n v="417738.82999999984"/>
    <n v="491972.08000000007"/>
    <n v="5038506.3599999994"/>
    <x v="41"/>
    <n v="12564.853765586033"/>
  </r>
  <r>
    <d v="2024-12-16T00:00:00"/>
    <s v="Sales Invoice"/>
    <s v="Verai General Stores"/>
    <s v="KRHUB_90915"/>
    <x v="1"/>
    <s v="SubD (SubD B)"/>
    <s v="Oral care"/>
    <s v="ORAL B"/>
    <n v="20"/>
    <n v="4"/>
    <n v="1000"/>
    <m/>
    <x v="4"/>
    <n v="250"/>
    <n v="1000"/>
    <n v="141740.43"/>
    <n v="490977.0400000001"/>
    <n v="5037511.32"/>
    <x v="42"/>
    <n v="12593.7783"/>
  </r>
  <r>
    <d v="2024-12-16T00:00:00"/>
    <s v="Sales Invoice"/>
    <s v="Verai General Stores"/>
    <s v="KRHUB_90915"/>
    <x v="1"/>
    <s v="SubD (SubD B)"/>
    <s v="Baby Care"/>
    <s v="Pampers"/>
    <n v="72"/>
    <n v="24"/>
    <n v="1000.08"/>
    <m/>
    <x v="4"/>
    <n v="41.67"/>
    <n v="1000.08"/>
    <n v="416743.78999999986"/>
    <n v="489977.0400000001"/>
    <n v="5036511.3199999994"/>
    <x v="43"/>
    <n v="12622.835388471176"/>
  </r>
  <r>
    <d v="2024-12-19T00:00:00"/>
    <s v="Sales Invoice"/>
    <s v="DEV ENTERPRISE"/>
    <s v="KRHUB_90736"/>
    <x v="0"/>
    <s v="SubD (SubD A)"/>
    <s v="Grooming"/>
    <s v="7 O Clock"/>
    <n v="144"/>
    <n v="24"/>
    <n v="1009.92"/>
    <m/>
    <x v="1"/>
    <n v="42.08"/>
    <n v="1009.92"/>
    <n v="9176.0399999999991"/>
    <n v="635893.68000000017"/>
    <n v="11874092.17"/>
    <x v="112"/>
    <n v="34821.384662756594"/>
  </r>
  <r>
    <d v="2024-12-14T00:00:00"/>
    <s v="Sales Invoice"/>
    <s v="Mashru General Store"/>
    <s v="KRHUB_92137"/>
    <x v="1"/>
    <s v="SubD (SubD B)"/>
    <s v="Grooming"/>
    <s v="7 O Clock"/>
    <n v="144"/>
    <n v="24"/>
    <n v="1009.92"/>
    <m/>
    <x v="0"/>
    <n v="42.08"/>
    <n v="1009.92"/>
    <n v="8166.119999999999"/>
    <n v="214163.84999999998"/>
    <n v="745649.36"/>
    <x v="411"/>
    <n v="10965.431764705882"/>
  </r>
  <r>
    <d v="2024-12-13T00:00:00"/>
    <s v="Sales Invoice"/>
    <s v="V M Enterprise"/>
    <s v="KRHUB_91962"/>
    <x v="0"/>
    <s v="SubD (SubD A)"/>
    <s v="Fabric &amp; Home Care"/>
    <s v="Tide"/>
    <n v="5"/>
    <n v="10"/>
    <n v="1020.4"/>
    <m/>
    <x v="0"/>
    <n v="102.03999999999999"/>
    <n v="1020.3999999999999"/>
    <n v="857751.67999999982"/>
    <n v="402756.75999999995"/>
    <n v="744639.44"/>
    <x v="412"/>
    <n v="11114.021492537313"/>
  </r>
  <r>
    <d v="2024-12-16T00:00:00"/>
    <s v="Sales Invoice"/>
    <s v="GPSAR Healthcare Ltd"/>
    <s v="KRHUB_78371"/>
    <x v="2"/>
    <s v="HFS (Large A Pharmacy)- D type"/>
    <s v="Hair Care"/>
    <s v="Pantene"/>
    <n v="56"/>
    <n v="6"/>
    <n v="1030.92"/>
    <m/>
    <x v="1"/>
    <n v="171.82000000000002"/>
    <n v="1030.92"/>
    <n v="82466.659999999989"/>
    <n v="553362.86999999988"/>
    <n v="11873082.25"/>
    <x v="115"/>
    <n v="34920.830147058827"/>
  </r>
  <r>
    <d v="2024-12-16T00:00:00"/>
    <s v="Sales Invoice"/>
    <s v="Verai General Stores"/>
    <s v="KRHUB_90915"/>
    <x v="1"/>
    <s v="SubD (SubD B)"/>
    <s v="Hair Care"/>
    <s v="Pantene"/>
    <n v="56"/>
    <n v="6"/>
    <n v="1030.92"/>
    <m/>
    <x v="1"/>
    <n v="171.82000000000002"/>
    <n v="1030.92"/>
    <n v="81435.740000000005"/>
    <n v="488976.96000000008"/>
    <n v="11872051.33"/>
    <x v="117"/>
    <n v="35020.800383480826"/>
  </r>
  <r>
    <d v="2024-12-13T00:00:00"/>
    <s v="Sales Invoice"/>
    <s v="V M Enterprise"/>
    <s v="KRHUB_91962"/>
    <x v="0"/>
    <s v="SubD (SubD A)"/>
    <s v="Skin Care"/>
    <s v="Olay"/>
    <n v="48"/>
    <n v="12"/>
    <n v="1033.08"/>
    <m/>
    <x v="0"/>
    <n v="86.089999999999989"/>
    <n v="1033.08"/>
    <n v="26609.73"/>
    <n v="401736.36"/>
    <n v="743619.04"/>
    <x v="413"/>
    <n v="11266.955151515152"/>
  </r>
  <r>
    <d v="2024-12-17T00:00:00"/>
    <s v="Sales Invoice"/>
    <s v="SHREE MOMAI TRADERS"/>
    <s v="KRHUB_89269"/>
    <x v="0"/>
    <s v="SubD (SubD A)"/>
    <s v="Grooming"/>
    <s v="7 O Clock"/>
    <n v="144"/>
    <n v="12"/>
    <n v="1038.8399999999999"/>
    <m/>
    <x v="1"/>
    <n v="86.57"/>
    <n v="1038.8399999999999"/>
    <n v="7156.1999999999989"/>
    <n v="382765.45"/>
    <n v="11871020.41"/>
    <x v="119"/>
    <n v="35121.362159763317"/>
  </r>
  <r>
    <d v="2024-12-16T00:00:00"/>
    <s v="Sales Invoice"/>
    <s v="Verai General Stores"/>
    <s v="KRHUB_90915"/>
    <x v="1"/>
    <s v="SubD (SubD B)"/>
    <s v="Hair Care"/>
    <s v="H&amp;S"/>
    <n v="48"/>
    <n v="14"/>
    <n v="1043.56"/>
    <m/>
    <x v="1"/>
    <n v="74.539999999999992"/>
    <n v="1043.56"/>
    <n v="401949.56999999995"/>
    <n v="487946.0400000001"/>
    <n v="11869981.57"/>
    <x v="123"/>
    <n v="35222.497240356082"/>
  </r>
  <r>
    <d v="2024-12-14T00:00:00"/>
    <s v="Sales Invoice"/>
    <s v="DEV ENTERPRISE"/>
    <s v="KRHUB_90736"/>
    <x v="0"/>
    <s v="SubD (SubD A)"/>
    <s v="Personal Care (GIL)"/>
    <s v="Gillette Series"/>
    <n v="144"/>
    <n v="24"/>
    <n v="1050"/>
    <m/>
    <x v="4"/>
    <n v="43.75"/>
    <n v="1050"/>
    <n v="29078.400000000001"/>
    <n v="634883.76000000013"/>
    <n v="5035511.24"/>
    <x v="44"/>
    <n v="12652.038291457287"/>
  </r>
  <r>
    <d v="2024-12-14T00:00:00"/>
    <s v="Sales Invoice"/>
    <s v="Jalaram Enterprise"/>
    <s v="KRHUB_86219"/>
    <x v="1"/>
    <s v="SubD (SubD B)"/>
    <s v="Personal Care (GIL)"/>
    <s v="Gillette Series"/>
    <n v="144"/>
    <n v="24"/>
    <n v="1050"/>
    <m/>
    <x v="4"/>
    <n v="43.75"/>
    <n v="1050"/>
    <n v="28028.400000000001"/>
    <n v="360416.1"/>
    <n v="5034461.24"/>
    <x v="52"/>
    <n v="12681.262569269522"/>
  </r>
  <r>
    <d v="2024-12-14T00:00:00"/>
    <s v="Sales Invoice"/>
    <s v="Vinayak Marketing"/>
    <s v="KRHUB_91961"/>
    <x v="0"/>
    <s v="SubD (SubD A)"/>
    <s v="Personal Care (GIL)"/>
    <s v="Gillette Series"/>
    <n v="144"/>
    <n v="24"/>
    <n v="1050"/>
    <m/>
    <x v="4"/>
    <n v="43.75"/>
    <n v="1050"/>
    <n v="26978.400000000001"/>
    <n v="793173.26999999979"/>
    <n v="5033411.24"/>
    <x v="53"/>
    <n v="12710.634444444446"/>
  </r>
  <r>
    <d v="2024-12-14T00:00:00"/>
    <s v="Sales Invoice"/>
    <s v="Jalaram Enterprise"/>
    <s v="KRHUB_86219"/>
    <x v="1"/>
    <s v="SubD (SubD B)"/>
    <s v="Grooming"/>
    <s v="Mach-3 Turbo"/>
    <n v="72"/>
    <n v="3"/>
    <n v="1056.03"/>
    <m/>
    <x v="4"/>
    <n v="352.01"/>
    <n v="1056.03"/>
    <n v="27294.129999999997"/>
    <n v="359366.1"/>
    <n v="5032361.24"/>
    <x v="55"/>
    <n v="12740.155037974684"/>
  </r>
  <r>
    <d v="2024-12-14T00:00:00"/>
    <s v="Sales Invoice"/>
    <s v="A TO Z TRADERS"/>
    <s v="KRHUB_93275"/>
    <x v="1"/>
    <s v="SubD (SubD B)"/>
    <s v="Personal Care (GIL)"/>
    <s v="Gillette Series"/>
    <n v="144"/>
    <n v="12"/>
    <n v="1060.68"/>
    <m/>
    <x v="4"/>
    <n v="88.39"/>
    <n v="1060.68"/>
    <n v="25928.400000000001"/>
    <n v="298790.55999999994"/>
    <n v="5031305.21"/>
    <x v="56"/>
    <n v="12769.810177664975"/>
  </r>
  <r>
    <d v="2024-12-20T00:00:00"/>
    <s v="Sales Invoice"/>
    <s v="Akshar Agency"/>
    <s v="KRHUB_85606"/>
    <x v="0"/>
    <s v="SubD (SubD A)"/>
    <s v="Personal Care (GIL)"/>
    <s v="Gillette Series"/>
    <n v="144"/>
    <n v="12"/>
    <n v="1060.68"/>
    <m/>
    <x v="1"/>
    <n v="88.39"/>
    <n v="1060.68"/>
    <n v="24867.72"/>
    <n v="305109.63"/>
    <n v="11868938.01"/>
    <x v="124"/>
    <n v="35324.220267857141"/>
  </r>
  <r>
    <d v="2024-12-16T00:00:00"/>
    <s v="Sales Invoice"/>
    <s v="GPSAR Healthcare Ltd"/>
    <s v="KRHUB_78371"/>
    <x v="2"/>
    <s v="HFS (Large A Pharmacy)- D type"/>
    <s v="Personal Care (GIL)"/>
    <s v="Gillette Series"/>
    <n v="144"/>
    <n v="12"/>
    <n v="1060.68"/>
    <m/>
    <x v="4"/>
    <n v="88.39"/>
    <n v="1060.68"/>
    <n v="23807.040000000001"/>
    <n v="552331.94999999984"/>
    <n v="5030244.53"/>
    <x v="57"/>
    <n v="12799.604402035624"/>
  </r>
  <r>
    <d v="2024-12-14T00:00:00"/>
    <s v="Sales Invoice"/>
    <s v="Jalaram Enterprise"/>
    <s v="KRHUB_86219"/>
    <x v="1"/>
    <s v="SubD (SubD B)"/>
    <s v="Personal Care (GIL)"/>
    <s v="Gillette Series"/>
    <n v="144"/>
    <n v="12"/>
    <n v="1060.68"/>
    <m/>
    <x v="4"/>
    <n v="88.39"/>
    <n v="1060.68"/>
    <n v="22746.36"/>
    <n v="358310.06999999995"/>
    <n v="5029183.8499999996"/>
    <x v="58"/>
    <n v="12829.550637755101"/>
  </r>
  <r>
    <d v="2024-12-17T00:00:00"/>
    <s v="Sales Invoice"/>
    <s v="SHREE MOMAI TRADERS"/>
    <s v="KRHUB_89269"/>
    <x v="0"/>
    <s v="SubD (SubD A)"/>
    <s v="Personal Care (GIL)"/>
    <s v="Gillette Series"/>
    <n v="144"/>
    <n v="12"/>
    <n v="1060.68"/>
    <m/>
    <x v="1"/>
    <n v="88.39"/>
    <n v="1060.68"/>
    <n v="21685.68"/>
    <n v="381726.61000000004"/>
    <n v="11867877.33"/>
    <x v="125"/>
    <n v="35426.49949253731"/>
  </r>
  <r>
    <d v="2024-12-18T00:00:00"/>
    <s v="Sales Invoice"/>
    <s v="Vinod Pharma"/>
    <s v="KRHUB_93329"/>
    <x v="0"/>
    <s v="SubD (SubD A)"/>
    <s v="Personal Care (GIL)"/>
    <s v="Gillette Series"/>
    <n v="144"/>
    <n v="12"/>
    <n v="1060.68"/>
    <m/>
    <x v="1"/>
    <n v="88.39"/>
    <n v="1060.68"/>
    <n v="20625"/>
    <n v="540556.59"/>
    <n v="11866816.65"/>
    <x v="126"/>
    <n v="35529.391167664675"/>
  </r>
  <r>
    <d v="2024-12-14T00:00:00"/>
    <s v="Sales Invoice"/>
    <s v="Jalaram Enterprise"/>
    <s v="KRHUB_86219"/>
    <x v="1"/>
    <s v="SubD (SubD B)"/>
    <s v="Personal Care (GIL)"/>
    <s v="Gillette"/>
    <n v="24"/>
    <n v="6"/>
    <n v="1066.08"/>
    <m/>
    <x v="4"/>
    <n v="177.67999999999998"/>
    <n v="1066.08"/>
    <n v="116279.1"/>
    <n v="357249.38999999996"/>
    <n v="5028123.17"/>
    <x v="59"/>
    <n v="12859.650051150895"/>
  </r>
  <r>
    <d v="2024-12-20T00:00:00"/>
    <s v="Sales Invoice"/>
    <s v="Akshar Agency"/>
    <s v="KRHUB_85606"/>
    <x v="0"/>
    <s v="SubD (SubD A)"/>
    <s v="Hair Care"/>
    <s v="Pantene"/>
    <n v="56"/>
    <n v="5"/>
    <n v="1068.1500000000001"/>
    <m/>
    <x v="1"/>
    <n v="213.63000000000002"/>
    <n v="1068.1500000000001"/>
    <n v="80404.819999999992"/>
    <n v="304048.94999999995"/>
    <n v="11865755.970000001"/>
    <x v="127"/>
    <n v="35632.90081081081"/>
  </r>
  <r>
    <d v="2024-12-16T00:00:00"/>
    <s v="Sales Invoice"/>
    <s v="GPSAR Healthcare Ltd"/>
    <s v="KRHUB_78371"/>
    <x v="2"/>
    <s v="HFS (Large A Pharmacy)- D type"/>
    <s v="Grooming"/>
    <s v="Guard"/>
    <n v="120"/>
    <n v="12"/>
    <n v="1080.96"/>
    <m/>
    <x v="4"/>
    <n v="90.08"/>
    <n v="1080.96"/>
    <n v="333512.24"/>
    <n v="551271.2699999999"/>
    <n v="5027057.09"/>
    <x v="3"/>
    <n v="12889.889974358974"/>
  </r>
  <r>
    <d v="2024-12-20T00:00:00"/>
    <s v="Sales Invoice"/>
    <s v="Akshar Agency"/>
    <s v="KRHUB_85606"/>
    <x v="0"/>
    <s v="SubD (SubD A)"/>
    <s v="Fabric &amp; Home Care"/>
    <s v="Tide"/>
    <n v="24"/>
    <n v="8"/>
    <n v="1081.44"/>
    <m/>
    <x v="1"/>
    <n v="135.18"/>
    <n v="1081.44"/>
    <n v="856731.27999999991"/>
    <n v="302980.8"/>
    <n v="11864687.82"/>
    <x v="128"/>
    <n v="35737.011506024101"/>
  </r>
  <r>
    <d v="2024-12-17T00:00:00"/>
    <s v="Sales Invoice"/>
    <s v="SHREE MOMAI TRADERS"/>
    <s v="KRHUB_89269"/>
    <x v="0"/>
    <s v="SubD (SubD A)"/>
    <s v="Hair Care"/>
    <s v="H&amp;S"/>
    <n v="56"/>
    <n v="6"/>
    <n v="1118.1600000000001"/>
    <m/>
    <x v="1"/>
    <n v="186.36"/>
    <n v="1118.1600000000001"/>
    <n v="400906.00999999995"/>
    <n v="380665.93000000005"/>
    <n v="11863606.380000001"/>
    <x v="130"/>
    <n v="35841.711117824772"/>
  </r>
  <r>
    <d v="2024-12-16T00:00:00"/>
    <s v="Sales Invoice"/>
    <s v="GPSAR Healthcare Ltd"/>
    <s v="KRHUB_78371"/>
    <x v="2"/>
    <s v="HFS (Large A Pharmacy)- D type"/>
    <s v="Baby Care"/>
    <s v="Pampers"/>
    <n v="4"/>
    <n v="1"/>
    <n v="1119.2"/>
    <m/>
    <x v="4"/>
    <n v="1119.2"/>
    <n v="1119.2"/>
    <n v="415743.70999999985"/>
    <n v="550190.30999999982"/>
    <n v="5025976.13"/>
    <x v="4"/>
    <n v="12920.247120822622"/>
  </r>
  <r>
    <d v="2024-12-14T00:00:00"/>
    <s v="Sales Invoice"/>
    <s v="Punit Sales Agency"/>
    <s v="KRHUB_78572"/>
    <x v="0"/>
    <s v="SubD (SubD A)"/>
    <s v="Hair Care"/>
    <s v="H&amp;S"/>
    <n v="60"/>
    <n v="47"/>
    <n v="1151.5"/>
    <m/>
    <x v="4"/>
    <n v="24.5"/>
    <n v="1151.5"/>
    <n v="399787.84999999992"/>
    <n v="367890.54000000004"/>
    <n v="5024856.93"/>
    <x v="7"/>
    <n v="12950.662190721649"/>
  </r>
  <r>
    <d v="2024-12-16T00:00:00"/>
    <s v="Sales Invoice"/>
    <s v="Verai General Stores"/>
    <s v="KRHUB_90915"/>
    <x v="1"/>
    <s v="SubD (SubD B)"/>
    <s v="Personal Care (GIL)"/>
    <s v="Gillette"/>
    <n v="72"/>
    <n v="24"/>
    <n v="1152"/>
    <m/>
    <x v="4"/>
    <n v="48"/>
    <n v="1152"/>
    <n v="115213.02000000002"/>
    <n v="486902.48000000004"/>
    <n v="5023705.43"/>
    <x v="11"/>
    <n v="12981.150981912144"/>
  </r>
  <r>
    <d v="2024-12-14T00:00:00"/>
    <s v="Sales Invoice"/>
    <s v="Vinod Pharma"/>
    <s v="KRHUB_93329"/>
    <x v="0"/>
    <s v="SubD (SubD A)"/>
    <s v="Personal Care (GIL)"/>
    <s v="Gillette"/>
    <n v="72"/>
    <n v="24"/>
    <n v="1152"/>
    <m/>
    <x v="4"/>
    <n v="48"/>
    <n v="1152"/>
    <n v="114061.02000000002"/>
    <n v="539495.91"/>
    <n v="5022553.43"/>
    <x v="12"/>
    <n v="13011.796450777201"/>
  </r>
  <r>
    <d v="2024-12-16T00:00:00"/>
    <s v="Sales Invoice"/>
    <s v="Verai General Stores"/>
    <s v="KRHUB_90915"/>
    <x v="1"/>
    <s v="SubD (SubD B)"/>
    <s v="Fem Care"/>
    <s v="Whisper Choice"/>
    <n v="30"/>
    <n v="8"/>
    <n v="1153.1199999999999"/>
    <m/>
    <x v="4"/>
    <n v="144.13999999999999"/>
    <n v="1153.1199999999999"/>
    <n v="201065.14999999997"/>
    <n v="485750.48000000004"/>
    <n v="5021401.43"/>
    <x v="24"/>
    <n v="13042.601116883116"/>
  </r>
  <r>
    <d v="2024-12-17T00:00:00"/>
    <s v="Sales Invoice"/>
    <s v="SHREE MOMAI TRADERS"/>
    <s v="KRHUB_89269"/>
    <x v="0"/>
    <s v="SubD (SubD A)"/>
    <s v="Female Hair Removal"/>
    <s v="Venus"/>
    <n v="72"/>
    <n v="8"/>
    <n v="1157.8399999999999"/>
    <m/>
    <x v="1"/>
    <n v="144.72999999999999"/>
    <n v="1157.8399999999999"/>
    <n v="54028.689999999995"/>
    <n v="379547.77"/>
    <n v="11862488.220000001"/>
    <x v="131"/>
    <n v="35946.934000000001"/>
  </r>
  <r>
    <d v="2024-12-20T00:00:00"/>
    <s v="Sales Invoice"/>
    <s v="Akshar Agency"/>
    <s v="KRHUB_85606"/>
    <x v="0"/>
    <s v="SubD (SubD A)"/>
    <s v="Fabric &amp; Home Care"/>
    <s v="Tide"/>
    <n v="12"/>
    <n v="11"/>
    <n v="1171.28"/>
    <m/>
    <x v="1"/>
    <n v="106.48"/>
    <n v="1171.28"/>
    <n v="855649.83999999985"/>
    <n v="301899.36"/>
    <n v="11861330.380000001"/>
    <x v="132"/>
    <n v="36052.675927051678"/>
  </r>
  <r>
    <d v="2024-12-16T00:00:00"/>
    <s v="Sales Invoice"/>
    <s v="GPSAR Healthcare Ltd"/>
    <s v="KRHUB_78371"/>
    <x v="2"/>
    <s v="HFS (Large A Pharmacy)- D type"/>
    <s v="Hair Care"/>
    <s v="Pantene"/>
    <n v="24"/>
    <n v="6"/>
    <n v="1194.78"/>
    <m/>
    <x v="1"/>
    <n v="199.13"/>
    <n v="1194.78"/>
    <n v="79336.67"/>
    <n v="549071.10999999987"/>
    <n v="11860159.1"/>
    <x v="133"/>
    <n v="36159.021646341462"/>
  </r>
  <r>
    <d v="2024-12-14T00:00:00"/>
    <s v="Sales Invoice"/>
    <s v="DEV ENTERPRISE"/>
    <s v="KRHUB_90736"/>
    <x v="0"/>
    <s v="SubD (SubD A)"/>
    <s v="Oral care"/>
    <s v="ORAL B"/>
    <n v="48"/>
    <n v="12"/>
    <n v="1200"/>
    <m/>
    <x v="4"/>
    <n v="100"/>
    <n v="1200"/>
    <n v="140740.43"/>
    <n v="633833.76000000013"/>
    <n v="5020248.3099999996"/>
    <x v="26"/>
    <n v="13073.563307291666"/>
  </r>
  <r>
    <d v="2024-12-16T00:00:00"/>
    <s v="Sales Invoice"/>
    <s v="GPSAR Healthcare Ltd"/>
    <s v="KRHUB_78371"/>
    <x v="2"/>
    <s v="HFS (Large A Pharmacy)- D type"/>
    <s v="Oral care"/>
    <s v="ORAL B"/>
    <n v="72"/>
    <n v="12"/>
    <n v="1200"/>
    <m/>
    <x v="4"/>
    <n v="100"/>
    <n v="1200"/>
    <n v="139540.43"/>
    <n v="547876.32999999984"/>
    <n v="5019048.3099999996"/>
    <x v="60"/>
    <n v="13104.564778067885"/>
  </r>
  <r>
    <d v="2024-12-16T00:00:00"/>
    <s v="Sales Invoice"/>
    <s v="Jalaram Enterprise"/>
    <s v="KRHUB_86219"/>
    <x v="1"/>
    <s v="SubD (SubD B)"/>
    <s v="Personal Care (GIL)"/>
    <s v="Gillette"/>
    <n v="24"/>
    <n v="6"/>
    <n v="1205.3399999999999"/>
    <m/>
    <x v="4"/>
    <n v="200.89"/>
    <n v="1205.3399999999999"/>
    <n v="112909.01999999999"/>
    <n v="356183.30999999994"/>
    <n v="5017848.3099999996"/>
    <x v="62"/>
    <n v="13135.728560209423"/>
  </r>
  <r>
    <d v="2024-12-16T00:00:00"/>
    <s v="Sales Invoice"/>
    <s v="Verai General Stores"/>
    <s v="KRHUB_90915"/>
    <x v="1"/>
    <s v="SubD (SubD B)"/>
    <s v="Personal Care (GIL)"/>
    <s v="Gillette"/>
    <n v="24"/>
    <n v="6"/>
    <n v="1205.3399999999999"/>
    <m/>
    <x v="4"/>
    <n v="200.89"/>
    <n v="1205.3399999999999"/>
    <n v="111703.67999999999"/>
    <n v="484597.36000000004"/>
    <n v="5016642.97"/>
    <x v="63"/>
    <n v="13167.041916010498"/>
  </r>
  <r>
    <d v="2024-12-14T00:00:00"/>
    <s v="Sales Invoice"/>
    <s v="Vinayak Marketing"/>
    <s v="KRHUB_91961"/>
    <x v="0"/>
    <s v="SubD (SubD A)"/>
    <s v="Health Care"/>
    <s v="Inhaler"/>
    <n v="720"/>
    <n v="21"/>
    <n v="1208.97"/>
    <m/>
    <x v="4"/>
    <n v="57.57"/>
    <n v="1208.97"/>
    <n v="1078885.55"/>
    <n v="792123.26999999979"/>
    <n v="5015437.63"/>
    <x v="64"/>
    <n v="13198.520078947367"/>
  </r>
  <r>
    <d v="2024-12-18T00:00:00"/>
    <s v="Sales Invoice"/>
    <s v="Vinod Pharma"/>
    <s v="KRHUB_93329"/>
    <x v="0"/>
    <s v="SubD (SubD A)"/>
    <s v="Personal Care (GIL)"/>
    <s v="Gillette"/>
    <n v="144"/>
    <n v="62"/>
    <n v="1240"/>
    <m/>
    <x v="1"/>
    <n v="20"/>
    <n v="1240"/>
    <n v="110498.34"/>
    <n v="538343.91"/>
    <n v="11858964.32"/>
    <x v="134"/>
    <n v="36265.945932721712"/>
  </r>
  <r>
    <d v="2024-12-17T00:00:00"/>
    <s v="Sales Invoice"/>
    <s v="DEV ENTERPRISE"/>
    <s v="KRHUB_90736"/>
    <x v="0"/>
    <s v="SubD (SubD A)"/>
    <s v="Grooming"/>
    <s v="Guard"/>
    <n v="800"/>
    <n v="40"/>
    <n v="1240"/>
    <m/>
    <x v="1"/>
    <n v="31"/>
    <n v="1240"/>
    <n v="332431.28000000003"/>
    <n v="632633.76"/>
    <n v="11857724.32"/>
    <x v="135"/>
    <n v="36373.387484662577"/>
  </r>
  <r>
    <d v="2024-12-18T00:00:00"/>
    <s v="Sales Invoice"/>
    <s v="Vinod Pharma"/>
    <s v="KRHUB_93329"/>
    <x v="0"/>
    <s v="SubD (SubD A)"/>
    <s v="Grooming"/>
    <s v="Guard"/>
    <n v="800"/>
    <n v="40"/>
    <n v="1240"/>
    <m/>
    <x v="1"/>
    <n v="31"/>
    <n v="1240"/>
    <n v="331191.28000000003"/>
    <n v="537103.91"/>
    <n v="11856484.32"/>
    <x v="136"/>
    <n v="36481.49021538462"/>
  </r>
  <r>
    <d v="2024-12-14T00:00:00"/>
    <s v="Sales Invoice"/>
    <s v="Vinayak Marketing"/>
    <s v="KRHUB_91961"/>
    <x v="0"/>
    <s v="SubD (SubD A)"/>
    <s v="Personal Care (GIL)"/>
    <s v="Gillette"/>
    <n v="144"/>
    <n v="36"/>
    <n v="1285.56"/>
    <m/>
    <x v="4"/>
    <n v="35.71"/>
    <n v="1285.56"/>
    <n v="109258.34"/>
    <n v="790914.29999999981"/>
    <n v="5014228.66"/>
    <x v="66"/>
    <n v="13230.154775725594"/>
  </r>
  <r>
    <d v="2024-12-13T00:00:00"/>
    <s v="Sales Invoice"/>
    <s v="Vinod Pharma"/>
    <s v="KRHUB_93329"/>
    <x v="0"/>
    <s v="SubD (SubD A)"/>
    <s v="Hair Care"/>
    <s v="Pantene"/>
    <n v="18"/>
    <n v="4"/>
    <n v="1305.44"/>
    <m/>
    <x v="0"/>
    <n v="326.36"/>
    <n v="1305.44"/>
    <n v="78141.89"/>
    <n v="535863.91"/>
    <n v="742585.96"/>
    <x v="5"/>
    <n v="11424.399384615384"/>
  </r>
  <r>
    <d v="2024-12-14T00:00:00"/>
    <s v="Sales Invoice"/>
    <s v="Vinod Pharma"/>
    <s v="KRHUB_93329"/>
    <x v="0"/>
    <s v="SubD (SubD A)"/>
    <s v="Hair Care"/>
    <s v="Pantene"/>
    <n v="30"/>
    <n v="4"/>
    <n v="1305.44"/>
    <m/>
    <x v="4"/>
    <n v="326.36"/>
    <n v="1305.44"/>
    <n v="76836.45"/>
    <n v="534558.47"/>
    <n v="5012943.0999999996"/>
    <x v="67"/>
    <n v="13261.754232804231"/>
  </r>
  <r>
    <d v="2024-12-14T00:00:00"/>
    <s v="Sales Invoice"/>
    <s v="DEV ENTERPRISE"/>
    <s v="KRHUB_90736"/>
    <x v="0"/>
    <s v="SubD (SubD A)"/>
    <s v="Grooming"/>
    <s v="Mach-3 Turbo"/>
    <n v="48"/>
    <n v="2"/>
    <n v="1314.52"/>
    <m/>
    <x v="4"/>
    <n v="657.26"/>
    <n v="1314.52"/>
    <n v="26238.1"/>
    <n v="631393.76"/>
    <n v="5011637.66"/>
    <x v="68"/>
    <n v="13293.468594164457"/>
  </r>
  <r>
    <d v="2024-12-14T00:00:00"/>
    <s v="Sales Invoice"/>
    <s v="Vinayak Marketing"/>
    <s v="KRHUB_91961"/>
    <x v="0"/>
    <s v="SubD (SubD A)"/>
    <s v="Fabric &amp; Home Care"/>
    <s v="Ariel"/>
    <n v="16"/>
    <n v="4"/>
    <n v="1314.84"/>
    <m/>
    <x v="4"/>
    <n v="328.71"/>
    <n v="1314.84"/>
    <n v="1111168.6800000002"/>
    <n v="789628.73999999987"/>
    <n v="5010323.1399999997"/>
    <x v="69"/>
    <n v="13325.327499999999"/>
  </r>
  <r>
    <d v="2024-12-14T00:00:00"/>
    <s v="Sales Invoice"/>
    <s v="Bipinkumar Manshukhlal Shah"/>
    <s v="KRHUB_78366"/>
    <x v="0"/>
    <s v="SubD (SubD A)"/>
    <s v="Baby Care"/>
    <s v="Pampers"/>
    <n v="12"/>
    <n v="4"/>
    <n v="1330"/>
    <m/>
    <x v="4"/>
    <n v="332.5"/>
    <n v="1330"/>
    <n v="414624.50999999983"/>
    <n v="370596.9"/>
    <n v="5009008.3"/>
    <x v="70"/>
    <n v="13357.355466666666"/>
  </r>
  <r>
    <d v="2024-12-16T00:00:00"/>
    <s v="Sales Invoice"/>
    <s v="Verai General Stores"/>
    <s v="KRHUB_90915"/>
    <x v="1"/>
    <s v="SubD (SubD B)"/>
    <s v="Fabric &amp; Home Care"/>
    <s v="Tide"/>
    <n v="72"/>
    <n v="144"/>
    <n v="1333.44"/>
    <m/>
    <x v="1"/>
    <n v="9.26"/>
    <n v="1333.44"/>
    <n v="854478.55999999982"/>
    <n v="483392.02"/>
    <n v="11855244.32"/>
    <x v="137"/>
    <n v="36590.260246913582"/>
  </r>
  <r>
    <d v="2024-12-14T00:00:00"/>
    <s v="Sales Invoice"/>
    <s v="A TO Z TRADERS"/>
    <s v="KRHUB_93275"/>
    <x v="1"/>
    <s v="SubD (SubD B)"/>
    <s v="Fem Care"/>
    <s v="Whisper Ultra"/>
    <n v="1"/>
    <n v="1"/>
    <n v="1338.52"/>
    <m/>
    <x v="4"/>
    <n v="1338.52"/>
    <n v="1338.52"/>
    <n v="402218.21000000008"/>
    <n v="297729.88"/>
    <n v="5007678.3"/>
    <x v="71"/>
    <n v="13389.514171122994"/>
  </r>
  <r>
    <d v="2024-12-20T00:00:00"/>
    <s v="Sales Invoice"/>
    <s v="Akshar Agency"/>
    <s v="KRHUB_85606"/>
    <x v="0"/>
    <s v="SubD (SubD A)"/>
    <s v="Oral care"/>
    <s v="ORAL B"/>
    <n v="36"/>
    <n v="12"/>
    <n v="1350"/>
    <m/>
    <x v="1"/>
    <n v="112.5"/>
    <n v="1350"/>
    <n v="138340.43"/>
    <n v="300728.08"/>
    <n v="11853910.880000001"/>
    <x v="139"/>
    <n v="36699.41448916409"/>
  </r>
  <r>
    <d v="2024-12-14T00:00:00"/>
    <s v="Sales Invoice"/>
    <s v="DEV ENTERPRISE"/>
    <s v="KRHUB_90736"/>
    <x v="0"/>
    <s v="SubD (SubD A)"/>
    <s v="Oral care"/>
    <s v="ORAL B"/>
    <n v="36"/>
    <n v="12"/>
    <n v="1350"/>
    <m/>
    <x v="4"/>
    <n v="112.5"/>
    <n v="1350"/>
    <n v="136990.43"/>
    <n v="630079.24000000011"/>
    <n v="5006339.78"/>
    <x v="72"/>
    <n v="13421.822466487936"/>
  </r>
  <r>
    <d v="2024-12-16T00:00:00"/>
    <s v="Sales Invoice"/>
    <s v="Verai General Stores"/>
    <s v="KRHUB_90915"/>
    <x v="1"/>
    <s v="SubD (SubD B)"/>
    <s v="Oral care"/>
    <s v="ORAL B"/>
    <n v="36"/>
    <n v="12"/>
    <n v="1350"/>
    <m/>
    <x v="4"/>
    <n v="112.5"/>
    <n v="1350"/>
    <n v="135640.43"/>
    <n v="482058.58"/>
    <n v="5004989.78"/>
    <x v="73"/>
    <n v="13454.273602150539"/>
  </r>
  <r>
    <d v="2024-12-16T00:00:00"/>
    <s v="Sales Invoice"/>
    <s v="GPSAR Healthcare Ltd"/>
    <s v="KRHUB_78371"/>
    <x v="2"/>
    <s v="HFS (Large A Pharmacy)- D type"/>
    <s v="Fem Care"/>
    <s v="Whisper Ultra"/>
    <n v="60"/>
    <n v="24"/>
    <n v="1405.2"/>
    <m/>
    <x v="4"/>
    <n v="58.550000000000004"/>
    <n v="1405.2"/>
    <n v="400879.69000000006"/>
    <n v="546676.32999999984"/>
    <n v="5003639.7799999993"/>
    <x v="74"/>
    <n v="13486.899676549863"/>
  </r>
  <r>
    <d v="2024-12-14T00:00:00"/>
    <s v="Sales Invoice"/>
    <s v="Vinod Pharma"/>
    <s v="KRHUB_93329"/>
    <x v="0"/>
    <s v="SubD (SubD A)"/>
    <s v="Hair Care"/>
    <s v="Pantene"/>
    <n v="12"/>
    <n v="2"/>
    <n v="1426.8"/>
    <m/>
    <x v="4"/>
    <n v="713.4"/>
    <n v="1426.8"/>
    <n v="75531.009999999995"/>
    <n v="533253.03"/>
    <n v="5002234.58"/>
    <x v="75"/>
    <n v="13519.552918918918"/>
  </r>
  <r>
    <d v="2024-12-20T00:00:00"/>
    <s v="Sales Invoice"/>
    <s v="Akshar Agency"/>
    <s v="KRHUB_85606"/>
    <x v="0"/>
    <s v="SubD (SubD A)"/>
    <s v="Personal Care (GIL)"/>
    <s v="Gillette"/>
    <n v="144"/>
    <n v="72"/>
    <n v="1440"/>
    <m/>
    <x v="1"/>
    <n v="20"/>
    <n v="1440"/>
    <n v="107972.78"/>
    <n v="299378.08"/>
    <n v="11852560.880000001"/>
    <x v="140"/>
    <n v="36809.19527950311"/>
  </r>
  <r>
    <d v="2024-12-14T00:00:00"/>
    <s v="Sales Invoice"/>
    <s v="Star Exports(GST)"/>
    <s v="KRHUB_68657"/>
    <x v="13"/>
    <s v="WS Platinum (Semi WS Traditional)"/>
    <s v="Personal Care (GIL)"/>
    <s v="Gillette"/>
    <n v="72"/>
    <n v="30"/>
    <n v="1440"/>
    <m/>
    <x v="4"/>
    <n v="48"/>
    <n v="1440"/>
    <n v="106532.78"/>
    <n v="117288"/>
    <n v="5000807.7799999993"/>
    <x v="76"/>
    <n v="13552.324607046068"/>
  </r>
  <r>
    <d v="2024-12-14T00:00:00"/>
    <s v="Sales Invoice"/>
    <s v="Jiyansh Sales"/>
    <s v="KRHUB_94585"/>
    <x v="1"/>
    <s v="SubD (SubD B)"/>
    <s v="Hair Care"/>
    <s v="H&amp;S"/>
    <n v="36"/>
    <n v="36"/>
    <n v="1440"/>
    <m/>
    <x v="4"/>
    <n v="40"/>
    <n v="1440"/>
    <n v="398636.34999999992"/>
    <n v="197544.4"/>
    <n v="4999367.7799999993"/>
    <x v="77"/>
    <n v="13585.238532608693"/>
  </r>
  <r>
    <d v="2024-12-16T00:00:00"/>
    <s v="Sales Invoice"/>
    <s v="Verai General Stores"/>
    <s v="KRHUB_90915"/>
    <x v="1"/>
    <s v="SubD (SubD B)"/>
    <s v="Hair Care"/>
    <s v="H&amp;S"/>
    <n v="36"/>
    <n v="36"/>
    <n v="1440"/>
    <m/>
    <x v="1"/>
    <n v="40"/>
    <n v="1440"/>
    <n v="397196.34999999992"/>
    <n v="480708.58"/>
    <n v="11851120.880000001"/>
    <x v="141"/>
    <n v="36919.37968847352"/>
  </r>
  <r>
    <d v="2024-12-19T00:00:00"/>
    <s v="Sales Invoice"/>
    <s v="DEV ENTERPRISE"/>
    <s v="KRHUB_90736"/>
    <x v="0"/>
    <s v="SubD (SubD A)"/>
    <s v="Health Care"/>
    <s v="Vaporub"/>
    <n v="1080"/>
    <n v="36"/>
    <n v="1441.8"/>
    <m/>
    <x v="1"/>
    <n v="40.049999999999997"/>
    <n v="1441.8"/>
    <n v="9175289.8300000001"/>
    <n v="628729.24000000011"/>
    <n v="11849680.880000001"/>
    <x v="142"/>
    <n v="37030.25275"/>
  </r>
  <r>
    <d v="2024-12-17T00:00:00"/>
    <s v="Sales Invoice"/>
    <s v="SHREE MOMAI TRADERS"/>
    <s v="KRHUB_89269"/>
    <x v="0"/>
    <s v="SubD (SubD A)"/>
    <s v="Fabric &amp; Home Care"/>
    <s v="Tide"/>
    <n v="12"/>
    <n v="12"/>
    <n v="1444.44"/>
    <m/>
    <x v="1"/>
    <n v="120.37"/>
    <n v="1444.44"/>
    <n v="853145.11999999988"/>
    <n v="378389.93000000005"/>
    <n v="11848239.08"/>
    <x v="143"/>
    <n v="37141.815297805646"/>
  </r>
  <r>
    <d v="2024-12-19T00:00:00"/>
    <s v="Sales Invoice"/>
    <s v="DEV ENTERPRISE"/>
    <s v="KRHUB_90736"/>
    <x v="0"/>
    <s v="SubD (SubD A)"/>
    <s v="Hair Care"/>
    <s v="H&amp;S"/>
    <n v="56"/>
    <n v="6"/>
    <n v="1445.46"/>
    <m/>
    <x v="1"/>
    <n v="240.91"/>
    <n v="1445.46"/>
    <n v="395756.34999999992"/>
    <n v="627287.44000000018"/>
    <n v="11846794.640000001"/>
    <x v="144"/>
    <n v="37254.071194968557"/>
  </r>
  <r>
    <d v="2024-12-16T00:00:00"/>
    <s v="Sales Invoice"/>
    <s v="GPSAR Healthcare Ltd"/>
    <s v="KRHUB_78371"/>
    <x v="2"/>
    <s v="HFS (Large A Pharmacy)- D type"/>
    <s v="Hair Care"/>
    <s v="H&amp;S"/>
    <n v="56"/>
    <n v="6"/>
    <n v="1445.46"/>
    <m/>
    <x v="1"/>
    <n v="240.91"/>
    <n v="1445.46"/>
    <n v="394310.8899999999"/>
    <n v="545271.12999999989"/>
    <n v="11845349.18"/>
    <x v="145"/>
    <n v="37367.032113564666"/>
  </r>
  <r>
    <d v="2024-12-16T00:00:00"/>
    <s v="Sales Invoice"/>
    <s v="Verai General Stores"/>
    <s v="KRHUB_90915"/>
    <x v="1"/>
    <s v="SubD (SubD B)"/>
    <s v="Hair Care"/>
    <s v="H&amp;S"/>
    <n v="56"/>
    <n v="6"/>
    <n v="1445.46"/>
    <m/>
    <x v="1"/>
    <n v="240.91"/>
    <n v="1445.46"/>
    <n v="392865.42999999988"/>
    <n v="479268.58"/>
    <n v="11843903.720000001"/>
    <x v="146"/>
    <n v="37480.707974683544"/>
  </r>
  <r>
    <d v="2024-12-17T00:00:00"/>
    <s v="Sales Invoice"/>
    <s v="SHREE MOMAI TRADERS"/>
    <s v="KRHUB_89269"/>
    <x v="0"/>
    <s v="SubD (SubD A)"/>
    <s v="Oral care"/>
    <s v="ORAL B"/>
    <n v="36"/>
    <n v="13"/>
    <n v="1462.5"/>
    <m/>
    <x v="1"/>
    <n v="112.5"/>
    <n v="1462.5"/>
    <n v="134290.43"/>
    <n v="376945.49"/>
    <n v="11842458.26"/>
    <x v="147"/>
    <n v="37595.105587301587"/>
  </r>
  <r>
    <d v="2024-12-14T00:00:00"/>
    <s v="Sales Invoice"/>
    <s v="Jiyansh Sales"/>
    <s v="KRHUB_94585"/>
    <x v="1"/>
    <s v="SubD (SubD B)"/>
    <s v="Personal Care (GIL)"/>
    <s v="Gillette"/>
    <n v="24"/>
    <n v="3"/>
    <n v="1468.8"/>
    <m/>
    <x v="4"/>
    <n v="489.59999999999997"/>
    <n v="1468.8"/>
    <n v="105092.78"/>
    <n v="196104.4"/>
    <n v="4997927.7799999993"/>
    <x v="78"/>
    <n v="13618.331825613077"/>
  </r>
  <r>
    <d v="2024-12-13T00:00:00"/>
    <s v="Sales Invoice"/>
    <s v="V M Enterprise"/>
    <s v="KRHUB_91962"/>
    <x v="0"/>
    <s v="SubD (SubD A)"/>
    <s v="Hair Care"/>
    <s v="H&amp;S"/>
    <n v="60"/>
    <n v="60"/>
    <n v="1470"/>
    <m/>
    <x v="0"/>
    <n v="24.5"/>
    <n v="1470"/>
    <n v="391419.96999999991"/>
    <n v="400703.27999999997"/>
    <n v="741280.52"/>
    <x v="8"/>
    <n v="11582.508125"/>
  </r>
  <r>
    <d v="2024-12-14T00:00:00"/>
    <s v="Sales Invoice"/>
    <s v="Jalaram Enterprise"/>
    <s v="KRHUB_86219"/>
    <x v="1"/>
    <s v="SubD (SubD B)"/>
    <s v="Grooming"/>
    <s v="Gillette Mach3"/>
    <n v="36"/>
    <n v="6"/>
    <n v="1473.24"/>
    <m/>
    <x v="4"/>
    <n v="245.54"/>
    <n v="1473.24"/>
    <n v="125218.08"/>
    <n v="354977.97"/>
    <n v="4996458.9799999995"/>
    <x v="79"/>
    <n v="13651.527267759562"/>
  </r>
  <r>
    <d v="2024-12-16T00:00:00"/>
    <s v="Sales Invoice"/>
    <s v="Jalaram Enterprise"/>
    <s v="KRHUB_86219"/>
    <x v="1"/>
    <s v="SubD (SubD B)"/>
    <s v="Fabric &amp; Home Care"/>
    <s v="Tide"/>
    <n v="8"/>
    <n v="4"/>
    <n v="1477.8"/>
    <m/>
    <x v="1"/>
    <n v="369.45"/>
    <n v="1477.8"/>
    <n v="851700.67999999982"/>
    <n v="353504.73"/>
    <n v="11840995.76"/>
    <x v="148"/>
    <n v="37710.177579617834"/>
  </r>
  <r>
    <d v="2024-12-16T00:00:00"/>
    <s v="Sales Invoice"/>
    <s v="Verai General Stores"/>
    <s v="KRHUB_90915"/>
    <x v="1"/>
    <s v="SubD (SubD B)"/>
    <s v="Fabric &amp; Home Care"/>
    <s v="Ariel Liquid"/>
    <n v="12"/>
    <n v="12"/>
    <n v="1477.8"/>
    <m/>
    <x v="1"/>
    <n v="123.14999999999999"/>
    <n v="1477.8"/>
    <n v="529024.67999999993"/>
    <n v="477823.12000000005"/>
    <n v="11839517.960000001"/>
    <x v="150"/>
    <n v="37825.935974440894"/>
  </r>
  <r>
    <d v="2024-12-14T00:00:00"/>
    <s v="Sales Invoice"/>
    <s v="Jalaram Enterprise"/>
    <s v="KRHUB_86219"/>
    <x v="1"/>
    <s v="SubD (SubD B)"/>
    <s v="Hair Care"/>
    <s v="H&amp;S"/>
    <n v="56"/>
    <n v="8"/>
    <n v="1490.88"/>
    <m/>
    <x v="4"/>
    <n v="186.36"/>
    <n v="1490.88"/>
    <n v="389949.96999999991"/>
    <n v="352026.92999999993"/>
    <n v="4994985.7399999993"/>
    <x v="81"/>
    <n v="13684.892438356163"/>
  </r>
  <r>
    <d v="2024-12-16T00:00:00"/>
    <s v="Sales Invoice"/>
    <s v="GPSAR Healthcare Ltd"/>
    <s v="KRHUB_78371"/>
    <x v="2"/>
    <s v="HFS (Large A Pharmacy)- D type"/>
    <s v="Baby Care"/>
    <s v="Pampers Baby Wipes"/>
    <n v="24"/>
    <n v="6"/>
    <n v="1494.96"/>
    <m/>
    <x v="4"/>
    <n v="249.16"/>
    <n v="1494.96"/>
    <n v="1494.96"/>
    <n v="543825.66999999993"/>
    <n v="4993494.8599999994"/>
    <x v="85"/>
    <n v="13718.39247252747"/>
  </r>
  <r>
    <d v="2024-12-14T00:00:00"/>
    <s v="Sales Invoice"/>
    <s v="Jiyansh Sales"/>
    <s v="KRHUB_94585"/>
    <x v="1"/>
    <s v="SubD (SubD B)"/>
    <s v="Oral care"/>
    <s v="ORAL B"/>
    <n v="24"/>
    <n v="12"/>
    <n v="1500"/>
    <m/>
    <x v="4"/>
    <n v="125"/>
    <n v="1500"/>
    <n v="132827.93"/>
    <n v="194635.6"/>
    <n v="4991999.8999999994"/>
    <x v="86"/>
    <n v="13752.065840220384"/>
  </r>
  <r>
    <d v="2024-12-16T00:00:00"/>
    <s v="Sales Invoice"/>
    <s v="Verai General Stores"/>
    <s v="KRHUB_90915"/>
    <x v="1"/>
    <s v="SubD (SubD B)"/>
    <s v="Oral care"/>
    <s v="ORAL B"/>
    <n v="36"/>
    <n v="12"/>
    <n v="1500"/>
    <m/>
    <x v="4"/>
    <n v="125"/>
    <n v="1500"/>
    <n v="131327.93"/>
    <n v="476345.32"/>
    <n v="4990499.8999999994"/>
    <x v="87"/>
    <n v="13785.911325966848"/>
  </r>
  <r>
    <d v="2024-12-14T00:00:00"/>
    <s v="Sales Invoice"/>
    <s v="Punit Sales Agency"/>
    <s v="KRHUB_78572"/>
    <x v="0"/>
    <s v="SubD (SubD A)"/>
    <s v="Health Care"/>
    <s v="Vaporub"/>
    <n v="1200"/>
    <n v="72"/>
    <n v="1502.64"/>
    <m/>
    <x v="4"/>
    <n v="20.87"/>
    <n v="1502.64"/>
    <n v="9173848.0300000012"/>
    <n v="366739.04000000004"/>
    <n v="4988999.8999999994"/>
    <x v="88"/>
    <n v="13819.944321329638"/>
  </r>
  <r>
    <d v="2024-12-14T00:00:00"/>
    <s v="Sales Invoice"/>
    <s v="Mashru General Store"/>
    <s v="KRHUB_92137"/>
    <x v="1"/>
    <s v="SubD (SubD B)"/>
    <s v="Fabric &amp; Home Care"/>
    <s v="Tide"/>
    <n v="5"/>
    <n v="15"/>
    <n v="1530.6"/>
    <m/>
    <x v="4"/>
    <n v="102.03999999999999"/>
    <n v="1530.6"/>
    <n v="850222.87999999989"/>
    <n v="213153.93"/>
    <n v="4987497.26"/>
    <x v="89"/>
    <n v="13854.159055555556"/>
  </r>
  <r>
    <d v="2024-12-17T00:00:00"/>
    <s v="Sales Invoice"/>
    <s v="Bipinkumar Manshukhlal Shah"/>
    <s v="KRHUB_78366"/>
    <x v="0"/>
    <s v="SubD (SubD A)"/>
    <s v="Personal Care (GIL)"/>
    <s v="Gillette"/>
    <n v="12"/>
    <n v="7"/>
    <n v="1556.24"/>
    <m/>
    <x v="1"/>
    <n v="222.32"/>
    <n v="1556.24"/>
    <n v="103623.98000000001"/>
    <n v="369266.9"/>
    <n v="11838040.16"/>
    <x v="151"/>
    <n v="37942.436410256414"/>
  </r>
  <r>
    <d v="2024-12-14T00:00:00"/>
    <s v="Sales Invoice"/>
    <s v="DEV ENTERPRISE"/>
    <s v="KRHUB_90736"/>
    <x v="0"/>
    <s v="SubD (SubD A)"/>
    <s v="Oral care"/>
    <s v="ORAL B"/>
    <n v="48"/>
    <n v="11"/>
    <n v="1558.37"/>
    <m/>
    <x v="4"/>
    <n v="141.66999999999999"/>
    <n v="1558.37"/>
    <n v="129827.93"/>
    <n v="625841.98"/>
    <n v="4985966.6599999992"/>
    <x v="90"/>
    <n v="13888.486518105847"/>
  </r>
  <r>
    <d v="2024-12-16T00:00:00"/>
    <s v="Sales Invoice"/>
    <s v="GPSAR Healthcare Ltd"/>
    <s v="KRHUB_78371"/>
    <x v="2"/>
    <s v="HFS (Large A Pharmacy)- D type"/>
    <s v="Personal Care (OS)"/>
    <s v="Old Spice"/>
    <n v="48"/>
    <n v="6"/>
    <n v="1560"/>
    <m/>
    <x v="4"/>
    <n v="260"/>
    <n v="1560"/>
    <n v="6287.04"/>
    <n v="542330.70999999985"/>
    <n v="4984408.2899999991"/>
    <x v="91"/>
    <n v="13922.928184357539"/>
  </r>
  <r>
    <d v="2024-12-14T00:00:00"/>
    <s v="Sales Invoice"/>
    <s v="Punit Sales Agency"/>
    <s v="KRHUB_78572"/>
    <x v="0"/>
    <s v="SubD (SubD A)"/>
    <s v="Grooming"/>
    <s v="Guard"/>
    <n v="480"/>
    <n v="40"/>
    <n v="1600"/>
    <m/>
    <x v="0"/>
    <n v="40"/>
    <n v="1600"/>
    <n v="329951.28000000003"/>
    <n v="365236.4"/>
    <n v="739810.52"/>
    <x v="9"/>
    <n v="11743.024126984128"/>
  </r>
  <r>
    <d v="2024-12-17T00:00:00"/>
    <s v="Sales Invoice"/>
    <s v="SHREE MOMAI TRADERS"/>
    <s v="KRHUB_89269"/>
    <x v="0"/>
    <s v="SubD (SubD A)"/>
    <s v="Personal Care (GIL)"/>
    <s v="Gillette"/>
    <n v="96"/>
    <n v="24"/>
    <n v="1607.04"/>
    <m/>
    <x v="1"/>
    <n v="66.959999999999994"/>
    <n v="1607.04"/>
    <n v="102067.73999999999"/>
    <n v="375482.99000000005"/>
    <n v="11836483.92"/>
    <x v="152"/>
    <n v="38059.433826366556"/>
  </r>
  <r>
    <d v="2024-12-14T00:00:00"/>
    <s v="Sales Invoice"/>
    <s v="Vinod Pharma"/>
    <s v="KRHUB_93329"/>
    <x v="0"/>
    <s v="SubD (SubD A)"/>
    <s v="Personal Care (GIL)"/>
    <s v="Gillette"/>
    <n v="96"/>
    <n v="24"/>
    <n v="1607.04"/>
    <m/>
    <x v="4"/>
    <n v="66.959999999999994"/>
    <n v="1607.04"/>
    <n v="100460.70000000001"/>
    <n v="531826.23"/>
    <n v="4982848.2899999991"/>
    <x v="92"/>
    <n v="13957.558235294115"/>
  </r>
  <r>
    <d v="2024-12-16T00:00:00"/>
    <s v="Sales Invoice"/>
    <s v="GPSAR Healthcare Ltd"/>
    <s v="KRHUB_78371"/>
    <x v="2"/>
    <s v="HFS (Large A Pharmacy)- D type"/>
    <s v="Personal Care (OS)"/>
    <s v="Old Spice"/>
    <n v="96"/>
    <n v="24"/>
    <n v="1607.04"/>
    <m/>
    <x v="4"/>
    <n v="66.959999999999994"/>
    <n v="1607.04"/>
    <n v="4727.04"/>
    <n v="540770.70999999985"/>
    <n v="4981241.2499999991"/>
    <x v="93"/>
    <n v="13992.250702247189"/>
  </r>
  <r>
    <d v="2024-12-18T00:00:00"/>
    <s v="Sales Invoice"/>
    <s v="Vinod Pharma"/>
    <s v="KRHUB_93329"/>
    <x v="0"/>
    <s v="SubD (SubD A)"/>
    <s v="Personal Care (GIL)"/>
    <s v="Gillette"/>
    <n v="144"/>
    <n v="82"/>
    <n v="1640"/>
    <m/>
    <x v="1"/>
    <n v="20"/>
    <n v="1640"/>
    <n v="98853.66"/>
    <n v="530219.18999999994"/>
    <n v="11834876.880000001"/>
    <x v="153"/>
    <n v="38177.022193548393"/>
  </r>
  <r>
    <d v="2024-12-18T00:00:00"/>
    <s v="Sales Invoice"/>
    <s v="Vinod Pharma"/>
    <s v="KRHUB_93329"/>
    <x v="0"/>
    <s v="SubD (SubD A)"/>
    <s v="Grooming"/>
    <s v="Gillette Vector Plus"/>
    <n v="600"/>
    <n v="20"/>
    <n v="1661"/>
    <m/>
    <x v="1"/>
    <n v="83.05"/>
    <n v="1661"/>
    <n v="26034.720000000001"/>
    <n v="528579.18999999994"/>
    <n v="11833236.880000001"/>
    <x v="155"/>
    <n v="38295.264983818772"/>
  </r>
  <r>
    <d v="2024-12-17T00:00:00"/>
    <s v="Sales Invoice"/>
    <s v="DEV ENTERPRISE"/>
    <s v="KRHUB_90736"/>
    <x v="0"/>
    <s v="SubD (SubD A)"/>
    <s v="Grooming"/>
    <s v="Guard"/>
    <n v="80"/>
    <n v="24"/>
    <n v="1663.92"/>
    <m/>
    <x v="1"/>
    <n v="69.33"/>
    <n v="1663.92"/>
    <n v="328351.28000000003"/>
    <n v="624283.6100000001"/>
    <n v="11831575.880000001"/>
    <x v="156"/>
    <n v="38414.207402597407"/>
  </r>
  <r>
    <d v="2024-12-20T00:00:00"/>
    <s v="Sales Invoice"/>
    <s v="Vinayak Marketing"/>
    <s v="KRHUB_91961"/>
    <x v="0"/>
    <s v="SubD (SubD A)"/>
    <s v="Grooming"/>
    <s v="Guard"/>
    <n v="80"/>
    <n v="24"/>
    <n v="1663.92"/>
    <m/>
    <x v="1"/>
    <n v="69.33"/>
    <n v="1663.92"/>
    <n v="326687.35999999999"/>
    <n v="788313.89999999979"/>
    <n v="11829911.959999999"/>
    <x v="157"/>
    <n v="38533.915179153089"/>
  </r>
  <r>
    <d v="2024-12-16T00:00:00"/>
    <s v="Sales Invoice"/>
    <s v="GPSAR Healthcare Ltd"/>
    <s v="KRHUB_78371"/>
    <x v="2"/>
    <s v="HFS (Large A Pharmacy)- D type"/>
    <s v="Grooming"/>
    <s v="Guard"/>
    <n v="480"/>
    <n v="24"/>
    <n v="1680"/>
    <m/>
    <x v="4"/>
    <n v="70"/>
    <n v="1680"/>
    <n v="325023.44"/>
    <n v="539163.66999999993"/>
    <n v="4979634.209999999"/>
    <x v="94"/>
    <n v="14027.138619718307"/>
  </r>
  <r>
    <d v="2024-12-16T00:00:00"/>
    <s v="Sales Invoice"/>
    <s v="GPSAR Healthcare Ltd"/>
    <s v="KRHUB_78371"/>
    <x v="2"/>
    <s v="HFS (Large A Pharmacy)- D type"/>
    <s v="Fem Care"/>
    <s v="Liners"/>
    <n v="10"/>
    <n v="6"/>
    <n v="1684.26"/>
    <m/>
    <x v="4"/>
    <n v="280.70999999999998"/>
    <n v="1684.2599999999998"/>
    <n v="1684.2599999999998"/>
    <n v="537483.66999999993"/>
    <n v="4977954.209999999"/>
    <x v="95"/>
    <n v="14062.017542372878"/>
  </r>
  <r>
    <d v="2024-12-16T00:00:00"/>
    <s v="Sales Invoice"/>
    <s v="GPSAR Healthcare Ltd"/>
    <s v="KRHUB_78371"/>
    <x v="2"/>
    <s v="HFS (Large A Pharmacy)- D type"/>
    <s v="Oral care"/>
    <s v="ORAL B"/>
    <n v="48"/>
    <n v="12"/>
    <n v="1700.04"/>
    <m/>
    <x v="4"/>
    <n v="141.66999999999999"/>
    <n v="1700.04"/>
    <n v="128269.56"/>
    <n v="535799.40999999992"/>
    <n v="4976269.9499999993"/>
    <x v="96"/>
    <n v="14097.082011331442"/>
  </r>
  <r>
    <d v="2024-12-20T00:00:00"/>
    <s v="Sales Invoice"/>
    <s v="Akshar Agency"/>
    <s v="KRHUB_85606"/>
    <x v="0"/>
    <s v="SubD (SubD A)"/>
    <s v="Female Hair Removal"/>
    <s v="Venus"/>
    <n v="18"/>
    <n v="6"/>
    <n v="1710.54"/>
    <m/>
    <x v="1"/>
    <n v="285.08999999999997"/>
    <n v="1710.54"/>
    <n v="52870.85"/>
    <n v="297938.08"/>
    <n v="11828248.039999999"/>
    <x v="159"/>
    <n v="38654.405359477125"/>
  </r>
  <r>
    <d v="2024-12-13T00:00:00"/>
    <s v="Sales Invoice"/>
    <s v="Vinod Pharma"/>
    <s v="KRHUB_93329"/>
    <x v="0"/>
    <s v="SubD (SubD A)"/>
    <s v="Hair Care"/>
    <s v="Pantene"/>
    <n v="56"/>
    <n v="10"/>
    <n v="1718.2"/>
    <m/>
    <x v="0"/>
    <n v="171.82"/>
    <n v="1718.1999999999998"/>
    <n v="74104.209999999992"/>
    <n v="526918.18999999994"/>
    <n v="738210.52"/>
    <x v="13"/>
    <n v="11906.621290322581"/>
  </r>
  <r>
    <d v="2024-12-14T00:00:00"/>
    <s v="Sales Invoice"/>
    <s v="Jalaram Enterprise"/>
    <s v="KRHUB_86219"/>
    <x v="1"/>
    <s v="SubD (SubD B)"/>
    <s v="Grooming"/>
    <s v="Vector3"/>
    <n v="30"/>
    <n v="11"/>
    <n v="1718.86"/>
    <m/>
    <x v="4"/>
    <n v="156.26"/>
    <n v="1718.86"/>
    <n v="14566.44"/>
    <n v="350536.04999999993"/>
    <n v="4974569.9099999992"/>
    <x v="97"/>
    <n v="14132.300880681816"/>
  </r>
  <r>
    <d v="2024-12-17T00:00:00"/>
    <s v="Sales Invoice"/>
    <s v="SHREE MOMAI TRADERS"/>
    <s v="KRHUB_89269"/>
    <x v="0"/>
    <s v="SubD (SubD A)"/>
    <s v="Fabric &amp; Home Care"/>
    <s v="Tide"/>
    <n v="12"/>
    <n v="12"/>
    <n v="1722.24"/>
    <m/>
    <x v="1"/>
    <n v="143.52000000000001"/>
    <n v="1722.2400000000002"/>
    <n v="848692.2799999998"/>
    <n v="373875.95"/>
    <n v="11826537.5"/>
    <x v="161"/>
    <n v="38775.532786885247"/>
  </r>
  <r>
    <d v="2024-12-17T00:00:00"/>
    <s v="Sales Invoice"/>
    <s v="SHREE MOMAI TRADERS"/>
    <s v="KRHUB_89269"/>
    <x v="0"/>
    <s v="SubD (SubD A)"/>
    <s v="Health Care"/>
    <s v="Inhaler"/>
    <n v="32"/>
    <n v="6"/>
    <n v="1727.28"/>
    <m/>
    <x v="1"/>
    <n v="287.88"/>
    <n v="1727.28"/>
    <n v="1077676.58"/>
    <n v="372153.71"/>
    <n v="11824815.26"/>
    <x v="162"/>
    <n v="38897.418618421048"/>
  </r>
  <r>
    <d v="2024-12-20T00:00:00"/>
    <s v="Sales Invoice"/>
    <s v="Akshar Agency"/>
    <s v="KRHUB_85606"/>
    <x v="0"/>
    <s v="SubD (SubD A)"/>
    <s v="Female Hair Removal"/>
    <s v="Venus"/>
    <n v="48"/>
    <n v="12"/>
    <n v="1736.76"/>
    <m/>
    <x v="1"/>
    <n v="144.72999999999999"/>
    <n v="1736.7599999999998"/>
    <n v="51160.31"/>
    <n v="296227.54000000004"/>
    <n v="11823087.98"/>
    <x v="163"/>
    <n v="39020.092343234326"/>
  </r>
  <r>
    <d v="2024-12-16T00:00:00"/>
    <s v="Sales Invoice"/>
    <s v="GPSAR Healthcare Ltd"/>
    <s v="KRHUB_78371"/>
    <x v="2"/>
    <s v="HFS (Large A Pharmacy)- D type"/>
    <s v="Female Hair Removal"/>
    <s v="Venus"/>
    <n v="72"/>
    <n v="12"/>
    <n v="1736.76"/>
    <m/>
    <x v="4"/>
    <n v="144.72999999999999"/>
    <n v="1736.7599999999998"/>
    <n v="49423.549999999996"/>
    <n v="534099.36999999988"/>
    <n v="4972851.05"/>
    <x v="98"/>
    <n v="14167.666809116809"/>
  </r>
  <r>
    <d v="2024-12-18T00:00:00"/>
    <s v="Sales Invoice"/>
    <s v="Vinod Pharma"/>
    <s v="KRHUB_93329"/>
    <x v="0"/>
    <s v="SubD (SubD A)"/>
    <s v="Personal Care (GIL)"/>
    <s v="Gillette"/>
    <n v="24"/>
    <n v="4"/>
    <n v="1750"/>
    <m/>
    <x v="1"/>
    <n v="437.5"/>
    <n v="1750"/>
    <n v="97213.66"/>
    <n v="525199.99"/>
    <n v="11821351.220000001"/>
    <x v="165"/>
    <n v="39143.547086092716"/>
  </r>
  <r>
    <d v="2024-12-14T00:00:00"/>
    <s v="Sales Invoice"/>
    <s v="DEV ENTERPRISE"/>
    <s v="KRHUB_90736"/>
    <x v="0"/>
    <s v="SubD (SubD A)"/>
    <s v="Oral care"/>
    <s v="ORAL B"/>
    <n v="72"/>
    <n v="18"/>
    <n v="1800"/>
    <m/>
    <x v="4"/>
    <n v="100"/>
    <n v="1800"/>
    <n v="126569.51999999999"/>
    <n v="622619.69000000006"/>
    <n v="4971114.2899999991"/>
    <x v="99"/>
    <n v="14203.183685714283"/>
  </r>
  <r>
    <d v="2024-12-16T00:00:00"/>
    <s v="Sales Invoice"/>
    <s v="GPSAR Healthcare Ltd"/>
    <s v="KRHUB_78371"/>
    <x v="2"/>
    <s v="HFS (Large A Pharmacy)- D type"/>
    <s v="Oral care"/>
    <s v="ORAL B"/>
    <n v="96"/>
    <n v="24"/>
    <n v="1800"/>
    <m/>
    <x v="4"/>
    <n v="75"/>
    <n v="1800"/>
    <n v="124769.51999999999"/>
    <n v="532362.61"/>
    <n v="4969314.2899999991"/>
    <x v="101"/>
    <n v="14238.722893982806"/>
  </r>
  <r>
    <d v="2024-12-16T00:00:00"/>
    <s v="Sales Invoice"/>
    <s v="GPSAR Healthcare Ltd"/>
    <s v="KRHUB_78371"/>
    <x v="2"/>
    <s v="HFS (Large A Pharmacy)- D type"/>
    <s v="Skin Care"/>
    <s v="Olay"/>
    <n v="48"/>
    <n v="6"/>
    <n v="1820.88"/>
    <m/>
    <x v="1"/>
    <n v="303.48"/>
    <n v="1820.88"/>
    <n v="25576.65"/>
    <n v="530562.61"/>
    <n v="11819601.220000001"/>
    <x v="166"/>
    <n v="39267.778139534887"/>
  </r>
  <r>
    <d v="2024-12-14T00:00:00"/>
    <s v="Sales Invoice"/>
    <s v="Jalaram Enterprise"/>
    <s v="KRHUB_86219"/>
    <x v="1"/>
    <s v="SubD (SubD B)"/>
    <s v="Hair Care"/>
    <s v="H&amp;S"/>
    <n v="48"/>
    <n v="24"/>
    <n v="1832.88"/>
    <m/>
    <x v="4"/>
    <n v="76.37"/>
    <n v="1832.88"/>
    <n v="388459.08999999991"/>
    <n v="348817.18999999994"/>
    <n v="4967514.29"/>
    <x v="102"/>
    <n v="14274.466350574712"/>
  </r>
  <r>
    <d v="2024-12-20T00:00:00"/>
    <s v="Sales Invoice"/>
    <s v="Mashru General Store"/>
    <s v="KRHUB_92137"/>
    <x v="1"/>
    <s v="SubD (SubD B)"/>
    <s v="Hair Care"/>
    <s v="H&amp;S"/>
    <n v="48"/>
    <n v="24"/>
    <n v="1832.88"/>
    <m/>
    <x v="1"/>
    <n v="76.37"/>
    <n v="1832.88"/>
    <n v="386626.2099999999"/>
    <n v="211623.32999999996"/>
    <n v="11817780.34"/>
    <x v="167"/>
    <n v="39392.60113333333"/>
  </r>
  <r>
    <d v="2024-12-16T00:00:00"/>
    <s v="Sales Invoice"/>
    <s v="Verai General Stores"/>
    <s v="KRHUB_90915"/>
    <x v="1"/>
    <s v="SubD (SubD B)"/>
    <s v="Hair Care"/>
    <s v="H&amp;S"/>
    <n v="48"/>
    <n v="24"/>
    <n v="1832.88"/>
    <m/>
    <x v="1"/>
    <n v="76.37"/>
    <n v="1832.88"/>
    <n v="384793.3299999999"/>
    <n v="474845.32"/>
    <n v="11815947.460000001"/>
    <x v="168"/>
    <n v="39518.218929765892"/>
  </r>
  <r>
    <d v="2024-12-13T00:00:00"/>
    <s v="Sales Invoice"/>
    <s v="Vinod Pharma"/>
    <s v="KRHUB_93329"/>
    <x v="0"/>
    <s v="SubD (SubD A)"/>
    <s v="Hair Care"/>
    <s v="H&amp;S"/>
    <n v="48"/>
    <n v="24"/>
    <n v="1832.88"/>
    <m/>
    <x v="0"/>
    <n v="76.37"/>
    <n v="1832.88"/>
    <n v="382960.4499999999"/>
    <n v="523449.99"/>
    <n v="736492.32000000007"/>
    <x v="22"/>
    <n v="12073.644590163936"/>
  </r>
  <r>
    <d v="2024-12-16T00:00:00"/>
    <s v="Sales Invoice"/>
    <s v="GPSAR Healthcare Ltd"/>
    <s v="KRHUB_78371"/>
    <x v="2"/>
    <s v="HFS (Large A Pharmacy)- D type"/>
    <s v="Grooming"/>
    <s v="Gillette Vector Plus"/>
    <n v="600"/>
    <n v="12"/>
    <n v="1835.88"/>
    <m/>
    <x v="4"/>
    <n v="152.99"/>
    <n v="1835.88"/>
    <n v="24373.72"/>
    <n v="528741.73"/>
    <n v="4965681.4099999992"/>
    <x v="103"/>
    <n v="14310.321066282419"/>
  </r>
  <r>
    <d v="2024-12-20T00:00:00"/>
    <s v="Sales Invoice"/>
    <s v="Akshar Agency"/>
    <s v="KRHUB_85606"/>
    <x v="0"/>
    <s v="SubD (SubD A)"/>
    <s v="Baby Care"/>
    <s v="Pampers"/>
    <n v="288"/>
    <n v="216"/>
    <n v="1844.64"/>
    <m/>
    <x v="1"/>
    <n v="8.5400000000000009"/>
    <n v="1844.64"/>
    <n v="413294.50999999983"/>
    <n v="294490.78000000003"/>
    <n v="11814114.58"/>
    <x v="169"/>
    <n v="39644.679798657715"/>
  </r>
  <r>
    <d v="2024-12-18T00:00:00"/>
    <s v="Sales Invoice"/>
    <s v="Vinod Pharma"/>
    <s v="KRHUB_93329"/>
    <x v="0"/>
    <s v="SubD (SubD A)"/>
    <s v="Female Hair Removal"/>
    <s v="Satin Care"/>
    <n v="192"/>
    <n v="24"/>
    <n v="1873.44"/>
    <m/>
    <x v="1"/>
    <n v="78.06"/>
    <n v="1873.44"/>
    <n v="46125.84"/>
    <n v="521617.11"/>
    <n v="11812269.939999999"/>
    <x v="170"/>
    <n v="39771.952659932656"/>
  </r>
  <r>
    <d v="2024-12-16T00:00:00"/>
    <s v="Sales Invoice"/>
    <s v="GPSAR Healthcare Ltd"/>
    <s v="KRHUB_78371"/>
    <x v="2"/>
    <s v="HFS (Large A Pharmacy)- D type"/>
    <s v="Grooming"/>
    <s v="Gillette Presto Intl"/>
    <n v="100"/>
    <n v="24"/>
    <n v="1886.64"/>
    <m/>
    <x v="4"/>
    <n v="78.61"/>
    <n v="1886.6399999999999"/>
    <n v="20831.280000000002"/>
    <n v="526905.85"/>
    <n v="4963845.5299999993"/>
    <x v="104"/>
    <n v="14346.374364161848"/>
  </r>
  <r>
    <d v="2024-12-19T00:00:00"/>
    <s v="Sales Invoice"/>
    <s v="DEV ENTERPRISE"/>
    <s v="KRHUB_90736"/>
    <x v="0"/>
    <s v="SubD (SubD A)"/>
    <s v="Oral care"/>
    <s v="ORAL B"/>
    <n v="36"/>
    <n v="12"/>
    <n v="1900.08"/>
    <m/>
    <x v="1"/>
    <n v="158.34"/>
    <n v="1900.08"/>
    <n v="122969.51999999999"/>
    <n v="620819.69000000006"/>
    <n v="11810396.5"/>
    <x v="171"/>
    <n v="39899.988175675673"/>
  </r>
  <r>
    <d v="2024-12-14T00:00:00"/>
    <s v="Sales Invoice"/>
    <s v="Vinayak Marketing"/>
    <s v="KRHUB_91961"/>
    <x v="0"/>
    <s v="SubD (SubD A)"/>
    <s v="Hair Care"/>
    <s v="H&amp;S"/>
    <n v="48"/>
    <n v="25"/>
    <n v="1909.25"/>
    <m/>
    <x v="4"/>
    <n v="76.37"/>
    <n v="1909.25"/>
    <n v="381127.56999999995"/>
    <n v="786649.97999999986"/>
    <n v="4961958.8899999997"/>
    <x v="105"/>
    <n v="14382.489536231884"/>
  </r>
  <r>
    <d v="2024-12-14T00:00:00"/>
    <s v="Sales Invoice"/>
    <s v="DEV ENTERPRISE"/>
    <s v="KRHUB_90736"/>
    <x v="0"/>
    <s v="SubD (SubD A)"/>
    <s v="Grooming"/>
    <s v="Mach-3 Turbo"/>
    <n v="48"/>
    <n v="3"/>
    <n v="1918.83"/>
    <m/>
    <x v="4"/>
    <n v="639.61"/>
    <n v="1918.83"/>
    <n v="24923.579999999998"/>
    <n v="618919.6100000001"/>
    <n v="4960049.6399999997"/>
    <x v="106"/>
    <n v="14418.748953488372"/>
  </r>
  <r>
    <d v="2024-12-16T00:00:00"/>
    <s v="Sales Invoice"/>
    <s v="Verai General Stores"/>
    <s v="KRHUB_90915"/>
    <x v="1"/>
    <s v="SubD (SubD B)"/>
    <s v="Grooming"/>
    <s v="Mach-3 Turbo"/>
    <n v="48"/>
    <n v="3"/>
    <n v="1918.83"/>
    <m/>
    <x v="4"/>
    <n v="639.61"/>
    <n v="1918.83"/>
    <n v="23004.749999999996"/>
    <n v="473012.44"/>
    <n v="4958130.8099999996"/>
    <x v="107"/>
    <n v="14455.191865889212"/>
  </r>
  <r>
    <d v="2024-12-16T00:00:00"/>
    <s v="Sales Invoice"/>
    <s v="GPSAR Healthcare Ltd"/>
    <s v="KRHUB_78371"/>
    <x v="2"/>
    <s v="HFS (Large A Pharmacy)- D type"/>
    <s v="Fem Care"/>
    <s v="Whisper Maxi"/>
    <n v="50"/>
    <n v="12"/>
    <n v="1947.36"/>
    <m/>
    <x v="4"/>
    <n v="162.28"/>
    <n v="1947.3600000000001"/>
    <n v="51019.200000000004"/>
    <n v="525019.21"/>
    <n v="4956211.9799999995"/>
    <x v="111"/>
    <n v="14491.84789473684"/>
  </r>
  <r>
    <d v="2024-12-14T00:00:00"/>
    <s v="Sales Invoice"/>
    <s v="Jalaram Enterprise"/>
    <s v="KRHUB_86219"/>
    <x v="1"/>
    <s v="SubD (SubD B)"/>
    <s v="Oral care"/>
    <s v="ORAL B"/>
    <n v="96"/>
    <n v="36"/>
    <n v="1950.12"/>
    <m/>
    <x v="4"/>
    <n v="54.169999999999995"/>
    <n v="1950.12"/>
    <n v="121069.44"/>
    <n v="346984.30999999994"/>
    <n v="4954264.6199999992"/>
    <x v="112"/>
    <n v="14528.635249266859"/>
  </r>
  <r>
    <d v="2024-12-16T00:00:00"/>
    <s v="Sales Invoice"/>
    <s v="Verai General Stores"/>
    <s v="KRHUB_90915"/>
    <x v="1"/>
    <s v="SubD (SubD B)"/>
    <s v="Grooming"/>
    <s v="Mach-3 Turbo"/>
    <n v="36"/>
    <n v="6"/>
    <n v="1967.1"/>
    <m/>
    <x v="4"/>
    <n v="327.84999999999997"/>
    <n v="1967.1"/>
    <n v="21085.919999999998"/>
    <n v="471093.61000000004"/>
    <n v="4952314.4999999991"/>
    <x v="115"/>
    <n v="14565.630882352938"/>
  </r>
  <r>
    <d v="2024-12-14T00:00:00"/>
    <s v="Sales Invoice"/>
    <s v="Vinayak Marketing"/>
    <s v="KRHUB_91961"/>
    <x v="0"/>
    <s v="SubD (SubD A)"/>
    <s v="Grooming"/>
    <s v="Mach-3 Turbo"/>
    <n v="36"/>
    <n v="6"/>
    <n v="1967.1"/>
    <m/>
    <x v="4"/>
    <n v="327.84999999999997"/>
    <n v="1967.1"/>
    <n v="19118.82"/>
    <n v="784740.72999999986"/>
    <n v="4950347.3999999994"/>
    <x v="117"/>
    <n v="14602.794690265486"/>
  </r>
  <r>
    <d v="2024-12-16T00:00:00"/>
    <s v="Sales Invoice"/>
    <s v="Verai General Stores"/>
    <s v="KRHUB_90915"/>
    <x v="1"/>
    <s v="SubD (SubD B)"/>
    <s v="Grooming"/>
    <s v="Mach-3 Turbo"/>
    <n v="48"/>
    <n v="3"/>
    <n v="1971.78"/>
    <m/>
    <x v="4"/>
    <n v="657.26"/>
    <n v="1971.78"/>
    <n v="17151.719999999998"/>
    <n v="469126.51"/>
    <n v="4948380.3"/>
    <x v="119"/>
    <n v="14640.178402366864"/>
  </r>
  <r>
    <d v="2024-12-14T00:00:00"/>
    <s v="Sales Invoice"/>
    <s v="Jiyansh Sales"/>
    <s v="KRHUB_94585"/>
    <x v="1"/>
    <s v="SubD (SubD B)"/>
    <s v="Health Care"/>
    <s v="BabyRub"/>
    <n v="12"/>
    <n v="1"/>
    <n v="1973.53"/>
    <m/>
    <x v="4"/>
    <n v="1973.53"/>
    <n v="1973.53"/>
    <n v="122763.45999999999"/>
    <n v="193135.6"/>
    <n v="4946408.5199999996"/>
    <x v="123"/>
    <n v="14677.770089020771"/>
  </r>
  <r>
    <d v="2024-12-20T00:00:00"/>
    <s v="Sales Invoice"/>
    <s v="Akshar Agency"/>
    <s v="KRHUB_85606"/>
    <x v="0"/>
    <s v="SubD (SubD A)"/>
    <s v="Female Hair Removal"/>
    <s v="Venus"/>
    <n v="18"/>
    <n v="6"/>
    <n v="1973.7"/>
    <m/>
    <x v="1"/>
    <n v="328.95"/>
    <n v="1973.6999999999998"/>
    <n v="47686.789999999994"/>
    <n v="292646.14"/>
    <n v="11808496.42"/>
    <x v="172"/>
    <n v="40028.801423728815"/>
  </r>
  <r>
    <d v="2024-12-02T00:00:00"/>
    <s v="Sales Invoice"/>
    <s v="Osia Hyper Retail Ltd(GST)"/>
    <s v="KRAHD_70486"/>
    <x v="6"/>
    <s v="New HFS (Hyper)"/>
    <s v="Female Hair Removal"/>
    <s v="Venus"/>
    <n v="24"/>
    <n v="6"/>
    <n v="1973.7"/>
    <m/>
    <x v="3"/>
    <n v="328.95"/>
    <n v="1973.6999999999998"/>
    <n v="45713.09"/>
    <n v="11310.2"/>
    <n v="11310.2"/>
    <x v="417"/>
    <n v="2827.55"/>
  </r>
  <r>
    <d v="2024-12-14T00:00:00"/>
    <s v="Sales Invoice"/>
    <s v="Vinayak Marketing"/>
    <s v="KRHUB_91961"/>
    <x v="0"/>
    <s v="SubD (SubD A)"/>
    <s v="Female Hair Removal"/>
    <s v="Venus"/>
    <n v="24"/>
    <n v="6"/>
    <n v="1973.7"/>
    <m/>
    <x v="0"/>
    <n v="328.95"/>
    <n v="1973.6999999999998"/>
    <n v="43739.389999999992"/>
    <n v="782773.62999999989"/>
    <n v="734659.44000000006"/>
    <x v="23"/>
    <n v="12244.324000000001"/>
  </r>
  <r>
    <d v="2024-12-14T00:00:00"/>
    <s v="Sales Invoice"/>
    <s v="Vinayak Marketing"/>
    <s v="KRHUB_91961"/>
    <x v="0"/>
    <s v="SubD (SubD A)"/>
    <s v="Female Hair Removal"/>
    <s v="Venus"/>
    <n v="18"/>
    <n v="6"/>
    <n v="1973.7"/>
    <m/>
    <x v="0"/>
    <n v="328.95"/>
    <n v="1973.6999999999998"/>
    <n v="41765.689999999995"/>
    <n v="780799.92999999993"/>
    <n v="732685.74"/>
    <x v="28"/>
    <n v="12418.402372881355"/>
  </r>
  <r>
    <d v="2024-12-20T00:00:00"/>
    <s v="Sales Invoice"/>
    <s v="Akshar Agency"/>
    <s v="KRHUB_85606"/>
    <x v="0"/>
    <s v="SubD (SubD A)"/>
    <s v="Fabric &amp; Home Care"/>
    <s v="Ariel Liquid"/>
    <n v="4"/>
    <n v="4"/>
    <n v="1981.48"/>
    <m/>
    <x v="1"/>
    <n v="495.37"/>
    <n v="1981.48"/>
    <n v="527546.87999999989"/>
    <n v="290672.44000000006"/>
    <n v="11806522.720000001"/>
    <x v="173"/>
    <n v="40158.24054421769"/>
  </r>
  <r>
    <d v="2024-12-14T00:00:00"/>
    <s v="Sales Invoice"/>
    <s v="Bipinkumar Manshukhlal Shah"/>
    <s v="KRHUB_78366"/>
    <x v="0"/>
    <s v="SubD (SubD A)"/>
    <s v="Fabric &amp; Home Care"/>
    <s v="Ariel Liquid"/>
    <n v="4"/>
    <n v="4"/>
    <n v="1981.48"/>
    <m/>
    <x v="4"/>
    <n v="495.37"/>
    <n v="1981.48"/>
    <n v="525565.39999999991"/>
    <n v="367710.66000000003"/>
    <n v="4944434.9899999993"/>
    <x v="124"/>
    <n v="14715.580327380951"/>
  </r>
  <r>
    <d v="2024-12-19T00:00:00"/>
    <s v="Sales Invoice"/>
    <s v="DEV ENTERPRISE"/>
    <s v="KRHUB_90736"/>
    <x v="0"/>
    <s v="SubD (SubD A)"/>
    <s v="Fabric &amp; Home Care"/>
    <s v="Ariel Liquid"/>
    <n v="4"/>
    <n v="4"/>
    <n v="1981.48"/>
    <m/>
    <x v="1"/>
    <n v="495.37"/>
    <n v="1981.48"/>
    <n v="523583.91999999987"/>
    <n v="617000.78"/>
    <n v="11804541.24"/>
    <x v="174"/>
    <n v="40288.536655290103"/>
  </r>
  <r>
    <d v="2024-12-14T00:00:00"/>
    <s v="Sales Invoice"/>
    <s v="Vinod Pharma"/>
    <s v="KRHUB_93329"/>
    <x v="0"/>
    <s v="SubD (SubD A)"/>
    <s v="Fabric &amp; Home Care"/>
    <s v="Ariel Liquid"/>
    <n v="4"/>
    <n v="4"/>
    <n v="1981.48"/>
    <m/>
    <x v="4"/>
    <n v="495.37"/>
    <n v="1981.48"/>
    <n v="521602.43999999989"/>
    <n v="519743.66999999993"/>
    <n v="4942453.51"/>
    <x v="125"/>
    <n v="14753.592567164178"/>
  </r>
  <r>
    <d v="2024-12-16T00:00:00"/>
    <s v="Sales Invoice"/>
    <s v="Verai General Stores"/>
    <s v="KRHUB_90915"/>
    <x v="1"/>
    <s v="SubD (SubD B)"/>
    <s v="Fabric &amp; Home Care"/>
    <s v="Ariel Liquid"/>
    <n v="4"/>
    <n v="4"/>
    <n v="1988.88"/>
    <m/>
    <x v="1"/>
    <n v="497.22"/>
    <n v="1988.88"/>
    <n v="519620.95999999985"/>
    <n v="467154.73000000004"/>
    <n v="11802559.76"/>
    <x v="175"/>
    <n v="40419.725205479452"/>
  </r>
  <r>
    <d v="2024-12-16T00:00:00"/>
    <s v="Sales Invoice"/>
    <s v="GPSAR Healthcare Ltd"/>
    <s v="KRHUB_78371"/>
    <x v="2"/>
    <s v="HFS (Large A Pharmacy)- D type"/>
    <s v="Health Care"/>
    <s v="Vicks"/>
    <n v="120"/>
    <n v="12"/>
    <n v="1989.96"/>
    <m/>
    <x v="4"/>
    <n v="165.83"/>
    <n v="1989.96"/>
    <n v="1989.96"/>
    <n v="523071.85"/>
    <n v="4940472.0299999993"/>
    <x v="126"/>
    <n v="14791.832425149698"/>
  </r>
  <r>
    <d v="2024-12-16T00:00:00"/>
    <s v="Sales Invoice"/>
    <s v="GPSAR Healthcare Ltd"/>
    <s v="KRHUB_78371"/>
    <x v="2"/>
    <s v="HFS (Large A Pharmacy)- D type"/>
    <s v="Baby Care"/>
    <s v="Pampers"/>
    <n v="24"/>
    <n v="12"/>
    <n v="1989.96"/>
    <m/>
    <x v="4"/>
    <n v="165.83"/>
    <n v="1989.96"/>
    <n v="411449.86999999988"/>
    <n v="521081.89"/>
    <n v="4938482.0699999994"/>
    <x v="127"/>
    <n v="14830.276486486484"/>
  </r>
  <r>
    <d v="2024-12-16T00:00:00"/>
    <s v="Sales Invoice"/>
    <s v="Verai General Stores"/>
    <s v="KRHUB_90915"/>
    <x v="1"/>
    <s v="SubD (SubD B)"/>
    <s v="Baby Care"/>
    <s v="Pampers"/>
    <n v="24"/>
    <n v="12"/>
    <n v="1989.96"/>
    <m/>
    <x v="4"/>
    <n v="165.83"/>
    <n v="1989.96"/>
    <n v="409459.90999999986"/>
    <n v="465165.85000000003"/>
    <n v="4936492.1099999994"/>
    <x v="128"/>
    <n v="14868.952138554216"/>
  </r>
  <r>
    <d v="2024-12-14T00:00:00"/>
    <s v="Sales Invoice"/>
    <s v="Punit Sales Agency"/>
    <s v="KRHUB_78572"/>
    <x v="0"/>
    <s v="SubD (SubD A)"/>
    <s v="Fabric &amp; Home Care"/>
    <s v="Tide"/>
    <n v="72"/>
    <n v="216"/>
    <n v="2000.16"/>
    <m/>
    <x v="4"/>
    <n v="9.26"/>
    <n v="2000.1599999999999"/>
    <n v="846970.0399999998"/>
    <n v="363636.4"/>
    <n v="4934502.1499999994"/>
    <x v="130"/>
    <n v="14907.861480362537"/>
  </r>
  <r>
    <d v="2024-12-13T00:00:00"/>
    <s v="Sales Invoice"/>
    <s v="V M Enterprise"/>
    <s v="KRHUB_91962"/>
    <x v="0"/>
    <s v="SubD (SubD A)"/>
    <s v="Fabric &amp; Home Care"/>
    <s v="Tide"/>
    <n v="72"/>
    <n v="216"/>
    <n v="2000.16"/>
    <m/>
    <x v="0"/>
    <n v="9.26"/>
    <n v="2000.1599999999999"/>
    <n v="844969.87999999989"/>
    <n v="399233.27999999997"/>
    <n v="730712.03999999992"/>
    <x v="29"/>
    <n v="12598.483448275862"/>
  </r>
  <r>
    <d v="2024-12-19T00:00:00"/>
    <s v="Sales Invoice"/>
    <s v="DEV ENTERPRISE"/>
    <s v="KRHUB_90736"/>
    <x v="0"/>
    <s v="SubD (SubD A)"/>
    <s v="Fabric &amp; Home Care"/>
    <s v="Tide"/>
    <n v="48"/>
    <n v="48"/>
    <n v="2000.16"/>
    <m/>
    <x v="1"/>
    <n v="41.67"/>
    <n v="2000.16"/>
    <n v="842969.71999999986"/>
    <n v="615019.30000000005"/>
    <n v="11800570.879999999"/>
    <x v="176"/>
    <n v="40551.789965635733"/>
  </r>
  <r>
    <d v="2024-12-16T00:00:00"/>
    <s v="Sales Invoice"/>
    <s v="Verai General Stores"/>
    <s v="KRHUB_90915"/>
    <x v="1"/>
    <s v="SubD (SubD B)"/>
    <s v="Baby Care"/>
    <s v="Pampers"/>
    <n v="72"/>
    <n v="48"/>
    <n v="2000.16"/>
    <m/>
    <x v="4"/>
    <n v="41.67"/>
    <n v="2000.16"/>
    <n v="407469.9499999999"/>
    <n v="463175.89"/>
    <n v="4932501.9899999993"/>
    <x v="131"/>
    <n v="14946.975727272726"/>
  </r>
  <r>
    <d v="2024-12-17T00:00:00"/>
    <s v="Sales Invoice"/>
    <s v="DEV ENTERPRISE"/>
    <s v="KRHUB_90736"/>
    <x v="0"/>
    <s v="SubD (SubD A)"/>
    <s v="Grooming"/>
    <s v="7 O Clock"/>
    <n v="144"/>
    <n v="48"/>
    <n v="2019.84"/>
    <m/>
    <x v="1"/>
    <n v="42.08"/>
    <n v="2019.84"/>
    <n v="6117.36"/>
    <n v="613019.14000000013"/>
    <n v="11798570.720000001"/>
    <x v="177"/>
    <n v="40684.72662068966"/>
  </r>
  <r>
    <d v="2024-12-14T00:00:00"/>
    <s v="Sales Invoice"/>
    <s v="Vinayak Marketing"/>
    <s v="KRHUB_91961"/>
    <x v="0"/>
    <s v="SubD (SubD A)"/>
    <s v="Grooming"/>
    <s v="7 O Clock"/>
    <n v="144"/>
    <n v="48"/>
    <n v="2019.84"/>
    <m/>
    <x v="0"/>
    <n v="42.08"/>
    <n v="2019.84"/>
    <n v="4097.5199999999995"/>
    <n v="778826.22999999986"/>
    <n v="728711.87999999989"/>
    <x v="30"/>
    <n v="12784.418947368418"/>
  </r>
  <r>
    <d v="2024-12-02T00:00:00"/>
    <s v="Sales Invoice"/>
    <s v="Osia Hyper Retail Ltd(GST)"/>
    <s v="KRAHD_70486"/>
    <x v="6"/>
    <s v="New HFS (Hyper)"/>
    <s v="Female Hair Removal"/>
    <s v="Venus"/>
    <n v="48"/>
    <n v="14"/>
    <n v="2026.22"/>
    <m/>
    <x v="3"/>
    <n v="144.72999999999999"/>
    <n v="2026.2199999999998"/>
    <n v="39791.99"/>
    <n v="9336.5"/>
    <n v="9336.5"/>
    <x v="418"/>
    <n v="3112.1666666666665"/>
  </r>
  <r>
    <d v="2024-12-14T00:00:00"/>
    <s v="Sales Invoice"/>
    <s v="Jalaram Enterprise"/>
    <s v="KRHUB_86219"/>
    <x v="1"/>
    <s v="SubD (SubD B)"/>
    <s v="Grooming"/>
    <s v="Vector3"/>
    <n v="30"/>
    <n v="13"/>
    <n v="2031.38"/>
    <m/>
    <x v="4"/>
    <n v="156.26000000000002"/>
    <n v="2031.3800000000003"/>
    <n v="12847.58"/>
    <n v="345034.18999999994"/>
    <n v="4930501.8299999991"/>
    <x v="132"/>
    <n v="14986.327750759876"/>
  </r>
  <r>
    <d v="2024-12-17T00:00:00"/>
    <s v="Sales Invoice"/>
    <s v="SHREE MOMAI TRADERS"/>
    <s v="KRHUB_89269"/>
    <x v="0"/>
    <s v="SubD (SubD A)"/>
    <s v="Fem Care"/>
    <s v="Whisper Choice"/>
    <n v="1"/>
    <n v="1"/>
    <n v="2043.29"/>
    <m/>
    <x v="1"/>
    <n v="2043.29"/>
    <n v="2043.29"/>
    <n v="199912.02999999997"/>
    <n v="370426.43"/>
    <n v="11796550.879999999"/>
    <x v="178"/>
    <n v="40818.515155709341"/>
  </r>
  <r>
    <d v="2024-12-18T00:00:00"/>
    <s v="Sales Invoice"/>
    <s v="Jay Ambe Enterprise"/>
    <s v="KRHUB_92863"/>
    <x v="0"/>
    <s v="SubD (SubD A)"/>
    <s v="Hair Care"/>
    <s v="Pantene"/>
    <n v="30"/>
    <n v="6"/>
    <n v="2045.46"/>
    <m/>
    <x v="1"/>
    <n v="340.91"/>
    <n v="2045.46"/>
    <n v="72386.009999999995"/>
    <n v="389044.18999999994"/>
    <n v="11794507.59"/>
    <x v="179"/>
    <n v="40953.151354166665"/>
  </r>
  <r>
    <d v="2024-12-14T00:00:00"/>
    <s v="Sales Invoice"/>
    <s v="Vinod Pharma"/>
    <s v="KRHUB_93329"/>
    <x v="0"/>
    <s v="SubD (SubD A)"/>
    <s v="Hair Care"/>
    <s v="Pantene"/>
    <n v="30"/>
    <n v="6"/>
    <n v="2045.46"/>
    <m/>
    <x v="4"/>
    <n v="340.91"/>
    <n v="2045.46"/>
    <n v="70340.55"/>
    <n v="517762.18999999994"/>
    <n v="4928470.4499999993"/>
    <x v="133"/>
    <n v="15025.824542682925"/>
  </r>
  <r>
    <d v="2024-12-17T00:00:00"/>
    <s v="Sales Invoice"/>
    <s v="SHREE MOMAI TRADERS"/>
    <s v="KRHUB_89269"/>
    <x v="0"/>
    <s v="SubD (SubD A)"/>
    <s v="Personal Care (GIL)"/>
    <s v="Gillette Series"/>
    <n v="144"/>
    <n v="47"/>
    <n v="2056.25"/>
    <m/>
    <x v="1"/>
    <n v="43.75"/>
    <n v="2056.25"/>
    <n v="19564.32"/>
    <n v="368383.14"/>
    <n v="11792462.130000001"/>
    <x v="180"/>
    <n v="41088.718222996518"/>
  </r>
  <r>
    <d v="2024-12-13T00:00:00"/>
    <s v="Sales Invoice"/>
    <s v="Akshar Agency"/>
    <s v="KRHUB_85606"/>
    <x v="0"/>
    <s v="SubD (SubD A)"/>
    <s v="Skin Care"/>
    <s v="Olay"/>
    <n v="48"/>
    <n v="24"/>
    <n v="2066.16"/>
    <m/>
    <x v="0"/>
    <n v="86.089999999999989"/>
    <n v="2066.16"/>
    <n v="23755.77"/>
    <n v="288690.96000000002"/>
    <n v="726692.03999999992"/>
    <x v="45"/>
    <n v="12976.643571428571"/>
  </r>
  <r>
    <d v="2024-12-14T00:00:00"/>
    <s v="Sales Invoice"/>
    <s v="Jiyansh Sales"/>
    <s v="KRHUB_94585"/>
    <x v="1"/>
    <s v="SubD (SubD B)"/>
    <s v="Skin Care"/>
    <s v="Olay"/>
    <n v="48"/>
    <n v="24"/>
    <n v="2066.16"/>
    <m/>
    <x v="4"/>
    <n v="86.089999999999989"/>
    <n v="2066.16"/>
    <n v="21689.61"/>
    <n v="191162.07"/>
    <n v="4926424.9899999993"/>
    <x v="134"/>
    <n v="15065.5198470948"/>
  </r>
  <r>
    <d v="2024-12-14T00:00:00"/>
    <s v="Sales Invoice"/>
    <s v="Punit Sales Agency"/>
    <s v="KRHUB_78572"/>
    <x v="0"/>
    <s v="SubD (SubD A)"/>
    <s v="Skin Care"/>
    <s v="Olay"/>
    <n v="48"/>
    <n v="24"/>
    <n v="2066.16"/>
    <m/>
    <x v="4"/>
    <n v="86.089999999999989"/>
    <n v="2066.16"/>
    <n v="19623.45"/>
    <n v="361636.24"/>
    <n v="4924358.8299999991"/>
    <x v="135"/>
    <n v="15105.395184049077"/>
  </r>
  <r>
    <d v="2024-12-20T00:00:00"/>
    <s v="Sales Invoice"/>
    <s v="Akshar Agency"/>
    <s v="KRHUB_85606"/>
    <x v="0"/>
    <s v="SubD (SubD A)"/>
    <s v="Grooming"/>
    <s v="7 O Clock"/>
    <n v="144"/>
    <n v="24"/>
    <n v="2077.6799999999998"/>
    <m/>
    <x v="1"/>
    <n v="86.57"/>
    <n v="2077.6799999999998"/>
    <n v="2077.6799999999998"/>
    <n v="286624.80000000005"/>
    <n v="11790405.880000001"/>
    <x v="181"/>
    <n v="41225.195384615385"/>
  </r>
  <r>
    <d v="2024-12-16T00:00:00"/>
    <s v="Sales Invoice"/>
    <s v="GPSAR Healthcare Ltd"/>
    <s v="KRHUB_78371"/>
    <x v="2"/>
    <s v="HFS (Large A Pharmacy)- D type"/>
    <s v="Skin Care"/>
    <s v="Olay"/>
    <n v="12"/>
    <n v="8"/>
    <n v="2080"/>
    <m/>
    <x v="1"/>
    <n v="260"/>
    <n v="2080"/>
    <n v="17557.29"/>
    <n v="519091.93000000005"/>
    <n v="11788328.199999999"/>
    <x v="182"/>
    <n v="41362.555087719295"/>
  </r>
  <r>
    <d v="2024-12-16T00:00:00"/>
    <s v="Sales Invoice"/>
    <s v="GPSAR Healthcare Ltd"/>
    <s v="KRHUB_78371"/>
    <x v="2"/>
    <s v="HFS (Large A Pharmacy)- D type"/>
    <s v="Baby Care"/>
    <s v="Pampers"/>
    <n v="18"/>
    <n v="6"/>
    <n v="2081.7600000000002"/>
    <m/>
    <x v="4"/>
    <n v="346.96000000000004"/>
    <n v="2081.7600000000002"/>
    <n v="405469.78999999986"/>
    <n v="517011.93000000005"/>
    <n v="4922292.669999999"/>
    <x v="136"/>
    <n v="15145.515907692305"/>
  </r>
  <r>
    <d v="2024-12-16T00:00:00"/>
    <s v="Sales Invoice"/>
    <s v="GPSAR Healthcare Ltd"/>
    <s v="KRHUB_78371"/>
    <x v="2"/>
    <s v="HFS (Large A Pharmacy)- D type"/>
    <s v="Skin Care"/>
    <s v="Olay"/>
    <n v="24"/>
    <n v="6"/>
    <n v="2081.7600000000002"/>
    <m/>
    <x v="1"/>
    <n v="346.96000000000004"/>
    <n v="2081.7600000000002"/>
    <n v="15477.29"/>
    <n v="514930.17000000004"/>
    <n v="11786248.199999999"/>
    <x v="183"/>
    <n v="41500.873943661973"/>
  </r>
  <r>
    <d v="2024-12-14T00:00:00"/>
    <s v="Sales Invoice"/>
    <s v="V M Enterprise"/>
    <s v="KRHUB_91962"/>
    <x v="0"/>
    <s v="SubD (SubD A)"/>
    <s v="Fabric &amp; Home Care"/>
    <s v="Tide"/>
    <n v="24"/>
    <n v="48"/>
    <n v="2088.96"/>
    <m/>
    <x v="4"/>
    <n v="43.52"/>
    <n v="2088.96"/>
    <n v="840969.55999999994"/>
    <n v="397233.12"/>
    <n v="4920210.9099999992"/>
    <x v="137"/>
    <n v="15185.836141975306"/>
  </r>
  <r>
    <d v="2024-12-14T00:00:00"/>
    <s v="Sales Invoice"/>
    <s v="Vinayak Marketing"/>
    <s v="KRHUB_91961"/>
    <x v="0"/>
    <s v="SubD (SubD A)"/>
    <s v="Fabric &amp; Home Care"/>
    <s v="Tide"/>
    <n v="24"/>
    <n v="48"/>
    <n v="2088.96"/>
    <m/>
    <x v="4"/>
    <n v="43.52"/>
    <n v="2088.96"/>
    <n v="838880.59999999986"/>
    <n v="776806.3899999999"/>
    <n v="4918121.9499999993"/>
    <x v="139"/>
    <n v="15226.383746130028"/>
  </r>
  <r>
    <d v="2024-12-02T00:00:00"/>
    <s v="Sales Invoice"/>
    <s v="Osia Hyper Retail Ltd(GST)"/>
    <s v="KRAHD_70486"/>
    <x v="6"/>
    <s v="New HFS (Hyper)"/>
    <s v="Female Hair Removal"/>
    <s v="Satin Care"/>
    <n v="40"/>
    <n v="6"/>
    <n v="2100"/>
    <m/>
    <x v="3"/>
    <n v="350"/>
    <n v="2100"/>
    <n v="44252.4"/>
    <n v="7310.28"/>
    <n v="7310.28"/>
    <x v="419"/>
    <n v="3655.14"/>
  </r>
  <r>
    <d v="2024-12-14T00:00:00"/>
    <s v="Sales Invoice"/>
    <s v="Jalaram Enterprise"/>
    <s v="KRHUB_86219"/>
    <x v="1"/>
    <s v="SubD (SubD B)"/>
    <s v="Oral care"/>
    <s v="ORAL B"/>
    <n v="96"/>
    <n v="36"/>
    <n v="2100.2399999999998"/>
    <m/>
    <x v="4"/>
    <n v="58.339999999999996"/>
    <n v="2100.2399999999998"/>
    <n v="119119.32"/>
    <n v="343002.80999999994"/>
    <n v="4916032.9899999993"/>
    <x v="140"/>
    <n v="15267.183198757763"/>
  </r>
  <r>
    <d v="2024-12-16T00:00:00"/>
    <s v="Sales Invoice"/>
    <s v="GPSAR Healthcare Ltd"/>
    <s v="KRHUB_78371"/>
    <x v="2"/>
    <s v="HFS (Large A Pharmacy)- D type"/>
    <s v="Health Care"/>
    <s v="VCD"/>
    <n v="32"/>
    <n v="12"/>
    <n v="2102.64"/>
    <m/>
    <x v="4"/>
    <n v="175.22"/>
    <n v="2102.64"/>
    <n v="968262.72"/>
    <n v="512848.41000000003"/>
    <n v="4913932.7499999991"/>
    <x v="141"/>
    <n v="15308.201713395636"/>
  </r>
  <r>
    <d v="2024-12-14T00:00:00"/>
    <s v="Sales Invoice"/>
    <s v="V M Enterprise"/>
    <s v="KRHUB_91962"/>
    <x v="0"/>
    <s v="SubD (SubD A)"/>
    <s v="Personal Care (GIL)"/>
    <s v="Gillette"/>
    <n v="144"/>
    <n v="60"/>
    <n v="2142.6"/>
    <m/>
    <x v="4"/>
    <n v="35.71"/>
    <n v="2142.6"/>
    <n v="95463.66"/>
    <n v="395144.16"/>
    <n v="4911830.1099999994"/>
    <x v="142"/>
    <n v="15349.469093749998"/>
  </r>
  <r>
    <d v="2024-12-18T00:00:00"/>
    <s v="Sales Invoice"/>
    <s v="Vinod Pharma"/>
    <s v="KRHUB_93329"/>
    <x v="0"/>
    <s v="SubD (SubD A)"/>
    <s v="Fabric &amp; Home Care"/>
    <s v="Ariel Liquid"/>
    <n v="12"/>
    <n v="12"/>
    <n v="2211.12"/>
    <m/>
    <x v="1"/>
    <n v="184.26"/>
    <n v="2211.12"/>
    <n v="517632.07999999984"/>
    <n v="515716.73"/>
    <n v="11784166.439999999"/>
    <x v="184"/>
    <n v="41640.164098939924"/>
  </r>
  <r>
    <d v="2024-12-19T00:00:00"/>
    <s v="Sales Invoice"/>
    <s v="DEV ENTERPRISE"/>
    <s v="KRHUB_90736"/>
    <x v="0"/>
    <s v="SubD (SubD A)"/>
    <s v="Hair Care"/>
    <s v="H&amp;S"/>
    <n v="56"/>
    <n v="12"/>
    <n v="2236.3200000000002"/>
    <m/>
    <x v="1"/>
    <n v="186.36"/>
    <n v="2236.3200000000002"/>
    <n v="379218.31999999995"/>
    <n v="610999.30000000005"/>
    <n v="11781955.32"/>
    <x v="185"/>
    <n v="41779.983404255319"/>
  </r>
  <r>
    <d v="2024-12-14T00:00:00"/>
    <s v="Sales Invoice"/>
    <s v="Jalaram Enterprise"/>
    <s v="KRHUB_86219"/>
    <x v="1"/>
    <s v="SubD (SubD B)"/>
    <s v="Hair Care"/>
    <s v="H&amp;S"/>
    <n v="56"/>
    <n v="12"/>
    <n v="2236.3200000000002"/>
    <m/>
    <x v="4"/>
    <n v="186.36"/>
    <n v="2236.3200000000002"/>
    <n v="376981.99999999994"/>
    <n v="340902.56999999995"/>
    <n v="4909687.51"/>
    <x v="143"/>
    <n v="15390.869937304074"/>
  </r>
  <r>
    <d v="2024-12-14T00:00:00"/>
    <s v="Sales Invoice"/>
    <s v="Jiyansh Sales"/>
    <s v="KRHUB_94585"/>
    <x v="1"/>
    <s v="SubD (SubD B)"/>
    <s v="Hair Care"/>
    <s v="H&amp;S"/>
    <n v="56"/>
    <n v="12"/>
    <n v="2236.3200000000002"/>
    <m/>
    <x v="4"/>
    <n v="186.36"/>
    <n v="2236.3200000000002"/>
    <n v="374745.67999999993"/>
    <n v="189095.91"/>
    <n v="4907451.1899999995"/>
    <x v="144"/>
    <n v="15432.236446540879"/>
  </r>
  <r>
    <d v="2024-12-16T00:00:00"/>
    <s v="Sales Invoice"/>
    <s v="Verai General Stores"/>
    <s v="KRHUB_90915"/>
    <x v="1"/>
    <s v="SubD (SubD B)"/>
    <s v="Hair Care"/>
    <s v="H&amp;S"/>
    <n v="56"/>
    <n v="12"/>
    <n v="2236.3200000000002"/>
    <m/>
    <x v="1"/>
    <n v="186.36"/>
    <n v="2236.3200000000002"/>
    <n v="372509.36"/>
    <n v="461175.73000000004"/>
    <n v="11779719"/>
    <x v="186"/>
    <n v="41920.70818505338"/>
  </r>
  <r>
    <d v="2024-12-16T00:00:00"/>
    <s v="Sales Invoice"/>
    <s v="GPSAR Healthcare Ltd"/>
    <s v="KRHUB_78371"/>
    <x v="2"/>
    <s v="HFS (Large A Pharmacy)- D type"/>
    <s v="Hair Care"/>
    <s v="H&amp;S"/>
    <n v="30"/>
    <n v="6"/>
    <n v="2236.38"/>
    <m/>
    <x v="1"/>
    <n v="372.73"/>
    <n v="2236.38"/>
    <n v="370273.04"/>
    <n v="510745.77000000008"/>
    <n v="11777482.68"/>
    <x v="187"/>
    <n v="42062.438142857143"/>
  </r>
  <r>
    <d v="2024-12-14T00:00:00"/>
    <s v="Sales Invoice"/>
    <s v="Jalaram Enterprise"/>
    <s v="KRHUB_86219"/>
    <x v="1"/>
    <s v="SubD (SubD B)"/>
    <s v="Hair Care"/>
    <s v="H&amp;S"/>
    <n v="30"/>
    <n v="6"/>
    <n v="2236.38"/>
    <m/>
    <x v="4"/>
    <n v="372.73"/>
    <n v="2236.38"/>
    <n v="368036.66"/>
    <n v="338666.24999999994"/>
    <n v="4905214.8699999992"/>
    <x v="145"/>
    <n v="15473.863943217662"/>
  </r>
  <r>
    <d v="2024-12-20T00:00:00"/>
    <s v="Sales Invoice"/>
    <s v="Mashru General Store"/>
    <s v="KRHUB_92137"/>
    <x v="1"/>
    <s v="SubD (SubD B)"/>
    <s v="Hair Care"/>
    <s v="H&amp;S"/>
    <n v="30"/>
    <n v="6"/>
    <n v="2236.38"/>
    <m/>
    <x v="1"/>
    <n v="372.73"/>
    <n v="2236.38"/>
    <n v="365800.27999999997"/>
    <n v="209790.44999999995"/>
    <n v="11775246.300000001"/>
    <x v="188"/>
    <n v="42205.183870967747"/>
  </r>
  <r>
    <d v="2024-12-18T00:00:00"/>
    <s v="Sales Invoice"/>
    <s v="Jay Ambe Enterprise"/>
    <s v="KRHUB_92863"/>
    <x v="0"/>
    <s v="SubD (SubD A)"/>
    <s v="Skin Care"/>
    <s v="Olay"/>
    <n v="6"/>
    <n v="6"/>
    <n v="2238.2399999999998"/>
    <m/>
    <x v="1"/>
    <n v="373.03999999999996"/>
    <n v="2238.2399999999998"/>
    <n v="13395.529999999999"/>
    <n v="386998.73"/>
    <n v="11773009.92"/>
    <x v="189"/>
    <n v="42348.956546762587"/>
  </r>
  <r>
    <d v="2024-12-17T00:00:00"/>
    <s v="Sales Invoice"/>
    <s v="SHREE MOMAI TRADERS"/>
    <s v="KRHUB_89269"/>
    <x v="0"/>
    <s v="SubD (SubD A)"/>
    <s v="Oral care"/>
    <s v="ORAL B"/>
    <n v="36"/>
    <n v="20"/>
    <n v="2250"/>
    <m/>
    <x v="1"/>
    <n v="112.5"/>
    <n v="2250"/>
    <n v="117019.07999999999"/>
    <n v="366326.89"/>
    <n v="11770771.68"/>
    <x v="190"/>
    <n v="42493.76057761733"/>
  </r>
  <r>
    <d v="2024-12-14T00:00:00"/>
    <s v="Sales Invoice"/>
    <s v="Vinod Pharma"/>
    <s v="KRHUB_93329"/>
    <x v="0"/>
    <s v="SubD (SubD A)"/>
    <s v="Hair Care"/>
    <s v="Pantene"/>
    <n v="12"/>
    <n v="3"/>
    <n v="2250"/>
    <m/>
    <x v="4"/>
    <n v="750"/>
    <n v="2250"/>
    <n v="68295.09"/>
    <n v="513505.61"/>
    <n v="4902978.4899999993"/>
    <x v="146"/>
    <n v="15515.754715189871"/>
  </r>
  <r>
    <d v="2024-12-19T00:00:00"/>
    <s v="Sales Invoice"/>
    <s v="DEV ENTERPRISE"/>
    <s v="KRHUB_90736"/>
    <x v="0"/>
    <s v="SubD (SubD A)"/>
    <s v="Fabric &amp; Home Care"/>
    <s v="Ariel Liquid"/>
    <n v="4"/>
    <n v="4"/>
    <n v="2266.64"/>
    <m/>
    <x v="1"/>
    <n v="566.66"/>
    <n v="2266.64"/>
    <n v="515420.95999999985"/>
    <n v="608762.9800000001"/>
    <n v="11768521.68"/>
    <x v="191"/>
    <n v="42639.571304347824"/>
  </r>
  <r>
    <d v="2024-12-16T00:00:00"/>
    <s v="Sales Invoice"/>
    <s v="Jalaram Enterprise"/>
    <s v="KRHUB_86219"/>
    <x v="1"/>
    <s v="SubD (SubD B)"/>
    <s v="Fabric &amp; Home Care"/>
    <s v="Ariel Liquid"/>
    <n v="4"/>
    <n v="4"/>
    <n v="2266.64"/>
    <m/>
    <x v="1"/>
    <n v="566.66"/>
    <n v="2266.64"/>
    <n v="513154.31999999989"/>
    <n v="336429.86999999994"/>
    <n v="11766255.040000001"/>
    <x v="193"/>
    <n v="42786.38196363637"/>
  </r>
  <r>
    <d v="2024-12-14T00:00:00"/>
    <s v="Sales Invoice"/>
    <s v="Vinod Pharma"/>
    <s v="KRHUB_93329"/>
    <x v="0"/>
    <s v="SubD (SubD A)"/>
    <s v="Fabric &amp; Home Care"/>
    <s v="Ariel Liquid"/>
    <n v="4"/>
    <n v="4"/>
    <n v="2266.64"/>
    <m/>
    <x v="4"/>
    <n v="566.66"/>
    <n v="2266.64"/>
    <n v="510887.67999999988"/>
    <n v="511255.61"/>
    <n v="4900728.4899999993"/>
    <x v="147"/>
    <n v="15557.86822222222"/>
  </r>
  <r>
    <d v="2024-12-20T00:00:00"/>
    <s v="Sales Invoice"/>
    <s v="Mashru General Store"/>
    <s v="KRHUB_92137"/>
    <x v="1"/>
    <s v="SubD (SubD B)"/>
    <s v="Hair Care"/>
    <s v="H&amp;S"/>
    <n v="30"/>
    <n v="6"/>
    <n v="2290.86"/>
    <m/>
    <x v="1"/>
    <n v="381.81"/>
    <n v="2290.86"/>
    <n v="363563.89999999997"/>
    <n v="207554.07"/>
    <n v="11763988.4"/>
    <x v="194"/>
    <n v="42934.264233576643"/>
  </r>
  <r>
    <d v="2024-12-16T00:00:00"/>
    <s v="Sales Invoice"/>
    <s v="Verai General Stores"/>
    <s v="KRHUB_90915"/>
    <x v="1"/>
    <s v="SubD (SubD B)"/>
    <s v="Hair Care"/>
    <s v="H&amp;S"/>
    <n v="30"/>
    <n v="6"/>
    <n v="2290.86"/>
    <m/>
    <x v="1"/>
    <n v="381.81"/>
    <n v="2290.86"/>
    <n v="361273.04"/>
    <n v="458939.41000000003"/>
    <n v="11761697.540000001"/>
    <x v="195"/>
    <n v="43083.141172161173"/>
  </r>
  <r>
    <d v="2024-12-16T00:00:00"/>
    <s v="Sales Invoice"/>
    <s v="GPSAR Healthcare Ltd"/>
    <s v="KRHUB_78371"/>
    <x v="2"/>
    <s v="HFS (Large A Pharmacy)- D type"/>
    <s v="Baby Care"/>
    <s v="Pampers"/>
    <n v="12"/>
    <n v="6"/>
    <n v="2342.64"/>
    <m/>
    <x v="4"/>
    <n v="390.44"/>
    <n v="2342.64"/>
    <n v="403388.02999999985"/>
    <n v="508509.39000000007"/>
    <n v="4898461.8499999996"/>
    <x v="148"/>
    <n v="15600.196974522292"/>
  </r>
  <r>
    <d v="2024-12-16T00:00:00"/>
    <s v="Sales Invoice"/>
    <s v="GPSAR Healthcare Ltd"/>
    <s v="KRHUB_78371"/>
    <x v="2"/>
    <s v="HFS (Large A Pharmacy)- D type"/>
    <s v="Hair Care"/>
    <s v="Pantene"/>
    <n v="24"/>
    <n v="12"/>
    <n v="2389.56"/>
    <m/>
    <x v="1"/>
    <n v="199.13"/>
    <n v="2389.56"/>
    <n v="66045.09"/>
    <n v="506166.75000000006"/>
    <n v="11759406.68"/>
    <x v="197"/>
    <n v="43233.112794117646"/>
  </r>
  <r>
    <d v="2024-12-17T00:00:00"/>
    <s v="Sales Invoice"/>
    <s v="SHREE MOMAI TRADERS"/>
    <s v="KRHUB_89269"/>
    <x v="0"/>
    <s v="SubD (SubD A)"/>
    <s v="Baby Care"/>
    <s v="Pampers"/>
    <n v="72"/>
    <n v="72"/>
    <n v="2399.7600000000002"/>
    <m/>
    <x v="1"/>
    <n v="33.330000000000005"/>
    <n v="2399.7600000000002"/>
    <n v="401045.3899999999"/>
    <n v="364076.89"/>
    <n v="11757017.119999999"/>
    <x v="198"/>
    <n v="43383.827011070105"/>
  </r>
  <r>
    <d v="2024-12-20T00:00:00"/>
    <s v="Sales Invoice"/>
    <s v="Akshar Agency"/>
    <s v="KRHUB_85606"/>
    <x v="0"/>
    <s v="SubD (SubD A)"/>
    <s v="Hair Care"/>
    <s v="H&amp;S"/>
    <n v="56"/>
    <n v="10"/>
    <n v="2409.1"/>
    <m/>
    <x v="1"/>
    <n v="240.91"/>
    <n v="2409.1"/>
    <n v="358982.18"/>
    <n v="284547.12000000005"/>
    <n v="11754617.359999999"/>
    <x v="199"/>
    <n v="43535.61985185185"/>
  </r>
  <r>
    <d v="2024-12-16T00:00:00"/>
    <s v="Sales Invoice"/>
    <s v="GPSAR Healthcare Ltd"/>
    <s v="KRHUB_78371"/>
    <x v="2"/>
    <s v="HFS (Large A Pharmacy)- D type"/>
    <s v="Personal Care (GIL)"/>
    <s v="Gillette"/>
    <n v="24"/>
    <n v="12"/>
    <n v="2410.6799999999998"/>
    <m/>
    <x v="4"/>
    <n v="200.89"/>
    <n v="2410.6799999999998"/>
    <n v="93321.06"/>
    <n v="503777.19000000012"/>
    <n v="4896119.21"/>
    <x v="150"/>
    <n v="15642.553386581469"/>
  </r>
  <r>
    <d v="2024-12-14T00:00:00"/>
    <s v="Sales Invoice"/>
    <s v="Jalaram Enterprise"/>
    <s v="KRHUB_86219"/>
    <x v="1"/>
    <s v="SubD (SubD B)"/>
    <s v="Health Care"/>
    <s v="BabyRub"/>
    <n v="1080"/>
    <n v="53"/>
    <n v="2432.6999999999998"/>
    <m/>
    <x v="4"/>
    <n v="45.9"/>
    <n v="2432.6999999999998"/>
    <n v="120789.93"/>
    <n v="334163.22999999992"/>
    <n v="4893708.5299999993"/>
    <x v="151"/>
    <n v="15684.963237179485"/>
  </r>
  <r>
    <d v="2024-12-16T00:00:00"/>
    <s v="Sales Invoice"/>
    <s v="Verai General Stores"/>
    <s v="KRHUB_90915"/>
    <x v="1"/>
    <s v="SubD (SubD B)"/>
    <s v="Fabric &amp; Home Care"/>
    <s v="Ariel Liquid"/>
    <n v="6"/>
    <n v="6"/>
    <n v="2438.88"/>
    <m/>
    <x v="1"/>
    <n v="406.48"/>
    <n v="2438.88"/>
    <n v="508621.03999999986"/>
    <n v="456648.55000000005"/>
    <n v="11752208.26"/>
    <x v="200"/>
    <n v="43688.506542750925"/>
  </r>
  <r>
    <d v="2024-12-16T00:00:00"/>
    <s v="Sales Invoice"/>
    <s v="GPSAR Healthcare Ltd"/>
    <s v="KRHUB_78371"/>
    <x v="2"/>
    <s v="HFS (Large A Pharmacy)- D type"/>
    <s v="Grooming"/>
    <s v="Gillette Vector Plus"/>
    <n v="600"/>
    <n v="12"/>
    <n v="2465.4"/>
    <m/>
    <x v="4"/>
    <n v="205.45000000000002"/>
    <n v="2465.4"/>
    <n v="22537.84"/>
    <n v="501366.51000000013"/>
    <n v="4891275.83"/>
    <x v="152"/>
    <n v="15727.575016077171"/>
  </r>
  <r>
    <d v="2024-12-16T00:00:00"/>
    <s v="Sales Invoice"/>
    <s v="Verai General Stores"/>
    <s v="KRHUB_90915"/>
    <x v="1"/>
    <s v="SubD (SubD B)"/>
    <s v="Grooming"/>
    <s v="Gillette Vector Plus"/>
    <n v="600"/>
    <n v="12"/>
    <n v="2465.4"/>
    <m/>
    <x v="4"/>
    <n v="205.45000000000002"/>
    <n v="2465.4"/>
    <n v="20072.440000000002"/>
    <n v="454209.67000000004"/>
    <n v="4888810.43"/>
    <x v="153"/>
    <n v="15770.35622580645"/>
  </r>
  <r>
    <d v="2024-12-17T00:00:00"/>
    <s v="Sales Invoice"/>
    <s v="SHREE MOMAI TRADERS"/>
    <s v="KRHUB_89269"/>
    <x v="0"/>
    <s v="SubD (SubD A)"/>
    <s v="Baby Care"/>
    <s v="Pampers"/>
    <n v="288"/>
    <n v="299"/>
    <n v="2490.67"/>
    <m/>
    <x v="1"/>
    <n v="8.33"/>
    <n v="2490.67"/>
    <n v="398645.62999999989"/>
    <n v="361677.13"/>
    <n v="11749769.380000001"/>
    <x v="201"/>
    <n v="43842.423059701498"/>
  </r>
  <r>
    <d v="2024-12-14T00:00:00"/>
    <s v="Sales Invoice"/>
    <s v="Jalaram Enterprise"/>
    <s v="KRHUB_86219"/>
    <x v="1"/>
    <s v="SubD (SubD B)"/>
    <s v="Fabric &amp; Home Care"/>
    <s v="Ariel Liquid"/>
    <n v="12"/>
    <n v="12"/>
    <n v="2499.96"/>
    <m/>
    <x v="4"/>
    <n v="208.33"/>
    <n v="2499.96"/>
    <n v="506182.15999999986"/>
    <n v="331730.52999999991"/>
    <n v="4886345.03"/>
    <x v="155"/>
    <n v="15813.41433656958"/>
  </r>
  <r>
    <d v="2024-12-14T00:00:00"/>
    <s v="Sales Invoice"/>
    <s v="Vinod Pharma"/>
    <s v="KRHUB_93329"/>
    <x v="0"/>
    <s v="SubD (SubD A)"/>
    <s v="Fabric &amp; Home Care"/>
    <s v="Ariel Liquid"/>
    <n v="12"/>
    <n v="12"/>
    <n v="2499.96"/>
    <m/>
    <x v="4"/>
    <n v="208.33"/>
    <n v="2499.96"/>
    <n v="503682.1999999999"/>
    <n v="508988.97"/>
    <n v="4883845.07"/>
    <x v="156"/>
    <n v="15856.639837662338"/>
  </r>
  <r>
    <d v="2024-12-14T00:00:00"/>
    <s v="Sales Invoice"/>
    <s v="Vinayak Marketing"/>
    <s v="KRHUB_91961"/>
    <x v="0"/>
    <s v="SubD (SubD A)"/>
    <s v="Female Hair Removal"/>
    <s v="Venus"/>
    <n v="40"/>
    <n v="6"/>
    <n v="2500.02"/>
    <m/>
    <x v="0"/>
    <n v="416.67"/>
    <n v="2500.02"/>
    <n v="37765.769999999997"/>
    <n v="774717.42999999993"/>
    <n v="724625.87999999989"/>
    <x v="46"/>
    <n v="13175.015999999998"/>
  </r>
  <r>
    <d v="2024-12-16T00:00:00"/>
    <s v="Sales Invoice"/>
    <s v="Verai General Stores"/>
    <s v="KRHUB_90915"/>
    <x v="1"/>
    <s v="SubD (SubD B)"/>
    <s v="Baby Care"/>
    <s v="Pampers"/>
    <n v="40"/>
    <n v="24"/>
    <n v="2500.08"/>
    <m/>
    <x v="4"/>
    <n v="104.17"/>
    <n v="2500.08"/>
    <n v="396154.9599999999"/>
    <n v="451744.27000000008"/>
    <n v="4881345.1099999994"/>
    <x v="157"/>
    <n v="15900.146938110747"/>
  </r>
  <r>
    <d v="2024-12-16T00:00:00"/>
    <s v="Sales Invoice"/>
    <s v="Verai General Stores"/>
    <s v="KRHUB_90915"/>
    <x v="1"/>
    <s v="SubD (SubD B)"/>
    <s v="Fabric &amp; Home Care"/>
    <s v="Ariel Liquid"/>
    <n v="24"/>
    <n v="48"/>
    <n v="2544"/>
    <m/>
    <x v="1"/>
    <n v="53"/>
    <n v="2544"/>
    <n v="501182.23999999987"/>
    <n v="449244.19"/>
    <n v="11747278.710000001"/>
    <x v="202"/>
    <n v="43997.29853932585"/>
  </r>
  <r>
    <d v="2024-12-20T00:00:00"/>
    <s v="Sales Invoice"/>
    <s v="Mashru General Store"/>
    <s v="KRHUB_92137"/>
    <x v="1"/>
    <s v="SubD (SubD B)"/>
    <s v="Health Care"/>
    <s v="Vaporub"/>
    <n v="72"/>
    <n v="9"/>
    <n v="2553.39"/>
    <m/>
    <x v="1"/>
    <n v="283.70999999999998"/>
    <n v="2553.39"/>
    <n v="9172345.3900000006"/>
    <n v="205263.20999999996"/>
    <n v="11744734.710000001"/>
    <x v="203"/>
    <n v="44153.138007518799"/>
  </r>
  <r>
    <d v="2024-12-17T00:00:00"/>
    <s v="Sales Invoice"/>
    <s v="SHREE MOMAI TRADERS"/>
    <s v="KRHUB_89269"/>
    <x v="0"/>
    <s v="SubD (SubD A)"/>
    <s v="Health Care"/>
    <s v="Vaporub"/>
    <n v="72"/>
    <n v="9"/>
    <n v="2553.39"/>
    <m/>
    <x v="1"/>
    <n v="283.70999999999998"/>
    <n v="2553.39"/>
    <n v="9169792"/>
    <n v="359186.46"/>
    <n v="11742181.32"/>
    <x v="204"/>
    <n v="44310.118188679247"/>
  </r>
  <r>
    <d v="2024-12-14T00:00:00"/>
    <s v="Sales Invoice"/>
    <s v="V M Enterprise"/>
    <s v="KRHUB_91962"/>
    <x v="0"/>
    <s v="SubD (SubD A)"/>
    <s v="Health Care"/>
    <s v="Vaporub"/>
    <n v="72"/>
    <n v="9"/>
    <n v="2553.39"/>
    <m/>
    <x v="4"/>
    <n v="283.70999999999998"/>
    <n v="2553.39"/>
    <n v="9167238.6100000013"/>
    <n v="393001.56"/>
    <n v="4878845.03"/>
    <x v="159"/>
    <n v="15943.938006535949"/>
  </r>
  <r>
    <d v="2024-12-18T00:00:00"/>
    <s v="Sales Invoice"/>
    <s v="Jay Ambe Enterprise"/>
    <s v="KRHUB_92863"/>
    <x v="0"/>
    <s v="SubD (SubD A)"/>
    <s v="Fabric &amp; Home Care"/>
    <s v="Ariel Liquid"/>
    <n v="4"/>
    <n v="4"/>
    <n v="2555.56"/>
    <m/>
    <x v="1"/>
    <n v="638.89"/>
    <n v="2555.56"/>
    <n v="498638.23999999987"/>
    <n v="384760.49"/>
    <n v="11739627.93"/>
    <x v="205"/>
    <n v="44468.287613636363"/>
  </r>
  <r>
    <d v="2024-12-20T00:00:00"/>
    <s v="Sales Invoice"/>
    <s v="Akshar Agency"/>
    <s v="KRHUB_85606"/>
    <x v="0"/>
    <s v="SubD (SubD A)"/>
    <s v="Hair Care"/>
    <s v="Pantene"/>
    <n v="30"/>
    <n v="6"/>
    <n v="2558.2199999999998"/>
    <m/>
    <x v="1"/>
    <n v="426.36999999999995"/>
    <n v="2558.2199999999998"/>
    <n v="63655.53"/>
    <n v="282138.02"/>
    <n v="11737072.369999999"/>
    <x v="206"/>
    <n v="44627.651596958174"/>
  </r>
  <r>
    <d v="2024-12-17T00:00:00"/>
    <s v="Sales Invoice"/>
    <s v="SHREE MOMAI TRADERS"/>
    <s v="KRHUB_89269"/>
    <x v="0"/>
    <s v="SubD (SubD A)"/>
    <s v="Oral care"/>
    <s v="ORAL B"/>
    <n v="72"/>
    <n v="12"/>
    <n v="2599.92"/>
    <m/>
    <x v="1"/>
    <n v="216.66"/>
    <n v="2599.92"/>
    <n v="114769.07999999999"/>
    <n v="356633.07"/>
    <n v="11734514.15"/>
    <x v="207"/>
    <n v="44788.221946564889"/>
  </r>
  <r>
    <d v="2024-12-20T00:00:00"/>
    <s v="Sales Invoice"/>
    <s v="Vinayak Marketing"/>
    <s v="KRHUB_91961"/>
    <x v="0"/>
    <s v="SubD (SubD A)"/>
    <s v="Personal Care (GIL)"/>
    <s v="Gillette"/>
    <n v="24"/>
    <n v="6"/>
    <n v="2625"/>
    <m/>
    <x v="1"/>
    <n v="437.5"/>
    <n v="2625"/>
    <n v="90910.38"/>
    <n v="772217.40999999992"/>
    <n v="11731914.23"/>
    <x v="208"/>
    <n v="44949.862950191571"/>
  </r>
  <r>
    <d v="2024-12-16T00:00:00"/>
    <s v="Sales Invoice"/>
    <s v="Verai General Stores"/>
    <s v="KRHUB_90915"/>
    <x v="1"/>
    <s v="SubD (SubD B)"/>
    <s v="Baby Care"/>
    <s v="Pampers"/>
    <n v="40"/>
    <n v="32"/>
    <n v="2640"/>
    <m/>
    <x v="4"/>
    <n v="82.5"/>
    <n v="2640"/>
    <n v="393654.87999999995"/>
    <n v="446700.19"/>
    <n v="4876291.6399999997"/>
    <x v="161"/>
    <n v="15987.84144262295"/>
  </r>
  <r>
    <d v="2024-12-17T00:00:00"/>
    <s v="Sales Invoice"/>
    <s v="DEV ENTERPRISE"/>
    <s v="KRHUB_90736"/>
    <x v="0"/>
    <s v="SubD (SubD A)"/>
    <s v="Hair Care"/>
    <s v="H&amp;S"/>
    <n v="12"/>
    <n v="3"/>
    <n v="2649.12"/>
    <m/>
    <x v="1"/>
    <n v="883.04"/>
    <n v="2649.12"/>
    <n v="356573.08"/>
    <n v="606496.34000000008"/>
    <n v="11729289.23"/>
    <x v="209"/>
    <n v="45112.650884615388"/>
  </r>
  <r>
    <d v="2024-12-13T00:00:00"/>
    <s v="Sales Invoice"/>
    <s v="V M Enterprise"/>
    <s v="KRHUB_91962"/>
    <x v="0"/>
    <s v="SubD (SubD A)"/>
    <s v="Hair Care"/>
    <s v="H&amp;S"/>
    <n v="12"/>
    <n v="3"/>
    <n v="2649.12"/>
    <m/>
    <x v="0"/>
    <n v="883.04"/>
    <n v="2649.12"/>
    <n v="353923.96"/>
    <n v="390448.17"/>
    <n v="722125.85999999987"/>
    <x v="47"/>
    <n v="13372.701111111108"/>
  </r>
  <r>
    <d v="2024-12-14T00:00:00"/>
    <s v="Sales Invoice"/>
    <s v="Bipinkumar Manshukhlal Shah"/>
    <s v="KRHUB_78366"/>
    <x v="0"/>
    <s v="SubD (SubD A)"/>
    <s v="Baby Care"/>
    <s v="Pampers"/>
    <n v="12"/>
    <n v="8"/>
    <n v="2660"/>
    <m/>
    <x v="4"/>
    <n v="332.5"/>
    <n v="2660"/>
    <n v="391014.87999999995"/>
    <n v="365729.18000000005"/>
    <n v="4873651.6399999997"/>
    <x v="162"/>
    <n v="16031.748815789473"/>
  </r>
  <r>
    <d v="2024-12-14T00:00:00"/>
    <s v="Sales Invoice"/>
    <s v="Jalaram Enterprise"/>
    <s v="KRHUB_86219"/>
    <x v="1"/>
    <s v="SubD (SubD B)"/>
    <s v="Baby Care"/>
    <s v="Pampers"/>
    <n v="12"/>
    <n v="8"/>
    <n v="2660"/>
    <m/>
    <x v="4"/>
    <n v="332.5"/>
    <n v="2660"/>
    <n v="388354.87999999995"/>
    <n v="329230.56999999995"/>
    <n v="4870991.6399999997"/>
    <x v="163"/>
    <n v="16075.88"/>
  </r>
  <r>
    <d v="2024-12-19T00:00:00"/>
    <s v="Sales Invoice"/>
    <s v="DEV ENTERPRISE"/>
    <s v="KRHUB_90736"/>
    <x v="0"/>
    <s v="SubD (SubD A)"/>
    <s v="Personal Care (GIL)"/>
    <s v="Gillette"/>
    <n v="12"/>
    <n v="12"/>
    <n v="2667.84"/>
    <m/>
    <x v="1"/>
    <n v="222.32000000000002"/>
    <n v="2667.84"/>
    <n v="88285.38"/>
    <n v="603847.22000000009"/>
    <n v="11726640.109999999"/>
    <x v="210"/>
    <n v="45276.602741312738"/>
  </r>
  <r>
    <d v="2024-12-16T00:00:00"/>
    <s v="Sales Invoice"/>
    <s v="GPSAR Healthcare Ltd"/>
    <s v="KRHUB_78371"/>
    <x v="2"/>
    <s v="HFS (Large A Pharmacy)- D type"/>
    <s v="Personal Care (GIL)"/>
    <s v="Gillette"/>
    <n v="12"/>
    <n v="12"/>
    <n v="2667.84"/>
    <m/>
    <x v="4"/>
    <n v="222.32000000000002"/>
    <n v="2667.84"/>
    <n v="85617.540000000008"/>
    <n v="498901.11000000016"/>
    <n v="4868331.6399999997"/>
    <x v="165"/>
    <n v="16120.303443708608"/>
  </r>
  <r>
    <d v="2024-12-16T00:00:00"/>
    <s v="Sales Invoice"/>
    <s v="GPSAR Healthcare Ltd"/>
    <s v="KRHUB_78371"/>
    <x v="2"/>
    <s v="HFS (Large A Pharmacy)- D type"/>
    <s v="Personal Care (GIL)"/>
    <s v="Gillette"/>
    <n v="24"/>
    <n v="12"/>
    <n v="2667.84"/>
    <m/>
    <x v="4"/>
    <n v="222.32000000000002"/>
    <n v="2667.84"/>
    <n v="82949.7"/>
    <n v="496233.27000000014"/>
    <n v="4865663.8"/>
    <x v="166"/>
    <n v="16164.996013289036"/>
  </r>
  <r>
    <d v="2024-12-16T00:00:00"/>
    <s v="Sales Invoice"/>
    <s v="GPSAR Healthcare Ltd"/>
    <s v="KRHUB_78371"/>
    <x v="2"/>
    <s v="HFS (Large A Pharmacy)- D type"/>
    <s v="Grooming"/>
    <s v="Vector3"/>
    <n v="72"/>
    <n v="12"/>
    <n v="2667.84"/>
    <m/>
    <x v="4"/>
    <n v="222.32000000000002"/>
    <n v="2667.84"/>
    <n v="10816.2"/>
    <n v="493565.43000000011"/>
    <n v="4862995.96"/>
    <x v="167"/>
    <n v="16209.986533333333"/>
  </r>
  <r>
    <d v="2024-12-19T00:00:00"/>
    <s v="Sales Invoice"/>
    <s v="DEV ENTERPRISE"/>
    <s v="KRHUB_90736"/>
    <x v="0"/>
    <s v="SubD (SubD A)"/>
    <s v="Grooming"/>
    <s v="Guard"/>
    <n v="240"/>
    <n v="24"/>
    <n v="2688"/>
    <m/>
    <x v="1"/>
    <n v="112"/>
    <n v="2688"/>
    <n v="323343.44"/>
    <n v="601179.38000000012"/>
    <n v="11723972.27"/>
    <x v="211"/>
    <n v="45441.752984496125"/>
  </r>
  <r>
    <d v="2024-12-14T00:00:00"/>
    <s v="Sales Invoice"/>
    <s v="Punit Sales Agency"/>
    <s v="KRHUB_78572"/>
    <x v="0"/>
    <s v="SubD (SubD A)"/>
    <s v="Grooming"/>
    <s v="Guard"/>
    <n v="240"/>
    <n v="24"/>
    <n v="2688"/>
    <m/>
    <x v="0"/>
    <n v="112"/>
    <n v="2688"/>
    <n v="320655.44"/>
    <n v="359570.07999999996"/>
    <n v="719476.73999999987"/>
    <x v="48"/>
    <n v="13575.032830188677"/>
  </r>
  <r>
    <d v="2024-12-16T00:00:00"/>
    <s v="Sales Invoice"/>
    <s v="GPSAR Healthcare Ltd"/>
    <s v="KRHUB_78371"/>
    <x v="2"/>
    <s v="HFS (Large A Pharmacy)- D type"/>
    <s v="Personal Care (GIL)"/>
    <s v="Gillette"/>
    <n v="12"/>
    <n v="11"/>
    <n v="2700.94"/>
    <m/>
    <x v="4"/>
    <n v="245.54"/>
    <n v="2700.94"/>
    <n v="80281.859999999986"/>
    <n v="490897.59000000014"/>
    <n v="4860328.12"/>
    <x v="168"/>
    <n v="16255.277993311038"/>
  </r>
  <r>
    <d v="2024-12-14T00:00:00"/>
    <s v="Sales Invoice"/>
    <s v="Jalaram Enterprise"/>
    <s v="KRHUB_86219"/>
    <x v="1"/>
    <s v="SubD (SubD B)"/>
    <s v="Fabric &amp; Home Care"/>
    <s v="Ariel Liquid"/>
    <n v="6"/>
    <n v="6"/>
    <n v="2716.62"/>
    <m/>
    <x v="4"/>
    <n v="452.77"/>
    <n v="2716.62"/>
    <n v="496082.67999999988"/>
    <n v="326570.56999999995"/>
    <n v="4857627.18"/>
    <x v="169"/>
    <n v="16300.762348993288"/>
  </r>
  <r>
    <d v="2024-12-14T00:00:00"/>
    <s v="Sales Invoice"/>
    <s v="Vinayak Marketing"/>
    <s v="KRHUB_91961"/>
    <x v="0"/>
    <s v="SubD (SubD A)"/>
    <s v="Hair Care"/>
    <s v="H&amp;S"/>
    <n v="48"/>
    <n v="36"/>
    <n v="2749.32"/>
    <m/>
    <x v="4"/>
    <n v="76.37"/>
    <n v="2749.32"/>
    <n v="351274.84"/>
    <n v="769592.40999999992"/>
    <n v="4854910.5599999996"/>
    <x v="170"/>
    <n v="16346.500202020201"/>
  </r>
  <r>
    <d v="2024-12-16T00:00:00"/>
    <s v="Sales Invoice"/>
    <s v="Verai General Stores"/>
    <s v="KRHUB_90915"/>
    <x v="1"/>
    <s v="SubD (SubD B)"/>
    <s v="Oral care"/>
    <s v="ORAL B"/>
    <n v="12"/>
    <n v="12"/>
    <n v="2749.92"/>
    <m/>
    <x v="4"/>
    <n v="229.16"/>
    <n v="2749.92"/>
    <n v="112169.16"/>
    <n v="444060.19000000006"/>
    <n v="4852161.24"/>
    <x v="171"/>
    <n v="16392.436621621622"/>
  </r>
  <r>
    <d v="2024-12-13T00:00:00"/>
    <s v="Sales Invoice"/>
    <s v="V M Enterprise"/>
    <s v="KRHUB_91962"/>
    <x v="0"/>
    <s v="SubD (SubD A)"/>
    <s v="Hair Care"/>
    <s v="H&amp;S"/>
    <n v="40"/>
    <n v="40"/>
    <n v="2750"/>
    <m/>
    <x v="0"/>
    <n v="68.75"/>
    <n v="2750"/>
    <n v="348525.52"/>
    <n v="387799.05"/>
    <n v="716788.73999999987"/>
    <x v="49"/>
    <n v="13784.398846153843"/>
  </r>
  <r>
    <d v="2024-12-14T00:00:00"/>
    <s v="Sales Invoice"/>
    <s v="Vinayak Marketing"/>
    <s v="KRHUB_91961"/>
    <x v="0"/>
    <s v="SubD (SubD A)"/>
    <s v="Hair Care"/>
    <s v="H&amp;S"/>
    <n v="40"/>
    <n v="40"/>
    <n v="2750"/>
    <m/>
    <x v="4"/>
    <n v="68.75"/>
    <n v="2750"/>
    <n v="345775.52"/>
    <n v="766843.08999999985"/>
    <n v="4849411.32"/>
    <x v="172"/>
    <n v="16438.682440677967"/>
  </r>
  <r>
    <d v="2024-12-13T00:00:00"/>
    <s v="Sales Invoice"/>
    <s v="Vinod Pharma"/>
    <s v="KRHUB_93329"/>
    <x v="0"/>
    <s v="SubD (SubD A)"/>
    <s v="Hair Care"/>
    <s v="H&amp;S"/>
    <n v="40"/>
    <n v="40"/>
    <n v="2750"/>
    <m/>
    <x v="0"/>
    <n v="68.75"/>
    <n v="2750"/>
    <n v="343025.52"/>
    <n v="506489.00999999989"/>
    <n v="714038.73999999987"/>
    <x v="50"/>
    <n v="14000.759607843134"/>
  </r>
  <r>
    <d v="2024-12-18T00:00:00"/>
    <s v="Sales Invoice"/>
    <s v="Jay Ambe Enterprise"/>
    <s v="KRHUB_92863"/>
    <x v="0"/>
    <s v="SubD (SubD A)"/>
    <s v="Health Care"/>
    <s v="Vaporub Xtra Strong"/>
    <n v="540"/>
    <n v="60"/>
    <n v="2754"/>
    <m/>
    <x v="1"/>
    <n v="45.9"/>
    <n v="2754"/>
    <n v="24478.710000000003"/>
    <n v="382204.92999999993"/>
    <n v="11721284.27"/>
    <x v="213"/>
    <n v="45608.11"/>
  </r>
  <r>
    <d v="2024-12-14T00:00:00"/>
    <s v="Sales Invoice"/>
    <s v="Bipinkumar Manshukhlal Shah"/>
    <s v="KRHUB_78366"/>
    <x v="0"/>
    <s v="SubD (SubD A)"/>
    <s v="Baby Care"/>
    <s v="Pampers"/>
    <n v="40"/>
    <n v="16"/>
    <n v="2768.8"/>
    <m/>
    <x v="4"/>
    <n v="173.05"/>
    <n v="2768.8"/>
    <n v="385694.87999999995"/>
    <n v="363069.18000000005"/>
    <n v="4846661.32"/>
    <x v="173"/>
    <n v="16485.242585034015"/>
  </r>
  <r>
    <d v="2024-12-20T00:00:00"/>
    <s v="Sales Invoice"/>
    <s v="Akshar Agency"/>
    <s v="KRHUB_85606"/>
    <x v="0"/>
    <s v="SubD (SubD A)"/>
    <s v="Grooming"/>
    <s v="Guard"/>
    <n v="80"/>
    <n v="40"/>
    <n v="2773.2"/>
    <m/>
    <x v="1"/>
    <n v="69.33"/>
    <n v="2773.2"/>
    <n v="317967.44"/>
    <n v="279579.80000000005"/>
    <n v="11718530.27"/>
    <x v="214"/>
    <n v="45775.508867187498"/>
  </r>
  <r>
    <d v="2024-12-18T00:00:00"/>
    <s v="Sales Invoice"/>
    <s v="Jay Ambe Enterprise"/>
    <s v="KRHUB_92863"/>
    <x v="0"/>
    <s v="SubD (SubD A)"/>
    <s v="Grooming"/>
    <s v="Guard"/>
    <n v="80"/>
    <n v="40"/>
    <n v="2773.2"/>
    <m/>
    <x v="1"/>
    <n v="69.33"/>
    <n v="2773.2"/>
    <n v="315194.23999999999"/>
    <n v="379450.92999999993"/>
    <n v="11715757.07"/>
    <x v="215"/>
    <n v="45944.145372549021"/>
  </r>
  <r>
    <d v="2024-12-13T00:00:00"/>
    <s v="Sales Invoice"/>
    <s v="Akshar Agency"/>
    <s v="KRHUB_85606"/>
    <x v="0"/>
    <s v="SubD (SubD A)"/>
    <s v="Fabric &amp; Home Care"/>
    <s v="Tide"/>
    <n v="12"/>
    <n v="24"/>
    <n v="2777.76"/>
    <m/>
    <x v="0"/>
    <n v="115.74000000000001"/>
    <n v="2777.76"/>
    <n v="836791.6399999999"/>
    <n v="276806.60000000003"/>
    <n v="711288.73999999987"/>
    <x v="51"/>
    <n v="14225.774799999997"/>
  </r>
  <r>
    <d v="2024-12-18T00:00:00"/>
    <s v="Sales Invoice"/>
    <s v="Vinod Pharma"/>
    <s v="KRHUB_93329"/>
    <x v="0"/>
    <s v="SubD (SubD A)"/>
    <s v="Grooming"/>
    <s v="Fusion"/>
    <n v="200"/>
    <n v="5"/>
    <n v="2790.2"/>
    <m/>
    <x v="1"/>
    <n v="558.04"/>
    <n v="2790.2"/>
    <n v="144004.13999999998"/>
    <n v="503739.00999999989"/>
    <n v="11712983.869999999"/>
    <x v="216"/>
    <n v="46114.109724409449"/>
  </r>
  <r>
    <d v="2024-12-14T00:00:00"/>
    <s v="Sales Invoice"/>
    <s v="Punit Sales Agency"/>
    <s v="KRHUB_78572"/>
    <x v="0"/>
    <s v="SubD (SubD A)"/>
    <s v="Grooming"/>
    <s v="Guard"/>
    <n v="480"/>
    <n v="40"/>
    <n v="2800"/>
    <m/>
    <x v="0"/>
    <n v="70"/>
    <n v="2800"/>
    <n v="312421.03999999998"/>
    <n v="356882.07999999996"/>
    <n v="708510.97999999986"/>
    <x v="54"/>
    <n v="14459.407755102038"/>
  </r>
  <r>
    <d v="2024-12-20T00:00:00"/>
    <s v="Sales Invoice"/>
    <s v="Akshar Agency"/>
    <s v="KRHUB_85606"/>
    <x v="0"/>
    <s v="SubD (SubD A)"/>
    <s v="Hair Care"/>
    <s v="H&amp;S"/>
    <n v="30"/>
    <n v="6"/>
    <n v="2809.08"/>
    <m/>
    <x v="1"/>
    <n v="468.18"/>
    <n v="2809.08"/>
    <n v="340275.52"/>
    <n v="274028.84000000003"/>
    <n v="11710193.67"/>
    <x v="217"/>
    <n v="46285.350474308303"/>
  </r>
  <r>
    <d v="2024-12-14T00:00:00"/>
    <s v="Sales Invoice"/>
    <s v="DEV ENTERPRISE"/>
    <s v="KRHUB_90736"/>
    <x v="0"/>
    <s v="SubD (SubD A)"/>
    <s v="Hair Care"/>
    <s v="H&amp;S"/>
    <n v="30"/>
    <n v="6"/>
    <n v="2809.08"/>
    <m/>
    <x v="4"/>
    <n v="468.18"/>
    <n v="2809.08"/>
    <n v="337466.44000000006"/>
    <n v="598491.38000000012"/>
    <n v="4843892.5200000005"/>
    <x v="174"/>
    <n v="16532.056382252562"/>
  </r>
  <r>
    <d v="2024-12-16T00:00:00"/>
    <s v="Sales Invoice"/>
    <s v="Verai General Stores"/>
    <s v="KRHUB_90915"/>
    <x v="1"/>
    <s v="SubD (SubD B)"/>
    <s v="Hair Care"/>
    <s v="H&amp;S"/>
    <n v="30"/>
    <n v="6"/>
    <n v="2809.08"/>
    <m/>
    <x v="1"/>
    <n v="468.18"/>
    <n v="2809.08"/>
    <n v="334657.36000000004"/>
    <n v="441310.27"/>
    <n v="11707384.59"/>
    <x v="218"/>
    <n v="46457.875357142853"/>
  </r>
  <r>
    <d v="2024-12-19T00:00:00"/>
    <s v="Sales Invoice"/>
    <s v="DEV ENTERPRISE"/>
    <s v="KRHUB_90736"/>
    <x v="0"/>
    <s v="SubD (SubD A)"/>
    <s v="Grooming"/>
    <s v="Vector3"/>
    <n v="30"/>
    <n v="18"/>
    <n v="2812.68"/>
    <m/>
    <x v="1"/>
    <n v="156.26"/>
    <n v="2812.68"/>
    <n v="8148.3600000000006"/>
    <n v="595682.30000000005"/>
    <n v="11704575.51"/>
    <x v="220"/>
    <n v="46631.77494023904"/>
  </r>
  <r>
    <d v="2024-12-14T00:00:00"/>
    <s v="Sales Invoice"/>
    <s v="A TO Z TRADERS"/>
    <s v="KRHUB_93275"/>
    <x v="1"/>
    <s v="SubD (SubD B)"/>
    <s v="Health Care"/>
    <s v="BabyRub"/>
    <n v="216"/>
    <n v="27"/>
    <n v="2816.37"/>
    <m/>
    <x v="4"/>
    <n v="104.31"/>
    <n v="2816.37"/>
    <n v="118357.23"/>
    <n v="296391.36"/>
    <n v="4841083.4400000004"/>
    <x v="175"/>
    <n v="16579.052876712329"/>
  </r>
  <r>
    <d v="2024-12-14T00:00:00"/>
    <s v="Sales Invoice"/>
    <s v="Jalaram Enterprise"/>
    <s v="KRHUB_86219"/>
    <x v="1"/>
    <s v="SubD (SubD B)"/>
    <s v="Health Care"/>
    <s v="BabyRub"/>
    <n v="216"/>
    <n v="27"/>
    <n v="2816.37"/>
    <m/>
    <x v="4"/>
    <n v="104.31"/>
    <n v="2816.37"/>
    <n v="115540.85999999999"/>
    <n v="323853.94999999995"/>
    <n v="4838267.07"/>
    <x v="176"/>
    <n v="16626.347319587629"/>
  </r>
  <r>
    <d v="2024-12-16T00:00:00"/>
    <s v="Sales Invoice"/>
    <s v="Verai General Stores"/>
    <s v="KRHUB_90915"/>
    <x v="1"/>
    <s v="SubD (SubD B)"/>
    <s v="Fabric &amp; Home Care"/>
    <s v="Ariel Liquid"/>
    <n v="12"/>
    <n v="12"/>
    <n v="2833.32"/>
    <m/>
    <x v="1"/>
    <n v="236.11"/>
    <n v="2833.32"/>
    <n v="493366.05999999994"/>
    <n v="438501.19"/>
    <n v="11701762.83"/>
    <x v="221"/>
    <n v="46807.051319999999"/>
  </r>
  <r>
    <d v="2024-12-14T00:00:00"/>
    <s v="Sales Invoice"/>
    <s v="Vinod Pharma"/>
    <s v="KRHUB_93329"/>
    <x v="0"/>
    <s v="SubD (SubD A)"/>
    <s v="Fabric &amp; Home Care"/>
    <s v="Ariel Liquid"/>
    <n v="12"/>
    <n v="12"/>
    <n v="2833.32"/>
    <m/>
    <x v="4"/>
    <n v="236.11"/>
    <n v="2833.32"/>
    <n v="490532.73999999993"/>
    <n v="500948.80999999994"/>
    <n v="4835450.7"/>
    <x v="177"/>
    <n v="16673.967931034484"/>
  </r>
  <r>
    <d v="2024-12-13T00:00:00"/>
    <s v="Sales Invoice"/>
    <s v="Akshar Agency"/>
    <s v="KRHUB_85606"/>
    <x v="0"/>
    <s v="SubD (SubD A)"/>
    <s v="Hair Care"/>
    <s v="H&amp;S"/>
    <n v="36"/>
    <n v="72"/>
    <n v="2880"/>
    <m/>
    <x v="0"/>
    <n v="40"/>
    <n v="2880"/>
    <n v="331848.28000000003"/>
    <n v="271219.76"/>
    <n v="705710.97999999986"/>
    <x v="61"/>
    <n v="14702.312083333331"/>
  </r>
  <r>
    <d v="2024-12-17T00:00:00"/>
    <s v="Sales Invoice"/>
    <s v="SHREE MOMAI TRADERS"/>
    <s v="KRHUB_89269"/>
    <x v="0"/>
    <s v="SubD (SubD A)"/>
    <s v="Personal Care (GIL)"/>
    <s v="Gillette"/>
    <n v="144"/>
    <n v="144"/>
    <n v="2880"/>
    <m/>
    <x v="1"/>
    <n v="20"/>
    <n v="2880"/>
    <n v="77580.92"/>
    <n v="354033.15"/>
    <n v="11698929.51"/>
    <x v="222"/>
    <n v="46983.652650602409"/>
  </r>
  <r>
    <d v="2024-12-14T00:00:00"/>
    <s v="Sales Invoice"/>
    <s v="Vinayak Marketing"/>
    <s v="KRHUB_91961"/>
    <x v="0"/>
    <s v="SubD (SubD A)"/>
    <s v="Personal Care (GIL)"/>
    <s v="Gillette"/>
    <n v="144"/>
    <n v="144"/>
    <n v="2880"/>
    <m/>
    <x v="4"/>
    <n v="20"/>
    <n v="2880"/>
    <n v="74700.92"/>
    <n v="764093.08999999985"/>
    <n v="4832617.38"/>
    <x v="178"/>
    <n v="16721.859446366783"/>
  </r>
  <r>
    <d v="2024-12-14T00:00:00"/>
    <s v="Sales Invoice"/>
    <s v="Punit Sales Agency"/>
    <s v="KRHUB_78572"/>
    <x v="0"/>
    <s v="SubD (SubD A)"/>
    <s v="Health Care"/>
    <s v="Vaporub"/>
    <n v="1080"/>
    <n v="72"/>
    <n v="2883.6"/>
    <m/>
    <x v="4"/>
    <n v="40.049999999999997"/>
    <n v="2883.6"/>
    <n v="9164685.2200000007"/>
    <n v="354082.07999999996"/>
    <n v="4829737.38"/>
    <x v="179"/>
    <n v="16769.921458333334"/>
  </r>
  <r>
    <d v="2024-12-20T00:00:00"/>
    <s v="Sales Invoice"/>
    <s v="Akshar Agency"/>
    <s v="KRHUB_85606"/>
    <x v="0"/>
    <s v="SubD (SubD A)"/>
    <s v="Fabric &amp; Home Care"/>
    <s v="Tide"/>
    <n v="12"/>
    <n v="24"/>
    <n v="2888.88"/>
    <m/>
    <x v="1"/>
    <n v="120.37"/>
    <n v="2888.88"/>
    <n v="834013.87999999989"/>
    <n v="268339.76"/>
    <n v="11696049.51"/>
    <x v="223"/>
    <n v="47161.489959677419"/>
  </r>
  <r>
    <d v="2024-12-16T00:00:00"/>
    <s v="Sales Invoice"/>
    <s v="GPSAR Healthcare Ltd"/>
    <s v="KRHUB_78371"/>
    <x v="2"/>
    <s v="HFS (Large A Pharmacy)- D type"/>
    <s v="Hair Care"/>
    <s v="H&amp;S"/>
    <n v="56"/>
    <n v="12"/>
    <n v="2890.92"/>
    <m/>
    <x v="1"/>
    <n v="240.91"/>
    <n v="2890.92"/>
    <n v="328968.28000000009"/>
    <n v="488196.65000000014"/>
    <n v="11693160.629999999"/>
    <x v="225"/>
    <n v="47340.731295546553"/>
  </r>
  <r>
    <d v="2024-12-14T00:00:00"/>
    <s v="Sales Invoice"/>
    <s v="Vinayak Marketing"/>
    <s v="KRHUB_91961"/>
    <x v="0"/>
    <s v="SubD (SubD A)"/>
    <s v="Health Care"/>
    <s v="Inhaler"/>
    <n v="720"/>
    <n v="51"/>
    <n v="2936.07"/>
    <m/>
    <x v="4"/>
    <n v="57.57"/>
    <n v="2936.07"/>
    <n v="1075949.3"/>
    <n v="761213.08999999985"/>
    <n v="4826853.78"/>
    <x v="180"/>
    <n v="16818.305853658538"/>
  </r>
  <r>
    <d v="2024-12-14T00:00:00"/>
    <s v="Sales Invoice"/>
    <s v="Punit Sales Agency"/>
    <s v="KRHUB_78572"/>
    <x v="0"/>
    <s v="SubD (SubD A)"/>
    <s v="Hair Care"/>
    <s v="H&amp;S"/>
    <n v="60"/>
    <n v="120"/>
    <n v="2940"/>
    <m/>
    <x v="4"/>
    <n v="24.5"/>
    <n v="2940"/>
    <n v="326077.36000000004"/>
    <n v="351198.48"/>
    <n v="4823917.71"/>
    <x v="181"/>
    <n v="16866.845139860139"/>
  </r>
  <r>
    <d v="2024-12-13T00:00:00"/>
    <s v="Sales Invoice"/>
    <s v="V M Enterprise"/>
    <s v="KRHUB_91962"/>
    <x v="0"/>
    <s v="SubD (SubD A)"/>
    <s v="Hair Care"/>
    <s v="H&amp;S"/>
    <n v="60"/>
    <n v="120"/>
    <n v="2940"/>
    <m/>
    <x v="0"/>
    <n v="24.5"/>
    <n v="2940"/>
    <n v="323137.36000000004"/>
    <n v="385049.05"/>
    <n v="702830.97999999986"/>
    <x v="65"/>
    <n v="14953.85063829787"/>
  </r>
  <r>
    <d v="2024-12-16T00:00:00"/>
    <s v="Sales Invoice"/>
    <s v="Verai General Stores"/>
    <s v="KRHUB_90915"/>
    <x v="1"/>
    <s v="SubD (SubD B)"/>
    <s v="Hair Care"/>
    <s v="H&amp;S"/>
    <n v="60"/>
    <n v="120"/>
    <n v="2940"/>
    <m/>
    <x v="1"/>
    <n v="24.5"/>
    <n v="2940"/>
    <n v="320197.36000000004"/>
    <n v="435667.87"/>
    <n v="11690269.709999999"/>
    <x v="227"/>
    <n v="47521.421585365846"/>
  </r>
  <r>
    <d v="2024-12-20T00:00:00"/>
    <s v="Sales Invoice"/>
    <s v="Akshar Agency"/>
    <s v="KRHUB_85606"/>
    <x v="0"/>
    <s v="SubD (SubD A)"/>
    <s v="Personal Care (GIL)"/>
    <s v="Gillette"/>
    <n v="12"/>
    <n v="12"/>
    <n v="2946.48"/>
    <m/>
    <x v="1"/>
    <n v="245.54"/>
    <n v="2946.48"/>
    <n v="71820.92"/>
    <n v="265450.88"/>
    <n v="11687329.709999999"/>
    <x v="228"/>
    <n v="47703.386571428564"/>
  </r>
  <r>
    <d v="2024-12-16T00:00:00"/>
    <s v="Sales Invoice"/>
    <s v="Verai General Stores"/>
    <s v="KRHUB_90915"/>
    <x v="1"/>
    <s v="SubD (SubD B)"/>
    <s v="Grooming"/>
    <s v="Gillette Mach3"/>
    <n v="36"/>
    <n v="12"/>
    <n v="2946.48"/>
    <m/>
    <x v="4"/>
    <n v="245.54"/>
    <n v="2946.48"/>
    <n v="123744.84000000001"/>
    <n v="432727.87"/>
    <n v="4820977.71"/>
    <x v="182"/>
    <n v="16915.711263157893"/>
  </r>
  <r>
    <d v="2024-12-16T00:00:00"/>
    <s v="Sales Invoice"/>
    <s v="GPSAR Healthcare Ltd"/>
    <s v="KRHUB_78371"/>
    <x v="2"/>
    <s v="HFS (Large A Pharmacy)- D type"/>
    <s v="Aircare"/>
    <s v="AmbiPur"/>
    <n v="6"/>
    <n v="12"/>
    <n v="2989.92"/>
    <m/>
    <x v="4"/>
    <n v="249.16"/>
    <n v="2989.92"/>
    <n v="2989.92"/>
    <n v="485305.73000000016"/>
    <n v="4818031.2299999995"/>
    <x v="183"/>
    <n v="16964.898697183096"/>
  </r>
  <r>
    <d v="2024-12-16T00:00:00"/>
    <s v="Sales Invoice"/>
    <s v="GPSAR Healthcare Ltd"/>
    <s v="KRHUB_78371"/>
    <x v="2"/>
    <s v="HFS (Large A Pharmacy)- D type"/>
    <s v="Oral care"/>
    <s v="ORAL B"/>
    <n v="48"/>
    <n v="6"/>
    <n v="2994.96"/>
    <m/>
    <x v="4"/>
    <n v="499.16"/>
    <n v="2994.96"/>
    <n v="109419.23999999999"/>
    <n v="482315.81000000017"/>
    <n v="4815041.3099999996"/>
    <x v="184"/>
    <n v="17014.280247349823"/>
  </r>
  <r>
    <d v="2024-12-20T00:00:00"/>
    <s v="Sales Invoice"/>
    <s v="Akshar Agency"/>
    <s v="KRHUB_85606"/>
    <x v="0"/>
    <s v="SubD (SubD A)"/>
    <s v="Oral care"/>
    <s v="ORAL B"/>
    <n v="24"/>
    <n v="12"/>
    <n v="3000"/>
    <m/>
    <x v="1"/>
    <n v="250"/>
    <n v="3000"/>
    <n v="106424.28"/>
    <n v="262504.40000000002"/>
    <n v="11684383.23"/>
    <x v="229"/>
    <n v="47886.816516393446"/>
  </r>
  <r>
    <d v="2024-12-14T00:00:00"/>
    <s v="Sales Invoice"/>
    <s v="Jiyansh Sales"/>
    <s v="KRHUB_94585"/>
    <x v="1"/>
    <s v="SubD (SubD B)"/>
    <s v="Oral care"/>
    <s v="ORAL B"/>
    <n v="24"/>
    <n v="24"/>
    <n v="3000"/>
    <m/>
    <x v="4"/>
    <n v="125"/>
    <n v="3000"/>
    <n v="103424.28"/>
    <n v="186859.59"/>
    <n v="4812046.3499999996"/>
    <x v="185"/>
    <n v="17063.99414893617"/>
  </r>
  <r>
    <d v="2024-12-18T00:00:00"/>
    <s v="Sales Invoice"/>
    <s v="Vinod Pharma"/>
    <s v="KRHUB_93329"/>
    <x v="0"/>
    <s v="SubD (SubD A)"/>
    <s v="Oral care"/>
    <s v="ORAL B"/>
    <n v="20"/>
    <n v="20"/>
    <n v="3000"/>
    <m/>
    <x v="1"/>
    <n v="150"/>
    <n v="3000"/>
    <n v="100424.28"/>
    <n v="498115.48999999987"/>
    <n v="11681383.23"/>
    <x v="230"/>
    <n v="48071.535925925928"/>
  </r>
  <r>
    <d v="2024-12-18T00:00:00"/>
    <s v="Sales Invoice"/>
    <s v="Vinod Pharma"/>
    <s v="KRHUB_93329"/>
    <x v="0"/>
    <s v="SubD (SubD A)"/>
    <s v="Oral care"/>
    <s v="ORAL B"/>
    <n v="24"/>
    <n v="24"/>
    <n v="3000"/>
    <m/>
    <x v="1"/>
    <n v="125"/>
    <n v="3000"/>
    <n v="97424.28"/>
    <n v="495115.49"/>
    <n v="11678383.23"/>
    <x v="231"/>
    <n v="48257.781942148766"/>
  </r>
  <r>
    <d v="2024-12-17T00:00:00"/>
    <s v="Sales Invoice"/>
    <s v="SHREE MOMAI TRADERS"/>
    <s v="KRHUB_89269"/>
    <x v="0"/>
    <s v="SubD (SubD A)"/>
    <s v="Baby Care"/>
    <s v="Pampers"/>
    <n v="72"/>
    <n v="72"/>
    <n v="3000.24"/>
    <m/>
    <x v="1"/>
    <n v="41.669999999999995"/>
    <n v="3000.24"/>
    <n v="382926.07999999996"/>
    <n v="351153.15"/>
    <n v="11675383.23"/>
    <x v="232"/>
    <n v="48445.57356846473"/>
  </r>
  <r>
    <d v="2024-12-13T00:00:00"/>
    <s v="Sales Invoice"/>
    <s v="Akshar Agency"/>
    <s v="KRHUB_85606"/>
    <x v="0"/>
    <s v="SubD (SubD A)"/>
    <s v="Hair Care"/>
    <s v="Pantene"/>
    <n v="30"/>
    <n v="9"/>
    <n v="3068.19"/>
    <m/>
    <x v="0"/>
    <n v="340.91"/>
    <n v="3068.19"/>
    <n v="61097.31"/>
    <n v="259504.40000000005"/>
    <n v="699890.97999999986"/>
    <x v="80"/>
    <n v="15215.021304347823"/>
  </r>
  <r>
    <d v="2024-12-14T00:00:00"/>
    <s v="Sales Invoice"/>
    <s v="Jalaram Enterprise"/>
    <s v="KRHUB_86219"/>
    <x v="1"/>
    <s v="SubD (SubD B)"/>
    <s v="Health Care"/>
    <s v="BabyRub"/>
    <n v="1080"/>
    <n v="67"/>
    <n v="3075.3"/>
    <m/>
    <x v="4"/>
    <n v="45.900000000000006"/>
    <n v="3075.3"/>
    <n v="112724.48999999999"/>
    <n v="321037.57999999996"/>
    <n v="4809046.3499999996"/>
    <x v="186"/>
    <n v="17114.043950177933"/>
  </r>
  <r>
    <d v="2024-12-16T00:00:00"/>
    <s v="Sales Invoice"/>
    <s v="Verai General Stores"/>
    <s v="KRHUB_90915"/>
    <x v="1"/>
    <s v="SubD (SubD B)"/>
    <s v="Grooming"/>
    <s v="Fusion"/>
    <n v="40"/>
    <n v="3"/>
    <n v="3077.7"/>
    <m/>
    <x v="4"/>
    <n v="1025.8999999999999"/>
    <n v="3077.7"/>
    <n v="141213.94"/>
    <n v="429781.38999999996"/>
    <n v="4805971.05"/>
    <x v="187"/>
    <n v="17164.182321428572"/>
  </r>
  <r>
    <d v="2024-12-18T00:00:00"/>
    <s v="Sales Invoice"/>
    <s v="Jay Ambe Enterprise"/>
    <s v="KRHUB_92863"/>
    <x v="0"/>
    <s v="SubD (SubD A)"/>
    <s v="Grooming"/>
    <s v="Gillette Mach3"/>
    <n v="48"/>
    <n v="6"/>
    <n v="3080.34"/>
    <m/>
    <x v="1"/>
    <n v="513.39"/>
    <n v="3080.34"/>
    <n v="120798.36"/>
    <n v="376677.73"/>
    <n v="11672382.99"/>
    <x v="233"/>
    <n v="48634.929125000002"/>
  </r>
  <r>
    <d v="2024-12-16T00:00:00"/>
    <s v="Sales Invoice"/>
    <s v="Verai General Stores"/>
    <s v="KRHUB_90915"/>
    <x v="1"/>
    <s v="SubD (SubD B)"/>
    <s v="Grooming"/>
    <s v="Gillette Mach3"/>
    <n v="48"/>
    <n v="6"/>
    <n v="3080.34"/>
    <m/>
    <x v="4"/>
    <n v="513.39"/>
    <n v="3080.34"/>
    <n v="117718.02"/>
    <n v="426703.69"/>
    <n v="4802893.3499999996"/>
    <x v="188"/>
    <n v="17214.671505376344"/>
  </r>
  <r>
    <d v="2024-12-20T00:00:00"/>
    <s v="Sales Invoice"/>
    <s v="Vinayak Marketing"/>
    <s v="KRHUB_91961"/>
    <x v="0"/>
    <s v="SubD (SubD A)"/>
    <s v="Grooming"/>
    <s v="Gillette Mach3"/>
    <n v="48"/>
    <n v="6"/>
    <n v="3080.34"/>
    <m/>
    <x v="1"/>
    <n v="513.39"/>
    <n v="3080.34"/>
    <n v="114637.68000000001"/>
    <n v="758277.01999999979"/>
    <n v="11669302.65"/>
    <x v="235"/>
    <n v="48825.534100418408"/>
  </r>
  <r>
    <d v="2024-12-16T00:00:00"/>
    <s v="Sales Invoice"/>
    <s v="GPSAR Healthcare Ltd"/>
    <s v="KRHUB_78371"/>
    <x v="2"/>
    <s v="HFS (Large A Pharmacy)- D type"/>
    <s v="Personal Care (OS)"/>
    <s v="Old Spice"/>
    <n v="48"/>
    <n v="12"/>
    <n v="3120"/>
    <m/>
    <x v="4"/>
    <n v="260"/>
    <n v="3120"/>
    <n v="3120"/>
    <n v="479320.85000000015"/>
    <n v="4799813.01"/>
    <x v="189"/>
    <n v="17265.514424460431"/>
  </r>
  <r>
    <d v="2024-12-16T00:00:00"/>
    <s v="Sales Invoice"/>
    <s v="GPSAR Healthcare Ltd"/>
    <s v="KRHUB_78371"/>
    <x v="2"/>
    <s v="HFS (Large A Pharmacy)- D type"/>
    <s v="Fem Care"/>
    <s v="Whisper Ultra"/>
    <n v="18"/>
    <n v="6"/>
    <n v="3146.88"/>
    <m/>
    <x v="4"/>
    <n v="524.48"/>
    <n v="3146.88"/>
    <n v="399474.49000000011"/>
    <n v="476200.85000000015"/>
    <n v="4796693.01"/>
    <x v="190"/>
    <n v="17316.581263537904"/>
  </r>
  <r>
    <d v="2024-12-16T00:00:00"/>
    <s v="Sales Invoice"/>
    <s v="GPSAR Healthcare Ltd"/>
    <s v="KRHUB_78371"/>
    <x v="2"/>
    <s v="HFS (Large A Pharmacy)- D type"/>
    <s v="Fem Care"/>
    <s v="Whisper Ultra"/>
    <n v="32"/>
    <n v="20"/>
    <n v="3153.2"/>
    <m/>
    <x v="4"/>
    <n v="157.66"/>
    <n v="3153.2"/>
    <n v="396327.6100000001"/>
    <n v="473053.9700000002"/>
    <n v="4793546.13"/>
    <x v="191"/>
    <n v="17367.920760869565"/>
  </r>
  <r>
    <d v="2024-12-14T00:00:00"/>
    <s v="Sales Invoice"/>
    <s v="Jiyansh Sales"/>
    <s v="KRHUB_94585"/>
    <x v="1"/>
    <s v="SubD (SubD B)"/>
    <s v="Grooming"/>
    <s v="Gillette Presto Intl"/>
    <n v="192"/>
    <n v="48"/>
    <n v="3157.44"/>
    <m/>
    <x v="0"/>
    <n v="65.78"/>
    <n v="3157.44"/>
    <n v="18944.64"/>
    <n v="183859.59"/>
    <n v="696822.78999999992"/>
    <x v="82"/>
    <n v="15484.950888888887"/>
  </r>
  <r>
    <d v="2024-12-20T00:00:00"/>
    <s v="Sales Invoice"/>
    <s v="Mashru General Store"/>
    <s v="KRHUB_92137"/>
    <x v="1"/>
    <s v="SubD (SubD B)"/>
    <s v="Grooming"/>
    <s v="Gillette Presto Intl"/>
    <n v="192"/>
    <n v="48"/>
    <n v="3157.44"/>
    <m/>
    <x v="1"/>
    <n v="65.78"/>
    <n v="3157.44"/>
    <n v="15787.2"/>
    <n v="202709.82"/>
    <n v="11666222.310000001"/>
    <x v="236"/>
    <n v="49017.740798319333"/>
  </r>
  <r>
    <d v="2024-12-16T00:00:00"/>
    <s v="Sales Invoice"/>
    <s v="GPSAR Healthcare Ltd"/>
    <s v="KRHUB_78371"/>
    <x v="2"/>
    <s v="HFS (Large A Pharmacy)- D type"/>
    <s v="Fem Care"/>
    <s v="Whisper Ultra"/>
    <n v="48"/>
    <n v="24"/>
    <n v="3157.92"/>
    <m/>
    <x v="4"/>
    <n v="131.58000000000001"/>
    <n v="3157.92"/>
    <n v="393174.41000000009"/>
    <n v="469900.77000000019"/>
    <n v="4790392.93"/>
    <x v="193"/>
    <n v="17419.610654545453"/>
  </r>
  <r>
    <d v="2024-12-16T00:00:00"/>
    <s v="Sales Invoice"/>
    <s v="Verai General Stores"/>
    <s v="KRHUB_90915"/>
    <x v="1"/>
    <s v="SubD (SubD B)"/>
    <s v="Fem Care"/>
    <s v="Whisper Choice"/>
    <n v="30"/>
    <n v="22"/>
    <n v="3171.08"/>
    <m/>
    <x v="4"/>
    <n v="144.13999999999999"/>
    <n v="3171.08"/>
    <n v="197868.73999999996"/>
    <n v="423623.35"/>
    <n v="4787235.01"/>
    <x v="194"/>
    <n v="17471.660620437957"/>
  </r>
  <r>
    <d v="2024-12-14T00:00:00"/>
    <s v="Sales Invoice"/>
    <s v="Punit Sales Agency"/>
    <s v="KRHUB_78572"/>
    <x v="0"/>
    <s v="SubD (SubD A)"/>
    <s v="Fabric &amp; Home Care"/>
    <s v="Tide"/>
    <n v="48"/>
    <n v="47"/>
    <n v="3177.2"/>
    <m/>
    <x v="4"/>
    <n v="67.599999999999994"/>
    <n v="3177.2"/>
    <n v="831124.99999999988"/>
    <n v="348258.48"/>
    <n v="4784063.93"/>
    <x v="195"/>
    <n v="17524.043699633698"/>
  </r>
  <r>
    <d v="2024-12-20T00:00:00"/>
    <s v="Sales Invoice"/>
    <s v="Vinayak Marketing"/>
    <s v="KRHUB_91961"/>
    <x v="0"/>
    <s v="SubD (SubD A)"/>
    <s v="Grooming"/>
    <s v="Gillette Vector Plus"/>
    <n v="144"/>
    <n v="36"/>
    <n v="3182.04"/>
    <m/>
    <x v="1"/>
    <n v="88.39"/>
    <n v="3182.04"/>
    <n v="17607.04"/>
    <n v="755196.67999999982"/>
    <n v="11663064.869999999"/>
    <x v="237"/>
    <n v="49211.244177215187"/>
  </r>
  <r>
    <d v="2024-12-18T00:00:00"/>
    <s v="Sales Invoice"/>
    <s v="Jay Ambe Enterprise"/>
    <s v="KRHUB_92863"/>
    <x v="0"/>
    <s v="SubD (SubD A)"/>
    <s v="Fem Care"/>
    <s v="Whisper Choice"/>
    <n v="30"/>
    <n v="30"/>
    <n v="3243.6"/>
    <m/>
    <x v="1"/>
    <n v="108.11999999999999"/>
    <n v="3243.6"/>
    <n v="194697.65999999997"/>
    <n v="373597.39"/>
    <n v="11659882.83"/>
    <x v="238"/>
    <n v="49406.283177966099"/>
  </r>
  <r>
    <d v="2024-12-16T00:00:00"/>
    <s v="Sales Invoice"/>
    <s v="Verai General Stores"/>
    <s v="KRHUB_90915"/>
    <x v="1"/>
    <s v="SubD (SubD B)"/>
    <s v="Fabric &amp; Home Care"/>
    <s v="Tide"/>
    <n v="24"/>
    <n v="24"/>
    <n v="3244.32"/>
    <m/>
    <x v="1"/>
    <n v="135.18"/>
    <n v="3244.32"/>
    <n v="827947.79999999993"/>
    <n v="420452.26999999996"/>
    <n v="11656639.23"/>
    <x v="239"/>
    <n v="49602.720127659573"/>
  </r>
  <r>
    <d v="2024-12-14T00:00:00"/>
    <s v="Sales Invoice"/>
    <s v="Vinayak Marketing"/>
    <s v="KRHUB_91961"/>
    <x v="0"/>
    <s v="SubD (SubD A)"/>
    <s v="Fabric &amp; Home Care"/>
    <s v="Tide"/>
    <n v="24"/>
    <n v="24"/>
    <n v="3244.32"/>
    <m/>
    <x v="4"/>
    <n v="135.18"/>
    <n v="3244.32"/>
    <n v="824703.48"/>
    <n v="752014.6399999999"/>
    <n v="4780886.7299999995"/>
    <x v="197"/>
    <n v="17576.789448529409"/>
  </r>
  <r>
    <d v="2024-12-16T00:00:00"/>
    <s v="Sales Invoice"/>
    <s v="Jalaram Enterprise"/>
    <s v="KRHUB_86219"/>
    <x v="1"/>
    <s v="SubD (SubD B)"/>
    <s v="Fabric &amp; Home Care"/>
    <s v="Tide"/>
    <n v="48"/>
    <n v="48"/>
    <n v="3244.8"/>
    <m/>
    <x v="1"/>
    <n v="67.600000000000009"/>
    <n v="3244.8"/>
    <n v="821459.15999999992"/>
    <n v="317962.27999999997"/>
    <n v="11653394.91"/>
    <x v="240"/>
    <n v="49800.832948717951"/>
  </r>
  <r>
    <d v="2024-12-14T00:00:00"/>
    <s v="Sales Invoice"/>
    <s v="V M Enterprise"/>
    <s v="KRHUB_91962"/>
    <x v="0"/>
    <s v="SubD (SubD A)"/>
    <s v="Fabric &amp; Home Care"/>
    <s v="Tide"/>
    <n v="48"/>
    <n v="48"/>
    <n v="3244.8"/>
    <m/>
    <x v="4"/>
    <n v="67.600000000000009"/>
    <n v="3244.8"/>
    <n v="818214.36"/>
    <n v="382109.05"/>
    <n v="4777642.4099999992"/>
    <x v="198"/>
    <n v="17629.676789667894"/>
  </r>
  <r>
    <d v="2024-12-14T00:00:00"/>
    <s v="Sales Invoice"/>
    <s v="Punit Sales Agency"/>
    <s v="KRHUB_78572"/>
    <x v="0"/>
    <s v="SubD (SubD A)"/>
    <s v="Hair Care"/>
    <s v="H&amp;S"/>
    <n v="60"/>
    <n v="133"/>
    <n v="3258.5"/>
    <m/>
    <x v="4"/>
    <n v="24.5"/>
    <n v="3258.5"/>
    <n v="317257.36000000004"/>
    <n v="345081.28"/>
    <n v="4774397.6099999994"/>
    <x v="199"/>
    <n v="17682.95411111111"/>
  </r>
  <r>
    <d v="2024-12-20T00:00:00"/>
    <s v="Sales Invoice"/>
    <s v="Akshar Agency"/>
    <s v="KRHUB_85606"/>
    <x v="0"/>
    <s v="SubD (SubD A)"/>
    <s v="Hair Care"/>
    <s v="Pantene"/>
    <n v="48"/>
    <n v="48"/>
    <n v="3272.64"/>
    <m/>
    <x v="1"/>
    <n v="68.179999999999993"/>
    <n v="3272.6399999999994"/>
    <n v="58029.119999999995"/>
    <n v="256436.21000000005"/>
    <n v="11650150.109999999"/>
    <x v="241"/>
    <n v="50000.644248927034"/>
  </r>
  <r>
    <d v="2024-12-14T00:00:00"/>
    <s v="Sales Invoice"/>
    <s v="Punit Sales Agency"/>
    <s v="KRHUB_78572"/>
    <x v="0"/>
    <s v="SubD (SubD A)"/>
    <s v="Hair Care"/>
    <s v="Pantene"/>
    <n v="48"/>
    <n v="48"/>
    <n v="3272.64"/>
    <m/>
    <x v="4"/>
    <n v="68.179999999999993"/>
    <n v="3272.6399999999994"/>
    <n v="54756.479999999996"/>
    <n v="341822.78"/>
    <n v="4771139.1099999994"/>
    <x v="200"/>
    <n v="17736.576617100371"/>
  </r>
  <r>
    <d v="2024-12-13T00:00:00"/>
    <s v="Sales Invoice"/>
    <s v="V M Enterprise"/>
    <s v="KRHUB_91962"/>
    <x v="0"/>
    <s v="SubD (SubD A)"/>
    <s v="Hair Care"/>
    <s v="Pantene"/>
    <n v="48"/>
    <n v="48"/>
    <n v="3272.64"/>
    <m/>
    <x v="0"/>
    <n v="68.179999999999993"/>
    <n v="3272.6399999999994"/>
    <n v="51483.839999999997"/>
    <n v="378864.25"/>
    <n v="693665.35"/>
    <x v="83"/>
    <n v="15765.12159090909"/>
  </r>
  <r>
    <d v="2024-12-14T00:00:00"/>
    <s v="Sales Invoice"/>
    <s v="Bipinkumar Manshukhlal Shah"/>
    <s v="KRHUB_78366"/>
    <x v="0"/>
    <s v="SubD (SubD A)"/>
    <s v="Baby Care"/>
    <s v="Pampers"/>
    <n v="40"/>
    <n v="40"/>
    <n v="3300"/>
    <m/>
    <x v="4"/>
    <n v="82.5"/>
    <n v="3300"/>
    <n v="379925.83999999997"/>
    <n v="360300.38"/>
    <n v="4767866.4699999988"/>
    <x v="201"/>
    <n v="17790.546529850741"/>
  </r>
  <r>
    <d v="2024-12-17T00:00:00"/>
    <s v="Sales Invoice"/>
    <s v="Bipinkumar Manshukhlal Shah"/>
    <s v="KRHUB_78366"/>
    <x v="0"/>
    <s v="SubD (SubD A)"/>
    <s v="Baby Care"/>
    <s v="Pampers"/>
    <n v="40"/>
    <n v="40"/>
    <n v="3300"/>
    <m/>
    <x v="1"/>
    <n v="82.5"/>
    <n v="3300"/>
    <n v="376625.84"/>
    <n v="357000.38"/>
    <n v="11646877.470000001"/>
    <x v="242"/>
    <n v="50202.058060344832"/>
  </r>
  <r>
    <d v="2024-12-14T00:00:00"/>
    <s v="Sales Invoice"/>
    <s v="DEV ENTERPRISE"/>
    <s v="KRHUB_90736"/>
    <x v="0"/>
    <s v="SubD (SubD A)"/>
    <s v="Baby Care"/>
    <s v="Pampers"/>
    <n v="40"/>
    <n v="40"/>
    <n v="3300"/>
    <m/>
    <x v="4"/>
    <n v="82.5"/>
    <n v="3300"/>
    <n v="373325.84"/>
    <n v="592869.62000000011"/>
    <n v="4764566.4699999988"/>
    <x v="202"/>
    <n v="17844.818239700369"/>
  </r>
  <r>
    <d v="2024-12-16T00:00:00"/>
    <s v="Sales Invoice"/>
    <s v="Jalaram Enterprise"/>
    <s v="KRHUB_86219"/>
    <x v="1"/>
    <s v="SubD (SubD B)"/>
    <s v="Baby Care"/>
    <s v="Pampers"/>
    <n v="40"/>
    <n v="40"/>
    <n v="3300"/>
    <m/>
    <x v="4"/>
    <n v="82.5"/>
    <n v="3300"/>
    <n v="370025.84000000008"/>
    <n v="314717.48"/>
    <n v="4761266.4699999988"/>
    <x v="203"/>
    <n v="17899.498007518792"/>
  </r>
  <r>
    <d v="2024-12-18T00:00:00"/>
    <s v="Sales Invoice"/>
    <s v="Jay Ambe Enterprise"/>
    <s v="KRHUB_92863"/>
    <x v="0"/>
    <s v="SubD (SubD A)"/>
    <s v="Baby Care"/>
    <s v="Pampers"/>
    <n v="40"/>
    <n v="40"/>
    <n v="3300"/>
    <m/>
    <x v="1"/>
    <n v="82.5"/>
    <n v="3300"/>
    <n v="366725.84"/>
    <n v="370353.79"/>
    <n v="11643577.469999999"/>
    <x v="243"/>
    <n v="50405.097272727267"/>
  </r>
  <r>
    <d v="2024-12-14T00:00:00"/>
    <s v="Sales Invoice"/>
    <s v="Jiyansh Sales"/>
    <s v="KRHUB_94585"/>
    <x v="1"/>
    <s v="SubD (SubD B)"/>
    <s v="Baby Care"/>
    <s v="Pampers"/>
    <n v="40"/>
    <n v="40"/>
    <n v="3300"/>
    <m/>
    <x v="4"/>
    <n v="82.5"/>
    <n v="3300"/>
    <n v="363425.84"/>
    <n v="180702.15"/>
    <n v="4757966.4699999988"/>
    <x v="204"/>
    <n v="17954.590452830183"/>
  </r>
  <r>
    <d v="2024-12-17T00:00:00"/>
    <s v="Sales Invoice"/>
    <s v="SHREE MOMAI TRADERS"/>
    <s v="KRHUB_89269"/>
    <x v="0"/>
    <s v="SubD (SubD A)"/>
    <s v="Baby Care"/>
    <s v="Pampers"/>
    <n v="40"/>
    <n v="40"/>
    <n v="3300"/>
    <m/>
    <x v="1"/>
    <n v="82.5"/>
    <n v="3300"/>
    <n v="360125.84"/>
    <n v="348152.91"/>
    <n v="11640277.469999999"/>
    <x v="244"/>
    <n v="50609.902043478258"/>
  </r>
  <r>
    <d v="2024-12-14T00:00:00"/>
    <s v="Sales Invoice"/>
    <s v="Vinayak Marketing"/>
    <s v="KRHUB_91961"/>
    <x v="0"/>
    <s v="SubD (SubD A)"/>
    <s v="Baby Care"/>
    <s v="Pampers"/>
    <n v="40"/>
    <n v="40"/>
    <n v="3300"/>
    <m/>
    <x v="4"/>
    <n v="82.5"/>
    <n v="3300"/>
    <n v="356825.84000000008"/>
    <n v="748770.31999999983"/>
    <n v="4754666.4699999988"/>
    <x v="205"/>
    <n v="18010.100265151512"/>
  </r>
  <r>
    <d v="2024-12-14T00:00:00"/>
    <s v="Sales Invoice"/>
    <s v="Vinod Pharma"/>
    <s v="KRHUB_93329"/>
    <x v="0"/>
    <s v="SubD (SubD A)"/>
    <s v="Baby Care"/>
    <s v="Pampers"/>
    <n v="40"/>
    <n v="40"/>
    <n v="3300"/>
    <m/>
    <x v="4"/>
    <n v="82.5"/>
    <n v="3300"/>
    <n v="353525.84000000008"/>
    <n v="492115.49"/>
    <n v="4751366.4699999988"/>
    <x v="206"/>
    <n v="18066.03220532319"/>
  </r>
  <r>
    <d v="2024-12-16T00:00:00"/>
    <s v="Sales Invoice"/>
    <s v="Verai General Stores"/>
    <s v="KRHUB_90915"/>
    <x v="1"/>
    <s v="SubD (SubD B)"/>
    <s v="Grooming"/>
    <s v="Guard"/>
    <n v="80"/>
    <n v="48"/>
    <n v="3327.84"/>
    <m/>
    <x v="4"/>
    <n v="69.33"/>
    <n v="3327.84"/>
    <n v="309621.03999999998"/>
    <n v="417207.94999999995"/>
    <n v="4748066.4699999988"/>
    <x v="207"/>
    <n v="18122.391106870225"/>
  </r>
  <r>
    <d v="2024-12-20T00:00:00"/>
    <s v="Sales Invoice"/>
    <s v="Akshar Agency"/>
    <s v="KRHUB_85606"/>
    <x v="0"/>
    <s v="SubD (SubD A)"/>
    <s v="Baby Care"/>
    <s v="Pampers"/>
    <n v="4"/>
    <n v="4"/>
    <n v="3330"/>
    <m/>
    <x v="1"/>
    <n v="832.5"/>
    <n v="3330"/>
    <n v="350225.84000000008"/>
    <n v="253163.57000000004"/>
    <n v="11636977.469999999"/>
    <x v="255"/>
    <n v="50816.495502183403"/>
  </r>
  <r>
    <d v="2024-12-17T00:00:00"/>
    <s v="Sales Invoice"/>
    <s v="SHREE MOMAI TRADERS"/>
    <s v="KRHUB_89269"/>
    <x v="0"/>
    <s v="SubD (SubD A)"/>
    <s v="Fabric &amp; Home Care"/>
    <s v="Tide"/>
    <n v="72"/>
    <n v="360"/>
    <n v="3333.6"/>
    <m/>
    <x v="1"/>
    <n v="9.26"/>
    <n v="3333.6"/>
    <n v="814969.55999999994"/>
    <n v="344852.91"/>
    <n v="11633647.469999999"/>
    <x v="256"/>
    <n v="51024.769605263151"/>
  </r>
  <r>
    <d v="2024-12-17T00:00:00"/>
    <s v="Sales Invoice"/>
    <s v="SHREE MOMAI TRADERS"/>
    <s v="KRHUB_89269"/>
    <x v="0"/>
    <s v="SubD (SubD A)"/>
    <s v="Grooming"/>
    <s v="Fusion"/>
    <n v="200"/>
    <n v="6"/>
    <n v="3348.24"/>
    <m/>
    <x v="1"/>
    <n v="558.04"/>
    <n v="3348.24"/>
    <n v="138136.24"/>
    <n v="341519.31"/>
    <n v="11630313.869999999"/>
    <x v="257"/>
    <n v="51234.862863436123"/>
  </r>
  <r>
    <d v="2024-12-16T00:00:00"/>
    <s v="Sales Invoice"/>
    <s v="Verai General Stores"/>
    <s v="KRHUB_90915"/>
    <x v="1"/>
    <s v="SubD (SubD B)"/>
    <s v="Hair Care"/>
    <s v="H&amp;S"/>
    <n v="56"/>
    <n v="18"/>
    <n v="3354.48"/>
    <m/>
    <x v="1"/>
    <n v="186.36"/>
    <n v="3354.4800000000005"/>
    <n v="313998.86000000004"/>
    <n v="413880.10999999993"/>
    <n v="11626965.629999999"/>
    <x v="258"/>
    <n v="51446.750575221231"/>
  </r>
  <r>
    <d v="2024-12-17T00:00:00"/>
    <s v="Sales Invoice"/>
    <s v="SHREE MOMAI TRADERS"/>
    <s v="KRHUB_89269"/>
    <x v="0"/>
    <s v="SubD (SubD A)"/>
    <s v="Fabric &amp; Home Care"/>
    <s v="Tide"/>
    <n v="5"/>
    <n v="33"/>
    <n v="3367.32"/>
    <m/>
    <x v="1"/>
    <n v="102.04"/>
    <n v="3367.32"/>
    <n v="811635.96000000008"/>
    <n v="338171.07"/>
    <n v="11623611.15"/>
    <x v="260"/>
    <n v="51660.493999999999"/>
  </r>
  <r>
    <d v="2024-12-20T00:00:00"/>
    <s v="Sales Invoice"/>
    <s v="Akshar Agency"/>
    <s v="KRHUB_85606"/>
    <x v="0"/>
    <s v="SubD (SubD A)"/>
    <s v="Oral care"/>
    <s v="ORAL B"/>
    <n v="48"/>
    <n v="24"/>
    <n v="3400.08"/>
    <m/>
    <x v="1"/>
    <n v="141.66999999999999"/>
    <n v="3400.08"/>
    <n v="94424.28"/>
    <n v="249833.57000000004"/>
    <n v="11620243.83"/>
    <x v="261"/>
    <n v="51876.088526785716"/>
  </r>
  <r>
    <d v="2024-12-16T00:00:00"/>
    <s v="Sales Invoice"/>
    <s v="GPSAR Healthcare Ltd"/>
    <s v="KRHUB_78371"/>
    <x v="2"/>
    <s v="HFS (Large A Pharmacy)- D type"/>
    <s v="Female Hair Removal"/>
    <s v="Venus"/>
    <n v="18"/>
    <n v="12"/>
    <n v="3421.08"/>
    <m/>
    <x v="4"/>
    <n v="285.08999999999997"/>
    <n v="3421.08"/>
    <n v="35265.75"/>
    <n v="466742.85000000015"/>
    <n v="4744738.629999999"/>
    <x v="208"/>
    <n v="18179.075210727966"/>
  </r>
  <r>
    <d v="2024-12-17T00:00:00"/>
    <s v="Sales Invoice"/>
    <s v="Bipinkumar Manshukhlal Shah"/>
    <s v="KRHUB_78366"/>
    <x v="0"/>
    <s v="SubD (SubD A)"/>
    <s v="Personal Care (GIL)"/>
    <s v="Gillette"/>
    <n v="12"/>
    <n v="14"/>
    <n v="3437.56"/>
    <m/>
    <x v="1"/>
    <n v="245.54"/>
    <n v="3437.56"/>
    <n v="68874.44"/>
    <n v="353700.38"/>
    <n v="11616843.75"/>
    <x v="262"/>
    <n v="52093.469730941702"/>
  </r>
  <r>
    <d v="2024-12-14T00:00:00"/>
    <s v="Sales Invoice"/>
    <s v="Bipinkumar Manshukhlal Shah"/>
    <s v="KRHUB_78366"/>
    <x v="0"/>
    <s v="SubD (SubD A)"/>
    <s v="Personal Care (GIL)"/>
    <s v="Gillette"/>
    <n v="72"/>
    <n v="72"/>
    <n v="3456"/>
    <m/>
    <x v="4"/>
    <n v="48"/>
    <n v="3456"/>
    <n v="65436.88"/>
    <n v="350262.82000000007"/>
    <n v="4741317.55"/>
    <x v="209"/>
    <n v="18235.836730769232"/>
  </r>
  <r>
    <d v="2024-12-17T00:00:00"/>
    <s v="Sales Invoice"/>
    <s v="Bipinkumar Manshukhlal Shah"/>
    <s v="KRHUB_78366"/>
    <x v="0"/>
    <s v="SubD (SubD A)"/>
    <s v="Personal Care (GIL)"/>
    <s v="Gillette"/>
    <n v="72"/>
    <n v="72"/>
    <n v="3456"/>
    <m/>
    <x v="1"/>
    <n v="48"/>
    <n v="3456"/>
    <n v="61980.88"/>
    <n v="346806.82000000007"/>
    <n v="11613406.189999999"/>
    <x v="263"/>
    <n v="52312.640495495492"/>
  </r>
  <r>
    <d v="2024-12-19T00:00:00"/>
    <s v="Sales Invoice"/>
    <s v="DEV ENTERPRISE"/>
    <s v="KRHUB_90736"/>
    <x v="0"/>
    <s v="SubD (SubD A)"/>
    <s v="Personal Care (GIL)"/>
    <s v="Gillette"/>
    <n v="72"/>
    <n v="72"/>
    <n v="3456"/>
    <m/>
    <x v="1"/>
    <n v="48"/>
    <n v="3456"/>
    <n v="58524.88"/>
    <n v="589569.62000000011"/>
    <n v="11609950.189999999"/>
    <x v="264"/>
    <n v="52533.711266968327"/>
  </r>
  <r>
    <d v="2024-12-14T00:00:00"/>
    <s v="Sales Invoice"/>
    <s v="Vinayak Marketing"/>
    <s v="KRHUB_91961"/>
    <x v="0"/>
    <s v="SubD (SubD A)"/>
    <s v="Personal Care (GIL)"/>
    <s v="Gillette"/>
    <n v="72"/>
    <n v="72"/>
    <n v="3456"/>
    <m/>
    <x v="4"/>
    <n v="48"/>
    <n v="3456"/>
    <n v="55068.88"/>
    <n v="745470.31999999983"/>
    <n v="4737861.55"/>
    <x v="210"/>
    <n v="18292.901737451735"/>
  </r>
  <r>
    <d v="2024-12-16T00:00:00"/>
    <s v="Sales Invoice"/>
    <s v="GPSAR Healthcare Ltd"/>
    <s v="KRHUB_78371"/>
    <x v="2"/>
    <s v="HFS (Large A Pharmacy)- D type"/>
    <s v="Fem Care"/>
    <s v="Whisper Choice"/>
    <n v="1"/>
    <n v="1"/>
    <n v="3481.14"/>
    <m/>
    <x v="4"/>
    <n v="3481.14"/>
    <n v="3481.14"/>
    <n v="191454.05999999997"/>
    <n v="463321.77000000014"/>
    <n v="4734405.55"/>
    <x v="211"/>
    <n v="18350.409108527132"/>
  </r>
  <r>
    <d v="2024-12-16T00:00:00"/>
    <s v="Sales Invoice"/>
    <s v="GPSAR Healthcare Ltd"/>
    <s v="KRHUB_78371"/>
    <x v="2"/>
    <s v="HFS (Large A Pharmacy)- D type"/>
    <s v="Grooming"/>
    <s v="Gillette Mach3"/>
    <n v="72"/>
    <n v="12"/>
    <n v="3482.16"/>
    <m/>
    <x v="4"/>
    <n v="290.18"/>
    <n v="3482.16"/>
    <n v="111557.34"/>
    <n v="459840.63000000012"/>
    <n v="4730924.4099999992"/>
    <x v="213"/>
    <n v="18408.266186770426"/>
  </r>
  <r>
    <d v="2024-12-16T00:00:00"/>
    <s v="Sales Invoice"/>
    <s v="GPSAR Healthcare Ltd"/>
    <s v="KRHUB_78371"/>
    <x v="2"/>
    <s v="HFS (Large A Pharmacy)- D type"/>
    <s v="Baby Care"/>
    <s v="Pampers"/>
    <n v="6"/>
    <n v="6"/>
    <n v="3495"/>
    <m/>
    <x v="4"/>
    <n v="582.5"/>
    <n v="3495"/>
    <n v="346895.84000000008"/>
    <n v="456358.47000000015"/>
    <n v="4727442.2499999991"/>
    <x v="214"/>
    <n v="18466.571289062496"/>
  </r>
  <r>
    <d v="2024-12-14T00:00:00"/>
    <s v="Sales Invoice"/>
    <s v="Vinod Pharma"/>
    <s v="KRHUB_93329"/>
    <x v="0"/>
    <s v="SubD (SubD A)"/>
    <s v="Baby Care"/>
    <s v="Pampers"/>
    <n v="168"/>
    <n v="168"/>
    <n v="3499.44"/>
    <m/>
    <x v="4"/>
    <n v="20.830000000000002"/>
    <n v="3499.4400000000005"/>
    <n v="343400.84000000008"/>
    <n v="488815.48999999987"/>
    <n v="4723947.2499999991"/>
    <x v="215"/>
    <n v="18525.283333333329"/>
  </r>
  <r>
    <d v="2024-12-17T00:00:00"/>
    <s v="Sales Invoice"/>
    <s v="DEV ENTERPRISE"/>
    <s v="KRHUB_90736"/>
    <x v="0"/>
    <s v="SubD (SubD A)"/>
    <s v="Personal Care (GIL)"/>
    <s v="Gillette"/>
    <n v="24"/>
    <n v="8"/>
    <n v="3500"/>
    <m/>
    <x v="1"/>
    <n v="437.5"/>
    <n v="3500"/>
    <n v="51612.88"/>
    <n v="586113.62000000011"/>
    <n v="11606494.189999999"/>
    <x v="265"/>
    <n v="52756.791772727272"/>
  </r>
  <r>
    <d v="2024-12-17T00:00:00"/>
    <s v="Sales Invoice"/>
    <s v="SHREE MOMAI TRADERS"/>
    <s v="KRHUB_89269"/>
    <x v="0"/>
    <s v="SubD (SubD A)"/>
    <s v="Personal Care (GIL)"/>
    <s v="Gillette"/>
    <n v="24"/>
    <n v="8"/>
    <n v="3500"/>
    <m/>
    <x v="1"/>
    <n v="437.5"/>
    <n v="3500"/>
    <n v="48112.880000000005"/>
    <n v="334803.75"/>
    <n v="11602994.189999999"/>
    <x v="266"/>
    <n v="52981.708630136985"/>
  </r>
  <r>
    <d v="2024-12-14T00:00:00"/>
    <s v="Sales Invoice"/>
    <s v="Jalaram Enterprise"/>
    <s v="KRHUB_86219"/>
    <x v="1"/>
    <s v="SubD (SubD B)"/>
    <s v="Oral care"/>
    <s v="ORAL B"/>
    <n v="20"/>
    <n v="20"/>
    <n v="3500"/>
    <m/>
    <x v="4"/>
    <n v="175"/>
    <n v="3500"/>
    <n v="91024.199999999983"/>
    <n v="311417.48"/>
    <n v="4720447.8099999996"/>
    <x v="216"/>
    <n v="18584.440196850392"/>
  </r>
  <r>
    <d v="2024-12-18T00:00:00"/>
    <s v="Sales Invoice"/>
    <s v="Vinod Pharma"/>
    <s v="KRHUB_93329"/>
    <x v="0"/>
    <s v="SubD (SubD A)"/>
    <s v="Oral care"/>
    <s v="ORAL B"/>
    <n v="20"/>
    <n v="20"/>
    <n v="3500"/>
    <m/>
    <x v="1"/>
    <n v="175"/>
    <n v="3500"/>
    <n v="87524.199999999983"/>
    <n v="485316.04999999993"/>
    <n v="11599494.189999999"/>
    <x v="267"/>
    <n v="53208.688944954127"/>
  </r>
  <r>
    <d v="2024-12-20T00:00:00"/>
    <s v="Sales Invoice"/>
    <s v="Akshar Agency"/>
    <s v="KRHUB_85606"/>
    <x v="0"/>
    <s v="SubD (SubD A)"/>
    <s v="Baby Care"/>
    <s v="Pampers"/>
    <n v="288"/>
    <n v="324"/>
    <n v="3508.92"/>
    <m/>
    <x v="1"/>
    <n v="10.83"/>
    <n v="3508.92"/>
    <n v="339901.40000000008"/>
    <n v="246433.49000000002"/>
    <n v="11595994.189999999"/>
    <x v="268"/>
    <n v="53437.761244239628"/>
  </r>
  <r>
    <d v="2024-12-14T00:00:00"/>
    <s v="Sales Invoice"/>
    <s v="Jalaram Enterprise"/>
    <s v="KRHUB_86219"/>
    <x v="1"/>
    <s v="SubD (SubD B)"/>
    <s v="Baby Care"/>
    <s v="Pampers"/>
    <n v="324"/>
    <n v="324"/>
    <n v="3508.92"/>
    <m/>
    <x v="4"/>
    <n v="10.83"/>
    <n v="3508.92"/>
    <n v="336392.4800000001"/>
    <n v="307917.48"/>
    <n v="4716947.8099999996"/>
    <x v="217"/>
    <n v="18644.062490118577"/>
  </r>
  <r>
    <d v="2024-12-14T00:00:00"/>
    <s v="Sales Invoice"/>
    <s v="Jiyansh Sales"/>
    <s v="KRHUB_94585"/>
    <x v="1"/>
    <s v="SubD (SubD B)"/>
    <s v="Baby Care"/>
    <s v="Pampers"/>
    <n v="324"/>
    <n v="324"/>
    <n v="3508.92"/>
    <m/>
    <x v="4"/>
    <n v="10.83"/>
    <n v="3508.92"/>
    <n v="332883.56000000011"/>
    <n v="177402.15"/>
    <n v="4713438.8899999997"/>
    <x v="218"/>
    <n v="18704.122579365077"/>
  </r>
  <r>
    <d v="2024-12-14T00:00:00"/>
    <s v="Sales Invoice"/>
    <s v="A TO Z TRADERS"/>
    <s v="KRHUB_93275"/>
    <x v="1"/>
    <s v="SubD (SubD B)"/>
    <s v="Fem Care"/>
    <s v="Whisper Ultra"/>
    <n v="60"/>
    <n v="60"/>
    <n v="3513"/>
    <m/>
    <x v="4"/>
    <n v="58.55"/>
    <n v="3513"/>
    <n v="390016.49000000011"/>
    <n v="293574.99"/>
    <n v="4709929.97"/>
    <x v="220"/>
    <n v="18764.661235059761"/>
  </r>
  <r>
    <d v="2024-12-16T00:00:00"/>
    <s v="Sales Invoice"/>
    <s v="GPSAR Healthcare Ltd"/>
    <s v="KRHUB_78371"/>
    <x v="2"/>
    <s v="HFS (Large A Pharmacy)- D type"/>
    <s v="Fem Care"/>
    <s v="Whisper Ultra"/>
    <n v="48"/>
    <n v="36"/>
    <n v="3567.6"/>
    <m/>
    <x v="4"/>
    <n v="99.1"/>
    <n v="3567.6"/>
    <n v="386503.49000000011"/>
    <n v="452863.47000000015"/>
    <n v="4706416.97"/>
    <x v="221"/>
    <n v="18825.667879999997"/>
  </r>
  <r>
    <d v="2024-12-18T00:00:00"/>
    <s v="Sales Invoice"/>
    <s v="Jay Ambe Enterprise"/>
    <s v="KRHUB_92863"/>
    <x v="0"/>
    <s v="SubD (SubD A)"/>
    <s v="Baby Care"/>
    <s v="Pampers"/>
    <n v="72"/>
    <n v="72"/>
    <n v="3600"/>
    <m/>
    <x v="1"/>
    <n v="50"/>
    <n v="3600"/>
    <n v="329374.64000000007"/>
    <n v="367053.79000000004"/>
    <n v="11592485.27"/>
    <x v="269"/>
    <n v="53668.913287037038"/>
  </r>
  <r>
    <d v="2024-12-17T00:00:00"/>
    <s v="Sales Invoice"/>
    <s v="SHREE MOMAI TRADERS"/>
    <s v="KRHUB_89269"/>
    <x v="0"/>
    <s v="SubD (SubD A)"/>
    <s v="Grooming"/>
    <s v="7 O Clock PII"/>
    <n v="600"/>
    <n v="18"/>
    <n v="3600"/>
    <m/>
    <x v="1"/>
    <n v="200"/>
    <n v="3600"/>
    <n v="3600"/>
    <n v="331303.75"/>
    <n v="11588885.27"/>
    <x v="270"/>
    <n v="53901.791953488369"/>
  </r>
  <r>
    <d v="2024-12-16T00:00:00"/>
    <s v="Sales Invoice"/>
    <s v="GPSAR Healthcare Ltd"/>
    <s v="KRHUB_78371"/>
    <x v="2"/>
    <s v="HFS (Large A Pharmacy)- D type"/>
    <s v="Female Hair Removal"/>
    <s v="Venus"/>
    <n v="18"/>
    <n v="11"/>
    <n v="3618.45"/>
    <m/>
    <x v="4"/>
    <n v="328.95"/>
    <n v="3618.45"/>
    <n v="31844.67"/>
    <n v="449295.87000000011"/>
    <n v="4702849.3699999992"/>
    <x v="222"/>
    <n v="18886.945261044173"/>
  </r>
  <r>
    <d v="2024-12-14T00:00:00"/>
    <s v="Sales Invoice"/>
    <s v="Bipinkumar Manshukhlal Shah"/>
    <s v="KRHUB_78366"/>
    <x v="0"/>
    <s v="SubD (SubD A)"/>
    <s v="Hair Care"/>
    <s v="H&amp;S"/>
    <n v="48"/>
    <n v="48"/>
    <n v="3665.76"/>
    <m/>
    <x v="4"/>
    <n v="76.37"/>
    <n v="3665.76"/>
    <n v="310644.38000000006"/>
    <n v="343350.81999999995"/>
    <n v="4699230.92"/>
    <x v="223"/>
    <n v="18948.511774193546"/>
  </r>
  <r>
    <d v="2024-12-17T00:00:00"/>
    <s v="Sales Invoice"/>
    <s v="Bipinkumar Manshukhlal Shah"/>
    <s v="KRHUB_78366"/>
    <x v="0"/>
    <s v="SubD (SubD A)"/>
    <s v="Hair Care"/>
    <s v="H&amp;S"/>
    <n v="48"/>
    <n v="48"/>
    <n v="3665.76"/>
    <m/>
    <x v="1"/>
    <n v="76.37"/>
    <n v="3665.76"/>
    <n v="306978.62000000005"/>
    <n v="339685.05999999994"/>
    <n v="11585285.27"/>
    <x v="271"/>
    <n v="54136.847056074766"/>
  </r>
  <r>
    <d v="2024-12-14T00:00:00"/>
    <s v="Sales Invoice"/>
    <s v="Punit Sales Agency"/>
    <s v="KRHUB_78572"/>
    <x v="0"/>
    <s v="SubD (SubD A)"/>
    <s v="Hair Care"/>
    <s v="H&amp;S"/>
    <n v="48"/>
    <n v="48"/>
    <n v="3665.76"/>
    <m/>
    <x v="4"/>
    <n v="76.37"/>
    <n v="3665.76"/>
    <n v="303312.86000000004"/>
    <n v="338550.14"/>
    <n v="4695565.1599999992"/>
    <x v="225"/>
    <n v="19010.385263157892"/>
  </r>
  <r>
    <d v="2024-12-17T00:00:00"/>
    <s v="Sales Invoice"/>
    <s v="SHREE MOMAI TRADERS"/>
    <s v="KRHUB_89269"/>
    <x v="0"/>
    <s v="SubD (SubD A)"/>
    <s v="Hair Care"/>
    <s v="H&amp;S"/>
    <n v="48"/>
    <n v="48"/>
    <n v="3665.76"/>
    <m/>
    <x v="1"/>
    <n v="76.37"/>
    <n v="3665.76"/>
    <n v="299647.10000000003"/>
    <n v="327703.75"/>
    <n v="11581619.51"/>
    <x v="272"/>
    <n v="54373.800516431926"/>
  </r>
  <r>
    <d v="2024-12-14T00:00:00"/>
    <s v="Sales Invoice"/>
    <s v="Vinod Pharma"/>
    <s v="KRHUB_93329"/>
    <x v="0"/>
    <s v="SubD (SubD A)"/>
    <s v="Hair Care"/>
    <s v="H&amp;S"/>
    <n v="48"/>
    <n v="48"/>
    <n v="3665.76"/>
    <m/>
    <x v="4"/>
    <n v="76.37"/>
    <n v="3665.76"/>
    <n v="295981.34000000003"/>
    <n v="481816.04999999993"/>
    <n v="4691899.3999999994"/>
    <x v="227"/>
    <n v="19072.761788617885"/>
  </r>
  <r>
    <d v="2024-12-14T00:00:00"/>
    <s v="Sales Invoice"/>
    <s v="Vinayak Marketing"/>
    <s v="KRHUB_91961"/>
    <x v="0"/>
    <s v="SubD (SubD A)"/>
    <s v="Fabric &amp; Home Care"/>
    <s v="Ariel"/>
    <n v="48"/>
    <n v="44"/>
    <n v="3666.96"/>
    <m/>
    <x v="4"/>
    <n v="83.34"/>
    <n v="3666.96"/>
    <n v="1109853.8400000001"/>
    <n v="742014.31999999983"/>
    <n v="4688233.6399999997"/>
    <x v="228"/>
    <n v="19135.647510204079"/>
  </r>
  <r>
    <d v="2024-12-16T00:00:00"/>
    <s v="Sales Invoice"/>
    <s v="GPSAR Healthcare Ltd"/>
    <s v="KRHUB_78371"/>
    <x v="2"/>
    <s v="HFS (Large A Pharmacy)- D type"/>
    <s v="Health Care"/>
    <s v="Inhaler"/>
    <n v="12"/>
    <n v="4"/>
    <n v="3671.72"/>
    <m/>
    <x v="4"/>
    <n v="917.93"/>
    <n v="3671.72"/>
    <n v="1073013.23"/>
    <n v="445677.42000000016"/>
    <n v="4684566.68"/>
    <x v="229"/>
    <n v="19199.0437704918"/>
  </r>
  <r>
    <d v="2024-12-17T00:00:00"/>
    <s v="Sales Invoice"/>
    <s v="DEV ENTERPRISE"/>
    <s v="KRHUB_90736"/>
    <x v="0"/>
    <s v="SubD (SubD A)"/>
    <s v="Fem Care"/>
    <s v="Whisper Ultra"/>
    <n v="12"/>
    <n v="12"/>
    <n v="3684.24"/>
    <m/>
    <x v="1"/>
    <n v="307.02"/>
    <n v="3684.24"/>
    <n v="382935.89000000013"/>
    <n v="582613.62000000011"/>
    <n v="11577953.75"/>
    <x v="273"/>
    <n v="54612.989386792455"/>
  </r>
  <r>
    <d v="2024-12-16T00:00:00"/>
    <s v="Sales Invoice"/>
    <s v="GPSAR Healthcare Ltd"/>
    <s v="KRHUB_78371"/>
    <x v="2"/>
    <s v="HFS (Large A Pharmacy)- D type"/>
    <s v="Fem Care"/>
    <s v="Whisper Ultra"/>
    <n v="18"/>
    <n v="12"/>
    <n v="3684.24"/>
    <m/>
    <x v="4"/>
    <n v="307.02"/>
    <n v="3684.24"/>
    <n v="379251.65000000008"/>
    <n v="442005.70000000013"/>
    <n v="4680894.959999999"/>
    <x v="230"/>
    <n v="19262.942222222217"/>
  </r>
  <r>
    <d v="2024-12-17T00:00:00"/>
    <s v="Sales Invoice"/>
    <s v="SHREE MOMAI TRADERS"/>
    <s v="KRHUB_89269"/>
    <x v="0"/>
    <s v="SubD (SubD A)"/>
    <s v="Fem Care"/>
    <s v="Whisper Ultra"/>
    <n v="12"/>
    <n v="12"/>
    <n v="3684.24"/>
    <m/>
    <x v="1"/>
    <n v="307.02"/>
    <n v="3684.24"/>
    <n v="375567.41000000009"/>
    <n v="324037.99"/>
    <n v="11574269.51"/>
    <x v="274"/>
    <n v="54854.357867298575"/>
  </r>
  <r>
    <d v="2024-12-14T00:00:00"/>
    <s v="Sales Invoice"/>
    <s v="Vinayak Marketing"/>
    <s v="KRHUB_91961"/>
    <x v="0"/>
    <s v="SubD (SubD A)"/>
    <s v="Fem Care"/>
    <s v="Whisper Ultra"/>
    <n v="12"/>
    <n v="12"/>
    <n v="3684.24"/>
    <m/>
    <x v="4"/>
    <n v="307.02"/>
    <n v="3684.24"/>
    <n v="371883.1700000001"/>
    <n v="738347.35999999987"/>
    <n v="4677210.72"/>
    <x v="231"/>
    <n v="19327.317024793389"/>
  </r>
  <r>
    <d v="2024-12-14T00:00:00"/>
    <s v="Sales Invoice"/>
    <s v="Mashru General Store"/>
    <s v="KRHUB_92137"/>
    <x v="1"/>
    <s v="SubD (SubD B)"/>
    <s v="Grooming"/>
    <s v="Gillette Mach3"/>
    <n v="60"/>
    <n v="3"/>
    <n v="3716.22"/>
    <m/>
    <x v="0"/>
    <n v="1238.74"/>
    <n v="3716.2200000000003"/>
    <n v="108075.18000000001"/>
    <n v="199552.38"/>
    <n v="690392.71"/>
    <x v="84"/>
    <n v="16055.64441860465"/>
  </r>
  <r>
    <d v="2024-12-16T00:00:00"/>
    <s v="Sales Invoice"/>
    <s v="Verai General Stores"/>
    <s v="KRHUB_90915"/>
    <x v="1"/>
    <s v="SubD (SubD B)"/>
    <s v="Grooming"/>
    <s v="Gillette Mach3"/>
    <n v="60"/>
    <n v="3"/>
    <n v="3716.22"/>
    <m/>
    <x v="4"/>
    <n v="1238.74"/>
    <n v="3716.2200000000003"/>
    <n v="104358.96"/>
    <n v="410525.62999999995"/>
    <n v="4673526.4799999995"/>
    <x v="232"/>
    <n v="19392.226058091284"/>
  </r>
  <r>
    <d v="2024-12-14T00:00:00"/>
    <s v="Sales Invoice"/>
    <s v="Vinayak Marketing"/>
    <s v="KRHUB_91961"/>
    <x v="0"/>
    <s v="SubD (SubD A)"/>
    <s v="Fem Care"/>
    <s v="Whisper Ultra"/>
    <n v="12"/>
    <n v="12"/>
    <n v="3720.24"/>
    <m/>
    <x v="4"/>
    <n v="310.02"/>
    <n v="3720.24"/>
    <n v="368198.93000000011"/>
    <n v="734663.11999999988"/>
    <n v="4669810.26"/>
    <x v="233"/>
    <n v="19457.542750000001"/>
  </r>
  <r>
    <d v="2024-12-16T00:00:00"/>
    <s v="Sales Invoice"/>
    <s v="GPSAR Healthcare Ltd"/>
    <s v="KRHUB_78371"/>
    <x v="2"/>
    <s v="HFS (Large A Pharmacy)- D type"/>
    <s v="Skin Care"/>
    <s v="Olay"/>
    <n v="6"/>
    <n v="10"/>
    <n v="3730.4"/>
    <m/>
    <x v="1"/>
    <n v="373.04"/>
    <n v="3730.4"/>
    <n v="11157.29"/>
    <n v="438321.46000000008"/>
    <n v="11570585.27"/>
    <x v="275"/>
    <n v="55098.025095238096"/>
  </r>
  <r>
    <d v="2024-12-16T00:00:00"/>
    <s v="Sales Invoice"/>
    <s v="GPSAR Healthcare Ltd"/>
    <s v="KRHUB_78371"/>
    <x v="2"/>
    <s v="HFS (Large A Pharmacy)- D type"/>
    <s v="Grooming"/>
    <s v="Gillette Mach3"/>
    <n v="72"/>
    <n v="12"/>
    <n v="3739.2"/>
    <m/>
    <x v="4"/>
    <n v="311.59999999999997"/>
    <n v="3739.2"/>
    <n v="100642.74"/>
    <n v="434591.06000000011"/>
    <n v="4666090.0199999996"/>
    <x v="235"/>
    <n v="19523.389205020918"/>
  </r>
  <r>
    <d v="2024-12-16T00:00:00"/>
    <s v="Sales Invoice"/>
    <s v="GPSAR Healthcare Ltd"/>
    <s v="KRHUB_78371"/>
    <x v="2"/>
    <s v="HFS (Large A Pharmacy)- D type"/>
    <s v="Grooming"/>
    <s v="Gillette Mach3"/>
    <n v="36"/>
    <n v="12"/>
    <n v="3739.2"/>
    <m/>
    <x v="4"/>
    <n v="311.59999999999997"/>
    <n v="3739.2"/>
    <n v="96903.540000000008"/>
    <n v="430851.8600000001"/>
    <n v="4662350.8199999994"/>
    <x v="236"/>
    <n v="19589.709327731089"/>
  </r>
  <r>
    <d v="2024-12-16T00:00:00"/>
    <s v="Sales Invoice"/>
    <s v="GPSAR Healthcare Ltd"/>
    <s v="KRHUB_78371"/>
    <x v="2"/>
    <s v="HFS (Large A Pharmacy)- D type"/>
    <s v="Oral care"/>
    <s v="ORAL B"/>
    <n v="24"/>
    <n v="25"/>
    <n v="3750"/>
    <m/>
    <x v="4"/>
    <n v="150"/>
    <n v="3750"/>
    <n v="84024.199999999983"/>
    <n v="427112.66000000009"/>
    <n v="4658611.6199999992"/>
    <x v="237"/>
    <n v="19656.589113924048"/>
  </r>
  <r>
    <d v="2024-12-16T00:00:00"/>
    <s v="Sales Invoice"/>
    <s v="Verai General Stores"/>
    <s v="KRHUB_90915"/>
    <x v="1"/>
    <s v="SubD (SubD B)"/>
    <s v="Health Care"/>
    <s v="BabyRub"/>
    <n v="216"/>
    <n v="36"/>
    <n v="3755.16"/>
    <m/>
    <x v="4"/>
    <n v="104.31"/>
    <n v="3755.16"/>
    <n v="109649.18999999999"/>
    <n v="406809.41"/>
    <n v="4654861.6199999992"/>
    <x v="238"/>
    <n v="19723.989915254235"/>
  </r>
  <r>
    <d v="2024-12-16T00:00:00"/>
    <s v="Sales Invoice"/>
    <s v="GPSAR Healthcare Ltd"/>
    <s v="KRHUB_78371"/>
    <x v="2"/>
    <s v="HFS (Large A Pharmacy)- D type"/>
    <s v="Health Care"/>
    <s v="Vaporub Xtra Strong"/>
    <n v="216"/>
    <n v="36"/>
    <n v="3755.16"/>
    <m/>
    <x v="4"/>
    <n v="104.31"/>
    <n v="3755.16"/>
    <n v="21724.710000000003"/>
    <n v="423362.66000000009"/>
    <n v="4651106.46"/>
    <x v="239"/>
    <n v="19791.942382978723"/>
  </r>
  <r>
    <d v="2024-12-20T00:00:00"/>
    <s v="Sales Invoice"/>
    <s v="Akshar Agency"/>
    <s v="KRHUB_85606"/>
    <x v="0"/>
    <s v="SubD (SubD A)"/>
    <s v="Fabric &amp; Home Care"/>
    <s v="Tide"/>
    <n v="24"/>
    <n v="48"/>
    <n v="3777.6"/>
    <m/>
    <x v="1"/>
    <n v="78.7"/>
    <n v="3777.6000000000004"/>
    <n v="808268.64"/>
    <n v="242924.57000000004"/>
    <n v="11566854.869999999"/>
    <x v="276"/>
    <n v="55343.80320574162"/>
  </r>
  <r>
    <d v="2024-12-19T00:00:00"/>
    <s v="Sales Invoice"/>
    <s v="DEV ENTERPRISE"/>
    <s v="KRHUB_90736"/>
    <x v="0"/>
    <s v="SubD (SubD A)"/>
    <s v="Fem Care"/>
    <s v="Whisper Choice"/>
    <n v="120"/>
    <n v="120"/>
    <n v="3783.6"/>
    <m/>
    <x v="1"/>
    <n v="31.529999999999998"/>
    <n v="3783.6"/>
    <n v="187972.91999999998"/>
    <n v="578929.38000000012"/>
    <n v="11563077.27"/>
    <x v="277"/>
    <n v="55591.717644230768"/>
  </r>
  <r>
    <d v="2024-12-18T00:00:00"/>
    <s v="Sales Invoice"/>
    <s v="Vinod Pharma"/>
    <s v="KRHUB_93329"/>
    <x v="0"/>
    <s v="SubD (SubD A)"/>
    <s v="Fem Care"/>
    <s v="Whisper Choice"/>
    <n v="120"/>
    <n v="120"/>
    <n v="3783.6"/>
    <m/>
    <x v="1"/>
    <n v="31.529999999999998"/>
    <n v="3783.6"/>
    <n v="184189.31999999995"/>
    <n v="478150.28999999992"/>
    <n v="11559293.67"/>
    <x v="278"/>
    <n v="55841.998405797101"/>
  </r>
  <r>
    <d v="2024-12-14T00:00:00"/>
    <s v="Sales Invoice"/>
    <s v="Mashru General Store"/>
    <s v="KRHUB_92137"/>
    <x v="1"/>
    <s v="SubD (SubD B)"/>
    <s v="Health Care"/>
    <s v="Inhaler"/>
    <n v="25"/>
    <n v="3"/>
    <n v="3799.89"/>
    <m/>
    <x v="4"/>
    <n v="1266.6299999999999"/>
    <n v="3799.8899999999994"/>
    <n v="1069341.51"/>
    <n v="195836.15999999997"/>
    <n v="4647351.3"/>
    <x v="240"/>
    <n v="19860.475641025641"/>
  </r>
  <r>
    <d v="2024-12-16T00:00:00"/>
    <s v="Sales Invoice"/>
    <s v="Verai General Stores"/>
    <s v="KRHUB_90915"/>
    <x v="1"/>
    <s v="SubD (SubD B)"/>
    <s v="Health Care"/>
    <s v="Inhaler"/>
    <n v="25"/>
    <n v="3"/>
    <n v="3799.89"/>
    <m/>
    <x v="4"/>
    <n v="1266.6299999999999"/>
    <n v="3799.8899999999994"/>
    <n v="1065541.6199999999"/>
    <n v="403054.25"/>
    <n v="4643551.4099999992"/>
    <x v="241"/>
    <n v="19929.405193133043"/>
  </r>
  <r>
    <d v="2024-12-13T00:00:00"/>
    <s v="Sales Invoice"/>
    <s v="V M Enterprise"/>
    <s v="KRHUB_91962"/>
    <x v="0"/>
    <s v="SubD (SubD A)"/>
    <s v="Fabric &amp; Home Care"/>
    <s v="Tide"/>
    <n v="12"/>
    <n v="36"/>
    <n v="3833.28"/>
    <m/>
    <x v="0"/>
    <n v="106.48"/>
    <n v="3833.28"/>
    <n v="804491.04"/>
    <n v="375591.61"/>
    <n v="686676.49"/>
    <x v="100"/>
    <n v="16349.440238095238"/>
  </r>
  <r>
    <d v="2024-12-16T00:00:00"/>
    <s v="Sales Invoice"/>
    <s v="Jalaram Enterprise"/>
    <s v="KRHUB_86219"/>
    <x v="1"/>
    <s v="SubD (SubD B)"/>
    <s v="Fabric &amp; Home Care"/>
    <s v="Ariel Liquid"/>
    <n v="12"/>
    <n v="24"/>
    <n v="3844.32"/>
    <m/>
    <x v="1"/>
    <n v="160.18"/>
    <n v="3844.32"/>
    <n v="487699.41999999993"/>
    <n v="304408.56"/>
    <n v="11555510.07"/>
    <x v="279"/>
    <n v="56094.709077669904"/>
  </r>
  <r>
    <d v="2024-12-17T00:00:00"/>
    <s v="Sales Invoice"/>
    <s v="DEV ENTERPRISE"/>
    <s v="KRHUB_90736"/>
    <x v="0"/>
    <s v="SubD (SubD A)"/>
    <s v="Hair Care"/>
    <s v="H&amp;S"/>
    <n v="56"/>
    <n v="16"/>
    <n v="3854.56"/>
    <m/>
    <x v="1"/>
    <n v="240.91"/>
    <n v="3854.56"/>
    <n v="292315.58"/>
    <n v="575145.78"/>
    <n v="11551665.75"/>
    <x v="280"/>
    <n v="56349.589024390247"/>
  </r>
  <r>
    <d v="2024-12-14T00:00:00"/>
    <s v="Sales Invoice"/>
    <s v="Punit Sales Agency"/>
    <s v="KRHUB_78572"/>
    <x v="0"/>
    <s v="SubD (SubD A)"/>
    <s v="Personal Care (GIL)"/>
    <s v="Gillette"/>
    <n v="48"/>
    <n v="48"/>
    <n v="3857.28"/>
    <m/>
    <x v="4"/>
    <n v="80.36"/>
    <n v="3857.2799999999997"/>
    <n v="44612.880000000005"/>
    <n v="334884.38"/>
    <n v="4639751.5199999996"/>
    <x v="242"/>
    <n v="19998.92896551724"/>
  </r>
  <r>
    <d v="2024-12-16T00:00:00"/>
    <s v="Sales Invoice"/>
    <s v="Verai General Stores"/>
    <s v="KRHUB_90915"/>
    <x v="1"/>
    <s v="SubD (SubD B)"/>
    <s v="Personal Care (GIL)"/>
    <s v="Gillette"/>
    <n v="48"/>
    <n v="48"/>
    <n v="3857.28"/>
    <m/>
    <x v="4"/>
    <n v="80.36"/>
    <n v="3857.2799999999997"/>
    <n v="40755.599999999999"/>
    <n v="399254.36"/>
    <n v="4635894.2399999993"/>
    <x v="243"/>
    <n v="20068.80623376623"/>
  </r>
  <r>
    <d v="2024-12-14T00:00:00"/>
    <s v="Sales Invoice"/>
    <s v="Bipinkumar Manshukhlal Shah"/>
    <s v="KRHUB_78366"/>
    <x v="0"/>
    <s v="SubD (SubD A)"/>
    <s v="Baby Care"/>
    <s v="Pampers"/>
    <n v="6"/>
    <n v="6"/>
    <n v="3907.8"/>
    <m/>
    <x v="4"/>
    <n v="651.30000000000007"/>
    <n v="3907.8"/>
    <n v="325774.64000000007"/>
    <n v="336019.29999999993"/>
    <n v="4632036.959999999"/>
    <x v="244"/>
    <n v="20139.29113043478"/>
  </r>
  <r>
    <d v="2024-12-17T00:00:00"/>
    <s v="Sales Invoice"/>
    <s v="Bipinkumar Manshukhlal Shah"/>
    <s v="KRHUB_78366"/>
    <x v="0"/>
    <s v="SubD (SubD A)"/>
    <s v="Baby Care"/>
    <s v="Pampers"/>
    <n v="6"/>
    <n v="6"/>
    <n v="3907.8"/>
    <m/>
    <x v="1"/>
    <n v="651.30000000000007"/>
    <n v="3907.8"/>
    <n v="321866.84000000008"/>
    <n v="332111.5"/>
    <n v="11547811.189999999"/>
    <x v="281"/>
    <n v="56606.91759803921"/>
  </r>
  <r>
    <d v="2024-12-13T00:00:00"/>
    <s v="Sales Invoice"/>
    <s v="Akshar Agency"/>
    <s v="KRHUB_85606"/>
    <x v="0"/>
    <s v="SubD (SubD A)"/>
    <s v="Hair Care"/>
    <s v="Pantene"/>
    <n v="30"/>
    <n v="12"/>
    <n v="3916.32"/>
    <m/>
    <x v="0"/>
    <n v="326.36"/>
    <n v="3916.32"/>
    <n v="48211.199999999997"/>
    <n v="239146.97000000006"/>
    <n v="682843.21"/>
    <x v="108"/>
    <n v="16654.712439024388"/>
  </r>
  <r>
    <d v="2024-12-16T00:00:00"/>
    <s v="Sales Invoice"/>
    <s v="GPSAR Healthcare Ltd"/>
    <s v="KRHUB_78371"/>
    <x v="2"/>
    <s v="HFS (Large A Pharmacy)- D type"/>
    <s v="Grooming"/>
    <s v="Mach-3 Turbo"/>
    <n v="36"/>
    <n v="12"/>
    <n v="3934.2"/>
    <m/>
    <x v="4"/>
    <n v="327.84999999999997"/>
    <n v="3934.2"/>
    <n v="15179.939999999999"/>
    <n v="419607.50000000012"/>
    <n v="4628129.1599999992"/>
    <x v="255"/>
    <n v="20210.17100436681"/>
  </r>
  <r>
    <d v="2024-12-20T00:00:00"/>
    <s v="Sales Invoice"/>
    <s v="Akshar Agency"/>
    <s v="KRHUB_85606"/>
    <x v="0"/>
    <s v="SubD (SubD A)"/>
    <s v="Fabric &amp; Home Care"/>
    <s v="Tide"/>
    <n v="12"/>
    <n v="37"/>
    <n v="3939.76"/>
    <m/>
    <x v="1"/>
    <n v="106.48"/>
    <n v="3939.76"/>
    <n v="800657.76"/>
    <n v="235230.65"/>
    <n v="11543903.389999999"/>
    <x v="282"/>
    <n v="56866.51916256157"/>
  </r>
  <r>
    <d v="2024-12-14T00:00:00"/>
    <s v="Sales Invoice"/>
    <s v="Bipinkumar Manshukhlal Shah"/>
    <s v="KRHUB_78366"/>
    <x v="0"/>
    <s v="SubD (SubD A)"/>
    <s v="Baby Care"/>
    <s v="Pampers"/>
    <n v="24"/>
    <n v="24"/>
    <n v="3944.4"/>
    <m/>
    <x v="4"/>
    <n v="164.35"/>
    <n v="3944.3999999999996"/>
    <n v="317959.0400000001"/>
    <n v="328203.69999999995"/>
    <n v="4624194.96"/>
    <x v="256"/>
    <n v="20281.556842105263"/>
  </r>
  <r>
    <d v="2024-12-14T00:00:00"/>
    <s v="Sales Invoice"/>
    <s v="Jalaram Enterprise"/>
    <s v="KRHUB_86219"/>
    <x v="1"/>
    <s v="SubD (SubD B)"/>
    <s v="Fabric &amp; Home Care"/>
    <s v="Ariel Liquid"/>
    <n v="4"/>
    <n v="8"/>
    <n v="3962.96"/>
    <m/>
    <x v="4"/>
    <n v="495.37"/>
    <n v="3962.96"/>
    <n v="483855.09999999992"/>
    <n v="300564.24"/>
    <n v="4620250.5599999996"/>
    <x v="257"/>
    <n v="20353.526696035242"/>
  </r>
  <r>
    <d v="2024-12-16T00:00:00"/>
    <s v="Sales Invoice"/>
    <s v="Jalaram Enterprise"/>
    <s v="KRHUB_86219"/>
    <x v="1"/>
    <s v="SubD (SubD B)"/>
    <s v="Fabric &amp; Home Care"/>
    <s v="Ariel Liquid"/>
    <n v="4"/>
    <n v="8"/>
    <n v="3962.96"/>
    <m/>
    <x v="1"/>
    <n v="495.37"/>
    <n v="3962.96"/>
    <n v="479892.13999999996"/>
    <n v="296601.27999999997"/>
    <n v="11539963.629999999"/>
    <x v="283"/>
    <n v="57128.532821782173"/>
  </r>
  <r>
    <d v="2024-12-14T00:00:00"/>
    <s v="Sales Invoice"/>
    <s v="Mashru General Store"/>
    <s v="KRHUB_92137"/>
    <x v="1"/>
    <s v="SubD (SubD B)"/>
    <s v="Fabric &amp; Home Care"/>
    <s v="Ariel Liquid"/>
    <n v="4"/>
    <n v="8"/>
    <n v="3962.96"/>
    <m/>
    <x v="4"/>
    <n v="495.37"/>
    <n v="3962.96"/>
    <n v="475929.17999999993"/>
    <n v="192036.27000000002"/>
    <n v="4616287.5999999996"/>
    <x v="258"/>
    <n v="20426.051327433626"/>
  </r>
  <r>
    <d v="2024-12-14T00:00:00"/>
    <s v="Sales Invoice"/>
    <s v="Vinayak Marketing"/>
    <s v="KRHUB_91961"/>
    <x v="0"/>
    <s v="SubD (SubD A)"/>
    <s v="Fabric &amp; Home Care"/>
    <s v="Ariel Liquid"/>
    <n v="4"/>
    <n v="8"/>
    <n v="3962.96"/>
    <m/>
    <x v="4"/>
    <n v="495.37"/>
    <n v="3962.96"/>
    <n v="471966.22"/>
    <n v="730942.87999999989"/>
    <n v="4612324.6399999997"/>
    <x v="260"/>
    <n v="20499.220622222219"/>
  </r>
  <r>
    <d v="2024-12-14T00:00:00"/>
    <s v="Sales Invoice"/>
    <s v="A TO Z TRADERS"/>
    <s v="KRHUB_93275"/>
    <x v="1"/>
    <s v="SubD (SubD B)"/>
    <s v="Health Care"/>
    <s v="BabyRub"/>
    <n v="16"/>
    <n v="2"/>
    <n v="3963.54"/>
    <m/>
    <x v="4"/>
    <n v="1981.77"/>
    <n v="3963.54"/>
    <n v="105894.02999999998"/>
    <n v="290061.99"/>
    <n v="4608361.68"/>
    <x v="261"/>
    <n v="20573.043214285713"/>
  </r>
  <r>
    <d v="2024-12-14T00:00:00"/>
    <s v="Sales Invoice"/>
    <s v="Jiyansh Sales"/>
    <s v="KRHUB_94585"/>
    <x v="1"/>
    <s v="SubD (SubD B)"/>
    <s v="Health Care"/>
    <s v="BabyRub"/>
    <n v="16"/>
    <n v="2"/>
    <n v="3963.54"/>
    <m/>
    <x v="4"/>
    <n v="1981.77"/>
    <n v="3963.54"/>
    <n v="101930.49"/>
    <n v="173893.22999999998"/>
    <n v="4604398.1399999997"/>
    <x v="262"/>
    <n v="20647.525291479818"/>
  </r>
  <r>
    <d v="2024-12-13T00:00:00"/>
    <s v="Sales Invoice"/>
    <s v="Bipinkumar Manshukhlal Shah"/>
    <s v="KRHUB_78366"/>
    <x v="0"/>
    <s v="SubD (SubD A)"/>
    <s v="Fabric &amp; Home Care"/>
    <s v="Ariel"/>
    <n v="24"/>
    <n v="24"/>
    <n v="3977.76"/>
    <m/>
    <x v="0"/>
    <n v="165.74"/>
    <n v="3977.76"/>
    <n v="1106186.8800000001"/>
    <n v="324259.29999999993"/>
    <n v="678926.8899999999"/>
    <x v="110"/>
    <n v="16973.172249999996"/>
  </r>
  <r>
    <d v="2024-12-16T00:00:00"/>
    <s v="Sales Invoice"/>
    <s v="Verai General Stores"/>
    <s v="KRHUB_90915"/>
    <x v="1"/>
    <s v="SubD (SubD B)"/>
    <s v="Fabric &amp; Home Care"/>
    <s v="Ariel"/>
    <n v="24"/>
    <n v="24"/>
    <n v="3977.76"/>
    <m/>
    <x v="1"/>
    <n v="165.74"/>
    <n v="3977.76"/>
    <n v="1102209.1200000001"/>
    <n v="395397.07999999996"/>
    <n v="11536000.67"/>
    <x v="284"/>
    <n v="57393.038159203978"/>
  </r>
  <r>
    <d v="2024-12-16T00:00:00"/>
    <s v="Sales Invoice"/>
    <s v="Verai General Stores"/>
    <s v="KRHUB_90915"/>
    <x v="1"/>
    <s v="SubD (SubD B)"/>
    <s v="Fabric &amp; Home Care"/>
    <s v="Ariel"/>
    <n v="5"/>
    <n v="39"/>
    <n v="3979.56"/>
    <m/>
    <x v="1"/>
    <n v="102.03999999999999"/>
    <n v="3979.5599999999995"/>
    <n v="1098231.3600000001"/>
    <n v="391419.31999999995"/>
    <n v="11532022.91"/>
    <x v="285"/>
    <n v="57660.114549999998"/>
  </r>
  <r>
    <d v="2024-12-17T00:00:00"/>
    <s v="Sales Invoice"/>
    <s v="DEV ENTERPRISE"/>
    <s v="KRHUB_90736"/>
    <x v="0"/>
    <s v="SubD (SubD A)"/>
    <s v="Baby Care"/>
    <s v="Pampers"/>
    <n v="24"/>
    <n v="24"/>
    <n v="3979.92"/>
    <m/>
    <x v="1"/>
    <n v="165.83"/>
    <n v="3979.92"/>
    <n v="314014.64000000007"/>
    <n v="571291.22000000009"/>
    <n v="11528043.35"/>
    <x v="286"/>
    <n v="57929.866080402011"/>
  </r>
  <r>
    <d v="2024-12-19T00:00:00"/>
    <s v="Sales Invoice"/>
    <s v="DEV ENTERPRISE"/>
    <s v="KRHUB_90736"/>
    <x v="0"/>
    <s v="SubD (SubD A)"/>
    <s v="Baby Care"/>
    <s v="Pampers"/>
    <n v="24"/>
    <n v="24"/>
    <n v="3979.92"/>
    <m/>
    <x v="1"/>
    <n v="165.83"/>
    <n v="3979.92"/>
    <n v="310034.72000000009"/>
    <n v="567311.30000000005"/>
    <n v="11524063.43"/>
    <x v="287"/>
    <n v="58202.340555555551"/>
  </r>
  <r>
    <d v="2024-12-18T00:00:00"/>
    <s v="Sales Invoice"/>
    <s v="Vinod Pharma"/>
    <s v="KRHUB_93329"/>
    <x v="0"/>
    <s v="SubD (SubD A)"/>
    <s v="Baby Care"/>
    <s v="Pampers"/>
    <n v="24"/>
    <n v="24"/>
    <n v="3979.92"/>
    <m/>
    <x v="1"/>
    <n v="165.83"/>
    <n v="3979.92"/>
    <n v="306054.8000000001"/>
    <n v="474366.68999999994"/>
    <n v="11520083.51"/>
    <x v="288"/>
    <n v="58477.581269035531"/>
  </r>
  <r>
    <d v="2024-12-14T00:00:00"/>
    <s v="Sales Invoice"/>
    <s v="Bipinkumar Manshukhlal Shah"/>
    <s v="KRHUB_78366"/>
    <x v="0"/>
    <s v="SubD (SubD A)"/>
    <s v="Baby Care"/>
    <s v="Pampers"/>
    <n v="12"/>
    <n v="12"/>
    <n v="3990"/>
    <m/>
    <x v="4"/>
    <n v="332.5"/>
    <n v="3990"/>
    <n v="302074.88000000012"/>
    <n v="320281.54000000004"/>
    <n v="4600434.5999999996"/>
    <x v="263"/>
    <n v="20722.678378378376"/>
  </r>
  <r>
    <d v="2024-12-17T00:00:00"/>
    <s v="Sales Invoice"/>
    <s v="Bipinkumar Manshukhlal Shah"/>
    <s v="KRHUB_78366"/>
    <x v="0"/>
    <s v="SubD (SubD A)"/>
    <s v="Baby Care"/>
    <s v="Pampers"/>
    <n v="12"/>
    <n v="12"/>
    <n v="3990"/>
    <m/>
    <x v="1"/>
    <n v="332.5"/>
    <n v="3990"/>
    <n v="298084.88000000012"/>
    <n v="316291.54000000004"/>
    <n v="11516103.59"/>
    <x v="289"/>
    <n v="58755.630561224491"/>
  </r>
  <r>
    <d v="2024-12-16T00:00:00"/>
    <s v="Sales Invoice"/>
    <s v="GPSAR Healthcare Ltd"/>
    <s v="KRHUB_78371"/>
    <x v="2"/>
    <s v="HFS (Large A Pharmacy)- D type"/>
    <s v="Baby Care"/>
    <s v="Pampers"/>
    <n v="12"/>
    <n v="12"/>
    <n v="3990"/>
    <m/>
    <x v="4"/>
    <n v="332.5"/>
    <n v="3990"/>
    <n v="294094.88000000012"/>
    <n v="415673.3000000001"/>
    <n v="4596444.5999999996"/>
    <x v="264"/>
    <n v="20798.391855203619"/>
  </r>
  <r>
    <d v="2024-12-14T00:00:00"/>
    <s v="Sales Invoice"/>
    <s v="Jalaram Enterprise"/>
    <s v="KRHUB_86219"/>
    <x v="1"/>
    <s v="SubD (SubD B)"/>
    <s v="Baby Care"/>
    <s v="Pampers"/>
    <n v="12"/>
    <n v="12"/>
    <n v="3990"/>
    <m/>
    <x v="4"/>
    <n v="332.5"/>
    <n v="3990"/>
    <n v="290104.88000000006"/>
    <n v="292638.32"/>
    <n v="4592454.5999999996"/>
    <x v="265"/>
    <n v="20874.793636363636"/>
  </r>
  <r>
    <d v="2024-12-16T00:00:00"/>
    <s v="Sales Invoice"/>
    <s v="Jalaram Enterprise"/>
    <s v="KRHUB_86219"/>
    <x v="1"/>
    <s v="SubD (SubD B)"/>
    <s v="Baby Care"/>
    <s v="Pampers"/>
    <n v="12"/>
    <n v="12"/>
    <n v="3990"/>
    <m/>
    <x v="4"/>
    <n v="332.5"/>
    <n v="3990"/>
    <n v="286114.88000000006"/>
    <n v="288648.32000000001"/>
    <n v="4588464.5999999996"/>
    <x v="266"/>
    <n v="20951.893150684929"/>
  </r>
  <r>
    <d v="2024-12-14T00:00:00"/>
    <s v="Sales Invoice"/>
    <s v="Vinayak Marketing"/>
    <s v="KRHUB_91961"/>
    <x v="0"/>
    <s v="SubD (SubD A)"/>
    <s v="Baby Care"/>
    <s v="Pampers"/>
    <n v="12"/>
    <n v="12"/>
    <n v="3990"/>
    <m/>
    <x v="4"/>
    <n v="332.5"/>
    <n v="3990"/>
    <n v="282124.88000000006"/>
    <n v="726979.91999999993"/>
    <n v="4584474.5999999996"/>
    <x v="267"/>
    <n v="21029.699999999997"/>
  </r>
  <r>
    <d v="2024-12-14T00:00:00"/>
    <s v="Sales Invoice"/>
    <s v="Vinod Pharma"/>
    <s v="KRHUB_93329"/>
    <x v="0"/>
    <s v="SubD (SubD A)"/>
    <s v="Baby Care"/>
    <s v="Pampers"/>
    <n v="12"/>
    <n v="12"/>
    <n v="3990"/>
    <m/>
    <x v="4"/>
    <n v="332.5"/>
    <n v="3990"/>
    <n v="278134.88000000006"/>
    <n v="470386.7699999999"/>
    <n v="4580484.5999999996"/>
    <x v="268"/>
    <n v="21108.223963133638"/>
  </r>
  <r>
    <d v="2024-12-16T00:00:00"/>
    <s v="Sales Invoice"/>
    <s v="GPSAR Healthcare Ltd"/>
    <s v="KRHUB_78371"/>
    <x v="2"/>
    <s v="HFS (Large A Pharmacy)- D type"/>
    <s v="Oral care"/>
    <s v="ORAL B"/>
    <n v="20"/>
    <n v="16"/>
    <n v="4000"/>
    <m/>
    <x v="4"/>
    <n v="250"/>
    <n v="4000"/>
    <n v="80274.199999999983"/>
    <n v="411683.30000000005"/>
    <n v="4576494.5999999996"/>
    <x v="269"/>
    <n v="21187.474999999999"/>
  </r>
  <r>
    <d v="2024-12-19T00:00:00"/>
    <s v="Sales Invoice"/>
    <s v="DEV ENTERPRISE"/>
    <s v="KRHUB_90736"/>
    <x v="0"/>
    <s v="SubD (SubD A)"/>
    <s v="Fabric &amp; Home Care"/>
    <s v="Tide"/>
    <n v="72"/>
    <n v="432"/>
    <n v="4000.32"/>
    <m/>
    <x v="1"/>
    <n v="9.26"/>
    <n v="4000.3199999999997"/>
    <n v="796718"/>
    <n v="563331.38000000012"/>
    <n v="11512113.59"/>
    <x v="290"/>
    <n v="59036.479948717948"/>
  </r>
  <r>
    <d v="2024-12-13T00:00:00"/>
    <s v="Sales Invoice"/>
    <s v="Akshar Agency"/>
    <s v="KRHUB_85606"/>
    <x v="0"/>
    <s v="SubD (SubD A)"/>
    <s v="Fabric &amp; Home Care"/>
    <s v="Ariel"/>
    <n v="48"/>
    <n v="48"/>
    <n v="4000.32"/>
    <m/>
    <x v="0"/>
    <n v="83.34"/>
    <n v="4000.32"/>
    <n v="1094251.8"/>
    <n v="231290.88999999998"/>
    <n v="674949.12999999989"/>
    <x v="113"/>
    <n v="17306.387948717947"/>
  </r>
  <r>
    <d v="2024-12-14T00:00:00"/>
    <s v="Sales Invoice"/>
    <s v="Jalaram Enterprise"/>
    <s v="KRHUB_86219"/>
    <x v="1"/>
    <s v="SubD (SubD B)"/>
    <s v="Fabric &amp; Home Care"/>
    <s v="Ariel"/>
    <n v="48"/>
    <n v="48"/>
    <n v="4000.32"/>
    <m/>
    <x v="4"/>
    <n v="83.34"/>
    <n v="4000.32"/>
    <n v="1090251.48"/>
    <n v="284658.32"/>
    <n v="4572494.5999999996"/>
    <x v="270"/>
    <n v="21267.416744186045"/>
  </r>
  <r>
    <d v="2024-12-14T00:00:00"/>
    <s v="Sales Invoice"/>
    <s v="Mashru General Store"/>
    <s v="KRHUB_92137"/>
    <x v="1"/>
    <s v="SubD (SubD B)"/>
    <s v="Fabric &amp; Home Care"/>
    <s v="Ariel"/>
    <n v="48"/>
    <n v="48"/>
    <n v="4000.32"/>
    <m/>
    <x v="4"/>
    <n v="83.34"/>
    <n v="4000.32"/>
    <n v="1086251.1600000001"/>
    <n v="188073.31"/>
    <n v="4568494.2799999993"/>
    <x v="271"/>
    <n v="21348.104112149529"/>
  </r>
  <r>
    <d v="2024-12-17T00:00:00"/>
    <s v="Sales Invoice"/>
    <s v="SHREE MOMAI TRADERS"/>
    <s v="KRHUB_89269"/>
    <x v="0"/>
    <s v="SubD (SubD A)"/>
    <s v="Grooming"/>
    <s v="Wilkinson Sword"/>
    <n v="1200"/>
    <n v="400"/>
    <n v="4044"/>
    <m/>
    <x v="1"/>
    <n v="10.11"/>
    <n v="4044"/>
    <n v="148058"/>
    <n v="320353.75"/>
    <n v="11508113.27"/>
    <x v="291"/>
    <n v="59320.171494845359"/>
  </r>
  <r>
    <d v="2024-12-14T00:00:00"/>
    <s v="Sales Invoice"/>
    <s v="Jalaram Enterprise"/>
    <s v="KRHUB_86219"/>
    <x v="1"/>
    <s v="SubD (SubD B)"/>
    <s v="Baby Care"/>
    <s v="Pampers"/>
    <n v="324"/>
    <n v="324"/>
    <n v="4050"/>
    <m/>
    <x v="4"/>
    <n v="12.5"/>
    <n v="4050"/>
    <n v="274144.88000000006"/>
    <n v="280658"/>
    <n v="4564493.96"/>
    <x v="272"/>
    <n v="21429.54910798122"/>
  </r>
  <r>
    <d v="2024-12-14T00:00:00"/>
    <s v="Sales Invoice"/>
    <s v="Jiyansh Sales"/>
    <s v="KRHUB_94585"/>
    <x v="1"/>
    <s v="SubD (SubD B)"/>
    <s v="Baby Care"/>
    <s v="Pampers"/>
    <n v="324"/>
    <n v="324"/>
    <n v="4050"/>
    <m/>
    <x v="4"/>
    <n v="12.5"/>
    <n v="4050"/>
    <n v="270094.88000000006"/>
    <n v="169929.69"/>
    <n v="4560443.96"/>
    <x v="273"/>
    <n v="21511.528113207547"/>
  </r>
  <r>
    <d v="2024-12-16T00:00:00"/>
    <s v="Sales Invoice"/>
    <s v="Jalaram Enterprise"/>
    <s v="KRHUB_86219"/>
    <x v="1"/>
    <s v="SubD (SubD B)"/>
    <s v="Oral care"/>
    <s v="ORAL B"/>
    <n v="36"/>
    <n v="36"/>
    <n v="4050"/>
    <m/>
    <x v="4"/>
    <n v="112.5"/>
    <n v="4050"/>
    <n v="76274.199999999983"/>
    <n v="276608"/>
    <n v="4556393.96"/>
    <x v="274"/>
    <n v="21594.284170616113"/>
  </r>
  <r>
    <d v="2024-12-17T00:00:00"/>
    <s v="Sales Invoice"/>
    <s v="SHREE MOMAI TRADERS"/>
    <s v="KRHUB_89269"/>
    <x v="0"/>
    <s v="SubD (SubD A)"/>
    <s v="Baby Care"/>
    <s v="Pampers"/>
    <n v="12"/>
    <n v="12"/>
    <n v="4089.96"/>
    <m/>
    <x v="1"/>
    <n v="340.83"/>
    <n v="4089.96"/>
    <n v="266044.88000000006"/>
    <n v="316309.75"/>
    <n v="11504069.27"/>
    <x v="292"/>
    <n v="59606.576528497404"/>
  </r>
  <r>
    <d v="2024-12-16T00:00:00"/>
    <s v="Sales Invoice"/>
    <s v="Verai General Stores"/>
    <s v="KRHUB_90915"/>
    <x v="1"/>
    <s v="SubD (SubD B)"/>
    <s v="Baby Care"/>
    <s v="Pampers"/>
    <n v="12"/>
    <n v="12"/>
    <n v="4089.96"/>
    <m/>
    <x v="4"/>
    <n v="340.83"/>
    <n v="4089.96"/>
    <n v="261954.92000000004"/>
    <n v="387439.75999999995"/>
    <n v="4552343.96"/>
    <x v="275"/>
    <n v="21677.828380952382"/>
  </r>
  <r>
    <d v="2024-12-16T00:00:00"/>
    <s v="Sales Invoice"/>
    <s v="GPSAR Healthcare Ltd"/>
    <s v="KRHUB_78371"/>
    <x v="2"/>
    <s v="HFS (Large A Pharmacy)- D type"/>
    <s v="Fem Care"/>
    <s v="Whisper Ultra"/>
    <n v="48"/>
    <n v="24"/>
    <n v="4108.08"/>
    <m/>
    <x v="4"/>
    <n v="171.17"/>
    <n v="4108.08"/>
    <n v="364478.69000000006"/>
    <n v="407683.3000000001"/>
    <n v="4548254"/>
    <x v="276"/>
    <n v="21761.980861244017"/>
  </r>
  <r>
    <d v="2024-12-18T00:00:00"/>
    <s v="Sales Invoice"/>
    <s v="Vinod Pharma"/>
    <s v="KRHUB_93329"/>
    <x v="0"/>
    <s v="SubD (SubD A)"/>
    <s v="Grooming"/>
    <s v="Wilkinson Sword"/>
    <n v="160"/>
    <n v="40"/>
    <n v="4120"/>
    <m/>
    <x v="1"/>
    <n v="103"/>
    <n v="4120"/>
    <n v="144014"/>
    <n v="466396.7699999999"/>
    <n v="11499979.310000001"/>
    <x v="293"/>
    <n v="59895.725572916672"/>
  </r>
  <r>
    <d v="2024-12-20T00:00:00"/>
    <s v="Sales Invoice"/>
    <s v="Akshar Agency"/>
    <s v="KRHUB_85606"/>
    <x v="0"/>
    <s v="SubD (SubD A)"/>
    <s v="Hair Care"/>
    <s v="Pantene"/>
    <n v="56"/>
    <n v="24"/>
    <n v="4123.68"/>
    <m/>
    <x v="1"/>
    <n v="171.82000000000002"/>
    <n v="4123.68"/>
    <n v="44294.880000000005"/>
    <n v="227290.57000000004"/>
    <n v="11495859.310000001"/>
    <x v="294"/>
    <n v="60187.745078534033"/>
  </r>
  <r>
    <d v="2024-12-17T00:00:00"/>
    <s v="Sales Invoice"/>
    <s v="SHREE MOMAI TRADERS"/>
    <s v="KRHUB_89269"/>
    <x v="0"/>
    <s v="SubD (SubD A)"/>
    <s v="Hair Care"/>
    <s v="Pantene"/>
    <n v="56"/>
    <n v="24"/>
    <n v="4123.68"/>
    <m/>
    <x v="1"/>
    <n v="171.82000000000002"/>
    <n v="4123.68"/>
    <n v="40171.199999999997"/>
    <n v="312219.78999999998"/>
    <n v="11491735.629999999"/>
    <x v="295"/>
    <n v="60482.819105263152"/>
  </r>
  <r>
    <d v="2024-12-20T00:00:00"/>
    <s v="Sales Invoice"/>
    <s v="Vinayak Marketing"/>
    <s v="KRHUB_91961"/>
    <x v="0"/>
    <s v="SubD (SubD A)"/>
    <s v="Grooming"/>
    <s v="Gillette Vector Plus"/>
    <n v="600"/>
    <n v="50"/>
    <n v="4152.5"/>
    <m/>
    <x v="1"/>
    <n v="83.05"/>
    <n v="4152.5"/>
    <n v="14425"/>
    <n v="722989.91999999993"/>
    <n v="11487611.949999999"/>
    <x v="296"/>
    <n v="60781.015608465605"/>
  </r>
  <r>
    <d v="2024-12-14T00:00:00"/>
    <s v="Sales Invoice"/>
    <s v="Vinayak Marketing"/>
    <s v="KRHUB_91961"/>
    <x v="0"/>
    <s v="SubD (SubD A)"/>
    <s v="Grooming"/>
    <s v="Wilkinson Sword"/>
    <n v="800"/>
    <n v="200"/>
    <n v="4162"/>
    <m/>
    <x v="4"/>
    <n v="20.81"/>
    <n v="4162"/>
    <n v="139894"/>
    <n v="718837.41999999993"/>
    <n v="4544145.92"/>
    <x v="277"/>
    <n v="21846.855384615385"/>
  </r>
  <r>
    <d v="2024-12-16T00:00:00"/>
    <s v="Sales Invoice"/>
    <s v="GPSAR Healthcare Ltd"/>
    <s v="KRHUB_78371"/>
    <x v="2"/>
    <s v="HFS (Large A Pharmacy)- D type"/>
    <s v="Baby Care"/>
    <s v="Pampers"/>
    <n v="18"/>
    <n v="12"/>
    <n v="4163.5200000000004"/>
    <m/>
    <x v="4"/>
    <n v="346.96000000000004"/>
    <n v="4163.5200000000004"/>
    <n v="257864.96000000002"/>
    <n v="403575.22000000009"/>
    <n v="4539983.92"/>
    <x v="278"/>
    <n v="21932.289468599032"/>
  </r>
  <r>
    <d v="2024-12-13T00:00:00"/>
    <s v="Sales Invoice"/>
    <s v="V M Enterprise"/>
    <s v="KRHUB_91962"/>
    <x v="0"/>
    <s v="SubD (SubD A)"/>
    <s v="Fabric &amp; Home Care"/>
    <s v="Tide"/>
    <n v="12"/>
    <n v="36"/>
    <n v="4166.6400000000003"/>
    <m/>
    <x v="0"/>
    <n v="115.74000000000001"/>
    <n v="4166.6400000000003"/>
    <n v="792717.68"/>
    <n v="371758.32999999996"/>
    <n v="670948.80999999994"/>
    <x v="114"/>
    <n v="17656.547631578946"/>
  </r>
  <r>
    <d v="2024-12-14T00:00:00"/>
    <s v="Sales Invoice"/>
    <s v="Bipinkumar Manshukhlal Shah"/>
    <s v="KRHUB_78366"/>
    <x v="0"/>
    <s v="SubD (SubD A)"/>
    <s v="Baby Care"/>
    <s v="Pampers"/>
    <n v="40"/>
    <n v="40"/>
    <n v="4166.8"/>
    <m/>
    <x v="4"/>
    <n v="104.17"/>
    <n v="4166.8"/>
    <n v="253701.44000000003"/>
    <n v="312301.54000000004"/>
    <n v="4535820.3999999994"/>
    <x v="279"/>
    <n v="22018.545631067958"/>
  </r>
  <r>
    <d v="2024-12-17T00:00:00"/>
    <s v="Sales Invoice"/>
    <s v="Bipinkumar Manshukhlal Shah"/>
    <s v="KRHUB_78366"/>
    <x v="0"/>
    <s v="SubD (SubD A)"/>
    <s v="Baby Care"/>
    <s v="Pampers"/>
    <n v="40"/>
    <n v="40"/>
    <n v="4166.8"/>
    <m/>
    <x v="1"/>
    <n v="104.17"/>
    <n v="4166.8"/>
    <n v="249534.64"/>
    <n v="308134.74"/>
    <n v="11483459.449999999"/>
    <x v="297"/>
    <n v="61082.231117021271"/>
  </r>
  <r>
    <d v="2024-12-17T00:00:00"/>
    <s v="Sales Invoice"/>
    <s v="SHREE MOMAI TRADERS"/>
    <s v="KRHUB_89269"/>
    <x v="0"/>
    <s v="SubD (SubD A)"/>
    <s v="Baby Care"/>
    <s v="Pampers"/>
    <n v="40"/>
    <n v="40"/>
    <n v="4166.8"/>
    <m/>
    <x v="1"/>
    <n v="104.17"/>
    <n v="4166.8"/>
    <n v="245367.84"/>
    <n v="308096.11"/>
    <n v="11479292.65"/>
    <x v="298"/>
    <n v="61386.59171122995"/>
  </r>
  <r>
    <d v="2024-12-14T00:00:00"/>
    <s v="Sales Invoice"/>
    <s v="V M Enterprise"/>
    <s v="KRHUB_91962"/>
    <x v="0"/>
    <s v="SubD (SubD A)"/>
    <s v="Fabric &amp; Home Care"/>
    <s v="Ariel"/>
    <n v="6"/>
    <n v="6"/>
    <n v="4173.8999999999996"/>
    <m/>
    <x v="4"/>
    <n v="695.65"/>
    <n v="4173.8999999999996"/>
    <n v="1082250.8400000001"/>
    <n v="367591.69"/>
    <n v="4531653.5999999996"/>
    <x v="280"/>
    <n v="22105.627317073169"/>
  </r>
  <r>
    <d v="2024-12-16T00:00:00"/>
    <s v="Sales Invoice"/>
    <s v="Verai General Stores"/>
    <s v="KRHUB_90915"/>
    <x v="1"/>
    <s v="SubD (SubD B)"/>
    <s v="Fabric &amp; Home Care"/>
    <s v="Ariel"/>
    <n v="6"/>
    <n v="6"/>
    <n v="4173.8999999999996"/>
    <m/>
    <x v="1"/>
    <n v="695.65"/>
    <n v="4173.8999999999996"/>
    <n v="1078076.94"/>
    <n v="383349.8"/>
    <n v="11475125.85"/>
    <x v="299"/>
    <n v="61694.224999999999"/>
  </r>
  <r>
    <d v="2024-12-14T00:00:00"/>
    <s v="Sales Invoice"/>
    <s v="Punit Sales Agency"/>
    <s v="KRHUB_78572"/>
    <x v="0"/>
    <s v="SubD (SubD A)"/>
    <s v="Baby Care"/>
    <s v="Pampers"/>
    <n v="168"/>
    <n v="168"/>
    <n v="4200"/>
    <m/>
    <x v="4"/>
    <n v="25"/>
    <n v="4200"/>
    <n v="241201.04"/>
    <n v="331027.09999999998"/>
    <n v="4527479.6999999993"/>
    <x v="281"/>
    <n v="22193.527941176468"/>
  </r>
  <r>
    <d v="2024-12-14T00:00:00"/>
    <s v="Sales Invoice"/>
    <s v="Vinod Pharma"/>
    <s v="KRHUB_93329"/>
    <x v="0"/>
    <s v="SubD (SubD A)"/>
    <s v="Baby Care"/>
    <s v="Pampers"/>
    <n v="168"/>
    <n v="168"/>
    <n v="4200"/>
    <m/>
    <x v="4"/>
    <n v="25"/>
    <n v="4200"/>
    <n v="237001.04"/>
    <n v="462276.77"/>
    <n v="4523279.6999999993"/>
    <x v="282"/>
    <n v="22282.166009852212"/>
  </r>
  <r>
    <d v="2024-12-14T00:00:00"/>
    <s v="Sales Invoice"/>
    <s v="DEV ENTERPRISE"/>
    <s v="KRHUB_90736"/>
    <x v="0"/>
    <s v="SubD (SubD A)"/>
    <s v="Grooming"/>
    <s v="Mach-3 Turbo"/>
    <n v="72"/>
    <n v="12"/>
    <n v="4224.12"/>
    <m/>
    <x v="4"/>
    <n v="352.01"/>
    <n v="4224.12"/>
    <n v="11245.74"/>
    <n v="559331.06000000006"/>
    <n v="4519079.6999999993"/>
    <x v="283"/>
    <n v="22371.681683168314"/>
  </r>
  <r>
    <d v="2024-12-17T00:00:00"/>
    <s v="Sales Invoice"/>
    <s v="SHREE MOMAI TRADERS"/>
    <s v="KRHUB_89269"/>
    <x v="0"/>
    <s v="SubD (SubD A)"/>
    <s v="Fem Care"/>
    <s v="Whisper Choice"/>
    <n v="20"/>
    <n v="20"/>
    <n v="4234.3999999999996"/>
    <m/>
    <x v="1"/>
    <n v="211.71999999999997"/>
    <n v="4234.3999999999996"/>
    <n v="180405.71999999997"/>
    <n v="303929.31"/>
    <n v="11470951.949999999"/>
    <x v="300"/>
    <n v="62005.145675675674"/>
  </r>
  <r>
    <d v="2024-12-16T00:00:00"/>
    <s v="Sales Invoice"/>
    <s v="GPSAR Healthcare Ltd"/>
    <s v="KRHUB_78371"/>
    <x v="2"/>
    <s v="HFS (Large A Pharmacy)- D type"/>
    <s v="Health Care"/>
    <s v="Vaporub Xtra Strong"/>
    <n v="140"/>
    <n v="24"/>
    <n v="4305.6000000000004"/>
    <m/>
    <x v="4"/>
    <n v="179.4"/>
    <n v="4305.6000000000004"/>
    <n v="17969.55"/>
    <n v="399411.70000000007"/>
    <n v="4514855.5799999991"/>
    <x v="284"/>
    <n v="22461.968059701489"/>
  </r>
  <r>
    <d v="2024-12-14T00:00:00"/>
    <s v="Sales Invoice"/>
    <s v="Vinayak Marketing"/>
    <s v="KRHUB_91961"/>
    <x v="0"/>
    <s v="SubD (SubD A)"/>
    <s v="Hair Care"/>
    <s v="H&amp;S"/>
    <n v="36"/>
    <n v="108"/>
    <n v="4320"/>
    <m/>
    <x v="4"/>
    <n v="40"/>
    <n v="4320"/>
    <n v="288461.02"/>
    <n v="714675.41999999993"/>
    <n v="4510549.9799999995"/>
    <x v="285"/>
    <n v="22552.749899999999"/>
  </r>
  <r>
    <d v="2024-12-20T00:00:00"/>
    <s v="Sales Invoice"/>
    <s v="Akshar Agency"/>
    <s v="KRHUB_85606"/>
    <x v="0"/>
    <s v="SubD (SubD A)"/>
    <s v="Fem Care"/>
    <s v="Whisper Choice"/>
    <n v="30"/>
    <n v="30"/>
    <n v="4324.2"/>
    <m/>
    <x v="1"/>
    <n v="144.13999999999999"/>
    <n v="4324.2"/>
    <n v="176171.31999999995"/>
    <n v="223166.89000000004"/>
    <n v="11466717.550000001"/>
    <x v="301"/>
    <n v="62319.11711956522"/>
  </r>
  <r>
    <d v="2024-12-14T00:00:00"/>
    <s v="Sales Invoice"/>
    <s v="Jalaram Enterprise"/>
    <s v="KRHUB_86219"/>
    <x v="1"/>
    <s v="SubD (SubD B)"/>
    <s v="Fem Care"/>
    <s v="Whisper Choice"/>
    <n v="30"/>
    <n v="30"/>
    <n v="4324.2"/>
    <m/>
    <x v="4"/>
    <n v="144.13999999999999"/>
    <n v="4324.2"/>
    <n v="171847.11999999997"/>
    <n v="272558"/>
    <n v="4506229.9799999995"/>
    <x v="286"/>
    <n v="22644.371758793968"/>
  </r>
  <r>
    <d v="2024-12-14T00:00:00"/>
    <s v="Sales Invoice"/>
    <s v="Mashru General Store"/>
    <s v="KRHUB_92137"/>
    <x v="1"/>
    <s v="SubD (SubD B)"/>
    <s v="Fem Care"/>
    <s v="Whisper Choice"/>
    <n v="30"/>
    <n v="30"/>
    <n v="4324.2"/>
    <m/>
    <x v="4"/>
    <n v="144.13999999999999"/>
    <n v="4324.2"/>
    <n v="167522.91999999998"/>
    <n v="184072.99"/>
    <n v="4501905.7799999993"/>
    <x v="287"/>
    <n v="22736.897878787877"/>
  </r>
  <r>
    <d v="2024-12-17T00:00:00"/>
    <s v="Sales Invoice"/>
    <s v="SHREE MOMAI TRADERS"/>
    <s v="KRHUB_89269"/>
    <x v="0"/>
    <s v="SubD (SubD A)"/>
    <s v="Fem Care"/>
    <s v="Whisper Choice"/>
    <n v="30"/>
    <n v="30"/>
    <n v="4324.2"/>
    <m/>
    <x v="1"/>
    <n v="144.13999999999999"/>
    <n v="4324.2"/>
    <n v="163198.71999999997"/>
    <n v="299694.91000000003"/>
    <n v="11462393.35"/>
    <x v="302"/>
    <n v="62636.029234972673"/>
  </r>
  <r>
    <d v="2024-12-18T00:00:00"/>
    <s v="Sales Invoice"/>
    <s v="Vinod Pharma"/>
    <s v="KRHUB_93329"/>
    <x v="0"/>
    <s v="SubD (SubD A)"/>
    <s v="Fem Care"/>
    <s v="Whisper Choice"/>
    <n v="30"/>
    <n v="30"/>
    <n v="4324.2"/>
    <m/>
    <x v="1"/>
    <n v="144.13999999999999"/>
    <n v="4324.2"/>
    <n v="158874.51999999999"/>
    <n v="458076.77"/>
    <n v="11458069.15"/>
    <x v="303"/>
    <n v="62956.423901098904"/>
  </r>
  <r>
    <d v="2024-12-20T00:00:00"/>
    <s v="Sales Invoice"/>
    <s v="Akshar Agency"/>
    <s v="KRHUB_85606"/>
    <x v="0"/>
    <s v="SubD (SubD A)"/>
    <s v="Fem Care"/>
    <s v="Whisper Choice"/>
    <n v="40"/>
    <n v="40"/>
    <n v="4324.3999999999996"/>
    <m/>
    <x v="1"/>
    <n v="108.10999999999999"/>
    <n v="4324.3999999999996"/>
    <n v="154550.32"/>
    <n v="218842.69000000003"/>
    <n v="11453744.949999999"/>
    <x v="304"/>
    <n v="63280.358839779001"/>
  </r>
  <r>
    <d v="2024-12-19T00:00:00"/>
    <s v="Sales Invoice"/>
    <s v="DEV ENTERPRISE"/>
    <s v="KRHUB_90736"/>
    <x v="0"/>
    <s v="SubD (SubD A)"/>
    <s v="Fem Care"/>
    <s v="Whisper Choice"/>
    <n v="40"/>
    <n v="40"/>
    <n v="4324.3999999999996"/>
    <m/>
    <x v="1"/>
    <n v="108.10999999999999"/>
    <n v="4324.3999999999996"/>
    <n v="150225.91999999998"/>
    <n v="555106.94000000006"/>
    <n v="11449420.550000001"/>
    <x v="305"/>
    <n v="63607.891944444447"/>
  </r>
  <r>
    <d v="2024-12-16T00:00:00"/>
    <s v="Sales Invoice"/>
    <s v="Verai General Stores"/>
    <s v="KRHUB_90915"/>
    <x v="1"/>
    <s v="SubD (SubD B)"/>
    <s v="Fem Care"/>
    <s v="Whisper Choice"/>
    <n v="40"/>
    <n v="40"/>
    <n v="4324.3999999999996"/>
    <m/>
    <x v="4"/>
    <n v="108.10999999999999"/>
    <n v="4324.3999999999996"/>
    <n v="145901.51999999999"/>
    <n v="379175.89999999997"/>
    <n v="4497581.58"/>
    <x v="288"/>
    <n v="22830.363350253807"/>
  </r>
  <r>
    <d v="2024-12-13T00:00:00"/>
    <s v="Sales Invoice"/>
    <s v="V M Enterprise"/>
    <s v="KRHUB_91962"/>
    <x v="0"/>
    <s v="SubD (SubD A)"/>
    <s v="Fabric &amp; Home Care"/>
    <s v="Ariel"/>
    <n v="48"/>
    <n v="52"/>
    <n v="4333.68"/>
    <m/>
    <x v="0"/>
    <n v="83.34"/>
    <n v="4333.68"/>
    <n v="1073903.04"/>
    <n v="363417.79"/>
    <n v="666782.16999999993"/>
    <x v="116"/>
    <n v="18021.139729729726"/>
  </r>
  <r>
    <d v="2024-12-16T00:00:00"/>
    <s v="Sales Invoice"/>
    <s v="Verai General Stores"/>
    <s v="KRHUB_90915"/>
    <x v="1"/>
    <s v="SubD (SubD B)"/>
    <s v="Hair Care"/>
    <s v="H&amp;S"/>
    <n v="56"/>
    <n v="18"/>
    <n v="4336.38"/>
    <m/>
    <x v="1"/>
    <n v="240.91"/>
    <n v="4336.38"/>
    <n v="284141.02"/>
    <n v="374851.5"/>
    <n v="11445096.15"/>
    <x v="306"/>
    <n v="63939.084636871514"/>
  </r>
  <r>
    <d v="2024-12-14T00:00:00"/>
    <s v="Sales Invoice"/>
    <s v="Punit Sales Agency"/>
    <s v="KRHUB_78572"/>
    <x v="0"/>
    <s v="SubD (SubD A)"/>
    <s v="Hair Care"/>
    <s v="H&amp;S"/>
    <n v="60"/>
    <n v="180"/>
    <n v="4410"/>
    <m/>
    <x v="4"/>
    <n v="24.5"/>
    <n v="4410"/>
    <n v="279804.64"/>
    <n v="326827.09999999998"/>
    <n v="4493257.18"/>
    <x v="289"/>
    <n v="22924.781530612243"/>
  </r>
  <r>
    <d v="2024-12-16T00:00:00"/>
    <s v="Sales Invoice"/>
    <s v="Verai General Stores"/>
    <s v="KRHUB_90915"/>
    <x v="1"/>
    <s v="SubD (SubD B)"/>
    <s v="Hair Care"/>
    <s v="H&amp;S"/>
    <n v="60"/>
    <n v="180"/>
    <n v="4410"/>
    <m/>
    <x v="1"/>
    <n v="24.5"/>
    <n v="4410"/>
    <n v="275394.64"/>
    <n v="370515.12"/>
    <n v="11440759.77"/>
    <x v="307"/>
    <n v="64273.931292134832"/>
  </r>
  <r>
    <d v="2024-12-14T00:00:00"/>
    <s v="Sales Invoice"/>
    <s v="Vinayak Marketing"/>
    <s v="KRHUB_91961"/>
    <x v="0"/>
    <s v="SubD (SubD A)"/>
    <s v="Hair Care"/>
    <s v="H&amp;S"/>
    <n v="60"/>
    <n v="180"/>
    <n v="4410"/>
    <m/>
    <x v="4"/>
    <n v="24.5"/>
    <n v="4410"/>
    <n v="270984.64"/>
    <n v="710355.41999999993"/>
    <n v="4488847.18"/>
    <x v="290"/>
    <n v="23019.729128205126"/>
  </r>
  <r>
    <d v="2024-12-20T00:00:00"/>
    <s v="Sales Invoice"/>
    <s v="Akshar Agency"/>
    <s v="KRHUB_85606"/>
    <x v="0"/>
    <s v="SubD (SubD A)"/>
    <s v="Fem Care"/>
    <s v="Whisper Ultra"/>
    <n v="36"/>
    <n v="36"/>
    <n v="4421.16"/>
    <m/>
    <x v="1"/>
    <n v="122.81"/>
    <n v="4421.16"/>
    <n v="360370.61000000004"/>
    <n v="214518.29"/>
    <n v="11436349.77"/>
    <x v="308"/>
    <n v="64612.145593220339"/>
  </r>
  <r>
    <d v="2024-12-14T00:00:00"/>
    <s v="Sales Invoice"/>
    <s v="Vinayak Marketing"/>
    <s v="KRHUB_91961"/>
    <x v="0"/>
    <s v="SubD (SubD A)"/>
    <s v="Fem Care"/>
    <s v="Whisper Ultra"/>
    <n v="36"/>
    <n v="36"/>
    <n v="4421.16"/>
    <m/>
    <x v="4"/>
    <n v="122.81"/>
    <n v="4421.16"/>
    <n v="355949.45"/>
    <n v="705945.41999999993"/>
    <n v="4484437.18"/>
    <x v="291"/>
    <n v="23115.655567010308"/>
  </r>
  <r>
    <d v="2024-12-14T00:00:00"/>
    <s v="Sales Invoice"/>
    <s v="Vinod Pharma"/>
    <s v="KRHUB_93329"/>
    <x v="0"/>
    <s v="SubD (SubD A)"/>
    <s v="Fem Care"/>
    <s v="Whisper Ultra"/>
    <n v="36"/>
    <n v="36"/>
    <n v="4421.16"/>
    <m/>
    <x v="4"/>
    <n v="122.81"/>
    <n v="4421.16"/>
    <n v="351528.29000000004"/>
    <n v="453752.56999999995"/>
    <n v="4480016.0199999996"/>
    <x v="292"/>
    <n v="23212.518238341967"/>
  </r>
  <r>
    <d v="2024-12-20T00:00:00"/>
    <s v="Sales Invoice"/>
    <s v="Akshar Agency"/>
    <s v="KRHUB_85606"/>
    <x v="0"/>
    <s v="SubD (SubD A)"/>
    <s v="Fabric &amp; Home Care"/>
    <s v="Ariel Liquid"/>
    <n v="12"/>
    <n v="24"/>
    <n v="4422.24"/>
    <m/>
    <x v="1"/>
    <n v="184.26"/>
    <n v="4422.24"/>
    <n v="468003.25999999995"/>
    <n v="210097.13000000003"/>
    <n v="11431928.609999999"/>
    <x v="309"/>
    <n v="64954.139829545449"/>
  </r>
  <r>
    <d v="2024-12-17T00:00:00"/>
    <s v="Sales Invoice"/>
    <s v="DEV ENTERPRISE"/>
    <s v="KRHUB_90736"/>
    <x v="0"/>
    <s v="SubD (SubD A)"/>
    <s v="Fabric &amp; Home Care"/>
    <s v="Ariel Liquid"/>
    <n v="12"/>
    <n v="24"/>
    <n v="4422.24"/>
    <m/>
    <x v="1"/>
    <n v="184.26"/>
    <n v="4422.24"/>
    <n v="463581.01999999996"/>
    <n v="550782.54"/>
    <n v="11427506.369999999"/>
    <x v="310"/>
    <n v="65300.036399999997"/>
  </r>
  <r>
    <d v="2024-12-16T00:00:00"/>
    <s v="Sales Invoice"/>
    <s v="Jalaram Enterprise"/>
    <s v="KRHUB_86219"/>
    <x v="1"/>
    <s v="SubD (SubD B)"/>
    <s v="Fabric &amp; Home Care"/>
    <s v="Tide"/>
    <n v="8"/>
    <n v="12"/>
    <n v="4433.3999999999996"/>
    <m/>
    <x v="1"/>
    <n v="369.45"/>
    <n v="4433.3999999999996"/>
    <n v="788551.04"/>
    <n v="268233.8"/>
    <n v="11423084.130000001"/>
    <x v="311"/>
    <n v="65649.908793103459"/>
  </r>
  <r>
    <d v="2024-12-14T00:00:00"/>
    <s v="Sales Invoice"/>
    <s v="A TO Z TRADERS"/>
    <s v="KRHUB_93275"/>
    <x v="1"/>
    <s v="SubD (SubD B)"/>
    <s v="Hair Care"/>
    <s v="H&amp;S"/>
    <n v="24"/>
    <n v="24"/>
    <n v="4472.6400000000003"/>
    <m/>
    <x v="4"/>
    <n v="186.36"/>
    <n v="4472.6400000000003"/>
    <n v="266574.64"/>
    <n v="286098.45"/>
    <n v="4475594.8599999994"/>
    <x v="293"/>
    <n v="23310.38989583333"/>
  </r>
  <r>
    <d v="2024-12-14T00:00:00"/>
    <s v="Sales Invoice"/>
    <s v="Jalaram Enterprise"/>
    <s v="KRHUB_86219"/>
    <x v="1"/>
    <s v="SubD (SubD B)"/>
    <s v="Hair Care"/>
    <s v="H&amp;S"/>
    <n v="56"/>
    <n v="24"/>
    <n v="4472.6400000000003"/>
    <m/>
    <x v="4"/>
    <n v="186.36"/>
    <n v="4472.6400000000003"/>
    <n v="262102"/>
    <n v="263800.40000000002"/>
    <n v="4471122.22"/>
    <x v="294"/>
    <n v="23409.016858638741"/>
  </r>
  <r>
    <d v="2024-12-14T00:00:00"/>
    <s v="Sales Invoice"/>
    <s v="Bipinkumar Manshukhlal Shah"/>
    <s v="KRHUB_78366"/>
    <x v="0"/>
    <s v="SubD (SubD A)"/>
    <s v="Health Care"/>
    <s v="Vaporub Xtra Strong"/>
    <n v="140"/>
    <n v="25"/>
    <n v="4485"/>
    <m/>
    <x v="4"/>
    <n v="179.4"/>
    <n v="4485"/>
    <n v="13663.95"/>
    <n v="303967.93999999994"/>
    <n v="4466649.58"/>
    <x v="295"/>
    <n v="23508.682000000001"/>
  </r>
  <r>
    <d v="2024-12-17T00:00:00"/>
    <s v="Sales Invoice"/>
    <s v="Bipinkumar Manshukhlal Shah"/>
    <s v="KRHUB_78366"/>
    <x v="0"/>
    <s v="SubD (SubD A)"/>
    <s v="Health Care"/>
    <s v="Vaporub Xtra Strong"/>
    <n v="140"/>
    <n v="25"/>
    <n v="4485"/>
    <m/>
    <x v="1"/>
    <n v="179.4"/>
    <n v="4485"/>
    <n v="9178.9500000000007"/>
    <n v="299482.93999999994"/>
    <n v="11418650.73"/>
    <x v="312"/>
    <n v="66003.761445086711"/>
  </r>
  <r>
    <d v="2024-12-20T00:00:00"/>
    <s v="Sales Invoice"/>
    <s v="Akshar Agency"/>
    <s v="KRHUB_85606"/>
    <x v="0"/>
    <s v="SubD (SubD A)"/>
    <s v="Baby Care"/>
    <s v="Pampers"/>
    <n v="6"/>
    <n v="6"/>
    <n v="4495.0200000000004"/>
    <m/>
    <x v="1"/>
    <n v="749.17000000000007"/>
    <n v="4495.0200000000004"/>
    <n v="232801.04"/>
    <n v="205674.88999999998"/>
    <n v="11414165.73"/>
    <x v="313"/>
    <n v="66361.428662790699"/>
  </r>
  <r>
    <d v="2024-12-16T00:00:00"/>
    <s v="Sales Invoice"/>
    <s v="GPSAR Healthcare Ltd"/>
    <s v="KRHUB_78371"/>
    <x v="2"/>
    <s v="HFS (Large A Pharmacy)- D type"/>
    <s v="Baby Care"/>
    <s v="Pampers"/>
    <n v="12"/>
    <n v="6"/>
    <n v="4495.0200000000004"/>
    <m/>
    <x v="4"/>
    <n v="749.17000000000007"/>
    <n v="4495.0200000000004"/>
    <n v="228306.02000000002"/>
    <n v="395106.10000000009"/>
    <n v="4462164.58"/>
    <x v="296"/>
    <n v="23609.336402116402"/>
  </r>
  <r>
    <d v="2024-12-16T00:00:00"/>
    <s v="Sales Invoice"/>
    <s v="GPSAR Healthcare Ltd"/>
    <s v="KRHUB_78371"/>
    <x v="2"/>
    <s v="HFS (Large A Pharmacy)- D type"/>
    <s v="Baby Care"/>
    <s v="Pampers"/>
    <n v="6"/>
    <n v="6"/>
    <n v="4495.0200000000004"/>
    <m/>
    <x v="1"/>
    <n v="749.17000000000007"/>
    <n v="4495.0200000000004"/>
    <n v="223811"/>
    <n v="390611.08000000007"/>
    <n v="11409670.709999999"/>
    <x v="314"/>
    <n v="66723.220526315781"/>
  </r>
  <r>
    <d v="2024-12-14T00:00:00"/>
    <s v="Sales Invoice"/>
    <s v="Vinayak Marketing"/>
    <s v="KRHUB_91961"/>
    <x v="0"/>
    <s v="SubD (SubD A)"/>
    <s v="Hair Care"/>
    <s v="Pantene"/>
    <n v="12"/>
    <n v="6"/>
    <n v="4500"/>
    <m/>
    <x v="4"/>
    <n v="750"/>
    <n v="4500"/>
    <n v="36047.520000000004"/>
    <n v="701524.25999999989"/>
    <n v="4457669.5599999996"/>
    <x v="297"/>
    <n v="23711.008297872337"/>
  </r>
  <r>
    <d v="2024-12-14T00:00:00"/>
    <s v="Sales Invoice"/>
    <s v="Vinod Pharma"/>
    <s v="KRHUB_93329"/>
    <x v="0"/>
    <s v="SubD (SubD A)"/>
    <s v="Hair Care"/>
    <s v="Pantene"/>
    <n v="12"/>
    <n v="6"/>
    <n v="4500"/>
    <m/>
    <x v="4"/>
    <n v="750"/>
    <n v="4500"/>
    <n v="31547.52"/>
    <n v="449331.40999999992"/>
    <n v="4453169.5599999996"/>
    <x v="298"/>
    <n v="23813.740962566844"/>
  </r>
  <r>
    <d v="2024-12-14T00:00:00"/>
    <s v="Sales Invoice"/>
    <s v="Vinayak Marketing"/>
    <s v="KRHUB_91961"/>
    <x v="0"/>
    <s v="SubD (SubD A)"/>
    <s v="Fabric &amp; Home Care"/>
    <s v="Ariel Liquid"/>
    <n v="4"/>
    <n v="8"/>
    <n v="4533.28"/>
    <m/>
    <x v="4"/>
    <n v="566.66"/>
    <n v="4533.28"/>
    <n v="459158.77999999997"/>
    <n v="697024.25999999989"/>
    <n v="4448669.5599999996"/>
    <x v="299"/>
    <n v="23917.578279569891"/>
  </r>
  <r>
    <d v="2024-12-14T00:00:00"/>
    <s v="Sales Invoice"/>
    <s v="Vinod Pharma"/>
    <s v="KRHUB_93329"/>
    <x v="0"/>
    <s v="SubD (SubD A)"/>
    <s v="Fem Care"/>
    <s v="Whisper Choice"/>
    <n v="120"/>
    <n v="120"/>
    <n v="4539.6000000000004"/>
    <m/>
    <x v="4"/>
    <n v="37.830000000000005"/>
    <n v="4539.6000000000004"/>
    <n v="141577.12"/>
    <n v="444831.40999999992"/>
    <n v="4444136.2799999993"/>
    <x v="300"/>
    <n v="24022.358270270266"/>
  </r>
  <r>
    <d v="2024-12-16T00:00:00"/>
    <s v="Sales Invoice"/>
    <s v="Verai General Stores"/>
    <s v="KRHUB_90915"/>
    <x v="1"/>
    <s v="SubD (SubD B)"/>
    <s v="Fem Care"/>
    <s v="Whisper Ultra"/>
    <n v="72"/>
    <n v="72"/>
    <n v="4540.32"/>
    <m/>
    <x v="4"/>
    <n v="63.059999999999995"/>
    <n v="4540.32"/>
    <n v="347107.13000000006"/>
    <n v="366105.12"/>
    <n v="4439596.68"/>
    <x v="301"/>
    <n v="24128.242826086956"/>
  </r>
  <r>
    <d v="2024-12-16T00:00:00"/>
    <s v="Sales Invoice"/>
    <s v="GPSAR Healthcare Ltd"/>
    <s v="KRHUB_78371"/>
    <x v="2"/>
    <s v="HFS (Large A Pharmacy)- D type"/>
    <s v="Personal Care (GIL)"/>
    <s v="Fusion PC"/>
    <n v="6"/>
    <n v="12"/>
    <n v="4553.5200000000004"/>
    <m/>
    <x v="4"/>
    <n v="379.46000000000004"/>
    <n v="4553.5200000000004"/>
    <n v="4553.5200000000004"/>
    <n v="386116.06000000006"/>
    <n v="4435056.3599999994"/>
    <x v="302"/>
    <n v="24235.280655737701"/>
  </r>
  <r>
    <d v="2024-12-16T00:00:00"/>
    <s v="Sales Invoice"/>
    <s v="GPSAR Healthcare Ltd"/>
    <s v="KRHUB_78371"/>
    <x v="2"/>
    <s v="HFS (Large A Pharmacy)- D type"/>
    <s v="Grooming"/>
    <s v="Fusion"/>
    <n v="36"/>
    <n v="12"/>
    <n v="4553.5200000000004"/>
    <m/>
    <x v="4"/>
    <n v="379.46000000000004"/>
    <n v="4553.5200000000004"/>
    <n v="134788"/>
    <n v="381562.5400000001"/>
    <n v="4430502.84"/>
    <x v="303"/>
    <n v="24343.422197802196"/>
  </r>
  <r>
    <d v="2024-12-16T00:00:00"/>
    <s v="Sales Invoice"/>
    <s v="GPSAR Healthcare Ltd"/>
    <s v="KRHUB_78371"/>
    <x v="2"/>
    <s v="HFS (Large A Pharmacy)- D type"/>
    <s v="Health Care"/>
    <s v="Vaporub"/>
    <n v="72"/>
    <n v="10"/>
    <n v="4606.2"/>
    <m/>
    <x v="4"/>
    <n v="460.62"/>
    <n v="4606.2"/>
    <n v="9161801.620000001"/>
    <n v="377009.02000000008"/>
    <n v="4425949.3199999994"/>
    <x v="304"/>
    <n v="24452.758674033146"/>
  </r>
  <r>
    <d v="2024-12-14T00:00:00"/>
    <s v="Sales Invoice"/>
    <s v="A TO Z TRADERS"/>
    <s v="KRHUB_93275"/>
    <x v="1"/>
    <s v="SubD (SubD B)"/>
    <s v="Baby Care"/>
    <s v="Pampers"/>
    <n v="12"/>
    <n v="18"/>
    <n v="4680"/>
    <m/>
    <x v="4"/>
    <n v="260"/>
    <n v="4680"/>
    <n v="219315.98"/>
    <n v="281625.81"/>
    <n v="4421343.12"/>
    <x v="305"/>
    <n v="24563.017333333333"/>
  </r>
  <r>
    <d v="2024-12-20T00:00:00"/>
    <s v="Sales Invoice"/>
    <s v="Akshar Agency"/>
    <s v="KRHUB_85606"/>
    <x v="0"/>
    <s v="SubD (SubD A)"/>
    <s v="Hair Care"/>
    <s v="H&amp;S"/>
    <n v="30"/>
    <n v="10"/>
    <n v="4681.8"/>
    <m/>
    <x v="1"/>
    <n v="468.18"/>
    <n v="4681.8"/>
    <n v="257629.36000000002"/>
    <n v="201179.87000000002"/>
    <n v="11405175.689999999"/>
    <x v="315"/>
    <n v="67089.268764705877"/>
  </r>
  <r>
    <d v="2024-12-14T00:00:00"/>
    <s v="Sales Invoice"/>
    <s v="V M Enterprise"/>
    <s v="KRHUB_91962"/>
    <x v="0"/>
    <s v="SubD (SubD A)"/>
    <s v="Female Hair Removal"/>
    <s v="Satin Care"/>
    <n v="192"/>
    <n v="60"/>
    <n v="4683.6000000000004"/>
    <m/>
    <x v="0"/>
    <n v="78.06"/>
    <n v="4683.6000000000004"/>
    <n v="42152.4"/>
    <n v="359084.11"/>
    <n v="662448.48999999987"/>
    <x v="118"/>
    <n v="18401.346944444442"/>
  </r>
  <r>
    <d v="2024-12-20T00:00:00"/>
    <s v="Sales Invoice"/>
    <s v="Akshar Agency"/>
    <s v="KRHUB_85606"/>
    <x v="0"/>
    <s v="SubD (SubD A)"/>
    <s v="Health Care"/>
    <s v="Vaporub Xtra Strong"/>
    <n v="216"/>
    <n v="45"/>
    <n v="4693.95"/>
    <m/>
    <x v="1"/>
    <n v="104.31"/>
    <n v="4693.95"/>
    <n v="4693.95"/>
    <n v="196498.07000000004"/>
    <n v="11400493.890000001"/>
    <x v="316"/>
    <n v="67458.543727810655"/>
  </r>
  <r>
    <d v="2024-12-14T00:00:00"/>
    <s v="Sales Invoice"/>
    <s v="Bipinkumar Manshukhlal Shah"/>
    <s v="KRHUB_78366"/>
    <x v="0"/>
    <s v="SubD (SubD A)"/>
    <s v="Fem Care"/>
    <s v="Whisper Ultra"/>
    <n v="24"/>
    <n v="24"/>
    <n v="4736.88"/>
    <m/>
    <x v="4"/>
    <n v="197.37"/>
    <n v="4736.88"/>
    <n v="342566.81000000006"/>
    <n v="294997.93999999994"/>
    <n v="4416663.1199999992"/>
    <x v="306"/>
    <n v="24674.095642458095"/>
  </r>
  <r>
    <d v="2024-12-17T00:00:00"/>
    <s v="Sales Invoice"/>
    <s v="Bipinkumar Manshukhlal Shah"/>
    <s v="KRHUB_78366"/>
    <x v="0"/>
    <s v="SubD (SubD A)"/>
    <s v="Fem Care"/>
    <s v="Whisper Ultra"/>
    <n v="24"/>
    <n v="24"/>
    <n v="4736.88"/>
    <m/>
    <x v="1"/>
    <n v="197.37"/>
    <n v="4736.88"/>
    <n v="337829.93"/>
    <n v="290261.05999999994"/>
    <n v="11395799.939999999"/>
    <x v="317"/>
    <n v="67832.142500000002"/>
  </r>
  <r>
    <d v="2024-12-20T00:00:00"/>
    <s v="Sales Invoice"/>
    <s v="Akshar Agency"/>
    <s v="KRHUB_85606"/>
    <x v="0"/>
    <s v="SubD (SubD A)"/>
    <s v="Fabric &amp; Home Care"/>
    <s v="Ariel"/>
    <n v="3"/>
    <n v="6"/>
    <n v="4750.0200000000004"/>
    <m/>
    <x v="1"/>
    <n v="791.67000000000007"/>
    <n v="4750.0200000000004"/>
    <n v="1069569.3600000001"/>
    <n v="191804.12000000002"/>
    <n v="11391063.059999999"/>
    <x v="318"/>
    <n v="68209.958443113763"/>
  </r>
  <r>
    <d v="2024-12-14T00:00:00"/>
    <s v="Sales Invoice"/>
    <s v="Bipinkumar Manshukhlal Shah"/>
    <s v="KRHUB_78366"/>
    <x v="0"/>
    <s v="SubD (SubD A)"/>
    <s v="Fem Care"/>
    <s v="Whisper Ultra"/>
    <n v="48"/>
    <n v="48"/>
    <n v="4756.8"/>
    <m/>
    <x v="4"/>
    <n v="99.100000000000009"/>
    <n v="4756.8"/>
    <n v="333093.05000000005"/>
    <n v="285524.17999999993"/>
    <n v="4411926.2399999993"/>
    <x v="307"/>
    <n v="24786.102471910108"/>
  </r>
  <r>
    <d v="2024-12-17T00:00:00"/>
    <s v="Sales Invoice"/>
    <s v="Bipinkumar Manshukhlal Shah"/>
    <s v="KRHUB_78366"/>
    <x v="0"/>
    <s v="SubD (SubD A)"/>
    <s v="Fem Care"/>
    <s v="Whisper Ultra"/>
    <n v="48"/>
    <n v="48"/>
    <n v="4756.8"/>
    <m/>
    <x v="1"/>
    <n v="99.100000000000009"/>
    <n v="4756.8"/>
    <n v="328336.25"/>
    <n v="280767.38"/>
    <n v="11386313.039999999"/>
    <x v="319"/>
    <n v="68592.247228915658"/>
  </r>
  <r>
    <d v="2024-12-14T00:00:00"/>
    <s v="Sales Invoice"/>
    <s v="V M Enterprise"/>
    <s v="KRHUB_91962"/>
    <x v="0"/>
    <s v="SubD (SubD A)"/>
    <s v="Fem Care"/>
    <s v="Whisper Ultra"/>
    <n v="48"/>
    <n v="48"/>
    <n v="4756.8"/>
    <m/>
    <x v="4"/>
    <n v="99.100000000000009"/>
    <n v="4756.8"/>
    <n v="323579.45"/>
    <n v="354400.50999999995"/>
    <n v="4407169.4399999995"/>
    <x v="308"/>
    <n v="24899.262372881352"/>
  </r>
  <r>
    <d v="2024-12-16T00:00:00"/>
    <s v="Sales Invoice"/>
    <s v="Jalaram Enterprise"/>
    <s v="KRHUB_86219"/>
    <x v="1"/>
    <s v="SubD (SubD B)"/>
    <s v="Fabric &amp; Home Care"/>
    <s v="Ariel Liquid"/>
    <n v="6"/>
    <n v="12"/>
    <n v="4766.6400000000003"/>
    <m/>
    <x v="1"/>
    <n v="397.22"/>
    <n v="4766.6400000000003"/>
    <n v="454625.49999999994"/>
    <n v="259327.76"/>
    <n v="11381556.24"/>
    <x v="320"/>
    <n v="68979.128727272735"/>
  </r>
  <r>
    <d v="2024-12-16T00:00:00"/>
    <s v="Sales Invoice"/>
    <s v="Verai General Stores"/>
    <s v="KRHUB_90915"/>
    <x v="1"/>
    <s v="SubD (SubD B)"/>
    <s v="Fabric &amp; Home Care"/>
    <s v="Ariel Liquid"/>
    <n v="6"/>
    <n v="12"/>
    <n v="4766.6400000000003"/>
    <m/>
    <x v="1"/>
    <n v="397.22"/>
    <n v="4766.6400000000003"/>
    <n v="449858.85999999993"/>
    <n v="361564.8"/>
    <n v="11376789.6"/>
    <x v="321"/>
    <n v="69370.668292682923"/>
  </r>
  <r>
    <d v="2024-12-19T00:00:00"/>
    <s v="Sales Invoice"/>
    <s v="DEV ENTERPRISE"/>
    <s v="KRHUB_90736"/>
    <x v="0"/>
    <s v="SubD (SubD A)"/>
    <s v="Grooming"/>
    <s v="Guard"/>
    <n v="480"/>
    <n v="120"/>
    <n v="4800"/>
    <m/>
    <x v="1"/>
    <n v="40"/>
    <n v="4800"/>
    <n v="306293.2"/>
    <n v="546360.30000000005"/>
    <n v="11372022.959999999"/>
    <x v="322"/>
    <n v="69767.012024539872"/>
  </r>
  <r>
    <d v="2024-12-14T00:00:00"/>
    <s v="Sales Invoice"/>
    <s v="Vinayak Marketing"/>
    <s v="KRHUB_91961"/>
    <x v="0"/>
    <s v="SubD (SubD A)"/>
    <s v="Hair Care"/>
    <s v="Pantene"/>
    <n v="12"/>
    <n v="6"/>
    <n v="4816.08"/>
    <m/>
    <x v="4"/>
    <n v="802.68"/>
    <n v="4816.08"/>
    <n v="27047.52"/>
    <n v="692490.98"/>
    <n v="4402412.6399999997"/>
    <x v="309"/>
    <n v="25013.70818181818"/>
  </r>
  <r>
    <d v="2024-12-14T00:00:00"/>
    <s v="Sales Invoice"/>
    <s v="A TO Z TRADERS"/>
    <s v="KRHUB_93275"/>
    <x v="1"/>
    <s v="SubD (SubD B)"/>
    <s v="Health Care"/>
    <s v="VCD"/>
    <n v="16"/>
    <n v="16"/>
    <n v="4939.84"/>
    <m/>
    <x v="4"/>
    <n v="308.74"/>
    <n v="4939.84"/>
    <n v="966160.08000000007"/>
    <n v="276945.81"/>
    <n v="4397596.5599999996"/>
    <x v="310"/>
    <n v="25129.123199999998"/>
  </r>
  <r>
    <d v="2024-12-14T00:00:00"/>
    <s v="Sales Invoice"/>
    <s v="Jalaram Enterprise"/>
    <s v="KRHUB_86219"/>
    <x v="1"/>
    <s v="SubD (SubD B)"/>
    <s v="Health Care"/>
    <s v="VCD"/>
    <n v="16"/>
    <n v="16"/>
    <n v="4939.84"/>
    <m/>
    <x v="4"/>
    <n v="308.74"/>
    <n v="4939.84"/>
    <n v="961220.24"/>
    <n v="254561.12"/>
    <n v="4392656.72"/>
    <x v="311"/>
    <n v="25245.153563218388"/>
  </r>
  <r>
    <d v="2024-12-20T00:00:00"/>
    <s v="Sales Invoice"/>
    <s v="Mashru General Store"/>
    <s v="KRHUB_92137"/>
    <x v="1"/>
    <s v="SubD (SubD B)"/>
    <s v="Health Care"/>
    <s v="VCD"/>
    <n v="16"/>
    <n v="16"/>
    <n v="4939.84"/>
    <m/>
    <x v="1"/>
    <n v="308.74"/>
    <n v="4939.84"/>
    <n v="956280.39999999991"/>
    <n v="179748.78999999998"/>
    <n v="11367222.959999999"/>
    <x v="323"/>
    <n v="70168.042962962951"/>
  </r>
  <r>
    <d v="2024-12-14T00:00:00"/>
    <s v="Sales Invoice"/>
    <s v="Vinayak Marketing"/>
    <s v="KRHUB_91961"/>
    <x v="0"/>
    <s v="SubD (SubD A)"/>
    <s v="Health Care"/>
    <s v="VCD"/>
    <n v="16"/>
    <n v="16"/>
    <n v="4939.84"/>
    <m/>
    <x v="4"/>
    <n v="308.74"/>
    <n v="4939.84"/>
    <n v="951340.56"/>
    <n v="687674.89999999991"/>
    <n v="4387716.88"/>
    <x v="312"/>
    <n v="25362.525317919073"/>
  </r>
  <r>
    <d v="2024-12-20T00:00:00"/>
    <s v="Sales Invoice"/>
    <s v="Vinayak Marketing"/>
    <s v="KRHUB_91961"/>
    <x v="0"/>
    <s v="SubD (SubD A)"/>
    <s v="Health Care"/>
    <s v="VCD"/>
    <n v="16"/>
    <n v="16"/>
    <n v="4939.84"/>
    <m/>
    <x v="1"/>
    <n v="308.74"/>
    <n v="4939.84"/>
    <n v="946400.72"/>
    <n v="682735.05999999994"/>
    <n v="11362283.119999999"/>
    <x v="324"/>
    <n v="70573.187080745338"/>
  </r>
  <r>
    <d v="2024-12-14T00:00:00"/>
    <s v="Sales Invoice"/>
    <s v="Mashru General Store"/>
    <s v="KRHUB_92137"/>
    <x v="1"/>
    <s v="SubD (SubD B)"/>
    <s v="Oral care"/>
    <s v="ORAL B"/>
    <n v="24"/>
    <n v="24"/>
    <n v="4959.84"/>
    <m/>
    <x v="4"/>
    <n v="206.66"/>
    <n v="4959.84"/>
    <n v="72224.2"/>
    <n v="174808.95"/>
    <n v="4382777.04"/>
    <x v="313"/>
    <n v="25481.261860465118"/>
  </r>
  <r>
    <d v="2024-12-13T00:00:00"/>
    <s v="Sales Invoice"/>
    <s v="Vinod Pharma"/>
    <s v="KRHUB_93329"/>
    <x v="0"/>
    <s v="SubD (SubD A)"/>
    <s v="Hair Care"/>
    <s v="H&amp;S"/>
    <n v="12"/>
    <n v="6"/>
    <n v="4982.16"/>
    <m/>
    <x v="0"/>
    <n v="830.36"/>
    <n v="4982.16"/>
    <n v="252947.56000000003"/>
    <n v="440291.80999999994"/>
    <n v="657764.8899999999"/>
    <x v="120"/>
    <n v="18793.282571428568"/>
  </r>
  <r>
    <d v="2024-12-14T00:00:00"/>
    <s v="Sales Invoice"/>
    <s v="A TO Z TRADERS"/>
    <s v="KRHUB_93275"/>
    <x v="1"/>
    <s v="SubD (SubD B)"/>
    <s v="Baby Care"/>
    <s v="Pampers"/>
    <n v="4"/>
    <n v="4"/>
    <n v="4996.6400000000003"/>
    <m/>
    <x v="4"/>
    <n v="1249.1600000000001"/>
    <n v="4996.6400000000003"/>
    <n v="214635.97999999998"/>
    <n v="272005.97000000003"/>
    <n v="4377817.1999999993"/>
    <x v="314"/>
    <n v="25601.270175438593"/>
  </r>
  <r>
    <d v="2024-12-19T00:00:00"/>
    <s v="Sales Invoice"/>
    <s v="DEV ENTERPRISE"/>
    <s v="KRHUB_90736"/>
    <x v="0"/>
    <s v="SubD (SubD A)"/>
    <s v="Fem Care"/>
    <s v="Whisper Choice"/>
    <n v="112"/>
    <n v="112"/>
    <n v="5044.4799999999996"/>
    <m/>
    <x v="1"/>
    <n v="45.04"/>
    <n v="5044.4799999999996"/>
    <n v="137037.51999999999"/>
    <n v="541560.30000000005"/>
    <n v="11357343.279999999"/>
    <x v="325"/>
    <n v="70983.395499999999"/>
  </r>
  <r>
    <d v="2024-12-17T00:00:00"/>
    <s v="Sales Invoice"/>
    <s v="SHREE MOMAI TRADERS"/>
    <s v="KRHUB_89269"/>
    <x v="0"/>
    <s v="SubD (SubD A)"/>
    <s v="Fem Care"/>
    <s v="Whisper Choice"/>
    <n v="112"/>
    <n v="112"/>
    <n v="5044.4799999999996"/>
    <m/>
    <x v="1"/>
    <n v="45.04"/>
    <n v="5044.4799999999996"/>
    <n v="131993.04"/>
    <n v="295370.71000000002"/>
    <n v="11352298.799999999"/>
    <x v="326"/>
    <n v="71398.105660377347"/>
  </r>
  <r>
    <d v="2024-12-17T00:00:00"/>
    <s v="Sales Invoice"/>
    <s v="SHREE MOMAI TRADERS"/>
    <s v="KRHUB_89269"/>
    <x v="0"/>
    <s v="SubD (SubD A)"/>
    <s v="Fem Care"/>
    <s v="Whisper Ultra"/>
    <n v="32"/>
    <n v="32"/>
    <n v="5045.12"/>
    <m/>
    <x v="1"/>
    <n v="157.66"/>
    <n v="5045.12"/>
    <n v="318822.65000000002"/>
    <n v="290326.23"/>
    <n v="11347254.32"/>
    <x v="327"/>
    <n v="71818.065316455701"/>
  </r>
  <r>
    <d v="2024-12-14T00:00:00"/>
    <s v="Sales Invoice"/>
    <s v="Jiyansh Sales"/>
    <s v="KRHUB_94585"/>
    <x v="1"/>
    <s v="SubD (SubD B)"/>
    <s v="Fabric &amp; Home Care"/>
    <s v="Tide"/>
    <n v="5"/>
    <n v="50"/>
    <n v="5102"/>
    <m/>
    <x v="4"/>
    <n v="102.04"/>
    <n v="5102"/>
    <n v="784117.64"/>
    <n v="165879.69"/>
    <n v="4372820.5599999996"/>
    <x v="315"/>
    <n v="25722.473882352941"/>
  </r>
  <r>
    <d v="2024-12-14T00:00:00"/>
    <s v="Sales Invoice"/>
    <s v="Vinayak Marketing"/>
    <s v="KRHUB_91961"/>
    <x v="0"/>
    <s v="SubD (SubD A)"/>
    <s v="Fabric &amp; Home Care"/>
    <s v="Tide"/>
    <n v="5"/>
    <n v="50"/>
    <n v="5102"/>
    <m/>
    <x v="4"/>
    <n v="102.04"/>
    <n v="5102"/>
    <n v="779015.64"/>
    <n v="677795.22"/>
    <n v="4367718.5599999996"/>
    <x v="316"/>
    <n v="25844.488520710056"/>
  </r>
  <r>
    <d v="2024-12-16T00:00:00"/>
    <s v="Sales Invoice"/>
    <s v="Jalaram Enterprise"/>
    <s v="KRHUB_86219"/>
    <x v="1"/>
    <s v="SubD (SubD B)"/>
    <s v="Fabric &amp; Home Care"/>
    <s v="Ariel"/>
    <n v="5"/>
    <n v="50"/>
    <n v="5102"/>
    <m/>
    <x v="1"/>
    <n v="102.04"/>
    <n v="5102"/>
    <n v="1064819.3400000001"/>
    <n v="249621.28"/>
    <n v="11342209.199999999"/>
    <x v="328"/>
    <n v="72243.370700636937"/>
  </r>
  <r>
    <d v="2024-12-18T00:00:00"/>
    <s v="Sales Invoice"/>
    <s v="Vinod Pharma"/>
    <s v="KRHUB_93329"/>
    <x v="0"/>
    <s v="SubD (SubD A)"/>
    <s v="Health Care"/>
    <s v="Vaporub"/>
    <n v="72"/>
    <n v="18"/>
    <n v="5106.78"/>
    <m/>
    <x v="1"/>
    <n v="283.70999999999998"/>
    <n v="5106.78"/>
    <n v="9157195.4199999999"/>
    <n v="435309.64999999991"/>
    <n v="11337107.199999999"/>
    <x v="329"/>
    <n v="72673.764102564091"/>
  </r>
  <r>
    <d v="2024-12-19T00:00:00"/>
    <s v="Sales Invoice"/>
    <s v="DEV ENTERPRISE"/>
    <s v="KRHUB_90736"/>
    <x v="0"/>
    <s v="SubD (SubD A)"/>
    <s v="Female Hair Removal"/>
    <s v="Venus"/>
    <n v="18"/>
    <n v="18"/>
    <n v="5131.62"/>
    <m/>
    <x v="1"/>
    <n v="285.08999999999997"/>
    <n v="5131.62"/>
    <n v="28226.22"/>
    <n v="536515.82000000007"/>
    <n v="11332000.42"/>
    <x v="330"/>
    <n v="73109.680129032262"/>
  </r>
  <r>
    <d v="2024-12-14T00:00:00"/>
    <s v="Sales Invoice"/>
    <s v="Vinayak Marketing"/>
    <s v="KRHUB_91961"/>
    <x v="0"/>
    <s v="SubD (SubD A)"/>
    <s v="Female Hair Removal"/>
    <s v="Venus"/>
    <n v="18"/>
    <n v="18"/>
    <n v="5131.62"/>
    <m/>
    <x v="0"/>
    <n v="285.08999999999997"/>
    <n v="5131.62"/>
    <n v="23094.6"/>
    <n v="672693.22"/>
    <n v="652782.72999999986"/>
    <x v="121"/>
    <n v="19199.492058823525"/>
  </r>
  <r>
    <d v="2024-12-14T00:00:00"/>
    <s v="Sales Invoice"/>
    <s v="Bipinkumar Manshukhlal Shah"/>
    <s v="KRHUB_78366"/>
    <x v="0"/>
    <s v="SubD (SubD A)"/>
    <s v="Hair Care"/>
    <s v="Pantene"/>
    <n v="24"/>
    <n v="30"/>
    <n v="5154.6000000000004"/>
    <m/>
    <x v="4"/>
    <n v="171.82000000000002"/>
    <n v="5154.6000000000004"/>
    <n v="22231.440000000002"/>
    <n v="276010.57999999996"/>
    <n v="4362616.5599999996"/>
    <x v="317"/>
    <n v="25967.955714285712"/>
  </r>
  <r>
    <d v="2024-12-14T00:00:00"/>
    <s v="Sales Invoice"/>
    <s v="V M Enterprise"/>
    <s v="KRHUB_91962"/>
    <x v="0"/>
    <s v="SubD (SubD A)"/>
    <s v="Fabric &amp; Home Care"/>
    <s v="Ariel"/>
    <n v="2"/>
    <n v="4"/>
    <n v="5181.4799999999996"/>
    <m/>
    <x v="4"/>
    <n v="1295.3699999999999"/>
    <n v="5181.4799999999996"/>
    <n v="1059717.3400000001"/>
    <n v="349643.71"/>
    <n v="4357461.96"/>
    <x v="318"/>
    <n v="26092.586586826346"/>
  </r>
  <r>
    <d v="2024-12-16T00:00:00"/>
    <s v="Sales Invoice"/>
    <s v="GPSAR Healthcare Ltd"/>
    <s v="KRHUB_78371"/>
    <x v="2"/>
    <s v="HFS (Large A Pharmacy)- D type"/>
    <s v="Fem Care"/>
    <s v="Whisper Choice"/>
    <n v="1"/>
    <n v="2"/>
    <n v="5189.34"/>
    <m/>
    <x v="4"/>
    <n v="2594.67"/>
    <n v="5189.34"/>
    <n v="126948.56"/>
    <n v="372402.82000000007"/>
    <n v="4352280.4799999995"/>
    <x v="319"/>
    <n v="26218.557108433732"/>
  </r>
  <r>
    <d v="2024-12-14T00:00:00"/>
    <s v="Sales Invoice"/>
    <s v="DEV ENTERPRISE"/>
    <s v="KRHUB_90736"/>
    <x v="0"/>
    <s v="SubD (SubD A)"/>
    <s v="Health Care"/>
    <s v="BabyRub"/>
    <n v="144"/>
    <n v="30"/>
    <n v="5207.1000000000004"/>
    <m/>
    <x v="4"/>
    <n v="173.57000000000002"/>
    <n v="5207.1000000000004"/>
    <n v="97966.95"/>
    <n v="531384.19999999995"/>
    <n v="4347091.1399999997"/>
    <x v="320"/>
    <n v="26346.006909090906"/>
  </r>
  <r>
    <d v="2024-12-14T00:00:00"/>
    <s v="Sales Invoice"/>
    <s v="Jiyansh Sales"/>
    <s v="KRHUB_94585"/>
    <x v="1"/>
    <s v="SubD (SubD B)"/>
    <s v="Health Care"/>
    <s v="BabyRub"/>
    <n v="144"/>
    <n v="30"/>
    <n v="5207.1000000000004"/>
    <m/>
    <x v="4"/>
    <n v="173.57000000000002"/>
    <n v="5207.1000000000004"/>
    <n v="92759.85"/>
    <n v="160777.69"/>
    <n v="4341884.0399999991"/>
    <x v="321"/>
    <n v="26474.902682926822"/>
  </r>
  <r>
    <d v="2024-12-02T00:00:00"/>
    <s v="Sales Invoice"/>
    <s v="Osia Hyper Retail Ltd(GST)"/>
    <s v="KRAHD_70486"/>
    <x v="6"/>
    <s v="New HFS (Hyper)"/>
    <s v="Female Hair Removal"/>
    <s v="Venus"/>
    <n v="72"/>
    <n v="36"/>
    <n v="5210.28"/>
    <m/>
    <x v="3"/>
    <n v="144.72999999999999"/>
    <n v="5210.28"/>
    <n v="17962.980000000003"/>
    <n v="5210.28"/>
    <n v="5210.28"/>
    <x v="420"/>
    <n v="5210.28"/>
  </r>
  <r>
    <d v="2024-12-17T00:00:00"/>
    <s v="Sales Invoice"/>
    <s v="SHREE MOMAI TRADERS"/>
    <s v="KRHUB_89269"/>
    <x v="0"/>
    <s v="SubD (SubD A)"/>
    <s v="Hair Care"/>
    <s v="H&amp;S"/>
    <n v="56"/>
    <n v="28"/>
    <n v="5218.08"/>
    <m/>
    <x v="1"/>
    <n v="186.35999999999999"/>
    <n v="5218.08"/>
    <n v="247965.40000000002"/>
    <n v="285281.11"/>
    <n v="11326868.799999999"/>
    <x v="331"/>
    <n v="73551.096103896096"/>
  </r>
  <r>
    <d v="2024-12-16T00:00:00"/>
    <s v="Sales Invoice"/>
    <s v="GPSAR Healthcare Ltd"/>
    <s v="KRHUB_78371"/>
    <x v="2"/>
    <s v="HFS (Large A Pharmacy)- D type"/>
    <s v="Personal Care (GIL)"/>
    <s v="Gillette"/>
    <n v="24"/>
    <n v="24"/>
    <n v="5222.6400000000003"/>
    <m/>
    <x v="4"/>
    <n v="217.61"/>
    <n v="5222.6400000000003"/>
    <n v="36898.32"/>
    <n v="367213.48000000004"/>
    <n v="4336676.9399999995"/>
    <x v="322"/>
    <n v="26605.379999999997"/>
  </r>
  <r>
    <d v="2024-12-16T00:00:00"/>
    <s v="Sales Invoice"/>
    <s v="Verai General Stores"/>
    <s v="KRHUB_90915"/>
    <x v="1"/>
    <s v="SubD (SubD B)"/>
    <s v="Fabric &amp; Home Care"/>
    <s v="Ariel"/>
    <n v="48"/>
    <n v="48"/>
    <n v="5244.48"/>
    <m/>
    <x v="1"/>
    <n v="109.25999999999999"/>
    <n v="5244.48"/>
    <n v="1054535.8600000001"/>
    <n v="356798.16"/>
    <n v="11321650.719999999"/>
    <x v="332"/>
    <n v="73997.717124182993"/>
  </r>
  <r>
    <d v="2024-12-16T00:00:00"/>
    <s v="Sales Invoice"/>
    <s v="Verai General Stores"/>
    <s v="KRHUB_90915"/>
    <x v="1"/>
    <s v="SubD (SubD B)"/>
    <s v="Baby Care"/>
    <s v="Pampers"/>
    <n v="40"/>
    <n v="64"/>
    <n v="5280"/>
    <m/>
    <x v="4"/>
    <n v="82.5"/>
    <n v="5280"/>
    <n v="209639.34"/>
    <n v="351553.68"/>
    <n v="4331454.2999999989"/>
    <x v="323"/>
    <n v="26737.372222222217"/>
  </r>
  <r>
    <d v="2024-12-18T00:00:00"/>
    <s v="Sales Invoice"/>
    <s v="Jay Ambe Enterprise"/>
    <s v="KRHUB_92863"/>
    <x v="0"/>
    <s v="SubD (SubD A)"/>
    <s v="Hair Care"/>
    <s v="H&amp;S"/>
    <n v="12"/>
    <n v="6"/>
    <n v="5298.24"/>
    <m/>
    <x v="1"/>
    <n v="883.04"/>
    <n v="5298.24"/>
    <n v="242747.32"/>
    <n v="363453.79000000004"/>
    <n v="11316406.239999998"/>
    <x v="333"/>
    <n v="74450.041052631568"/>
  </r>
  <r>
    <d v="2024-12-13T00:00:00"/>
    <s v="Sales Invoice"/>
    <s v="V M Enterprise"/>
    <s v="KRHUB_91962"/>
    <x v="0"/>
    <s v="SubD (SubD A)"/>
    <s v="Hair Care"/>
    <s v="H&amp;S"/>
    <n v="12"/>
    <n v="6"/>
    <n v="5298.24"/>
    <m/>
    <x v="0"/>
    <n v="883.04"/>
    <n v="5298.24"/>
    <n v="237449.08"/>
    <n v="344462.23"/>
    <n v="647651.10999999987"/>
    <x v="122"/>
    <n v="19625.791212121207"/>
  </r>
  <r>
    <d v="2024-12-13T00:00:00"/>
    <s v="Sales Invoice"/>
    <s v="Vinod Pharma"/>
    <s v="KRHUB_93329"/>
    <x v="0"/>
    <s v="SubD (SubD A)"/>
    <s v="Hair Care"/>
    <s v="H&amp;S"/>
    <n v="12"/>
    <n v="6"/>
    <n v="5298.24"/>
    <m/>
    <x v="0"/>
    <n v="883.04"/>
    <n v="5298.24"/>
    <n v="232150.84"/>
    <n v="430202.87"/>
    <n v="642352.86999999988"/>
    <x v="129"/>
    <n v="20073.527187499996"/>
  </r>
  <r>
    <d v="2024-12-14T00:00:00"/>
    <s v="Sales Invoice"/>
    <s v="Jalaram Enterprise"/>
    <s v="KRHUB_86219"/>
    <x v="1"/>
    <s v="SubD (SubD B)"/>
    <s v="Baby Care"/>
    <s v="Pampers"/>
    <n v="12"/>
    <n v="16"/>
    <n v="5320"/>
    <m/>
    <x v="4"/>
    <n v="332.5"/>
    <n v="5320"/>
    <n v="204359.34"/>
    <n v="244519.28"/>
    <n v="4326174.2999999989"/>
    <x v="324"/>
    <n v="26870.647826086948"/>
  </r>
  <r>
    <d v="2024-12-14T00:00:00"/>
    <s v="Sales Invoice"/>
    <s v="Bipinkumar Manshukhlal Shah"/>
    <s v="KRHUB_78366"/>
    <x v="0"/>
    <s v="SubD (SubD A)"/>
    <s v="Personal Care (GIL)"/>
    <s v="Gillette"/>
    <n v="12"/>
    <n v="24"/>
    <n v="5335.68"/>
    <m/>
    <x v="4"/>
    <n v="222.32000000000002"/>
    <n v="5335.68"/>
    <n v="31675.68"/>
    <n v="270855.98"/>
    <n v="4320854.2999999989"/>
    <x v="325"/>
    <n v="27005.339374999992"/>
  </r>
  <r>
    <d v="2024-12-16T00:00:00"/>
    <s v="Sales Invoice"/>
    <s v="Verai General Stores"/>
    <s v="KRHUB_90915"/>
    <x v="1"/>
    <s v="SubD (SubD B)"/>
    <s v="Grooming"/>
    <s v="Vector3"/>
    <n v="72"/>
    <n v="24"/>
    <n v="5335.68"/>
    <m/>
    <x v="4"/>
    <n v="222.32000000000002"/>
    <n v="5335.68"/>
    <n v="5335.68"/>
    <n v="346273.68"/>
    <n v="4315518.6199999992"/>
    <x v="326"/>
    <n v="27141.626540880497"/>
  </r>
  <r>
    <d v="2024-12-16T00:00:00"/>
    <s v="Sales Invoice"/>
    <s v="Verai General Stores"/>
    <s v="KRHUB_90915"/>
    <x v="1"/>
    <s v="SubD (SubD B)"/>
    <s v="Fabric &amp; Home Care"/>
    <s v="Ariel Liquid"/>
    <n v="12"/>
    <n v="29"/>
    <n v="5343.54"/>
    <m/>
    <x v="1"/>
    <n v="184.26"/>
    <n v="5343.54"/>
    <n v="445092.22"/>
    <n v="340938"/>
    <n v="11311108"/>
    <x v="334"/>
    <n v="74908"/>
  </r>
  <r>
    <d v="2024-12-20T00:00:00"/>
    <s v="Sales Invoice"/>
    <s v="Akshar Agency"/>
    <s v="KRHUB_85606"/>
    <x v="0"/>
    <s v="SubD (SubD A)"/>
    <s v="Fabric &amp; Home Care"/>
    <s v="Ariel"/>
    <n v="3"/>
    <n v="6"/>
    <n v="5388.84"/>
    <m/>
    <x v="1"/>
    <n v="898.14"/>
    <n v="5388.84"/>
    <n v="1049291.3800000001"/>
    <n v="187054.1"/>
    <n v="11305764.459999999"/>
    <x v="335"/>
    <n v="75371.763066666666"/>
  </r>
  <r>
    <d v="2024-12-20T00:00:00"/>
    <s v="Sales Invoice"/>
    <s v="Akshar Agency"/>
    <s v="KRHUB_85606"/>
    <x v="0"/>
    <s v="SubD (SubD A)"/>
    <s v="Fem Care"/>
    <s v="Whisper Choice"/>
    <n v="60"/>
    <n v="120"/>
    <n v="5404.8"/>
    <m/>
    <x v="1"/>
    <n v="45.04"/>
    <n v="5404.8"/>
    <n v="121759.22"/>
    <n v="181665.26000000004"/>
    <n v="11300375.619999999"/>
    <x v="336"/>
    <n v="75841.447114093957"/>
  </r>
  <r>
    <d v="2024-12-16T00:00:00"/>
    <s v="Sales Invoice"/>
    <s v="Verai General Stores"/>
    <s v="KRHUB_90915"/>
    <x v="1"/>
    <s v="SubD (SubD B)"/>
    <s v="Fem Care"/>
    <s v="Whisper Choice"/>
    <n v="60"/>
    <n v="120"/>
    <n v="5404.8"/>
    <m/>
    <x v="4"/>
    <n v="45.04"/>
    <n v="5404.8"/>
    <n v="116354.42"/>
    <n v="335594.45999999996"/>
    <n v="4310182.9399999995"/>
    <x v="327"/>
    <n v="27279.638860759489"/>
  </r>
  <r>
    <d v="2024-12-14T00:00:00"/>
    <s v="Sales Invoice"/>
    <s v="Vinod Pharma"/>
    <s v="KRHUB_93329"/>
    <x v="0"/>
    <s v="SubD (SubD A)"/>
    <s v="Fem Care"/>
    <s v="Whisper Choice"/>
    <n v="60"/>
    <n v="120"/>
    <n v="5404.8"/>
    <m/>
    <x v="4"/>
    <n v="45.04"/>
    <n v="5404.8"/>
    <n v="110949.62"/>
    <n v="424904.62999999989"/>
    <n v="4304778.1399999997"/>
    <x v="328"/>
    <n v="27418.969044585985"/>
  </r>
  <r>
    <d v="2024-12-14T00:00:00"/>
    <s v="Sales Invoice"/>
    <s v="Punit Sales Agency"/>
    <s v="KRHUB_78572"/>
    <x v="0"/>
    <s v="SubD (SubD A)"/>
    <s v="Fabric &amp; Home Care"/>
    <s v="Tide"/>
    <n v="24"/>
    <n v="69"/>
    <n v="5430.3"/>
    <m/>
    <x v="4"/>
    <n v="78.7"/>
    <n v="5430.3"/>
    <n v="773913.64"/>
    <n v="322417.09999999998"/>
    <n v="4299373.3399999989"/>
    <x v="329"/>
    <n v="27560.085512820508"/>
  </r>
  <r>
    <d v="2024-12-17T00:00:00"/>
    <s v="Sales Invoice"/>
    <s v="SHREE MOMAI TRADERS"/>
    <s v="KRHUB_89269"/>
    <x v="0"/>
    <s v="SubD (SubD A)"/>
    <s v="Fem Care"/>
    <s v="Whisper Ultra"/>
    <n v="18"/>
    <n v="18"/>
    <n v="5526.36"/>
    <m/>
    <x v="1"/>
    <n v="307.02"/>
    <n v="5526.36"/>
    <n v="313777.53000000003"/>
    <n v="280063.02999999997"/>
    <n v="11294970.819999998"/>
    <x v="337"/>
    <n v="76317.370405405396"/>
  </r>
  <r>
    <d v="2024-12-16T00:00:00"/>
    <s v="Sales Invoice"/>
    <s v="Verai General Stores"/>
    <s v="KRHUB_90915"/>
    <x v="1"/>
    <s v="SubD (SubD B)"/>
    <s v="Fem Care"/>
    <s v="Whisper Ultra"/>
    <n v="18"/>
    <n v="18"/>
    <n v="5526.36"/>
    <m/>
    <x v="4"/>
    <n v="307.02"/>
    <n v="5526.36"/>
    <n v="308251.17000000004"/>
    <n v="330189.65999999997"/>
    <n v="4293943.0399999991"/>
    <x v="330"/>
    <n v="27702.85832258064"/>
  </r>
  <r>
    <d v="2024-12-14T00:00:00"/>
    <s v="Sales Invoice"/>
    <s v="Vinayak Marketing"/>
    <s v="KRHUB_91961"/>
    <x v="0"/>
    <s v="SubD (SubD A)"/>
    <s v="Health Care"/>
    <s v="Vaporub"/>
    <n v="72"/>
    <n v="12"/>
    <n v="5527.44"/>
    <m/>
    <x v="4"/>
    <n v="460.61999999999995"/>
    <n v="5527.44"/>
    <n v="9152088.6400000006"/>
    <n v="667561.6"/>
    <n v="4288416.68"/>
    <x v="331"/>
    <n v="27846.861558441557"/>
  </r>
  <r>
    <d v="2024-12-17T00:00:00"/>
    <s v="Sales Invoice"/>
    <s v="DEV ENTERPRISE"/>
    <s v="KRHUB_90736"/>
    <x v="0"/>
    <s v="SubD (SubD A)"/>
    <s v="Baby Care"/>
    <s v="Pampers"/>
    <n v="288"/>
    <n v="648"/>
    <n v="5533.92"/>
    <m/>
    <x v="1"/>
    <n v="8.5400000000000009"/>
    <n v="5533.920000000001"/>
    <n v="199039.34"/>
    <n v="526177.10000000009"/>
    <n v="11289444.459999999"/>
    <x v="338"/>
    <n v="76798.941904761901"/>
  </r>
  <r>
    <d v="2024-12-17T00:00:00"/>
    <s v="Sales Invoice"/>
    <s v="DEV ENTERPRISE"/>
    <s v="KRHUB_90736"/>
    <x v="0"/>
    <s v="SubD (SubD A)"/>
    <s v="Grooming"/>
    <s v="Fusion"/>
    <n v="200"/>
    <n v="10"/>
    <n v="5580.4"/>
    <m/>
    <x v="1"/>
    <n v="558.04"/>
    <n v="5580.4"/>
    <n v="130234.48000000001"/>
    <n v="520643.18000000005"/>
    <n v="11283910.539999999"/>
    <x v="339"/>
    <n v="77287.058493150675"/>
  </r>
  <r>
    <d v="2024-12-14T00:00:00"/>
    <s v="Sales Invoice"/>
    <s v="Vinod Pharma"/>
    <s v="KRHUB_93329"/>
    <x v="0"/>
    <s v="SubD (SubD A)"/>
    <s v="Fem Care"/>
    <s v="Whisper Ultra"/>
    <n v="18"/>
    <n v="17"/>
    <n v="5592.15"/>
    <m/>
    <x v="4"/>
    <n v="328.95"/>
    <n v="5592.15"/>
    <n v="302724.81"/>
    <n v="419499.82999999996"/>
    <n v="4282889.2399999993"/>
    <x v="332"/>
    <n v="27992.74013071895"/>
  </r>
  <r>
    <d v="2024-12-16T00:00:00"/>
    <s v="Sales Invoice"/>
    <s v="GPSAR Healthcare Ltd"/>
    <s v="KRHUB_78371"/>
    <x v="2"/>
    <s v="HFS (Large A Pharmacy)- D type"/>
    <s v="Health Care"/>
    <s v="Action 500"/>
    <n v="960"/>
    <n v="120"/>
    <n v="5602.8"/>
    <m/>
    <x v="4"/>
    <n v="46.690000000000005"/>
    <n v="5602.8"/>
    <n v="960318.24"/>
    <n v="361990.84"/>
    <n v="4277297.0899999989"/>
    <x v="333"/>
    <n v="28140.112434210518"/>
  </r>
  <r>
    <d v="2024-12-14T00:00:00"/>
    <s v="Sales Invoice"/>
    <s v="A TO Z TRADERS"/>
    <s v="KRHUB_93275"/>
    <x v="1"/>
    <s v="SubD (SubD B)"/>
    <s v="Health Care"/>
    <s v="VCD"/>
    <n v="32"/>
    <n v="32"/>
    <n v="5607.04"/>
    <m/>
    <x v="4"/>
    <n v="175.22"/>
    <n v="5607.04"/>
    <n v="941460.88000000012"/>
    <n v="267009.33"/>
    <n v="4271694.2899999991"/>
    <x v="334"/>
    <n v="28289.366158940393"/>
  </r>
  <r>
    <d v="2024-12-14T00:00:00"/>
    <s v="Sales Invoice"/>
    <s v="Mashru General Store"/>
    <s v="KRHUB_92137"/>
    <x v="1"/>
    <s v="SubD (SubD B)"/>
    <s v="Health Care"/>
    <s v="VCD"/>
    <n v="32"/>
    <n v="32"/>
    <n v="5607.04"/>
    <m/>
    <x v="4"/>
    <n v="175.22"/>
    <n v="5607.04"/>
    <n v="935853.84000000008"/>
    <n v="169849.11"/>
    <n v="4266087.2499999991"/>
    <x v="335"/>
    <n v="28440.581666666661"/>
  </r>
  <r>
    <d v="2024-12-20T00:00:00"/>
    <s v="Sales Invoice"/>
    <s v="Mashru General Store"/>
    <s v="KRHUB_92137"/>
    <x v="1"/>
    <s v="SubD (SubD B)"/>
    <s v="Health Care"/>
    <s v="VCD"/>
    <n v="32"/>
    <n v="32"/>
    <n v="5607.04"/>
    <m/>
    <x v="1"/>
    <n v="175.22"/>
    <n v="5607.04"/>
    <n v="930246.8"/>
    <n v="164242.07"/>
    <n v="11278330.139999999"/>
    <x v="340"/>
    <n v="77781.587172413783"/>
  </r>
  <r>
    <d v="2024-12-16T00:00:00"/>
    <s v="Sales Invoice"/>
    <s v="Jalaram Enterprise"/>
    <s v="KRHUB_86219"/>
    <x v="1"/>
    <s v="SubD (SubD B)"/>
    <s v="Fabric &amp; Home Care"/>
    <s v="Ariel"/>
    <n v="2"/>
    <n v="4"/>
    <n v="5648.12"/>
    <m/>
    <x v="1"/>
    <n v="1412.03"/>
    <n v="5648.12"/>
    <n v="1043902.54"/>
    <n v="239199.28"/>
    <n v="11272723.1"/>
    <x v="341"/>
    <n v="78282.799305555556"/>
  </r>
  <r>
    <d v="2024-12-20T00:00:00"/>
    <s v="Sales Invoice"/>
    <s v="Vinayak Marketing"/>
    <s v="KRHUB_91961"/>
    <x v="0"/>
    <s v="SubD (SubD A)"/>
    <s v="Fabric &amp; Home Care"/>
    <s v="Ariel"/>
    <n v="2"/>
    <n v="4"/>
    <n v="5648.12"/>
    <m/>
    <x v="1"/>
    <n v="1412.03"/>
    <n v="5648.12"/>
    <n v="1038254.42"/>
    <n v="662034.15999999992"/>
    <n v="11267074.979999999"/>
    <x v="342"/>
    <n v="78790.734125874122"/>
  </r>
  <r>
    <d v="2024-12-19T00:00:00"/>
    <s v="Sales Invoice"/>
    <s v="DEV ENTERPRISE"/>
    <s v="KRHUB_90736"/>
    <x v="0"/>
    <s v="SubD (SubD A)"/>
    <s v="Fabric &amp; Home Care"/>
    <s v="Tide"/>
    <n v="24"/>
    <n v="72"/>
    <n v="5666.4"/>
    <m/>
    <x v="1"/>
    <n v="78.699999999999989"/>
    <n v="5666.4"/>
    <n v="768483.34"/>
    <n v="515062.78"/>
    <n v="11261426.859999999"/>
    <x v="343"/>
    <n v="79305.822957746481"/>
  </r>
  <r>
    <d v="2024-12-14T00:00:00"/>
    <s v="Sales Invoice"/>
    <s v="DEV ENTERPRISE"/>
    <s v="KRHUB_90736"/>
    <x v="0"/>
    <s v="SubD (SubD A)"/>
    <s v="Fabric &amp; Home Care"/>
    <s v="Ariel Liquid"/>
    <n v="12"/>
    <n v="24"/>
    <n v="5666.64"/>
    <m/>
    <x v="4"/>
    <n v="236.11"/>
    <n v="5666.64"/>
    <n v="439748.67999999993"/>
    <n v="509396.38"/>
    <n v="4260480.209999999"/>
    <x v="336"/>
    <n v="28593.826912751672"/>
  </r>
  <r>
    <d v="2024-12-17T00:00:00"/>
    <s v="Sales Invoice"/>
    <s v="SHREE MOMAI TRADERS"/>
    <s v="KRHUB_89269"/>
    <x v="0"/>
    <s v="SubD (SubD A)"/>
    <s v="Oral care"/>
    <s v="ORAL B"/>
    <n v="20"/>
    <n v="38"/>
    <n v="5700"/>
    <m/>
    <x v="1"/>
    <n v="150"/>
    <n v="5700"/>
    <n v="67264.36"/>
    <n v="274536.67"/>
    <n v="11255760.459999999"/>
    <x v="344"/>
    <n v="79828.088368794313"/>
  </r>
  <r>
    <d v="2024-12-16T00:00:00"/>
    <s v="Sales Invoice"/>
    <s v="Verai General Stores"/>
    <s v="KRHUB_90915"/>
    <x v="1"/>
    <s v="SubD (SubD B)"/>
    <s v="Fabric &amp; Home Care"/>
    <s v="Ariel Liquid"/>
    <n v="12"/>
    <n v="31"/>
    <n v="5712.06"/>
    <m/>
    <x v="1"/>
    <n v="184.26000000000002"/>
    <n v="5712.06"/>
    <n v="434082.03999999992"/>
    <n v="324663.29999999993"/>
    <n v="11250060.459999999"/>
    <x v="345"/>
    <n v="80357.574714285714"/>
  </r>
  <r>
    <d v="2024-12-20T00:00:00"/>
    <s v="Sales Invoice"/>
    <s v="Vinayak Marketing"/>
    <s v="KRHUB_91961"/>
    <x v="0"/>
    <s v="SubD (SubD A)"/>
    <s v="Health Care"/>
    <s v="Vaporub"/>
    <n v="72"/>
    <n v="24"/>
    <n v="5767.92"/>
    <m/>
    <x v="1"/>
    <n v="240.33"/>
    <n v="5767.92"/>
    <n v="9146561.2000000011"/>
    <n v="656386.03999999992"/>
    <n v="11244348.399999999"/>
    <x v="346"/>
    <n v="80894.592805755383"/>
  </r>
  <r>
    <d v="2024-12-16T00:00:00"/>
    <s v="Sales Invoice"/>
    <s v="GPSAR Healthcare Ltd"/>
    <s v="KRHUB_78371"/>
    <x v="2"/>
    <s v="HFS (Large A Pharmacy)- D type"/>
    <s v="Fem Care"/>
    <s v="Whisper Maxi"/>
    <n v="45"/>
    <n v="36"/>
    <n v="5842.08"/>
    <m/>
    <x v="4"/>
    <n v="162.28"/>
    <n v="5842.08"/>
    <n v="49071.840000000004"/>
    <n v="356388.04000000004"/>
    <n v="4254813.5699999994"/>
    <x v="337"/>
    <n v="28748.740337837833"/>
  </r>
  <r>
    <d v="2024-12-14T00:00:00"/>
    <s v="Sales Invoice"/>
    <s v="Punit Sales Agency"/>
    <s v="KRHUB_78572"/>
    <x v="0"/>
    <s v="SubD (SubD A)"/>
    <s v="Hair Care"/>
    <s v="H&amp;S"/>
    <n v="60"/>
    <n v="239"/>
    <n v="5855.5"/>
    <m/>
    <x v="4"/>
    <n v="24.5"/>
    <n v="5855.5"/>
    <n v="226852.6"/>
    <n v="316986.80000000005"/>
    <n v="4248971.4899999993"/>
    <x v="338"/>
    <n v="28904.567959183667"/>
  </r>
  <r>
    <d v="2024-12-17T00:00:00"/>
    <s v="Sales Invoice"/>
    <s v="SHREE MOMAI TRADERS"/>
    <s v="KRHUB_89269"/>
    <x v="0"/>
    <s v="SubD (SubD A)"/>
    <s v="Hair Care"/>
    <s v="H&amp;S"/>
    <n v="60"/>
    <n v="240"/>
    <n v="5880"/>
    <m/>
    <x v="1"/>
    <n v="24.5"/>
    <n v="5880"/>
    <n v="220997.1"/>
    <n v="268836.67"/>
    <n v="11238580.48"/>
    <x v="347"/>
    <n v="81438.988985507254"/>
  </r>
  <r>
    <d v="2024-12-16T00:00:00"/>
    <s v="Sales Invoice"/>
    <s v="GPSAR Healthcare Ltd"/>
    <s v="KRHUB_78371"/>
    <x v="2"/>
    <s v="HFS (Large A Pharmacy)- D type"/>
    <s v="Grooming"/>
    <s v="Fusion"/>
    <n v="36"/>
    <n v="12"/>
    <n v="5882.16"/>
    <m/>
    <x v="4"/>
    <n v="490.18"/>
    <n v="5882.16"/>
    <n v="124654.07999999999"/>
    <n v="350545.96000000008"/>
    <n v="4243115.9899999993"/>
    <x v="339"/>
    <n v="29062.43828767123"/>
  </r>
  <r>
    <d v="2024-12-20T00:00:00"/>
    <s v="Sales Invoice"/>
    <s v="Akshar Agency"/>
    <s v="KRHUB_85606"/>
    <x v="0"/>
    <s v="SubD (SubD A)"/>
    <s v="Fem Care"/>
    <s v="Whisper Ultra"/>
    <n v="18"/>
    <n v="18"/>
    <n v="5921.1"/>
    <m/>
    <x v="1"/>
    <n v="328.95000000000005"/>
    <n v="5921.1"/>
    <n v="297132.66000000003"/>
    <n v="176260.46"/>
    <n v="11232700.48"/>
    <x v="348"/>
    <n v="81990.514452554751"/>
  </r>
  <r>
    <d v="2024-12-14T00:00:00"/>
    <s v="Sales Invoice"/>
    <s v="Bipinkumar Manshukhlal Shah"/>
    <s v="KRHUB_78366"/>
    <x v="0"/>
    <s v="SubD (SubD A)"/>
    <s v="Fem Care"/>
    <s v="Whisper Ultra"/>
    <n v="18"/>
    <n v="18"/>
    <n v="5921.1"/>
    <m/>
    <x v="4"/>
    <n v="328.95000000000005"/>
    <n v="5921.1"/>
    <n v="291211.56000000006"/>
    <n v="265520.29999999993"/>
    <n v="4237233.8299999991"/>
    <x v="340"/>
    <n v="29222.302275862065"/>
  </r>
  <r>
    <d v="2024-12-17T00:00:00"/>
    <s v="Sales Invoice"/>
    <s v="Bipinkumar Manshukhlal Shah"/>
    <s v="KRHUB_78366"/>
    <x v="0"/>
    <s v="SubD (SubD A)"/>
    <s v="Fem Care"/>
    <s v="Whisper Ultra"/>
    <n v="18"/>
    <n v="18"/>
    <n v="5921.1"/>
    <m/>
    <x v="1"/>
    <n v="328.95000000000005"/>
    <n v="5921.1"/>
    <n v="285290.46000000002"/>
    <n v="259599.19999999998"/>
    <n v="11226779.379999999"/>
    <x v="349"/>
    <n v="82549.848382352939"/>
  </r>
  <r>
    <d v="2024-12-18T00:00:00"/>
    <s v="Sales Invoice"/>
    <s v="Vinod Pharma"/>
    <s v="KRHUB_93329"/>
    <x v="0"/>
    <s v="SubD (SubD A)"/>
    <s v="Fem Care"/>
    <s v="Whisper Ultra"/>
    <n v="18"/>
    <n v="18"/>
    <n v="5921.1"/>
    <m/>
    <x v="1"/>
    <n v="328.95000000000005"/>
    <n v="5921.1"/>
    <n v="279369.36"/>
    <n v="413907.67999999993"/>
    <n v="11220858.279999999"/>
    <x v="350"/>
    <n v="83117.468740740733"/>
  </r>
  <r>
    <d v="2024-12-19T00:00:00"/>
    <s v="Sales Invoice"/>
    <s v="DEV ENTERPRISE"/>
    <s v="KRHUB_90736"/>
    <x v="0"/>
    <s v="SubD (SubD A)"/>
    <s v="Female Hair Removal"/>
    <s v="Venus"/>
    <n v="18"/>
    <n v="18"/>
    <n v="5921.1"/>
    <m/>
    <x v="1"/>
    <n v="328.95000000000005"/>
    <n v="5921.1"/>
    <n v="12752.7"/>
    <n v="503729.74000000005"/>
    <n v="11214937.18"/>
    <x v="351"/>
    <n v="83693.561044776114"/>
  </r>
  <r>
    <d v="2024-12-14T00:00:00"/>
    <s v="Sales Invoice"/>
    <s v="Bipinkumar Manshukhlal Shah"/>
    <s v="KRHUB_78366"/>
    <x v="0"/>
    <s v="SubD (SubD A)"/>
    <s v="Fem Care"/>
    <s v="Whisper Ultra"/>
    <n v="18"/>
    <n v="18"/>
    <n v="5999.94"/>
    <m/>
    <x v="4"/>
    <n v="333.33"/>
    <n v="5999.94"/>
    <n v="273448.26"/>
    <n v="253678.1"/>
    <n v="4231312.7299999995"/>
    <x v="341"/>
    <n v="29384.116180555553"/>
  </r>
  <r>
    <d v="2024-12-17T00:00:00"/>
    <s v="Sales Invoice"/>
    <s v="Bipinkumar Manshukhlal Shah"/>
    <s v="KRHUB_78366"/>
    <x v="0"/>
    <s v="SubD (SubD A)"/>
    <s v="Fem Care"/>
    <s v="Whisper Ultra"/>
    <n v="18"/>
    <n v="18"/>
    <n v="5999.94"/>
    <m/>
    <x v="1"/>
    <n v="333.33"/>
    <n v="5999.94"/>
    <n v="267448.32000000001"/>
    <n v="247678.16"/>
    <n v="11209016.08"/>
    <x v="352"/>
    <n v="84278.316390977445"/>
  </r>
  <r>
    <d v="2024-12-16T00:00:00"/>
    <s v="Sales Invoice"/>
    <s v="Verai General Stores"/>
    <s v="KRHUB_90915"/>
    <x v="1"/>
    <s v="SubD (SubD B)"/>
    <s v="Fem Care"/>
    <s v="Whisper Ultra"/>
    <n v="18"/>
    <n v="18"/>
    <n v="5999.94"/>
    <m/>
    <x v="4"/>
    <n v="333.33"/>
    <n v="5999.94"/>
    <n v="261448.37999999998"/>
    <n v="318951.24"/>
    <n v="4225312.7899999991"/>
    <x v="342"/>
    <n v="29547.641888111881"/>
  </r>
  <r>
    <d v="2024-12-16T00:00:00"/>
    <s v="Sales Invoice"/>
    <s v="Verai General Stores"/>
    <s v="KRHUB_90915"/>
    <x v="1"/>
    <s v="SubD (SubD B)"/>
    <s v="Oral care"/>
    <s v="ORAL B"/>
    <n v="24"/>
    <n v="48"/>
    <n v="6000"/>
    <m/>
    <x v="4"/>
    <n v="125"/>
    <n v="6000"/>
    <n v="61564.36"/>
    <n v="312951.29999999993"/>
    <n v="4219312.8499999996"/>
    <x v="343"/>
    <n v="29713.470774647885"/>
  </r>
  <r>
    <d v="2024-12-14T00:00:00"/>
    <s v="Sales Invoice"/>
    <s v="Vinayak Marketing"/>
    <s v="KRHUB_91961"/>
    <x v="0"/>
    <s v="SubD (SubD A)"/>
    <s v="Oral care"/>
    <s v="ORAL B"/>
    <n v="24"/>
    <n v="48"/>
    <n v="6000"/>
    <m/>
    <x v="4"/>
    <n v="125"/>
    <n v="6000"/>
    <n v="55564.36"/>
    <n v="650618.12"/>
    <n v="4213312.8499999996"/>
    <x v="344"/>
    <n v="29881.651418439713"/>
  </r>
  <r>
    <d v="2024-12-20T00:00:00"/>
    <s v="Sales Invoice"/>
    <s v="Vinayak Marketing"/>
    <s v="KRHUB_91961"/>
    <x v="0"/>
    <s v="SubD (SubD A)"/>
    <s v="Oral care"/>
    <s v="ORAL B"/>
    <n v="24"/>
    <n v="48"/>
    <n v="6000"/>
    <m/>
    <x v="1"/>
    <n v="125"/>
    <n v="6000"/>
    <n v="49564.36"/>
    <n v="644618.12"/>
    <n v="11203016.140000001"/>
    <x v="353"/>
    <n v="84871.334393939396"/>
  </r>
  <r>
    <d v="2024-12-20T00:00:00"/>
    <s v="Sales Invoice"/>
    <s v="Akshar Agency"/>
    <s v="KRHUB_85606"/>
    <x v="0"/>
    <s v="SubD (SubD A)"/>
    <s v="Fabric &amp; Home Care"/>
    <s v="Tide"/>
    <n v="5"/>
    <n v="10"/>
    <n v="6009.3"/>
    <m/>
    <x v="1"/>
    <n v="600.93000000000006"/>
    <n v="6009.3000000000011"/>
    <n v="762816.94000000006"/>
    <n v="170339.36000000002"/>
    <n v="11197016.139999999"/>
    <x v="354"/>
    <n v="85473.405648854954"/>
  </r>
  <r>
    <d v="2024-12-14T00:00:00"/>
    <s v="Sales Invoice"/>
    <s v="A TO Z TRADERS"/>
    <s v="KRHUB_93275"/>
    <x v="1"/>
    <s v="SubD (SubD B)"/>
    <s v="Grooming"/>
    <s v="Gillette Mach3"/>
    <n v="48"/>
    <n v="12"/>
    <n v="6160.68"/>
    <m/>
    <x v="4"/>
    <n v="513.39"/>
    <n v="6160.68"/>
    <n v="93164.340000000011"/>
    <n v="261402.29000000004"/>
    <n v="4207312.8499999996"/>
    <x v="345"/>
    <n v="30052.23464285714"/>
  </r>
  <r>
    <d v="2024-12-19T00:00:00"/>
    <s v="Sales Invoice"/>
    <s v="DEV ENTERPRISE"/>
    <s v="KRHUB_90736"/>
    <x v="0"/>
    <s v="SubD (SubD A)"/>
    <s v="Grooming"/>
    <s v="Gillette Mach3"/>
    <n v="48"/>
    <n v="12"/>
    <n v="6160.68"/>
    <m/>
    <x v="1"/>
    <n v="513.39"/>
    <n v="6160.68"/>
    <n v="87003.66"/>
    <n v="497808.64000000001"/>
    <n v="11191006.84"/>
    <x v="355"/>
    <n v="86084.668000000005"/>
  </r>
  <r>
    <d v="2024-12-16T00:00:00"/>
    <s v="Sales Invoice"/>
    <s v="GPSAR Healthcare Ltd"/>
    <s v="KRHUB_78371"/>
    <x v="2"/>
    <s v="HFS (Large A Pharmacy)- D type"/>
    <s v="Grooming"/>
    <s v="Gillette Mach3"/>
    <n v="48"/>
    <n v="12"/>
    <n v="6160.68"/>
    <m/>
    <x v="4"/>
    <n v="513.39"/>
    <n v="6160.68"/>
    <n v="80842.98000000001"/>
    <n v="344663.80000000005"/>
    <n v="4201152.17"/>
    <x v="346"/>
    <n v="30224.116330935252"/>
  </r>
  <r>
    <d v="2024-12-14T00:00:00"/>
    <s v="Sales Invoice"/>
    <s v="A TO Z TRADERS"/>
    <s v="KRHUB_93275"/>
    <x v="1"/>
    <s v="SubD (SubD B)"/>
    <s v="Baby Care"/>
    <s v="Pampers"/>
    <n v="18"/>
    <n v="18"/>
    <n v="6245.28"/>
    <m/>
    <x v="4"/>
    <n v="346.96"/>
    <n v="6245.28"/>
    <n v="193505.42"/>
    <n v="255241.61"/>
    <n v="4194991.4899999993"/>
    <x v="347"/>
    <n v="30398.489057971008"/>
  </r>
  <r>
    <d v="2024-12-18T00:00:00"/>
    <s v="Sales Invoice"/>
    <s v="Jay Ambe Enterprise"/>
    <s v="KRHUB_92863"/>
    <x v="0"/>
    <s v="SubD (SubD A)"/>
    <s v="Grooming"/>
    <s v="Guard"/>
    <n v="480"/>
    <n v="90"/>
    <n v="6300"/>
    <m/>
    <x v="1"/>
    <n v="70"/>
    <n v="6300"/>
    <n v="301493.2"/>
    <n v="358155.55"/>
    <n v="11184846.16"/>
    <x v="356"/>
    <n v="86704.233798449612"/>
  </r>
  <r>
    <d v="2024-12-14T00:00:00"/>
    <s v="Sales Invoice"/>
    <s v="Punit Sales Agency"/>
    <s v="KRHUB_78572"/>
    <x v="0"/>
    <s v="SubD (SubD A)"/>
    <s v="Grooming"/>
    <s v="Gillette Presto Intl"/>
    <n v="192"/>
    <n v="96"/>
    <n v="6314.88"/>
    <m/>
    <x v="0"/>
    <n v="65.78"/>
    <n v="6314.88"/>
    <n v="12629.76"/>
    <n v="311131.30000000005"/>
    <n v="637054.62999999989"/>
    <x v="138"/>
    <n v="20550.149354838704"/>
  </r>
  <r>
    <d v="2024-12-18T00:00:00"/>
    <s v="Sales Invoice"/>
    <s v="Vinod Pharma"/>
    <s v="KRHUB_93329"/>
    <x v="0"/>
    <s v="SubD (SubD A)"/>
    <s v="Grooming"/>
    <s v="Gillette Presto Intl"/>
    <n v="192"/>
    <n v="96"/>
    <n v="6314.88"/>
    <m/>
    <x v="1"/>
    <n v="65.78"/>
    <n v="6314.88"/>
    <n v="6314.88"/>
    <n v="407986.57999999996"/>
    <n v="11178546.16"/>
    <x v="357"/>
    <n v="87332.391875000001"/>
  </r>
  <r>
    <d v="2024-12-16T00:00:00"/>
    <s v="Sales Invoice"/>
    <s v="Jalaram Enterprise"/>
    <s v="KRHUB_86219"/>
    <x v="1"/>
    <s v="SubD (SubD B)"/>
    <s v="Fem Care"/>
    <s v="Whisper Ultra"/>
    <n v="48"/>
    <n v="48"/>
    <n v="6315.84"/>
    <m/>
    <x v="4"/>
    <n v="131.58000000000001"/>
    <n v="6315.84"/>
    <n v="255448.43999999997"/>
    <n v="233551.16"/>
    <n v="4188746.21"/>
    <x v="348"/>
    <n v="30574.789854014598"/>
  </r>
  <r>
    <d v="2024-12-14T00:00:00"/>
    <s v="Sales Invoice"/>
    <s v="Bipinkumar Manshukhlal Shah"/>
    <s v="KRHUB_78366"/>
    <x v="0"/>
    <s v="SubD (SubD A)"/>
    <s v="Fem Care"/>
    <s v="Whisper Ultra"/>
    <n v="15"/>
    <n v="15"/>
    <n v="6315.9"/>
    <m/>
    <x v="4"/>
    <n v="421.06"/>
    <n v="6315.9"/>
    <n v="249132.6"/>
    <n v="241678.22"/>
    <n v="4182430.37"/>
    <x v="349"/>
    <n v="30753.164485294117"/>
  </r>
  <r>
    <d v="2024-12-17T00:00:00"/>
    <s v="Sales Invoice"/>
    <s v="Bipinkumar Manshukhlal Shah"/>
    <s v="KRHUB_78366"/>
    <x v="0"/>
    <s v="SubD (SubD A)"/>
    <s v="Fem Care"/>
    <s v="Whisper Ultra"/>
    <n v="15"/>
    <n v="15"/>
    <n v="6315.9"/>
    <m/>
    <x v="1"/>
    <n v="421.06"/>
    <n v="6315.9"/>
    <n v="242816.69999999998"/>
    <n v="235362.31999999998"/>
    <n v="11172231.279999999"/>
    <x v="358"/>
    <n v="87970.325039370073"/>
  </r>
  <r>
    <d v="2024-12-18T00:00:00"/>
    <s v="Sales Invoice"/>
    <s v="Vinod Pharma"/>
    <s v="KRHUB_93329"/>
    <x v="0"/>
    <s v="SubD (SubD A)"/>
    <s v="Fem Care"/>
    <s v="Whisper Ultra"/>
    <n v="15"/>
    <n v="15"/>
    <n v="6315.9"/>
    <m/>
    <x v="1"/>
    <n v="421.06"/>
    <n v="6315.9"/>
    <n v="236500.80000000002"/>
    <n v="401671.69999999995"/>
    <n v="11165915.379999999"/>
    <x v="359"/>
    <n v="88618.376031746026"/>
  </r>
  <r>
    <d v="2024-12-16T00:00:00"/>
    <s v="Sales Invoice"/>
    <s v="GPSAR Healthcare Ltd"/>
    <s v="KRHUB_78371"/>
    <x v="2"/>
    <s v="HFS (Large A Pharmacy)- D type"/>
    <s v="Health Care"/>
    <s v="Inhaler"/>
    <n v="25"/>
    <n v="5"/>
    <n v="6333.15"/>
    <m/>
    <x v="4"/>
    <n v="1266.6299999999999"/>
    <n v="6333.15"/>
    <n v="1061741.73"/>
    <n v="338503.12000000005"/>
    <n v="4176114.47"/>
    <x v="350"/>
    <n v="30934.181259259261"/>
  </r>
  <r>
    <d v="2024-12-14T00:00:00"/>
    <s v="Sales Invoice"/>
    <s v="Punit Sales Agency"/>
    <s v="KRHUB_78572"/>
    <x v="0"/>
    <s v="SubD (SubD A)"/>
    <s v="Fabric &amp; Home Care"/>
    <s v="Tide"/>
    <n v="24"/>
    <n v="47"/>
    <n v="6353.46"/>
    <m/>
    <x v="4"/>
    <n v="135.18"/>
    <n v="6353.46"/>
    <n v="756807.64"/>
    <n v="304816.42000000004"/>
    <n v="4169781.32"/>
    <x v="351"/>
    <n v="31117.771044776116"/>
  </r>
  <r>
    <d v="2024-12-14T00:00:00"/>
    <s v="Sales Invoice"/>
    <s v="Punit Sales Agency"/>
    <s v="KRHUB_78572"/>
    <x v="0"/>
    <s v="SubD (SubD A)"/>
    <s v="Fabric &amp; Home Care"/>
    <s v="Ariel Liquid"/>
    <n v="24"/>
    <n v="120"/>
    <n v="6360"/>
    <m/>
    <x v="4"/>
    <n v="53"/>
    <n v="6360"/>
    <n v="428369.97999999992"/>
    <n v="298462.95999999996"/>
    <n v="4163427.86"/>
    <x v="352"/>
    <n v="31303.968872180449"/>
  </r>
  <r>
    <d v="2024-12-18T00:00:00"/>
    <s v="Sales Invoice"/>
    <s v="Vinod Pharma"/>
    <s v="KRHUB_93329"/>
    <x v="0"/>
    <s v="SubD (SubD A)"/>
    <s v="Fabric &amp; Home Care"/>
    <s v="Ariel Liquid"/>
    <n v="24"/>
    <n v="120"/>
    <n v="6360"/>
    <m/>
    <x v="1"/>
    <n v="53"/>
    <n v="6360"/>
    <n v="422009.97999999992"/>
    <n v="395355.79999999993"/>
    <n v="11159599.48"/>
    <x v="360"/>
    <n v="89276.795840000006"/>
  </r>
  <r>
    <d v="2024-12-20T00:00:00"/>
    <s v="Sales Invoice"/>
    <s v="Vinayak Marketing"/>
    <s v="KRHUB_91961"/>
    <x v="0"/>
    <s v="SubD (SubD A)"/>
    <s v="Grooming"/>
    <s v="Gillette Mach3"/>
    <n v="72"/>
    <n v="24"/>
    <n v="6407.28"/>
    <m/>
    <x v="1"/>
    <n v="266.96999999999997"/>
    <n v="6407.2799999999988"/>
    <n v="74682.3"/>
    <n v="638618.12"/>
    <n v="11153239.48"/>
    <x v="361"/>
    <n v="89945.479677419353"/>
  </r>
  <r>
    <d v="2024-12-16T00:00:00"/>
    <s v="Sales Invoice"/>
    <s v="GPSAR Healthcare Ltd"/>
    <s v="KRHUB_78371"/>
    <x v="2"/>
    <s v="HFS (Large A Pharmacy)- D type"/>
    <s v="Hair Care"/>
    <s v="H&amp;S"/>
    <n v="12"/>
    <n v="6"/>
    <n v="6423.18"/>
    <m/>
    <x v="1"/>
    <n v="1070.53"/>
    <n v="6423.18"/>
    <n v="215117.1"/>
    <n v="332169.97000000003"/>
    <n v="11146832.199999999"/>
    <x v="362"/>
    <n v="90624.652032520316"/>
  </r>
  <r>
    <d v="2024-12-16T00:00:00"/>
    <s v="Sales Invoice"/>
    <s v="Verai General Stores"/>
    <s v="KRHUB_90915"/>
    <x v="1"/>
    <s v="SubD (SubD B)"/>
    <s v="Fem Care"/>
    <s v="Whisper Ultra"/>
    <n v="12"/>
    <n v="12"/>
    <n v="6483.48"/>
    <m/>
    <x v="4"/>
    <n v="540.29"/>
    <n v="6483.48"/>
    <n v="230184.9"/>
    <n v="306951.29999999993"/>
    <n v="4157067.86"/>
    <x v="353"/>
    <n v="31492.938333333332"/>
  </r>
  <r>
    <d v="2024-12-14T00:00:00"/>
    <s v="Sales Invoice"/>
    <s v="Jiyansh Sales"/>
    <s v="KRHUB_94585"/>
    <x v="1"/>
    <s v="SubD (SubD B)"/>
    <s v="Fem Care"/>
    <s v="Whisper Choice"/>
    <n v="30"/>
    <n v="60"/>
    <n v="6487.2"/>
    <m/>
    <x v="4"/>
    <n v="108.11999999999999"/>
    <n v="6487.2"/>
    <n v="105544.81999999999"/>
    <n v="155570.59"/>
    <n v="4150584.38"/>
    <x v="354"/>
    <n v="31683.850229007632"/>
  </r>
  <r>
    <d v="2024-12-17T00:00:00"/>
    <s v="Sales Invoice"/>
    <s v="SHREE MOMAI TRADERS"/>
    <s v="KRHUB_89269"/>
    <x v="0"/>
    <s v="SubD (SubD A)"/>
    <s v="Fem Care"/>
    <s v="Whisper Choice"/>
    <n v="30"/>
    <n v="60"/>
    <n v="6487.2"/>
    <m/>
    <x v="1"/>
    <n v="108.11999999999999"/>
    <n v="6487.2"/>
    <n v="99057.62"/>
    <n v="262956.67"/>
    <n v="11140409.02"/>
    <x v="363"/>
    <n v="91314.828032786885"/>
  </r>
  <r>
    <d v="2024-12-16T00:00:00"/>
    <s v="Sales Invoice"/>
    <s v="Jalaram Enterprise"/>
    <s v="KRHUB_86219"/>
    <x v="1"/>
    <s v="SubD (SubD B)"/>
    <s v="Fabric &amp; Home Care"/>
    <s v="Tide"/>
    <n v="24"/>
    <n v="48"/>
    <n v="6488.64"/>
    <m/>
    <x v="1"/>
    <n v="135.18"/>
    <n v="6488.64"/>
    <n v="750454.17999999993"/>
    <n v="227235.32"/>
    <n v="11133921.82"/>
    <x v="364"/>
    <n v="92015.882809917355"/>
  </r>
  <r>
    <d v="2024-12-16T00:00:00"/>
    <s v="Sales Invoice"/>
    <s v="Verai General Stores"/>
    <s v="KRHUB_90915"/>
    <x v="1"/>
    <s v="SubD (SubD B)"/>
    <s v="Fabric &amp; Home Care"/>
    <s v="Tide"/>
    <n v="24"/>
    <n v="48"/>
    <n v="6488.64"/>
    <m/>
    <x v="1"/>
    <n v="135.18"/>
    <n v="6488.64"/>
    <n v="743965.54"/>
    <n v="300467.81999999995"/>
    <n v="11127433.18"/>
    <x v="365"/>
    <n v="92728.609833333336"/>
  </r>
  <r>
    <d v="2024-12-19T00:00:00"/>
    <s v="Sales Invoice"/>
    <s v="DEV ENTERPRISE"/>
    <s v="KRHUB_90736"/>
    <x v="0"/>
    <s v="SubD (SubD A)"/>
    <s v="Fabric &amp; Home Care"/>
    <s v="Tide"/>
    <n v="48"/>
    <n v="96"/>
    <n v="6489.6"/>
    <m/>
    <x v="1"/>
    <n v="67.600000000000009"/>
    <n v="6489.6"/>
    <n v="737476.9"/>
    <n v="491647.96000000008"/>
    <n v="11120944.539999999"/>
    <x v="366"/>
    <n v="93453.315462184866"/>
  </r>
  <r>
    <d v="2024-12-17T00:00:00"/>
    <s v="Sales Invoice"/>
    <s v="SHREE MOMAI TRADERS"/>
    <s v="KRHUB_89269"/>
    <x v="0"/>
    <s v="SubD (SubD A)"/>
    <s v="Baby Care"/>
    <s v="Pampers"/>
    <n v="40"/>
    <n v="80"/>
    <n v="6600"/>
    <m/>
    <x v="1"/>
    <n v="82.5"/>
    <n v="6600"/>
    <n v="187260.13999999998"/>
    <n v="256469.47"/>
    <n v="11114454.939999999"/>
    <x v="367"/>
    <n v="94190.296101694912"/>
  </r>
  <r>
    <d v="2024-12-14T00:00:00"/>
    <s v="Sales Invoice"/>
    <s v="Mashru General Store"/>
    <s v="KRHUB_92137"/>
    <x v="1"/>
    <s v="SubD (SubD B)"/>
    <s v="Health Care"/>
    <s v="BabyRub"/>
    <n v="1080"/>
    <n v="144"/>
    <n v="6609.6"/>
    <m/>
    <x v="4"/>
    <n v="45.900000000000006"/>
    <n v="6609.6"/>
    <n v="87552.75"/>
    <n v="158635.02999999997"/>
    <n v="4144097.18"/>
    <x v="355"/>
    <n v="31877.670615384617"/>
  </r>
  <r>
    <d v="2024-12-14T00:00:00"/>
    <s v="Sales Invoice"/>
    <s v="Vinayak Marketing"/>
    <s v="KRHUB_91961"/>
    <x v="0"/>
    <s v="SubD (SubD A)"/>
    <s v="Health Care"/>
    <s v="BabyRub"/>
    <n v="1080"/>
    <n v="144"/>
    <n v="6609.6"/>
    <m/>
    <x v="4"/>
    <n v="45.900000000000006"/>
    <n v="6609.6"/>
    <n v="80943.150000000009"/>
    <n v="632210.84"/>
    <n v="4137487.58"/>
    <x v="356"/>
    <n v="32073.547131782947"/>
  </r>
  <r>
    <d v="2024-12-20T00:00:00"/>
    <s v="Sales Invoice"/>
    <s v="Vinayak Marketing"/>
    <s v="KRHUB_91961"/>
    <x v="0"/>
    <s v="SubD (SubD A)"/>
    <s v="Health Care"/>
    <s v="BabyRub"/>
    <n v="1080"/>
    <n v="144"/>
    <n v="6609.6"/>
    <m/>
    <x v="1"/>
    <n v="45.900000000000006"/>
    <n v="6609.6"/>
    <n v="74333.55"/>
    <n v="625601.24"/>
    <n v="11107854.939999999"/>
    <x v="368"/>
    <n v="94938.931111111102"/>
  </r>
  <r>
    <d v="2024-12-20T00:00:00"/>
    <s v="Sales Invoice"/>
    <s v="Akshar Agency"/>
    <s v="KRHUB_85606"/>
    <x v="0"/>
    <s v="SubD (SubD A)"/>
    <s v="Fem Care"/>
    <s v="Whisper Ultra"/>
    <n v="54"/>
    <n v="54"/>
    <n v="6631.74"/>
    <m/>
    <x v="1"/>
    <n v="122.81"/>
    <n v="6631.74"/>
    <n v="223701.42"/>
    <n v="164330.06000000003"/>
    <n v="11101245.34"/>
    <x v="369"/>
    <n v="95700.390862068962"/>
  </r>
  <r>
    <d v="2024-12-14T00:00:00"/>
    <s v="Sales Invoice"/>
    <s v="Vinod Pharma"/>
    <s v="KRHUB_93329"/>
    <x v="0"/>
    <s v="SubD (SubD A)"/>
    <s v="Fabric &amp; Home Care"/>
    <s v="Ariel Liquid"/>
    <n v="12"/>
    <n v="36"/>
    <n v="6633.36"/>
    <m/>
    <x v="4"/>
    <n v="184.26"/>
    <n v="6633.36"/>
    <n v="415649.98"/>
    <n v="388995.79999999993"/>
    <n v="4130877.98"/>
    <x v="357"/>
    <n v="32272.48421875"/>
  </r>
  <r>
    <d v="2024-12-16T00:00:00"/>
    <s v="Sales Invoice"/>
    <s v="GPSAR Healthcare Ltd"/>
    <s v="KRHUB_78371"/>
    <x v="2"/>
    <s v="HFS (Large A Pharmacy)- D type"/>
    <s v="Female Hair Removal"/>
    <s v="Venus"/>
    <n v="18"/>
    <n v="12"/>
    <n v="6831.6"/>
    <m/>
    <x v="4"/>
    <n v="569.30000000000007"/>
    <n v="6831.6"/>
    <n v="6831.6"/>
    <n v="325746.79000000004"/>
    <n v="4124244.6199999996"/>
    <x v="358"/>
    <n v="32474.367086614169"/>
  </r>
  <r>
    <d v="2024-12-17T00:00:00"/>
    <s v="Sales Invoice"/>
    <s v="Bipinkumar Manshukhlal Shah"/>
    <s v="KRHUB_78366"/>
    <x v="0"/>
    <s v="SubD (SubD A)"/>
    <s v="Baby Care"/>
    <s v="Pampers"/>
    <n v="40"/>
    <n v="40"/>
    <n v="6922"/>
    <m/>
    <x v="1"/>
    <n v="173.05"/>
    <n v="6922"/>
    <n v="180660.14"/>
    <n v="229046.42"/>
    <n v="11094613.6"/>
    <x v="370"/>
    <n v="96474.900869565216"/>
  </r>
  <r>
    <d v="2024-12-16T00:00:00"/>
    <s v="Sales Invoice"/>
    <s v="GPSAR Healthcare Ltd"/>
    <s v="KRHUB_78371"/>
    <x v="2"/>
    <s v="HFS (Large A Pharmacy)- D type"/>
    <s v="Fem Care"/>
    <s v="Whisper Ultra"/>
    <n v="24"/>
    <n v="24"/>
    <n v="6947.52"/>
    <m/>
    <x v="4"/>
    <n v="289.48"/>
    <n v="6947.52"/>
    <n v="217069.68"/>
    <n v="318915.19000000006"/>
    <n v="4117413.02"/>
    <x v="359"/>
    <n v="32677.88111111111"/>
  </r>
  <r>
    <d v="2024-12-16T00:00:00"/>
    <s v="Sales Invoice"/>
    <s v="GPSAR Healthcare Ltd"/>
    <s v="KRHUB_78371"/>
    <x v="2"/>
    <s v="HFS (Large A Pharmacy)- D type"/>
    <s v="Grooming"/>
    <s v="Fusion"/>
    <n v="40"/>
    <n v="12"/>
    <n v="6953.64"/>
    <m/>
    <x v="4"/>
    <n v="579.47"/>
    <n v="6953.64"/>
    <n v="118771.91999999998"/>
    <n v="311967.67000000004"/>
    <n v="4110465.5"/>
    <x v="360"/>
    <n v="32883.724000000002"/>
  </r>
  <r>
    <d v="2024-12-16T00:00:00"/>
    <s v="Sales Invoice"/>
    <s v="GPSAR Healthcare Ltd"/>
    <s v="KRHUB_78371"/>
    <x v="2"/>
    <s v="HFS (Large A Pharmacy)- D type"/>
    <s v="Personal Care (GIL)"/>
    <s v="Gillette Series"/>
    <n v="6"/>
    <n v="24"/>
    <n v="6964.32"/>
    <m/>
    <x v="4"/>
    <n v="290.18"/>
    <n v="6964.32"/>
    <n v="17508.07"/>
    <n v="305014.02999999997"/>
    <n v="4103511.86"/>
    <x v="361"/>
    <n v="33092.837580645159"/>
  </r>
  <r>
    <d v="2024-12-14T00:00:00"/>
    <s v="Sales Invoice"/>
    <s v="Vinayak Marketing"/>
    <s v="KRHUB_91961"/>
    <x v="0"/>
    <s v="SubD (SubD A)"/>
    <s v="Oral care"/>
    <s v="ORAL B"/>
    <n v="20"/>
    <n v="40"/>
    <n v="7000"/>
    <m/>
    <x v="4"/>
    <n v="175"/>
    <n v="7000"/>
    <n v="43564.36"/>
    <n v="618991.64"/>
    <n v="4096547.54"/>
    <x v="362"/>
    <n v="33305.264552845532"/>
  </r>
  <r>
    <d v="2024-12-19T00:00:00"/>
    <s v="Sales Invoice"/>
    <s v="DEV ENTERPRISE"/>
    <s v="KRHUB_90736"/>
    <x v="0"/>
    <s v="SubD (SubD A)"/>
    <s v="Grooming"/>
    <s v="Guard"/>
    <n v="480"/>
    <n v="100"/>
    <n v="7000"/>
    <m/>
    <x v="1"/>
    <n v="70"/>
    <n v="7000"/>
    <n v="295193.2"/>
    <n v="485158.36000000004"/>
    <n v="11087691.6"/>
    <x v="371"/>
    <n v="97260.452631578941"/>
  </r>
  <r>
    <d v="2024-12-14T00:00:00"/>
    <s v="Sales Invoice"/>
    <s v="Vinayak Marketing"/>
    <s v="KRHUB_91961"/>
    <x v="0"/>
    <s v="SubD (SubD A)"/>
    <s v="Grooming"/>
    <s v="Mach-3 Turbo"/>
    <n v="36"/>
    <n v="6"/>
    <n v="7021.62"/>
    <m/>
    <x v="4"/>
    <n v="1170.27"/>
    <n v="7021.62"/>
    <n v="7021.62"/>
    <n v="611991.64"/>
    <n v="4089547.54"/>
    <x v="363"/>
    <n v="33520.881475409835"/>
  </r>
  <r>
    <d v="2024-12-16T00:00:00"/>
    <s v="Sales Invoice"/>
    <s v="GPSAR Healthcare Ltd"/>
    <s v="KRHUB_78371"/>
    <x v="2"/>
    <s v="HFS (Large A Pharmacy)- D type"/>
    <s v="Fem Care"/>
    <s v="Whisper Ultra"/>
    <n v="18"/>
    <n v="18"/>
    <n v="7105.32"/>
    <m/>
    <x v="4"/>
    <n v="394.74"/>
    <n v="7105.32"/>
    <n v="210122.16"/>
    <n v="298049.70999999996"/>
    <n v="4082525.92"/>
    <x v="364"/>
    <n v="33739.883636363636"/>
  </r>
  <r>
    <d v="2024-12-16T00:00:00"/>
    <s v="Sales Invoice"/>
    <s v="Verai General Stores"/>
    <s v="KRHUB_90915"/>
    <x v="1"/>
    <s v="SubD (SubD B)"/>
    <s v="Fem Care"/>
    <s v="Whisper Ultra"/>
    <n v="18"/>
    <n v="18"/>
    <n v="7105.32"/>
    <m/>
    <x v="4"/>
    <n v="394.74"/>
    <n v="7105.32"/>
    <n v="203016.84"/>
    <n v="293979.18"/>
    <n v="4075420.6"/>
    <x v="365"/>
    <n v="33961.838333333333"/>
  </r>
  <r>
    <d v="2024-12-14T00:00:00"/>
    <s v="Sales Invoice"/>
    <s v="Punit Sales Agency"/>
    <s v="KRHUB_78572"/>
    <x v="0"/>
    <s v="SubD (SubD A)"/>
    <s v="Hair Care"/>
    <s v="H&amp;S"/>
    <n v="48"/>
    <n v="96"/>
    <n v="7331.52"/>
    <m/>
    <x v="4"/>
    <n v="76.37"/>
    <n v="7331.52"/>
    <n v="208693.92"/>
    <n v="292102.95999999996"/>
    <n v="4068315.2800000003"/>
    <x v="366"/>
    <n v="34187.523361344538"/>
  </r>
  <r>
    <d v="2024-12-14T00:00:00"/>
    <s v="Sales Invoice"/>
    <s v="A TO Z TRADERS"/>
    <s v="KRHUB_93275"/>
    <x v="1"/>
    <s v="SubD (SubD B)"/>
    <s v="Hair Care"/>
    <s v="H&amp;S"/>
    <n v="60"/>
    <n v="300"/>
    <n v="7350"/>
    <m/>
    <x v="4"/>
    <n v="24.5"/>
    <n v="7350"/>
    <n v="201362.4"/>
    <n v="248996.33000000002"/>
    <n v="4060983.7600000002"/>
    <x v="367"/>
    <n v="34415.116610169491"/>
  </r>
  <r>
    <d v="2024-12-19T00:00:00"/>
    <s v="Sales Invoice"/>
    <s v="DEV ENTERPRISE"/>
    <s v="KRHUB_90736"/>
    <x v="0"/>
    <s v="SubD (SubD A)"/>
    <s v="Hair Care"/>
    <s v="H&amp;S"/>
    <n v="60"/>
    <n v="300"/>
    <n v="7350"/>
    <m/>
    <x v="1"/>
    <n v="24.5"/>
    <n v="7350"/>
    <n v="194012.4"/>
    <n v="478158.36000000004"/>
    <n v="11080691.6"/>
    <x v="372"/>
    <n v="98059.217699115048"/>
  </r>
  <r>
    <d v="2024-12-14T00:00:00"/>
    <s v="Sales Invoice"/>
    <s v="Jalaram Enterprise"/>
    <s v="KRHUB_86219"/>
    <x v="1"/>
    <s v="SubD (SubD B)"/>
    <s v="Hair Care"/>
    <s v="H&amp;S"/>
    <n v="60"/>
    <n v="300"/>
    <n v="7350"/>
    <m/>
    <x v="4"/>
    <n v="24.5"/>
    <n v="7350"/>
    <n v="186662.39999999999"/>
    <n v="220746.68000000002"/>
    <n v="4053633.76"/>
    <x v="368"/>
    <n v="34646.44239316239"/>
  </r>
  <r>
    <d v="2024-12-16T00:00:00"/>
    <s v="Sales Invoice"/>
    <s v="Jalaram Enterprise"/>
    <s v="KRHUB_86219"/>
    <x v="1"/>
    <s v="SubD (SubD B)"/>
    <s v="Hair Care"/>
    <s v="H&amp;S"/>
    <n v="60"/>
    <n v="300"/>
    <n v="7350"/>
    <m/>
    <x v="1"/>
    <n v="24.5"/>
    <n v="7350"/>
    <n v="179312.4"/>
    <n v="213396.68000000002"/>
    <n v="11073341.6"/>
    <x v="373"/>
    <n v="98869.121428571423"/>
  </r>
  <r>
    <d v="2024-12-14T00:00:00"/>
    <s v="Sales Invoice"/>
    <s v="Vinayak Marketing"/>
    <s v="KRHUB_91961"/>
    <x v="0"/>
    <s v="SubD (SubD A)"/>
    <s v="Hair Care"/>
    <s v="H&amp;S"/>
    <n v="60"/>
    <n v="300"/>
    <n v="7350"/>
    <m/>
    <x v="4"/>
    <n v="24.5"/>
    <n v="7350"/>
    <n v="171962.4"/>
    <n v="604970.0199999999"/>
    <n v="4046283.76"/>
    <x v="369"/>
    <n v="34881.756551724138"/>
  </r>
  <r>
    <d v="2024-12-14T00:00:00"/>
    <s v="Sales Invoice"/>
    <s v="Vinod Pharma"/>
    <s v="KRHUB_93329"/>
    <x v="0"/>
    <s v="SubD (SubD A)"/>
    <s v="Hair Care"/>
    <s v="H&amp;S"/>
    <n v="60"/>
    <n v="300"/>
    <n v="7350"/>
    <m/>
    <x v="4"/>
    <n v="24.5"/>
    <n v="7350"/>
    <n v="164612.4"/>
    <n v="382362.43999999994"/>
    <n v="4038933.76"/>
    <x v="370"/>
    <n v="35121.163130434783"/>
  </r>
  <r>
    <d v="2024-12-18T00:00:00"/>
    <s v="Sales Invoice"/>
    <s v="Vinod Pharma"/>
    <s v="KRHUB_93329"/>
    <x v="0"/>
    <s v="SubD (SubD A)"/>
    <s v="Fem Care"/>
    <s v="Whisper Ultra"/>
    <n v="12"/>
    <n v="24"/>
    <n v="7368.48"/>
    <m/>
    <x v="1"/>
    <n v="307.02"/>
    <n v="7368.48"/>
    <n v="195911.52"/>
    <n v="375012.43999999994"/>
    <n v="11065991.6"/>
    <x v="374"/>
    <n v="99693.618018018009"/>
  </r>
  <r>
    <d v="2024-12-16T00:00:00"/>
    <s v="Sales Invoice"/>
    <s v="GPSAR Healthcare Ltd"/>
    <s v="KRHUB_78371"/>
    <x v="2"/>
    <s v="HFS (Large A Pharmacy)- D type"/>
    <s v="Skin Care"/>
    <s v="Olay"/>
    <n v="6"/>
    <n v="9"/>
    <n v="7426.89"/>
    <m/>
    <x v="1"/>
    <n v="825.21"/>
    <n v="7426.89"/>
    <n v="7426.89"/>
    <n v="290944.38999999996"/>
    <n v="11058623.119999999"/>
    <x v="375"/>
    <n v="100532.93745454545"/>
  </r>
  <r>
    <d v="2024-12-14T00:00:00"/>
    <s v="Sales Invoice"/>
    <s v="V M Enterprise"/>
    <s v="KRHUB_91962"/>
    <x v="0"/>
    <s v="SubD (SubD A)"/>
    <s v="Grooming"/>
    <s v="Gillette Mach3"/>
    <n v="60"/>
    <n v="6"/>
    <n v="7432.44"/>
    <m/>
    <x v="0"/>
    <n v="1238.74"/>
    <n v="7432.4400000000005"/>
    <n v="68275.02"/>
    <n v="339163.99"/>
    <n v="630739.74999999988"/>
    <x v="149"/>
    <n v="21024.658333333329"/>
  </r>
  <r>
    <d v="2024-12-14T00:00:00"/>
    <s v="Sales Invoice"/>
    <s v="Jiyansh Sales"/>
    <s v="KRHUB_94585"/>
    <x v="1"/>
    <s v="SubD (SubD B)"/>
    <s v="Female Hair Removal"/>
    <s v="Satin Care"/>
    <n v="192"/>
    <n v="96"/>
    <n v="7493.76"/>
    <m/>
    <x v="0"/>
    <n v="78.06"/>
    <n v="7493.76"/>
    <n v="37468.800000000003"/>
    <n v="149083.39000000001"/>
    <n v="623307.31000000006"/>
    <x v="154"/>
    <n v="21493.35551724138"/>
  </r>
  <r>
    <d v="2024-12-14T00:00:00"/>
    <s v="Sales Invoice"/>
    <s v="DEV ENTERPRISE"/>
    <s v="KRHUB_90736"/>
    <x v="0"/>
    <s v="SubD (SubD A)"/>
    <s v="Fabric &amp; Home Care"/>
    <s v="Ariel Liquid"/>
    <n v="12"/>
    <n v="36"/>
    <n v="7499.88"/>
    <m/>
    <x v="4"/>
    <n v="208.33"/>
    <n v="7499.88"/>
    <n v="409016.62"/>
    <n v="470808.36000000004"/>
    <n v="4031583.76"/>
    <x v="371"/>
    <n v="35364.769824561401"/>
  </r>
  <r>
    <d v="2024-12-17T00:00:00"/>
    <s v="Sales Invoice"/>
    <s v="SHREE MOMAI TRADERS"/>
    <s v="KRHUB_89269"/>
    <x v="0"/>
    <s v="SubD (SubD A)"/>
    <s v="Fabric &amp; Home Care"/>
    <s v="Ariel Liquid"/>
    <n v="12"/>
    <n v="36"/>
    <n v="7499.88"/>
    <m/>
    <x v="1"/>
    <n v="208.33"/>
    <n v="7499.88"/>
    <n v="401516.74"/>
    <n v="249869.47"/>
    <n v="11051196.23"/>
    <x v="376"/>
    <n v="101387.1213761468"/>
  </r>
  <r>
    <d v="2024-12-16T00:00:00"/>
    <s v="Sales Invoice"/>
    <s v="Verai General Stores"/>
    <s v="KRHUB_90915"/>
    <x v="1"/>
    <s v="SubD (SubD B)"/>
    <s v="Health Care"/>
    <s v="Vaporub"/>
    <n v="1200"/>
    <n v="360"/>
    <n v="7513.2"/>
    <m/>
    <x v="4"/>
    <n v="20.87"/>
    <n v="7513.2000000000007"/>
    <n v="9140793.2800000012"/>
    <n v="286873.86"/>
    <n v="4024083.88"/>
    <x v="372"/>
    <n v="35611.361769911506"/>
  </r>
  <r>
    <d v="2024-12-17T00:00:00"/>
    <s v="Sales Invoice"/>
    <s v="SHREE MOMAI TRADERS"/>
    <s v="KRHUB_89269"/>
    <x v="0"/>
    <s v="SubD (SubD A)"/>
    <s v="Fem Care"/>
    <s v="Whisper Choice"/>
    <n v="120"/>
    <n v="240"/>
    <n v="7567.2"/>
    <m/>
    <x v="1"/>
    <n v="31.529999999999998"/>
    <n v="7567.2"/>
    <n v="92570.42"/>
    <n v="242369.59"/>
    <n v="11043696.35"/>
    <x v="377"/>
    <n v="102256.44768518518"/>
  </r>
  <r>
    <d v="2024-12-18T00:00:00"/>
    <s v="Sales Invoice"/>
    <s v="Vinod Pharma"/>
    <s v="KRHUB_93329"/>
    <x v="0"/>
    <s v="SubD (SubD A)"/>
    <s v="Health Care"/>
    <s v="Inhaler"/>
    <n v="25"/>
    <n v="6"/>
    <n v="7599.78"/>
    <m/>
    <x v="1"/>
    <n v="1266.6299999999999"/>
    <n v="7599.7799999999988"/>
    <n v="1055408.58"/>
    <n v="367643.95999999996"/>
    <n v="11036129.15"/>
    <x v="378"/>
    <n v="103141.39392523364"/>
  </r>
  <r>
    <d v="2024-12-14T00:00:00"/>
    <s v="Sales Invoice"/>
    <s v="Vinayak Marketing"/>
    <s v="KRHUB_91961"/>
    <x v="0"/>
    <s v="SubD (SubD A)"/>
    <s v="Fabric &amp; Home Care"/>
    <s v="Ariel Liquid"/>
    <n v="24"/>
    <n v="144"/>
    <n v="7632"/>
    <m/>
    <x v="4"/>
    <n v="53"/>
    <n v="7632"/>
    <n v="394016.86"/>
    <n v="597620.02"/>
    <n v="4016570.68"/>
    <x v="373"/>
    <n v="35862.238214285717"/>
  </r>
  <r>
    <d v="2024-12-16T00:00:00"/>
    <s v="Sales Invoice"/>
    <s v="Jalaram Enterprise"/>
    <s v="KRHUB_86219"/>
    <x v="1"/>
    <s v="SubD (SubD B)"/>
    <s v="Fabric &amp; Home Care"/>
    <s v="Ariel"/>
    <n v="2"/>
    <n v="6"/>
    <n v="7772.22"/>
    <m/>
    <x v="1"/>
    <n v="1295.3700000000001"/>
    <n v="7772.2200000000012"/>
    <n v="1032606.2999999999"/>
    <n v="206046.68"/>
    <n v="11028529.369999999"/>
    <x v="379"/>
    <n v="104042.72990566037"/>
  </r>
  <r>
    <d v="2024-12-14T00:00:00"/>
    <s v="Sales Invoice"/>
    <s v="V M Enterprise"/>
    <s v="KRHUB_91962"/>
    <x v="0"/>
    <s v="SubD (SubD A)"/>
    <s v="Fabric &amp; Home Care"/>
    <s v="Ariel"/>
    <n v="2"/>
    <n v="6"/>
    <n v="7772.22"/>
    <m/>
    <x v="4"/>
    <n v="1295.3700000000001"/>
    <n v="7772.2200000000012"/>
    <n v="1024834.08"/>
    <n v="331731.55"/>
    <n v="4008938.68"/>
    <x v="374"/>
    <n v="36116.564684684687"/>
  </r>
  <r>
    <d v="2024-12-14T00:00:00"/>
    <s v="Sales Invoice"/>
    <s v="Bipinkumar Manshukhlal Shah"/>
    <s v="KRHUB_78366"/>
    <x v="0"/>
    <s v="SubD (SubD A)"/>
    <s v="Fabric &amp; Home Care"/>
    <s v="Ariel Liquid"/>
    <n v="4"/>
    <n v="16"/>
    <n v="7925.92"/>
    <m/>
    <x v="4"/>
    <n v="495.37"/>
    <n v="7925.92"/>
    <n v="386384.86000000004"/>
    <n v="222124.42"/>
    <n v="4001166.4600000004"/>
    <x v="375"/>
    <n v="36374.240545454551"/>
  </r>
  <r>
    <d v="2024-12-14T00:00:00"/>
    <s v="Sales Invoice"/>
    <s v="DEV ENTERPRISE"/>
    <s v="KRHUB_90736"/>
    <x v="0"/>
    <s v="SubD (SubD A)"/>
    <s v="Baby Care"/>
    <s v="Pampers"/>
    <n v="12"/>
    <n v="24"/>
    <n v="7980"/>
    <m/>
    <x v="4"/>
    <n v="332.5"/>
    <n v="7980"/>
    <n v="173738.14"/>
    <n v="463308.4800000001"/>
    <n v="3993240.54"/>
    <x v="376"/>
    <n v="36635.234311926608"/>
  </r>
  <r>
    <d v="2024-12-17T00:00:00"/>
    <s v="Sales Invoice"/>
    <s v="SHREE MOMAI TRADERS"/>
    <s v="KRHUB_89269"/>
    <x v="0"/>
    <s v="SubD (SubD A)"/>
    <s v="Baby Care"/>
    <s v="Pampers"/>
    <n v="12"/>
    <n v="24"/>
    <n v="7980"/>
    <m/>
    <x v="1"/>
    <n v="332.5"/>
    <n v="7980"/>
    <n v="165758.14000000001"/>
    <n v="234802.39"/>
    <n v="11020757.15"/>
    <x v="380"/>
    <n v="104959.59190476191"/>
  </r>
  <r>
    <d v="2024-12-16T00:00:00"/>
    <s v="Sales Invoice"/>
    <s v="Jalaram Enterprise"/>
    <s v="KRHUB_86219"/>
    <x v="1"/>
    <s v="SubD (SubD B)"/>
    <s v="Oral care"/>
    <s v="ORAL B"/>
    <n v="36"/>
    <n v="72"/>
    <n v="8100"/>
    <m/>
    <x v="4"/>
    <n v="112.5"/>
    <n v="8100"/>
    <n v="36564.36"/>
    <n v="198274.46"/>
    <n v="3985260.54"/>
    <x v="377"/>
    <n v="36900.560555555559"/>
  </r>
  <r>
    <d v="2024-12-20T00:00:00"/>
    <s v="Sales Invoice"/>
    <s v="Akshar Agency"/>
    <s v="KRHUB_85606"/>
    <x v="0"/>
    <s v="SubD (SubD A)"/>
    <s v="Fem Care"/>
    <s v="Whisper Ultra"/>
    <n v="48"/>
    <n v="48"/>
    <n v="8216.16"/>
    <m/>
    <x v="1"/>
    <n v="171.17"/>
    <n v="8216.16"/>
    <n v="188543.03999999998"/>
    <n v="157698.32"/>
    <n v="11012777.15"/>
    <x v="381"/>
    <n v="105892.08798076924"/>
  </r>
  <r>
    <d v="2024-12-14T00:00:00"/>
    <s v="Sales Invoice"/>
    <s v="Bipinkumar Manshukhlal Shah"/>
    <s v="KRHUB_78366"/>
    <x v="0"/>
    <s v="SubD (SubD A)"/>
    <s v="Fem Care"/>
    <s v="Whisper Ultra"/>
    <n v="48"/>
    <n v="48"/>
    <n v="8216.16"/>
    <m/>
    <x v="4"/>
    <n v="171.17"/>
    <n v="8216.16"/>
    <n v="180326.87999999998"/>
    <n v="214198.49999999997"/>
    <n v="3977160.5400000005"/>
    <x v="378"/>
    <n v="37169.724672897202"/>
  </r>
  <r>
    <d v="2024-12-17T00:00:00"/>
    <s v="Sales Invoice"/>
    <s v="Bipinkumar Manshukhlal Shah"/>
    <s v="KRHUB_78366"/>
    <x v="0"/>
    <s v="SubD (SubD A)"/>
    <s v="Fem Care"/>
    <s v="Whisper Ultra"/>
    <n v="48"/>
    <n v="48"/>
    <n v="8216.16"/>
    <m/>
    <x v="1"/>
    <n v="171.17"/>
    <n v="8216.16"/>
    <n v="172110.71999999997"/>
    <n v="205982.34"/>
    <n v="11004560.99"/>
    <x v="382"/>
    <n v="106840.39796116506"/>
  </r>
  <r>
    <d v="2024-12-19T00:00:00"/>
    <s v="Sales Invoice"/>
    <s v="DEV ENTERPRISE"/>
    <s v="KRHUB_90736"/>
    <x v="0"/>
    <s v="SubD (SubD A)"/>
    <s v="Fem Care"/>
    <s v="Whisper Ultra"/>
    <n v="48"/>
    <n v="48"/>
    <n v="8216.16"/>
    <m/>
    <x v="1"/>
    <n v="171.17"/>
    <n v="8216.16"/>
    <n v="163894.56"/>
    <n v="455328.4800000001"/>
    <n v="10996344.83"/>
    <x v="383"/>
    <n v="107807.30225490197"/>
  </r>
  <r>
    <d v="2024-12-14T00:00:00"/>
    <s v="Sales Invoice"/>
    <s v="Jiyansh Sales"/>
    <s v="KRHUB_94585"/>
    <x v="1"/>
    <s v="SubD (SubD B)"/>
    <s v="Fem Care"/>
    <s v="Whisper Ultra"/>
    <n v="48"/>
    <n v="48"/>
    <n v="8216.16"/>
    <m/>
    <x v="4"/>
    <n v="171.17"/>
    <n v="8216.16"/>
    <n v="155678.39999999999"/>
    <n v="141589.63"/>
    <n v="3968944.3800000004"/>
    <x v="379"/>
    <n v="37442.871509433964"/>
  </r>
  <r>
    <d v="2024-12-19T00:00:00"/>
    <s v="Sales Invoice"/>
    <s v="DEV ENTERPRISE"/>
    <s v="KRHUB_90736"/>
    <x v="0"/>
    <s v="SubD (SubD A)"/>
    <s v="Grooming"/>
    <s v="Wilkinson Sword"/>
    <n v="160"/>
    <n v="80"/>
    <n v="8240"/>
    <m/>
    <x v="1"/>
    <n v="103"/>
    <n v="8240"/>
    <n v="135732"/>
    <n v="447112.32000000007"/>
    <n v="10988128.67"/>
    <x v="384"/>
    <n v="108793.35316831683"/>
  </r>
  <r>
    <d v="2024-12-13T00:00:00"/>
    <s v="Sales Invoice"/>
    <s v="Bipinkumar Manshukhlal Shah"/>
    <s v="KRHUB_78366"/>
    <x v="0"/>
    <s v="SubD (SubD A)"/>
    <s v="Hair Care"/>
    <s v="Pantene"/>
    <n v="24"/>
    <n v="48"/>
    <n v="8247.36"/>
    <m/>
    <x v="0"/>
    <n v="171.82000000000002"/>
    <n v="8247.36"/>
    <n v="17076.84"/>
    <n v="197766.18000000002"/>
    <n v="615813.55000000005"/>
    <x v="158"/>
    <n v="21993.341071428575"/>
  </r>
  <r>
    <d v="2024-12-14T00:00:00"/>
    <s v="Sales Invoice"/>
    <s v="Punit Sales Agency"/>
    <s v="KRHUB_78572"/>
    <x v="0"/>
    <s v="SubD (SubD A)"/>
    <s v="Health Care"/>
    <s v="Inhaler"/>
    <n v="720"/>
    <n v="144"/>
    <n v="8290.08"/>
    <m/>
    <x v="4"/>
    <n v="57.57"/>
    <n v="8290.08"/>
    <n v="1047808.8"/>
    <n v="284771.44"/>
    <n v="3960728.22"/>
    <x v="380"/>
    <n v="37721.221142857146"/>
  </r>
  <r>
    <d v="2024-12-16T00:00:00"/>
    <s v="Sales Invoice"/>
    <s v="GPSAR Healthcare Ltd"/>
    <s v="KRHUB_78371"/>
    <x v="2"/>
    <s v="HFS (Large A Pharmacy)- D type"/>
    <s v="Baby Care"/>
    <s v="Pampers"/>
    <n v="12"/>
    <n v="24"/>
    <n v="8327.0400000000009"/>
    <m/>
    <x v="4"/>
    <n v="346.96000000000004"/>
    <n v="8327.0400000000009"/>
    <n v="157778.14000000001"/>
    <n v="283517.5"/>
    <n v="3952438.14"/>
    <x v="381"/>
    <n v="38004.212884615386"/>
  </r>
  <r>
    <d v="2024-12-16T00:00:00"/>
    <s v="Sales Invoice"/>
    <s v="GPSAR Healthcare Ltd"/>
    <s v="KRHUB_78371"/>
    <x v="2"/>
    <s v="HFS (Large A Pharmacy)- D type"/>
    <s v="Baby Care"/>
    <s v="Pampers"/>
    <n v="18"/>
    <n v="24"/>
    <n v="8327.0400000000009"/>
    <m/>
    <x v="4"/>
    <n v="346.96000000000004"/>
    <n v="8327.0400000000009"/>
    <n v="149451.1"/>
    <n v="275190.46000000002"/>
    <n v="3944111.1"/>
    <x v="382"/>
    <n v="38292.340776699028"/>
  </r>
  <r>
    <d v="2024-12-14T00:00:00"/>
    <s v="Sales Invoice"/>
    <s v="Vinayak Marketing"/>
    <s v="KRHUB_91961"/>
    <x v="0"/>
    <s v="SubD (SubD A)"/>
    <s v="Fabric &amp; Home Care"/>
    <s v="Ariel"/>
    <n v="48"/>
    <n v="100"/>
    <n v="8334"/>
    <m/>
    <x v="4"/>
    <n v="83.34"/>
    <n v="8334"/>
    <n v="1017061.86"/>
    <n v="589988.02"/>
    <n v="3935784.06"/>
    <x v="383"/>
    <n v="38586.118235294118"/>
  </r>
  <r>
    <d v="2024-12-14T00:00:00"/>
    <s v="Sales Invoice"/>
    <s v="Vinayak Marketing"/>
    <s v="KRHUB_91961"/>
    <x v="0"/>
    <s v="SubD (SubD A)"/>
    <s v="Fabric &amp; Home Care"/>
    <s v="Ariel"/>
    <n v="6"/>
    <n v="12"/>
    <n v="8347.7999999999993"/>
    <m/>
    <x v="4"/>
    <n v="695.65"/>
    <n v="8347.7999999999993"/>
    <n v="1008727.86"/>
    <n v="581654.02"/>
    <n v="3927450.06"/>
    <x v="384"/>
    <n v="38885.644158415846"/>
  </r>
  <r>
    <d v="2024-12-20T00:00:00"/>
    <s v="Sales Invoice"/>
    <s v="Vinayak Marketing"/>
    <s v="KRHUB_91961"/>
    <x v="0"/>
    <s v="SubD (SubD A)"/>
    <s v="Fabric &amp; Home Care"/>
    <s v="Ariel"/>
    <n v="2"/>
    <n v="6"/>
    <n v="8472.18"/>
    <m/>
    <x v="1"/>
    <n v="1412.03"/>
    <n v="8472.18"/>
    <n v="1000380.0599999999"/>
    <n v="573306.22000000009"/>
    <n v="10979888.67"/>
    <x v="385"/>
    <n v="109798.8867"/>
  </r>
  <r>
    <d v="2024-12-14T00:00:00"/>
    <s v="Sales Invoice"/>
    <s v="Mashru General Store"/>
    <s v="KRHUB_92137"/>
    <x v="1"/>
    <s v="SubD (SubD B)"/>
    <s v="Oral care"/>
    <s v="ORAL B"/>
    <n v="24"/>
    <n v="69"/>
    <n v="8625"/>
    <m/>
    <x v="4"/>
    <n v="125"/>
    <n v="8625"/>
    <n v="28464.36"/>
    <n v="152025.43"/>
    <n v="3919102.2600000002"/>
    <x v="385"/>
    <n v="39191.022600000004"/>
  </r>
  <r>
    <d v="2024-12-14T00:00:00"/>
    <s v="Sales Invoice"/>
    <s v="Vinayak Marketing"/>
    <s v="KRHUB_91961"/>
    <x v="0"/>
    <s v="SubD (SubD A)"/>
    <s v="Fem Care"/>
    <s v="Whisper Choice"/>
    <n v="30"/>
    <n v="60"/>
    <n v="8648.4"/>
    <m/>
    <x v="4"/>
    <n v="144.13999999999999"/>
    <n v="8648.4"/>
    <n v="85003.22"/>
    <n v="564834.04"/>
    <n v="3910477.2600000002"/>
    <x v="386"/>
    <n v="39499.770303030302"/>
  </r>
  <r>
    <d v="2024-12-13T00:00:00"/>
    <s v="Sales Invoice"/>
    <s v="Akshar Agency"/>
    <s v="KRHUB_85606"/>
    <x v="0"/>
    <s v="SubD (SubD A)"/>
    <s v="Hair Care"/>
    <s v="Pantene"/>
    <n v="12"/>
    <n v="11"/>
    <n v="8829.48"/>
    <m/>
    <x v="0"/>
    <n v="802.68"/>
    <n v="8829.48"/>
    <n v="8829.48"/>
    <n v="149482.16"/>
    <n v="607566.19000000006"/>
    <x v="160"/>
    <n v="22502.451481481483"/>
  </r>
  <r>
    <d v="2024-12-19T00:00:00"/>
    <s v="Sales Invoice"/>
    <s v="DEV ENTERPRISE"/>
    <s v="KRHUB_90736"/>
    <x v="0"/>
    <s v="SubD (SubD A)"/>
    <s v="Grooming"/>
    <s v="Gillette Mach3"/>
    <n v="36"/>
    <n v="36"/>
    <n v="8839.44"/>
    <m/>
    <x v="1"/>
    <n v="245.54000000000002"/>
    <n v="8839.44"/>
    <n v="60842.58"/>
    <n v="438872.32000000007"/>
    <n v="10971416.49"/>
    <x v="386"/>
    <n v="110822.38878787879"/>
  </r>
  <r>
    <d v="2024-12-17T00:00:00"/>
    <s v="Sales Invoice"/>
    <s v="Punit Sales Agency"/>
    <s v="KRHUB_78572"/>
    <x v="0"/>
    <s v="SubD (SubD A)"/>
    <s v="Grooming"/>
    <s v="Gillette Mach3"/>
    <n v="36"/>
    <n v="36"/>
    <n v="8839.44"/>
    <m/>
    <x v="1"/>
    <n v="245.54000000000002"/>
    <n v="8839.44"/>
    <n v="52003.14"/>
    <n v="276481.36"/>
    <n v="10962577.050000001"/>
    <x v="387"/>
    <n v="111863.03112244899"/>
  </r>
  <r>
    <d v="2024-12-13T00:00:00"/>
    <s v="Sales Invoice"/>
    <s v="Bipinkumar Manshukhlal Shah"/>
    <s v="KRHUB_78366"/>
    <x v="0"/>
    <s v="SubD (SubD A)"/>
    <s v="Hair Care"/>
    <s v="H&amp;S"/>
    <n v="24"/>
    <n v="48"/>
    <n v="8945.2800000000007"/>
    <m/>
    <x v="0"/>
    <n v="186.36"/>
    <n v="8945.2800000000007"/>
    <n v="157262.39999999999"/>
    <n v="189518.82"/>
    <n v="598736.71"/>
    <x v="164"/>
    <n v="23028.334999999999"/>
  </r>
  <r>
    <d v="2024-12-20T00:00:00"/>
    <s v="Sales Invoice"/>
    <s v="Akshar Agency"/>
    <s v="KRHUB_85606"/>
    <x v="0"/>
    <s v="SubD (SubD A)"/>
    <s v="Fabric &amp; Home Care"/>
    <s v="Tide"/>
    <n v="5"/>
    <n v="15"/>
    <n v="9013.9500000000007"/>
    <m/>
    <x v="1"/>
    <n v="600.93000000000006"/>
    <n v="9013.9500000000007"/>
    <n v="730987.3"/>
    <n v="140652.68"/>
    <n v="10953737.609999999"/>
    <x v="388"/>
    <n v="112925.12999999999"/>
  </r>
  <r>
    <d v="2024-12-14T00:00:00"/>
    <s v="Sales Invoice"/>
    <s v="Vinod Pharma"/>
    <s v="KRHUB_93329"/>
    <x v="0"/>
    <s v="SubD (SubD A)"/>
    <s v="Fabric &amp; Home Care"/>
    <s v="Tide"/>
    <n v="5"/>
    <n v="15"/>
    <n v="9013.9500000000007"/>
    <m/>
    <x v="4"/>
    <n v="600.93000000000006"/>
    <n v="9013.9500000000007"/>
    <n v="721973.35000000009"/>
    <n v="360044.18"/>
    <n v="3901828.86"/>
    <x v="387"/>
    <n v="39814.580204081634"/>
  </r>
  <r>
    <d v="2024-12-14T00:00:00"/>
    <s v="Sales Invoice"/>
    <s v="Bipinkumar Manshukhlal Shah"/>
    <s v="KRHUB_78366"/>
    <x v="0"/>
    <s v="SubD (SubD A)"/>
    <s v="Grooming"/>
    <s v="Gillette Mach3"/>
    <n v="72"/>
    <n v="34"/>
    <n v="9076.98"/>
    <m/>
    <x v="4"/>
    <n v="266.96999999999997"/>
    <n v="9076.98"/>
    <n v="43163.700000000004"/>
    <n v="180573.54"/>
    <n v="3892814.9099999997"/>
    <x v="388"/>
    <n v="40132.1124742268"/>
  </r>
  <r>
    <d v="2024-12-18T00:00:00"/>
    <s v="Sales Invoice"/>
    <s v="Vinod Pharma"/>
    <s v="KRHUB_93329"/>
    <x v="0"/>
    <s v="SubD (SubD A)"/>
    <s v="Fem Care"/>
    <s v="Whisper Choice"/>
    <n v="120"/>
    <n v="240"/>
    <n v="9079.2000000000007"/>
    <m/>
    <x v="1"/>
    <n v="37.830000000000005"/>
    <n v="9079.2000000000007"/>
    <n v="76354.819999999992"/>
    <n v="351030.23"/>
    <n v="10944723.66"/>
    <x v="389"/>
    <n v="114007.53812500001"/>
  </r>
  <r>
    <d v="2024-12-14T00:00:00"/>
    <s v="Sales Invoice"/>
    <s v="Vinayak Marketing"/>
    <s v="KRHUB_91961"/>
    <x v="0"/>
    <s v="SubD (SubD A)"/>
    <s v="Grooming"/>
    <s v="Guard"/>
    <n v="108"/>
    <n v="92"/>
    <n v="9103.4"/>
    <m/>
    <x v="0"/>
    <n v="98.95"/>
    <n v="9103.4"/>
    <n v="288193.2"/>
    <n v="556185.64"/>
    <n v="589791.43000000005"/>
    <x v="192"/>
    <n v="23591.657200000001"/>
  </r>
  <r>
    <d v="2024-12-16T00:00:00"/>
    <s v="Sales Invoice"/>
    <s v="GPSAR Healthcare Ltd"/>
    <s v="KRHUB_78371"/>
    <x v="2"/>
    <s v="HFS (Large A Pharmacy)- D type"/>
    <s v="Baby Care"/>
    <s v="Pampers"/>
    <n v="4"/>
    <n v="6"/>
    <n v="9125.2199999999993"/>
    <m/>
    <x v="4"/>
    <n v="1520.87"/>
    <n v="9125.2199999999993"/>
    <n v="141124.06"/>
    <n v="266863.42"/>
    <n v="3883737.93"/>
    <x v="389"/>
    <n v="40455.603437500002"/>
  </r>
  <r>
    <d v="2024-12-13T00:00:00"/>
    <s v="Sales Invoice"/>
    <s v="V M Enterprise"/>
    <s v="KRHUB_91962"/>
    <x v="0"/>
    <s v="SubD (SubD A)"/>
    <s v="Fabric &amp; Home Care"/>
    <s v="Tide"/>
    <n v="5"/>
    <n v="90"/>
    <n v="9183.6"/>
    <m/>
    <x v="0"/>
    <n v="102.04"/>
    <n v="9183.6"/>
    <n v="712959.4"/>
    <n v="323959.33"/>
    <n v="580688.03"/>
    <x v="196"/>
    <n v="24195.334583333333"/>
  </r>
  <r>
    <d v="2024-12-14T00:00:00"/>
    <s v="Sales Invoice"/>
    <s v="Vinod Pharma"/>
    <s v="KRHUB_93329"/>
    <x v="0"/>
    <s v="SubD (SubD A)"/>
    <s v="Fabric &amp; Home Care"/>
    <s v="Tide"/>
    <n v="24"/>
    <n v="68"/>
    <n v="9192.24"/>
    <m/>
    <x v="4"/>
    <n v="135.18"/>
    <n v="9192.24"/>
    <n v="703775.8"/>
    <n v="341951.02999999997"/>
    <n v="3874612.71"/>
    <x v="390"/>
    <n v="40785.396947368419"/>
  </r>
  <r>
    <d v="2024-12-16T00:00:00"/>
    <s v="Sales Invoice"/>
    <s v="GPSAR Healthcare Ltd"/>
    <s v="KRHUB_78371"/>
    <x v="2"/>
    <s v="HFS (Large A Pharmacy)- D type"/>
    <s v="Health Care"/>
    <s v="Vaporub"/>
    <n v="12"/>
    <n v="4"/>
    <n v="9299.0400000000009"/>
    <m/>
    <x v="4"/>
    <n v="2324.7600000000002"/>
    <n v="9299.0400000000009"/>
    <n v="9133280.0800000001"/>
    <n v="257738.19999999998"/>
    <n v="3865420.4699999997"/>
    <x v="391"/>
    <n v="41121.494361702127"/>
  </r>
  <r>
    <d v="2024-12-17T00:00:00"/>
    <s v="Sales Invoice"/>
    <s v="SHREE MOMAI TRADERS"/>
    <s v="KRHUB_89269"/>
    <x v="0"/>
    <s v="SubD (SubD A)"/>
    <s v="Hair Care"/>
    <s v="H&amp;S"/>
    <n v="56"/>
    <n v="50"/>
    <n v="9318"/>
    <m/>
    <x v="1"/>
    <n v="186.36"/>
    <n v="9318"/>
    <n v="148317.12"/>
    <n v="226822.39"/>
    <n v="10935644.459999999"/>
    <x v="390"/>
    <n v="115112.04694736841"/>
  </r>
  <r>
    <d v="2024-12-19T00:00:00"/>
    <s v="Sales Invoice"/>
    <s v="DEV ENTERPRISE"/>
    <s v="KRHUB_90736"/>
    <x v="0"/>
    <s v="SubD (SubD A)"/>
    <s v="Fem Care"/>
    <s v="Whisper Ultra"/>
    <n v="24"/>
    <n v="48"/>
    <n v="9473.76"/>
    <m/>
    <x v="1"/>
    <n v="197.37"/>
    <n v="9473.76"/>
    <n v="147462.24"/>
    <n v="430032.88000000006"/>
    <n v="10926326.459999999"/>
    <x v="391"/>
    <n v="116237.51553191488"/>
  </r>
  <r>
    <d v="2024-12-20T00:00:00"/>
    <s v="Sales Invoice"/>
    <s v="Akshar Agency"/>
    <s v="KRHUB_85606"/>
    <x v="0"/>
    <s v="SubD (SubD A)"/>
    <s v="Fabric &amp; Home Care"/>
    <s v="Ariel Liquid"/>
    <n v="12"/>
    <n v="60"/>
    <n v="9610.7999999999993"/>
    <m/>
    <x v="1"/>
    <n v="160.17999999999998"/>
    <n v="9610.7999999999993"/>
    <n v="378458.94"/>
    <n v="131638.73000000001"/>
    <n v="10916852.699999999"/>
    <x v="392"/>
    <n v="117385.5129032258"/>
  </r>
  <r>
    <d v="2024-12-18T00:00:00"/>
    <s v="Sales Invoice"/>
    <s v="Jay Ambe Enterprise"/>
    <s v="KRHUB_92863"/>
    <x v="0"/>
    <s v="SubD (SubD A)"/>
    <s v="Fabric &amp; Home Care"/>
    <s v="Ariel Liquid"/>
    <n v="12"/>
    <n v="60"/>
    <n v="9610.7999999999993"/>
    <m/>
    <x v="1"/>
    <n v="160.17999999999998"/>
    <n v="9610.7999999999993"/>
    <n v="368848.14"/>
    <n v="351855.55"/>
    <n v="10907241.9"/>
    <x v="393"/>
    <n v="118556.97717391305"/>
  </r>
  <r>
    <d v="2024-12-16T00:00:00"/>
    <s v="Sales Invoice"/>
    <s v="Verai General Stores"/>
    <s v="KRHUB_90915"/>
    <x v="1"/>
    <s v="SubD (SubD B)"/>
    <s v="Fabric &amp; Home Care"/>
    <s v="Ariel Liquid"/>
    <n v="12"/>
    <n v="60"/>
    <n v="9610.7999999999993"/>
    <m/>
    <x v="1"/>
    <n v="160.17999999999998"/>
    <n v="9610.7999999999993"/>
    <n v="359237.34"/>
    <n v="279360.65999999997"/>
    <n v="10897631.1"/>
    <x v="394"/>
    <n v="119754.1879120879"/>
  </r>
  <r>
    <d v="2024-12-17T00:00:00"/>
    <s v="Sales Invoice"/>
    <s v="Bipinkumar Manshukhlal Shah"/>
    <s v="KRHUB_78366"/>
    <x v="0"/>
    <s v="SubD (SubD A)"/>
    <s v="Grooming"/>
    <s v="Gillette Mach3"/>
    <n v="72"/>
    <n v="36"/>
    <n v="9610.92"/>
    <m/>
    <x v="1"/>
    <n v="266.97000000000003"/>
    <n v="9610.9200000000019"/>
    <n v="34086.720000000001"/>
    <n v="171496.56"/>
    <n v="10888020.299999999"/>
    <x v="395"/>
    <n v="120978.00333333333"/>
  </r>
  <r>
    <d v="2024-12-19T00:00:00"/>
    <s v="Sales Invoice"/>
    <s v="DEV ENTERPRISE"/>
    <s v="KRHUB_90736"/>
    <x v="0"/>
    <s v="SubD (SubD A)"/>
    <s v="Grooming"/>
    <s v="Gillette Mach3"/>
    <n v="72"/>
    <n v="36"/>
    <n v="9610.92"/>
    <m/>
    <x v="1"/>
    <n v="266.97000000000003"/>
    <n v="9610.9200000000019"/>
    <n v="24475.800000000003"/>
    <n v="420559.12000000005"/>
    <n v="10878409.379999999"/>
    <x v="396"/>
    <n v="122229.31887640449"/>
  </r>
  <r>
    <d v="2024-12-14T00:00:00"/>
    <s v="Sales Invoice"/>
    <s v="Jiyansh Sales"/>
    <s v="KRHUB_94585"/>
    <x v="1"/>
    <s v="SubD (SubD B)"/>
    <s v="Health Care"/>
    <s v="VCD"/>
    <n v="32"/>
    <n v="96"/>
    <n v="9612.48"/>
    <m/>
    <x v="4"/>
    <n v="100.13"/>
    <n v="9612.48"/>
    <n v="924639.76"/>
    <n v="133373.47"/>
    <n v="3856121.43"/>
    <x v="392"/>
    <n v="41463.671290322585"/>
  </r>
  <r>
    <d v="2024-12-16T00:00:00"/>
    <s v="Sales Invoice"/>
    <s v="GPSAR Healthcare Ltd"/>
    <s v="KRHUB_78371"/>
    <x v="2"/>
    <s v="HFS (Large A Pharmacy)- D type"/>
    <s v="Baby Care"/>
    <s v="Pampers"/>
    <n v="4"/>
    <n v="6"/>
    <n v="9646.92"/>
    <m/>
    <x v="4"/>
    <n v="1607.82"/>
    <n v="9646.92"/>
    <n v="131998.84"/>
    <n v="248439.16"/>
    <n v="3846508.9499999997"/>
    <x v="393"/>
    <n v="41809.879891304343"/>
  </r>
  <r>
    <d v="2024-12-14T00:00:00"/>
    <s v="Sales Invoice"/>
    <s v="Punit Sales Agency"/>
    <s v="KRHUB_78572"/>
    <x v="0"/>
    <s v="SubD (SubD A)"/>
    <s v="Fem Care"/>
    <s v="Whisper Ultra"/>
    <n v="60"/>
    <n v="120"/>
    <n v="9730.7999999999993"/>
    <m/>
    <x v="4"/>
    <n v="81.089999999999989"/>
    <n v="9730.7999999999993"/>
    <n v="137988.48000000001"/>
    <n v="267641.92000000004"/>
    <n v="3836862.03"/>
    <x v="394"/>
    <n v="42163.319010989006"/>
  </r>
  <r>
    <d v="2024-12-14T00:00:00"/>
    <s v="Sales Invoice"/>
    <s v="V M Enterprise"/>
    <s v="KRHUB_91962"/>
    <x v="0"/>
    <s v="SubD (SubD A)"/>
    <s v="Fabric &amp; Home Care"/>
    <s v="Tide"/>
    <n v="24"/>
    <n v="72"/>
    <n v="9732.9599999999991"/>
    <m/>
    <x v="4"/>
    <n v="135.17999999999998"/>
    <n v="9732.9599999999991"/>
    <n v="694583.56"/>
    <n v="314775.73"/>
    <n v="3827131.23"/>
    <x v="395"/>
    <n v="42523.68033333333"/>
  </r>
  <r>
    <d v="2024-12-13T00:00:00"/>
    <s v="Sales Invoice"/>
    <s v="Vinod Pharma"/>
    <s v="KRHUB_93329"/>
    <x v="0"/>
    <s v="SubD (SubD A)"/>
    <s v="Fabric &amp; Home Care"/>
    <s v="Tide"/>
    <n v="24"/>
    <n v="72"/>
    <n v="9732.9599999999991"/>
    <m/>
    <x v="0"/>
    <n v="135.17999999999998"/>
    <n v="9732.9599999999991"/>
    <n v="684850.60000000009"/>
    <n v="332758.78999999998"/>
    <n v="571504.42999999993"/>
    <x v="212"/>
    <n v="24848.018695652172"/>
  </r>
  <r>
    <d v="2024-12-18T00:00:00"/>
    <s v="Sales Invoice"/>
    <s v="Vinod Pharma"/>
    <s v="KRHUB_93329"/>
    <x v="0"/>
    <s v="SubD (SubD A)"/>
    <s v="Fabric &amp; Home Care"/>
    <s v="Tide"/>
    <n v="48"/>
    <n v="144"/>
    <n v="9734.4"/>
    <m/>
    <x v="1"/>
    <n v="67.599999999999994"/>
    <n v="9734.4"/>
    <n v="675117.64"/>
    <n v="323025.83"/>
    <n v="10868798.459999999"/>
    <x v="397"/>
    <n v="123509.0734090909"/>
  </r>
  <r>
    <d v="2024-12-20T00:00:00"/>
    <s v="Sales Invoice"/>
    <s v="Mashru General Store"/>
    <s v="KRHUB_92137"/>
    <x v="1"/>
    <s v="SubD (SubD B)"/>
    <s v="Health Care"/>
    <s v="VCD"/>
    <n v="16"/>
    <n v="32"/>
    <n v="9879.68"/>
    <m/>
    <x v="1"/>
    <n v="308.74"/>
    <n v="9879.68"/>
    <n v="915027.28"/>
    <n v="143400.43"/>
    <n v="10859064.060000001"/>
    <x v="398"/>
    <n v="124816.82827586208"/>
  </r>
  <r>
    <d v="2024-12-17T00:00:00"/>
    <s v="Sales Invoice"/>
    <s v="Bipinkumar Manshukhlal Shah"/>
    <s v="KRHUB_78366"/>
    <x v="0"/>
    <s v="SubD (SubD A)"/>
    <s v="Fabric &amp; Home Care"/>
    <s v="Ariel Liquid"/>
    <n v="4"/>
    <n v="20"/>
    <n v="9907.4"/>
    <m/>
    <x v="1"/>
    <n v="495.37"/>
    <n v="9907.4"/>
    <n v="349626.54000000004"/>
    <n v="161885.64000000001"/>
    <n v="10849184.380000001"/>
    <x v="399"/>
    <n v="126153.30674418606"/>
  </r>
  <r>
    <d v="2024-12-18T00:00:00"/>
    <s v="Sales Invoice"/>
    <s v="Vinod Pharma"/>
    <s v="KRHUB_93329"/>
    <x v="0"/>
    <s v="SubD (SubD A)"/>
    <s v="Health Care"/>
    <s v="BabyRub"/>
    <n v="16"/>
    <n v="5"/>
    <n v="9908.85"/>
    <m/>
    <x v="1"/>
    <n v="1981.77"/>
    <n v="9908.85"/>
    <n v="67723.950000000012"/>
    <n v="313291.43"/>
    <n v="10839276.98"/>
    <x v="400"/>
    <n v="127520.90564705883"/>
  </r>
  <r>
    <d v="2024-12-14T00:00:00"/>
    <s v="Sales Invoice"/>
    <s v="Punit Sales Agency"/>
    <s v="KRHUB_78572"/>
    <x v="0"/>
    <s v="SubD (SubD A)"/>
    <s v="Health Care"/>
    <s v="BabyRub"/>
    <n v="1080"/>
    <n v="216"/>
    <n v="9914.4"/>
    <m/>
    <x v="4"/>
    <n v="45.9"/>
    <n v="9914.4"/>
    <n v="57815.100000000006"/>
    <n v="257911.12"/>
    <n v="3817398.27"/>
    <x v="396"/>
    <n v="42892.115393258428"/>
  </r>
  <r>
    <d v="2024-12-14T00:00:00"/>
    <s v="Sales Invoice"/>
    <s v="DEV ENTERPRISE"/>
    <s v="KRHUB_90736"/>
    <x v="0"/>
    <s v="SubD (SubD A)"/>
    <s v="Oral care"/>
    <s v="ORAL B"/>
    <n v="24"/>
    <n v="48"/>
    <n v="9919.68"/>
    <m/>
    <x v="4"/>
    <n v="206.66"/>
    <n v="9919.68"/>
    <n v="19839.36"/>
    <n v="410948.20000000007"/>
    <n v="3807483.87"/>
    <x v="397"/>
    <n v="43266.86215909091"/>
  </r>
  <r>
    <d v="2024-12-18T00:00:00"/>
    <s v="Sales Invoice"/>
    <s v="Vinod Pharma"/>
    <s v="KRHUB_93329"/>
    <x v="0"/>
    <s v="SubD (SubD A)"/>
    <s v="Oral care"/>
    <s v="ORAL B"/>
    <n v="24"/>
    <n v="48"/>
    <n v="9919.68"/>
    <m/>
    <x v="1"/>
    <n v="206.66"/>
    <n v="9919.68"/>
    <n v="9919.68"/>
    <n v="303382.58"/>
    <n v="10829368.129999999"/>
    <x v="401"/>
    <n v="128921.04916666665"/>
  </r>
  <r>
    <d v="2024-12-13T00:00:00"/>
    <s v="Sales Invoice"/>
    <s v="V M Enterprise"/>
    <s v="KRHUB_91962"/>
    <x v="0"/>
    <s v="SubD (SubD A)"/>
    <s v="Fabric &amp; Home Care"/>
    <s v="Tide"/>
    <n v="72"/>
    <n v="1080"/>
    <n v="10000.799999999999"/>
    <m/>
    <x v="0"/>
    <n v="9.26"/>
    <n v="10000.799999999999"/>
    <n v="665383.24"/>
    <n v="305042.77"/>
    <n v="561771.47"/>
    <x v="219"/>
    <n v="25535.066818181818"/>
  </r>
  <r>
    <d v="2024-12-14T00:00:00"/>
    <s v="Sales Invoice"/>
    <s v="Bipinkumar Manshukhlal Shah"/>
    <s v="KRHUB_78366"/>
    <x v="0"/>
    <s v="SubD (SubD A)"/>
    <s v="Hair Care"/>
    <s v="H&amp;S"/>
    <n v="24"/>
    <n v="54"/>
    <n v="10063.44"/>
    <m/>
    <x v="4"/>
    <n v="186.36"/>
    <n v="10063.44"/>
    <n v="138999.12"/>
    <n v="151978.23999999999"/>
    <n v="3797564.19"/>
    <x v="398"/>
    <n v="43650.163103448278"/>
  </r>
  <r>
    <d v="2024-12-20T00:00:00"/>
    <s v="Sales Invoice"/>
    <s v="Vinayak Marketing"/>
    <s v="KRHUB_91961"/>
    <x v="0"/>
    <s v="SubD (SubD A)"/>
    <s v="Grooming"/>
    <s v="Gillette Vector Plus"/>
    <n v="600"/>
    <n v="50"/>
    <n v="10272.5"/>
    <m/>
    <x v="1"/>
    <n v="205.45"/>
    <n v="10272.5"/>
    <n v="10272.5"/>
    <n v="547082.23999999999"/>
    <n v="10819448.449999999"/>
    <x v="402"/>
    <n v="130354.80060240962"/>
  </r>
  <r>
    <d v="2024-12-16T00:00:00"/>
    <s v="Sales Invoice"/>
    <s v="GPSAR Healthcare Ltd"/>
    <s v="KRHUB_78371"/>
    <x v="2"/>
    <s v="HFS (Large A Pharmacy)- D type"/>
    <s v="Health Care"/>
    <s v="Vaporub"/>
    <n v="16"/>
    <n v="6"/>
    <n v="10368.6"/>
    <m/>
    <x v="4"/>
    <n v="1728.1000000000001"/>
    <n v="10368.6"/>
    <n v="9123981.040000001"/>
    <n v="238792.24"/>
    <n v="3787500.75"/>
    <x v="399"/>
    <n v="44040.70639534884"/>
  </r>
  <r>
    <d v="2024-12-16T00:00:00"/>
    <s v="Sales Invoice"/>
    <s v="Verai General Stores"/>
    <s v="KRHUB_90915"/>
    <x v="1"/>
    <s v="SubD (SubD B)"/>
    <s v="Fabric &amp; Home Care"/>
    <s v="Ariel"/>
    <n v="34"/>
    <n v="68"/>
    <n v="10451.6"/>
    <m/>
    <x v="1"/>
    <n v="153.70000000000002"/>
    <n v="10451.6"/>
    <n v="991907.88"/>
    <n v="269749.86"/>
    <n v="10809175.949999999"/>
    <x v="0"/>
    <n v="131819.21890243902"/>
  </r>
  <r>
    <d v="2024-12-18T00:00:00"/>
    <s v="Sales Invoice"/>
    <s v="Jay Ambe Enterprise"/>
    <s v="KRHUB_92863"/>
    <x v="0"/>
    <s v="SubD (SubD A)"/>
    <s v="Personal Care (GIL)"/>
    <s v="Gillette"/>
    <n v="24"/>
    <n v="24"/>
    <n v="10500"/>
    <m/>
    <x v="1"/>
    <n v="437.5"/>
    <n v="10500"/>
    <n v="26340"/>
    <n v="342244.75"/>
    <n v="10798724.35"/>
    <x v="1"/>
    <n v="133317.58456790124"/>
  </r>
  <r>
    <d v="2024-12-18T00:00:00"/>
    <s v="Sales Invoice"/>
    <s v="Jay Ambe Enterprise"/>
    <s v="KRHUB_92863"/>
    <x v="0"/>
    <s v="SubD (SubD A)"/>
    <s v="Grooming"/>
    <s v="Guard"/>
    <n v="480"/>
    <n v="150"/>
    <n v="10500"/>
    <m/>
    <x v="1"/>
    <n v="70"/>
    <n v="10500"/>
    <n v="279089.8"/>
    <n v="331744.75"/>
    <n v="10788224.35"/>
    <x v="2"/>
    <n v="134852.80437500001"/>
  </r>
  <r>
    <d v="2024-12-17T00:00:00"/>
    <s v="Sales Invoice"/>
    <s v="SHREE MOMAI TRADERS"/>
    <s v="KRHUB_89269"/>
    <x v="0"/>
    <s v="SubD (SubD A)"/>
    <s v="Personal Care (GIL)"/>
    <s v="Gillette Series"/>
    <n v="144"/>
    <n v="241"/>
    <n v="10543.75"/>
    <m/>
    <x v="1"/>
    <n v="43.75"/>
    <n v="10543.75"/>
    <n v="10543.75"/>
    <n v="217504.39"/>
    <n v="10777724.35"/>
    <x v="6"/>
    <n v="136426.8905063291"/>
  </r>
  <r>
    <d v="2024-12-13T00:00:00"/>
    <s v="Sales Invoice"/>
    <s v="Akshar Agency"/>
    <s v="KRHUB_85606"/>
    <x v="0"/>
    <s v="SubD (SubD A)"/>
    <s v="Hair Care"/>
    <s v="H&amp;S"/>
    <n v="12"/>
    <n v="12"/>
    <n v="10596.48"/>
    <m/>
    <x v="0"/>
    <n v="883.04"/>
    <n v="10596.48"/>
    <n v="128935.67999999999"/>
    <n v="122027.93"/>
    <n v="551770.67000000004"/>
    <x v="224"/>
    <n v="26274.793809523813"/>
  </r>
  <r>
    <d v="2024-12-13T00:00:00"/>
    <s v="Sales Invoice"/>
    <s v="V M Enterprise"/>
    <s v="KRHUB_91962"/>
    <x v="0"/>
    <s v="SubD (SubD A)"/>
    <s v="Hair Care"/>
    <s v="H&amp;S"/>
    <n v="48"/>
    <n v="144"/>
    <n v="10997.28"/>
    <m/>
    <x v="0"/>
    <n v="76.37"/>
    <n v="10997.28"/>
    <n v="118339.2"/>
    <n v="295041.97000000003"/>
    <n v="541174.18999999994"/>
    <x v="226"/>
    <n v="27058.709499999997"/>
  </r>
  <r>
    <d v="2024-12-14T00:00:00"/>
    <s v="Sales Invoice"/>
    <s v="Jalaram Enterprise"/>
    <s v="KRHUB_86219"/>
    <x v="1"/>
    <s v="SubD (SubD B)"/>
    <s v="Health Care"/>
    <s v="Inhaler"/>
    <n v="12"/>
    <n v="12"/>
    <n v="11015.16"/>
    <m/>
    <x v="4"/>
    <n v="917.93"/>
    <n v="11015.16"/>
    <n v="1039518.72"/>
    <n v="190174.46"/>
    <n v="3777132.15"/>
    <x v="400"/>
    <n v="44436.848823529413"/>
  </r>
  <r>
    <d v="2024-12-16T00:00:00"/>
    <s v="Sales Invoice"/>
    <s v="Verai General Stores"/>
    <s v="KRHUB_90915"/>
    <x v="1"/>
    <s v="SubD (SubD B)"/>
    <s v="Health Care"/>
    <s v="BabyRub"/>
    <n v="1080"/>
    <n v="240"/>
    <n v="11016"/>
    <m/>
    <x v="4"/>
    <n v="45.9"/>
    <n v="11016"/>
    <n v="47900.700000000004"/>
    <n v="259298.25999999995"/>
    <n v="3766116.9899999998"/>
    <x v="401"/>
    <n v="44834.726071428566"/>
  </r>
  <r>
    <d v="2024-12-14T00:00:00"/>
    <s v="Sales Invoice"/>
    <s v="Vinayak Marketing"/>
    <s v="KRHUB_91961"/>
    <x v="0"/>
    <s v="SubD (SubD A)"/>
    <s v="Fabric &amp; Home Care"/>
    <s v="Ariel Liquid"/>
    <n v="12"/>
    <n v="60"/>
    <n v="11055.6"/>
    <m/>
    <x v="4"/>
    <n v="184.26000000000002"/>
    <n v="11055.6"/>
    <n v="339719.14"/>
    <n v="536809.74"/>
    <n v="3755100.9899999998"/>
    <x v="402"/>
    <n v="45242.180602409637"/>
  </r>
  <r>
    <d v="2024-12-14T00:00:00"/>
    <s v="Sales Invoice"/>
    <s v="Bipinkumar Manshukhlal Shah"/>
    <s v="KRHUB_78366"/>
    <x v="0"/>
    <s v="SubD (SubD A)"/>
    <s v="Grooming"/>
    <s v="Fusion"/>
    <n v="200"/>
    <n v="20"/>
    <n v="11160.8"/>
    <m/>
    <x v="0"/>
    <n v="558.04"/>
    <n v="11160.8"/>
    <n v="111818.28"/>
    <n v="141914.79999999999"/>
    <n v="530176.90999999992"/>
    <x v="234"/>
    <n v="27904.047894736839"/>
  </r>
  <r>
    <d v="2024-12-17T00:00:00"/>
    <s v="Sales Invoice"/>
    <s v="Bipinkumar Manshukhlal Shah"/>
    <s v="KRHUB_78366"/>
    <x v="0"/>
    <s v="SubD (SubD A)"/>
    <s v="Grooming"/>
    <s v="Fusion"/>
    <n v="200"/>
    <n v="20"/>
    <n v="11160.8"/>
    <m/>
    <x v="1"/>
    <n v="558.04"/>
    <n v="11160.8"/>
    <n v="100657.48000000001"/>
    <n v="130754"/>
    <n v="10767180.6"/>
    <x v="25"/>
    <n v="138040.77692307692"/>
  </r>
  <r>
    <d v="2024-12-16T00:00:00"/>
    <s v="Sales Invoice"/>
    <s v="GPSAR Healthcare Ltd"/>
    <s v="KRHUB_78371"/>
    <x v="2"/>
    <s v="HFS (Large A Pharmacy)- D type"/>
    <s v="Fem Care"/>
    <s v="Whisper Ultra"/>
    <n v="20"/>
    <n v="24"/>
    <n v="11163.12"/>
    <m/>
    <x v="4"/>
    <n v="465.13000000000005"/>
    <n v="11163.12"/>
    <n v="128257.68"/>
    <n v="228423.63999999998"/>
    <n v="3744045.39"/>
    <x v="0"/>
    <n v="45659.090121951223"/>
  </r>
  <r>
    <d v="2024-12-14T00:00:00"/>
    <s v="Sales Invoice"/>
    <s v="A TO Z TRADERS"/>
    <s v="KRHUB_93275"/>
    <x v="1"/>
    <s v="SubD (SubD B)"/>
    <s v="Fem Care"/>
    <s v="Whisper Ultra"/>
    <n v="24"/>
    <n v="24"/>
    <n v="11170.08"/>
    <m/>
    <x v="4"/>
    <n v="465.42"/>
    <n v="11170.08"/>
    <n v="117094.56"/>
    <n v="241646.33000000002"/>
    <n v="3732882.27"/>
    <x v="1"/>
    <n v="46084.966296296298"/>
  </r>
  <r>
    <d v="2024-12-14T00:00:00"/>
    <s v="Sales Invoice"/>
    <s v="Jiyansh Sales"/>
    <s v="KRHUB_94585"/>
    <x v="1"/>
    <s v="SubD (SubD B)"/>
    <s v="Health Care"/>
    <s v="VCD"/>
    <n v="32"/>
    <n v="64"/>
    <n v="11214.08"/>
    <m/>
    <x v="4"/>
    <n v="175.22"/>
    <n v="11214.08"/>
    <n v="905147.60000000009"/>
    <n v="123760.98999999999"/>
    <n v="3721712.19"/>
    <x v="2"/>
    <n v="46521.402374999998"/>
  </r>
  <r>
    <d v="2024-12-18T00:00:00"/>
    <s v="Sales Invoice"/>
    <s v="Jay Ambe Enterprise"/>
    <s v="KRHUB_92863"/>
    <x v="0"/>
    <s v="SubD (SubD A)"/>
    <s v="Fabric &amp; Home Care"/>
    <s v="Ariel Liquid"/>
    <n v="4"/>
    <n v="20"/>
    <n v="11296.4"/>
    <m/>
    <x v="1"/>
    <n v="564.81999999999994"/>
    <n v="11296.399999999998"/>
    <n v="328663.54000000004"/>
    <n v="321244.75"/>
    <n v="10756019.799999999"/>
    <x v="109"/>
    <n v="139688.56883116881"/>
  </r>
  <r>
    <d v="2024-12-17T00:00:00"/>
    <s v="Sales Invoice"/>
    <s v="Punit Sales Agency"/>
    <s v="KRHUB_78572"/>
    <x v="0"/>
    <s v="SubD (SubD A)"/>
    <s v="Fabric &amp; Home Care"/>
    <s v="Ariel Liquid"/>
    <n v="4"/>
    <n v="20"/>
    <n v="11296.4"/>
    <m/>
    <x v="1"/>
    <n v="564.81999999999994"/>
    <n v="11296.399999999998"/>
    <n v="317367.14"/>
    <n v="247996.72"/>
    <n v="10744723.399999999"/>
    <x v="403"/>
    <n v="141377.93947368418"/>
  </r>
  <r>
    <d v="2024-12-14T00:00:00"/>
    <s v="Sales Invoice"/>
    <s v="Vinod Pharma"/>
    <s v="KRHUB_93329"/>
    <x v="0"/>
    <s v="SubD (SubD A)"/>
    <s v="Fabric &amp; Home Care"/>
    <s v="Ariel Liquid"/>
    <n v="4"/>
    <n v="20"/>
    <n v="11296.4"/>
    <m/>
    <x v="4"/>
    <n v="564.81999999999994"/>
    <n v="11296.399999999998"/>
    <n v="306070.74000000005"/>
    <n v="293462.90000000002"/>
    <n v="3710498.11"/>
    <x v="6"/>
    <n v="46968.330506329112"/>
  </r>
  <r>
    <d v="2024-12-18T00:00:00"/>
    <s v="Sales Invoice"/>
    <s v="Vinod Pharma"/>
    <s v="KRHUB_93329"/>
    <x v="0"/>
    <s v="SubD (SubD A)"/>
    <s v="Fabric &amp; Home Care"/>
    <s v="Ariel Liquid"/>
    <n v="4"/>
    <n v="20"/>
    <n v="11296.4"/>
    <m/>
    <x v="1"/>
    <n v="564.81999999999994"/>
    <n v="11296.399999999998"/>
    <n v="294774.34000000003"/>
    <n v="282166.5"/>
    <n v="10733427"/>
    <x v="404"/>
    <n v="143112.35999999999"/>
  </r>
  <r>
    <d v="2024-12-14T00:00:00"/>
    <s v="Sales Invoice"/>
    <s v="Jalaram Enterprise"/>
    <s v="KRHUB_86219"/>
    <x v="1"/>
    <s v="SubD (SubD B)"/>
    <s v="Health Care"/>
    <s v="VCD"/>
    <n v="4"/>
    <n v="8"/>
    <n v="11348.4"/>
    <m/>
    <x v="4"/>
    <n v="1418.55"/>
    <n v="11348.4"/>
    <n v="893933.52"/>
    <n v="179159.30000000002"/>
    <n v="3699201.71"/>
    <x v="25"/>
    <n v="47425.662948717945"/>
  </r>
  <r>
    <d v="2024-12-14T00:00:00"/>
    <s v="Sales Invoice"/>
    <s v="Jiyansh Sales"/>
    <s v="KRHUB_94585"/>
    <x v="1"/>
    <s v="SubD (SubD B)"/>
    <s v="Health Care"/>
    <s v="VCD"/>
    <n v="4"/>
    <n v="8"/>
    <n v="11348.4"/>
    <m/>
    <x v="4"/>
    <n v="1418.55"/>
    <n v="11348.4"/>
    <n v="882585.12000000011"/>
    <n v="112546.90999999999"/>
    <n v="3687853.31"/>
    <x v="109"/>
    <n v="47894.198831168833"/>
  </r>
  <r>
    <d v="2024-12-16T00:00:00"/>
    <s v="Sales Invoice"/>
    <s v="Verai General Stores"/>
    <s v="KRHUB_90915"/>
    <x v="1"/>
    <s v="SubD (SubD B)"/>
    <s v="Health Care"/>
    <s v="VCD"/>
    <n v="4"/>
    <n v="8"/>
    <n v="11348.4"/>
    <m/>
    <x v="4"/>
    <n v="1418.55"/>
    <n v="11348.4"/>
    <n v="871236.72"/>
    <n v="248282.25999999995"/>
    <n v="3676504.91"/>
    <x v="403"/>
    <n v="48375.064605263156"/>
  </r>
  <r>
    <d v="2024-12-14T00:00:00"/>
    <s v="Sales Invoice"/>
    <s v="Vinod Pharma"/>
    <s v="KRHUB_93329"/>
    <x v="0"/>
    <s v="SubD (SubD A)"/>
    <s v="Health Care"/>
    <s v="VCD"/>
    <n v="4"/>
    <n v="8"/>
    <n v="11348.4"/>
    <m/>
    <x v="4"/>
    <n v="1418.55"/>
    <n v="11348.4"/>
    <n v="859888.32000000007"/>
    <n v="270870.09999999998"/>
    <n v="3665156.51"/>
    <x v="404"/>
    <n v="48868.753466666662"/>
  </r>
  <r>
    <d v="2024-12-18T00:00:00"/>
    <s v="Sales Invoice"/>
    <s v="Vinod Pharma"/>
    <s v="KRHUB_93329"/>
    <x v="0"/>
    <s v="SubD (SubD A)"/>
    <s v="Health Care"/>
    <s v="VCD"/>
    <n v="4"/>
    <n v="8"/>
    <n v="11348.4"/>
    <m/>
    <x v="1"/>
    <n v="1418.55"/>
    <n v="11348.4"/>
    <n v="848539.91999999993"/>
    <n v="259521.69999999998"/>
    <n v="10722130.6"/>
    <x v="405"/>
    <n v="144893.65675675674"/>
  </r>
  <r>
    <d v="2024-12-13T00:00:00"/>
    <s v="Sales Invoice"/>
    <s v="V M Enterprise"/>
    <s v="KRHUB_91962"/>
    <x v="0"/>
    <s v="SubD (SubD A)"/>
    <s v="Fabric &amp; Home Care"/>
    <s v="Ariel"/>
    <n v="48"/>
    <n v="140"/>
    <n v="11667.6"/>
    <m/>
    <x v="0"/>
    <n v="83.34"/>
    <n v="11667.6"/>
    <n v="981456.28"/>
    <n v="284044.69"/>
    <n v="519016.11"/>
    <x v="245"/>
    <n v="28834.228333333333"/>
  </r>
  <r>
    <d v="2024-12-17T00:00:00"/>
    <s v="Sales Invoice"/>
    <s v="DEV ENTERPRISE"/>
    <s v="KRHUB_90736"/>
    <x v="0"/>
    <s v="SubD (SubD A)"/>
    <s v="Health Care"/>
    <s v="BabyRub"/>
    <n v="16"/>
    <n v="6"/>
    <n v="11890.62"/>
    <m/>
    <x v="1"/>
    <n v="1981.7700000000002"/>
    <n v="11890.62"/>
    <n v="36884.700000000004"/>
    <n v="401028.52"/>
    <n v="10710782.199999999"/>
    <x v="406"/>
    <n v="146723.04383561644"/>
  </r>
  <r>
    <d v="2024-12-20T00:00:00"/>
    <s v="Sales Invoice"/>
    <s v="Akshar Agency"/>
    <s v="KRHUB_85606"/>
    <x v="0"/>
    <s v="SubD (SubD A)"/>
    <s v="Fabric &amp; Home Care"/>
    <s v="Ariel Liquid"/>
    <n v="6"/>
    <n v="30"/>
    <n v="11916.6"/>
    <m/>
    <x v="1"/>
    <n v="397.22"/>
    <n v="11916.6"/>
    <n v="283477.94"/>
    <n v="111431.45"/>
    <n v="10698891.58"/>
    <x v="407"/>
    <n v="148595.71638888889"/>
  </r>
  <r>
    <d v="2024-12-16T00:00:00"/>
    <s v="Sales Invoice"/>
    <s v="Jalaram Enterprise"/>
    <s v="KRHUB_86219"/>
    <x v="1"/>
    <s v="SubD (SubD B)"/>
    <s v="Fabric &amp; Home Care"/>
    <s v="Ariel"/>
    <n v="48"/>
    <n v="144"/>
    <n v="12000.96"/>
    <m/>
    <x v="1"/>
    <n v="83.339999999999989"/>
    <n v="12000.96"/>
    <n v="969788.67999999993"/>
    <n v="167810.9"/>
    <n v="10686974.979999999"/>
    <x v="408"/>
    <n v="150520.77436619718"/>
  </r>
  <r>
    <d v="2024-12-14T00:00:00"/>
    <s v="Sales Invoice"/>
    <s v="Vinayak Marketing"/>
    <s v="KRHUB_91961"/>
    <x v="0"/>
    <s v="SubD (SubD A)"/>
    <s v="Grooming"/>
    <s v="Wilkinson Sword"/>
    <n v="1200"/>
    <n v="1200"/>
    <n v="12132"/>
    <m/>
    <x v="4"/>
    <n v="10.11"/>
    <n v="12132"/>
    <n v="127492"/>
    <n v="525754.14"/>
    <n v="3653808.11"/>
    <x v="405"/>
    <n v="49375.785270270266"/>
  </r>
  <r>
    <d v="2024-12-14T00:00:00"/>
    <s v="Sales Invoice"/>
    <s v="Vinayak Marketing"/>
    <s v="KRHUB_91961"/>
    <x v="0"/>
    <s v="SubD (SubD A)"/>
    <s v="Grooming"/>
    <s v="Guard"/>
    <n v="108"/>
    <n v="124"/>
    <n v="12269.8"/>
    <m/>
    <x v="0"/>
    <n v="98.949999999999989"/>
    <n v="12269.8"/>
    <n v="268589.8"/>
    <n v="513622.14"/>
    <n v="507348.51"/>
    <x v="246"/>
    <n v="29844.03"/>
  </r>
  <r>
    <d v="2024-12-16T00:00:00"/>
    <s v="Sales Invoice"/>
    <s v="GPSAR Healthcare Ltd"/>
    <s v="KRHUB_78371"/>
    <x v="2"/>
    <s v="HFS (Large A Pharmacy)- D type"/>
    <s v="Grooming"/>
    <s v="Fusion"/>
    <n v="40"/>
    <n v="12"/>
    <n v="12310.8"/>
    <m/>
    <x v="4"/>
    <n v="1025.8999999999999"/>
    <n v="12310.8"/>
    <n v="89496.68"/>
    <n v="217260.52"/>
    <n v="3641676.11"/>
    <x v="406"/>
    <n v="49885.974109589042"/>
  </r>
  <r>
    <d v="2024-12-16T00:00:00"/>
    <s v="Sales Invoice"/>
    <s v="GPSAR Healthcare Ltd"/>
    <s v="KRHUB_78371"/>
    <x v="2"/>
    <s v="HFS (Large A Pharmacy)- D type"/>
    <s v="Baby Care"/>
    <s v="Pampers"/>
    <n v="4"/>
    <n v="11"/>
    <n v="12311.2"/>
    <m/>
    <x v="4"/>
    <n v="1119.2"/>
    <n v="12311.2"/>
    <n v="122351.91999999998"/>
    <n v="204949.72"/>
    <n v="3629365.31"/>
    <x v="407"/>
    <n v="50407.851527777777"/>
  </r>
  <r>
    <d v="2024-12-14T00:00:00"/>
    <s v="Sales Invoice"/>
    <s v="A TO Z TRADERS"/>
    <s v="KRHUB_93275"/>
    <x v="1"/>
    <s v="SubD (SubD B)"/>
    <s v="Baby Care"/>
    <s v="Pampers"/>
    <n v="18"/>
    <n v="36"/>
    <n v="12490.56"/>
    <m/>
    <x v="4"/>
    <n v="346.96"/>
    <n v="12490.56"/>
    <n v="110040.72"/>
    <n v="230476.25"/>
    <n v="3617054.11"/>
    <x v="408"/>
    <n v="50944.424084507038"/>
  </r>
  <r>
    <d v="2024-12-14T00:00:00"/>
    <s v="Sales Invoice"/>
    <s v="DEV ENTERPRISE"/>
    <s v="KRHUB_90736"/>
    <x v="0"/>
    <s v="SubD (SubD A)"/>
    <s v="Health Care"/>
    <s v="Vaporub"/>
    <n v="1200"/>
    <n v="600"/>
    <n v="12522"/>
    <m/>
    <x v="4"/>
    <n v="20.87"/>
    <n v="12522"/>
    <n v="9113612.4400000013"/>
    <n v="389137.9"/>
    <n v="3604563.55"/>
    <x v="409"/>
    <n v="51493.764999999999"/>
  </r>
  <r>
    <d v="2024-12-14T00:00:00"/>
    <s v="Sales Invoice"/>
    <s v="DEV ENTERPRISE"/>
    <s v="KRHUB_90736"/>
    <x v="0"/>
    <s v="SubD (SubD A)"/>
    <s v="Fabric &amp; Home Care"/>
    <s v="Ariel Liquid"/>
    <n v="4"/>
    <n v="20"/>
    <n v="12777.8"/>
    <m/>
    <x v="4"/>
    <n v="638.89"/>
    <n v="12777.8"/>
    <n v="271561.34000000003"/>
    <n v="376615.9"/>
    <n v="3592041.55"/>
    <x v="410"/>
    <n v="52058.573188405797"/>
  </r>
  <r>
    <d v="2024-12-17T00:00:00"/>
    <s v="Sales Invoice"/>
    <s v="Punit Sales Agency"/>
    <s v="KRHUB_78572"/>
    <x v="0"/>
    <s v="SubD (SubD A)"/>
    <s v="Fabric &amp; Home Care"/>
    <s v="Ariel Liquid"/>
    <n v="4"/>
    <n v="20"/>
    <n v="12777.8"/>
    <m/>
    <x v="1"/>
    <n v="638.89"/>
    <n v="12777.8"/>
    <n v="258783.53999999998"/>
    <n v="236700.32"/>
    <n v="10674974.02"/>
    <x v="409"/>
    <n v="152499.62885714284"/>
  </r>
  <r>
    <d v="2024-12-14T00:00:00"/>
    <s v="Sales Invoice"/>
    <s v="Vinayak Marketing"/>
    <s v="KRHUB_91961"/>
    <x v="0"/>
    <s v="SubD (SubD A)"/>
    <s v="Fabric &amp; Home Care"/>
    <s v="Ariel"/>
    <n v="2"/>
    <n v="10"/>
    <n v="12953.7"/>
    <m/>
    <x v="4"/>
    <n v="1295.3700000000001"/>
    <n v="12953.7"/>
    <n v="957787.72"/>
    <n v="501352.33999999997"/>
    <n v="3579263.75"/>
    <x v="411"/>
    <n v="52636.231617647056"/>
  </r>
  <r>
    <d v="2024-12-20T00:00:00"/>
    <s v="Sales Invoice"/>
    <s v="Vinayak Marketing"/>
    <s v="KRHUB_91961"/>
    <x v="0"/>
    <s v="SubD (SubD A)"/>
    <s v="Fabric &amp; Home Care"/>
    <s v="Ariel"/>
    <n v="2"/>
    <n v="10"/>
    <n v="12953.7"/>
    <m/>
    <x v="1"/>
    <n v="1295.3700000000001"/>
    <n v="12953.7"/>
    <n v="944834.0199999999"/>
    <n v="488398.64"/>
    <n v="10662196.219999999"/>
    <x v="410"/>
    <n v="154524.5828985507"/>
  </r>
  <r>
    <d v="2024-12-14T00:00:00"/>
    <s v="Sales Invoice"/>
    <s v="Punit Sales Agency"/>
    <s v="KRHUB_78572"/>
    <x v="0"/>
    <s v="SubD (SubD A)"/>
    <s v="Fem Care"/>
    <s v="Whisper Choice"/>
    <n v="40"/>
    <n v="120"/>
    <n v="12973.2"/>
    <m/>
    <x v="4"/>
    <n v="108.11"/>
    <n v="12973.2"/>
    <n v="67275.62"/>
    <n v="223922.52000000002"/>
    <n v="3566310.05"/>
    <x v="412"/>
    <n v="53228.508208955223"/>
  </r>
  <r>
    <d v="2024-12-18T00:00:00"/>
    <s v="Sales Invoice"/>
    <s v="Jay Ambe Enterprise"/>
    <s v="KRHUB_92863"/>
    <x v="0"/>
    <s v="SubD (SubD A)"/>
    <s v="Fabric &amp; Home Care"/>
    <s v="Tide"/>
    <n v="24"/>
    <n v="96"/>
    <n v="12977.28"/>
    <m/>
    <x v="1"/>
    <n v="135.18"/>
    <n v="12977.28"/>
    <n v="655382.43999999994"/>
    <n v="309948.34999999998"/>
    <n v="10649242.52"/>
    <x v="411"/>
    <n v="156606.50764705881"/>
  </r>
  <r>
    <d v="2024-12-18T00:00:00"/>
    <s v="Sales Invoice"/>
    <s v="Vinod Pharma"/>
    <s v="KRHUB_93329"/>
    <x v="0"/>
    <s v="SubD (SubD A)"/>
    <s v="Grooming"/>
    <s v="Guard"/>
    <n v="240"/>
    <n v="120"/>
    <n v="13440"/>
    <m/>
    <x v="1"/>
    <n v="112"/>
    <n v="13440"/>
    <n v="256320"/>
    <n v="248173.3"/>
    <n v="10636265.24"/>
    <x v="412"/>
    <n v="158750.22746268657"/>
  </r>
  <r>
    <d v="2024-12-18T00:00:00"/>
    <s v="Sales Invoice"/>
    <s v="Vinod Pharma"/>
    <s v="KRHUB_93329"/>
    <x v="0"/>
    <s v="SubD (SubD A)"/>
    <s v="Health Care"/>
    <s v="Action 500"/>
    <n v="90"/>
    <n v="24"/>
    <n v="13445.04"/>
    <m/>
    <x v="1"/>
    <n v="560.21"/>
    <n v="13445.04"/>
    <n v="954715.44"/>
    <n v="234733.3"/>
    <n v="10622825.239999998"/>
    <x v="413"/>
    <n v="160951.89757575755"/>
  </r>
  <r>
    <d v="2024-12-14T00:00:00"/>
    <s v="Sales Invoice"/>
    <s v="Jiyansh Sales"/>
    <s v="KRHUB_94585"/>
    <x v="1"/>
    <s v="SubD (SubD B)"/>
    <s v="Baby Care"/>
    <s v="Pampers"/>
    <n v="288"/>
    <n v="1620"/>
    <n v="13494.6"/>
    <m/>
    <x v="4"/>
    <n v="8.33"/>
    <n v="13494.6"/>
    <n v="97550.16"/>
    <n v="101198.51"/>
    <n v="3553336.8499999996"/>
    <x v="413"/>
    <n v="53838.437121212119"/>
  </r>
  <r>
    <d v="2024-12-14T00:00:00"/>
    <s v="Sales Invoice"/>
    <s v="Vinayak Marketing"/>
    <s v="KRHUB_91961"/>
    <x v="0"/>
    <s v="SubD (SubD A)"/>
    <s v="Baby Care"/>
    <s v="Pampers"/>
    <n v="288"/>
    <n v="1620"/>
    <n v="13494.6"/>
    <m/>
    <x v="4"/>
    <n v="8.33"/>
    <n v="13494.6"/>
    <n v="84055.56"/>
    <n v="475444.93999999994"/>
    <n v="3539842.25"/>
    <x v="5"/>
    <n v="54459.11153846154"/>
  </r>
  <r>
    <d v="2024-12-14T00:00:00"/>
    <s v="Sales Invoice"/>
    <s v="Jiyansh Sales"/>
    <s v="KRHUB_94585"/>
    <x v="1"/>
    <s v="SubD (SubD B)"/>
    <s v="Fem Care"/>
    <s v="Whisper Choice"/>
    <n v="60"/>
    <n v="300"/>
    <n v="13512"/>
    <m/>
    <x v="4"/>
    <n v="45.04"/>
    <n v="13512"/>
    <n v="54302.42"/>
    <n v="87703.91"/>
    <n v="3526347.65"/>
    <x v="8"/>
    <n v="55099.182031249999"/>
  </r>
  <r>
    <d v="2024-12-20T00:00:00"/>
    <s v="Sales Invoice"/>
    <s v="Akshar Agency"/>
    <s v="KRHUB_85606"/>
    <x v="0"/>
    <s v="SubD (SubD A)"/>
    <s v="Fabric &amp; Home Care"/>
    <s v="Ariel Liquid"/>
    <n v="6"/>
    <n v="30"/>
    <n v="13583.1"/>
    <m/>
    <x v="1"/>
    <n v="452.77000000000004"/>
    <n v="13583.1"/>
    <n v="246005.74"/>
    <n v="99514.849999999991"/>
    <n v="10609380.200000001"/>
    <x v="5"/>
    <n v="163221.23384615386"/>
  </r>
  <r>
    <d v="2024-12-16T00:00:00"/>
    <s v="Sales Invoice"/>
    <s v="GPSAR Healthcare Ltd"/>
    <s v="KRHUB_78371"/>
    <x v="2"/>
    <s v="HFS (Large A Pharmacy)- D type"/>
    <s v="Grooming"/>
    <s v="Fusion"/>
    <n v="40"/>
    <n v="12"/>
    <n v="13917.84"/>
    <m/>
    <x v="4"/>
    <n v="1159.82"/>
    <n v="13917.84"/>
    <n v="77185.88"/>
    <n v="192638.52"/>
    <n v="3512835.65"/>
    <x v="9"/>
    <n v="55759.296031746031"/>
  </r>
  <r>
    <d v="2024-12-14T00:00:00"/>
    <s v="Sales Invoice"/>
    <s v="A TO Z TRADERS"/>
    <s v="KRHUB_93275"/>
    <x v="1"/>
    <s v="SubD (SubD B)"/>
    <s v="Health Care"/>
    <s v="Vaporub"/>
    <n v="12"/>
    <n v="6"/>
    <n v="13948.56"/>
    <m/>
    <x v="4"/>
    <n v="2324.7599999999998"/>
    <n v="13948.559999999998"/>
    <n v="9101090.4400000013"/>
    <n v="217985.69"/>
    <n v="3498917.8099999996"/>
    <x v="13"/>
    <n v="56434.158225806445"/>
  </r>
  <r>
    <d v="2024-12-16T00:00:00"/>
    <s v="Sales Invoice"/>
    <s v="Verai General Stores"/>
    <s v="KRHUB_90915"/>
    <x v="1"/>
    <s v="SubD (SubD B)"/>
    <s v="Fabric &amp; Home Care"/>
    <s v="Ariel"/>
    <n v="2"/>
    <n v="10"/>
    <n v="14120.3"/>
    <m/>
    <x v="1"/>
    <n v="1412.03"/>
    <n v="14120.3"/>
    <n v="931880.32"/>
    <n v="236933.85999999996"/>
    <n v="10595797.1"/>
    <x v="8"/>
    <n v="165559.32968749999"/>
  </r>
  <r>
    <d v="2024-12-14T00:00:00"/>
    <s v="Sales Invoice"/>
    <s v="Vinayak Marketing"/>
    <s v="KRHUB_91961"/>
    <x v="0"/>
    <s v="SubD (SubD A)"/>
    <s v="Fabric &amp; Home Care"/>
    <s v="Ariel"/>
    <n v="2"/>
    <n v="10"/>
    <n v="14120.3"/>
    <m/>
    <x v="4"/>
    <n v="1412.03"/>
    <n v="14120.3"/>
    <n v="917760.0199999999"/>
    <n v="461950.33999999997"/>
    <n v="3484969.2499999995"/>
    <x v="22"/>
    <n v="57130.643442622946"/>
  </r>
  <r>
    <d v="2024-12-16T00:00:00"/>
    <s v="Sales Invoice"/>
    <s v="GPSAR Healthcare Ltd"/>
    <s v="KRHUB_78371"/>
    <x v="2"/>
    <s v="HFS (Large A Pharmacy)- D type"/>
    <s v="Fem Care"/>
    <s v="Whisper Ultra"/>
    <n v="24"/>
    <n v="72"/>
    <n v="14210.64"/>
    <m/>
    <x v="4"/>
    <n v="197.37"/>
    <n v="14210.64"/>
    <n v="105924.48000000001"/>
    <n v="178720.68"/>
    <n v="3470848.9499999997"/>
    <x v="23"/>
    <n v="57847.482499999998"/>
  </r>
  <r>
    <d v="2024-12-14T00:00:00"/>
    <s v="Sales Invoice"/>
    <s v="Mashru General Store"/>
    <s v="KRHUB_92137"/>
    <x v="1"/>
    <s v="SubD (SubD B)"/>
    <s v="Fabric &amp; Home Care"/>
    <s v="Tide"/>
    <n v="3"/>
    <n v="15"/>
    <n v="14374.95"/>
    <m/>
    <x v="4"/>
    <n v="958.33"/>
    <n v="14374.95"/>
    <n v="642405.15999999992"/>
    <n v="133520.75"/>
    <n v="3456638.3099999996"/>
    <x v="28"/>
    <n v="58587.09"/>
  </r>
  <r>
    <d v="2024-12-16T00:00:00"/>
    <s v="Sales Invoice"/>
    <s v="Verai General Stores"/>
    <s v="KRHUB_90915"/>
    <x v="1"/>
    <s v="SubD (SubD B)"/>
    <s v="Fabric &amp; Home Care"/>
    <s v="Ariel"/>
    <n v="5"/>
    <n v="141"/>
    <n v="14387.64"/>
    <m/>
    <x v="1"/>
    <n v="102.03999999999999"/>
    <n v="14387.64"/>
    <n v="903639.71999999986"/>
    <n v="222813.56"/>
    <n v="10581676.800000001"/>
    <x v="9"/>
    <n v="167963.12380952382"/>
  </r>
  <r>
    <d v="2024-12-13T00:00:00"/>
    <s v="Sales Invoice"/>
    <s v="V M Enterprise"/>
    <s v="KRHUB_91962"/>
    <x v="0"/>
    <s v="SubD (SubD A)"/>
    <s v="Hair Care"/>
    <s v="H&amp;S"/>
    <n v="36"/>
    <n v="360"/>
    <n v="14400"/>
    <m/>
    <x v="0"/>
    <n v="40"/>
    <n v="14400"/>
    <n v="107341.92"/>
    <n v="272377.09000000003"/>
    <n v="495078.70999999996"/>
    <x v="247"/>
    <n v="30942.419374999998"/>
  </r>
  <r>
    <d v="2024-12-16T00:00:00"/>
    <s v="Sales Invoice"/>
    <s v="Verai General Stores"/>
    <s v="KRHUB_90915"/>
    <x v="1"/>
    <s v="SubD (SubD B)"/>
    <s v="Health Care"/>
    <s v="Vaporub"/>
    <n v="1080"/>
    <n v="360"/>
    <n v="14418"/>
    <m/>
    <x v="4"/>
    <n v="40.049999999999997"/>
    <n v="14417.999999999998"/>
    <n v="9087141.8800000008"/>
    <n v="208425.91999999998"/>
    <n v="3442263.36"/>
    <x v="29"/>
    <n v="59349.368275862063"/>
  </r>
  <r>
    <d v="2024-12-13T00:00:00"/>
    <s v="Sales Invoice"/>
    <s v="V M Enterprise"/>
    <s v="KRHUB_91962"/>
    <x v="0"/>
    <s v="SubD (SubD A)"/>
    <s v="Hair Care"/>
    <s v="H&amp;S"/>
    <n v="48"/>
    <n v="192"/>
    <n v="14663.04"/>
    <m/>
    <x v="0"/>
    <n v="76.37"/>
    <n v="14663.04"/>
    <n v="92941.92"/>
    <n v="257977.09000000003"/>
    <n v="480678.70999999996"/>
    <x v="248"/>
    <n v="32045.247333333329"/>
  </r>
  <r>
    <d v="2024-12-13T00:00:00"/>
    <s v="Sales Invoice"/>
    <s v="V M Enterprise"/>
    <s v="KRHUB_91962"/>
    <x v="0"/>
    <s v="SubD (SubD A)"/>
    <s v="Hair Care"/>
    <s v="H&amp;S"/>
    <n v="60"/>
    <n v="600"/>
    <n v="14700"/>
    <m/>
    <x v="0"/>
    <n v="24.5"/>
    <n v="14700"/>
    <n v="78278.880000000005"/>
    <n v="243314.05"/>
    <n v="466015.67000000004"/>
    <x v="249"/>
    <n v="33286.833571428571"/>
  </r>
  <r>
    <d v="2024-12-18T00:00:00"/>
    <s v="Sales Invoice"/>
    <s v="Jay Ambe Enterprise"/>
    <s v="KRHUB_92863"/>
    <x v="0"/>
    <s v="SubD (SubD A)"/>
    <s v="Fabric &amp; Home Care"/>
    <s v="Tide"/>
    <n v="8"/>
    <n v="40"/>
    <n v="14778"/>
    <m/>
    <x v="1"/>
    <n v="369.45"/>
    <n v="14778"/>
    <n v="628030.21"/>
    <n v="296971.07"/>
    <n v="10567289.16"/>
    <x v="13"/>
    <n v="170440.14774193548"/>
  </r>
  <r>
    <d v="2024-12-17T00:00:00"/>
    <s v="Sales Invoice"/>
    <s v="Punit Sales Agency"/>
    <s v="KRHUB_78572"/>
    <x v="0"/>
    <s v="SubD (SubD A)"/>
    <s v="Fabric &amp; Home Care"/>
    <s v="Tide"/>
    <n v="8"/>
    <n v="40"/>
    <n v="14778"/>
    <m/>
    <x v="1"/>
    <n v="369.45"/>
    <n v="14778"/>
    <n v="613252.21"/>
    <n v="210949.32"/>
    <n v="10552511.16"/>
    <x v="22"/>
    <n v="172991.98622950821"/>
  </r>
  <r>
    <d v="2024-12-14T00:00:00"/>
    <s v="Sales Invoice"/>
    <s v="Vinod Pharma"/>
    <s v="KRHUB_93329"/>
    <x v="0"/>
    <s v="SubD (SubD A)"/>
    <s v="Fabric &amp; Home Care"/>
    <s v="Tide"/>
    <n v="8"/>
    <n v="40"/>
    <n v="14778"/>
    <m/>
    <x v="4"/>
    <n v="369.45"/>
    <n v="14778"/>
    <n v="598474.21"/>
    <n v="221288.25999999998"/>
    <n v="3427845.36"/>
    <x v="30"/>
    <n v="60137.637894736843"/>
  </r>
  <r>
    <d v="2024-12-14T00:00:00"/>
    <s v="Sales Invoice"/>
    <s v="Punit Sales Agency"/>
    <s v="KRHUB_78572"/>
    <x v="0"/>
    <s v="SubD (SubD A)"/>
    <s v="Health Care"/>
    <s v="VCD"/>
    <n v="16"/>
    <n v="48"/>
    <n v="14819.52"/>
    <m/>
    <x v="4"/>
    <n v="308.74"/>
    <n v="14819.52"/>
    <n v="837191.52"/>
    <n v="196171.32"/>
    <n v="3413067.36"/>
    <x v="45"/>
    <n v="60947.631428571425"/>
  </r>
  <r>
    <d v="2024-12-16T00:00:00"/>
    <s v="Sales Invoice"/>
    <s v="GPSAR Healthcare Ltd"/>
    <s v="KRHUB_78371"/>
    <x v="2"/>
    <s v="HFS (Large A Pharmacy)- D type"/>
    <s v="Grooming"/>
    <s v="Gillette Mach3"/>
    <n v="60"/>
    <n v="12"/>
    <n v="14864.88"/>
    <m/>
    <x v="4"/>
    <n v="1238.74"/>
    <n v="14864.880000000001"/>
    <n v="14864.880000000001"/>
    <n v="164510.04"/>
    <n v="3398247.84"/>
    <x v="46"/>
    <n v="61786.324363636362"/>
  </r>
  <r>
    <d v="2024-12-14T00:00:00"/>
    <s v="Sales Invoice"/>
    <s v="Mashru General Store"/>
    <s v="KRHUB_92137"/>
    <x v="1"/>
    <s v="SubD (SubD B)"/>
    <s v="Fabric &amp; Home Care"/>
    <s v="Ariel"/>
    <n v="5"/>
    <n v="146"/>
    <n v="14897.84"/>
    <m/>
    <x v="4"/>
    <n v="102.04"/>
    <n v="14897.84"/>
    <n v="889252.07999999984"/>
    <n v="119145.8"/>
    <n v="3383382.96"/>
    <x v="47"/>
    <n v="62655.24"/>
  </r>
  <r>
    <d v="2024-12-20T00:00:00"/>
    <s v="Sales Invoice"/>
    <s v="Vinayak Marketing"/>
    <s v="KRHUB_91961"/>
    <x v="0"/>
    <s v="SubD (SubD A)"/>
    <s v="Fabric &amp; Home Care"/>
    <s v="Ariel"/>
    <n v="5"/>
    <n v="146"/>
    <n v="14897.84"/>
    <m/>
    <x v="1"/>
    <n v="102.04"/>
    <n v="14897.84"/>
    <n v="874354.23999999987"/>
    <n v="447830.04000000004"/>
    <n v="10537733.16"/>
    <x v="23"/>
    <n v="175628.886"/>
  </r>
  <r>
    <d v="2024-12-19T00:00:00"/>
    <s v="Sales Invoice"/>
    <s v="DEV ENTERPRISE"/>
    <s v="KRHUB_90736"/>
    <x v="0"/>
    <s v="SubD (SubD A)"/>
    <s v="Female Hair Removal"/>
    <s v="Satin Care"/>
    <n v="192"/>
    <n v="192"/>
    <n v="14987.52"/>
    <m/>
    <x v="1"/>
    <n v="78.06"/>
    <n v="14987.52"/>
    <n v="29975.040000000001"/>
    <n v="363838.1"/>
    <n v="10522835.32"/>
    <x v="28"/>
    <n v="178353.14101694917"/>
  </r>
  <r>
    <d v="2024-12-17T00:00:00"/>
    <s v="Sales Invoice"/>
    <s v="SHREE MOMAI TRADERS"/>
    <s v="KRHUB_89269"/>
    <x v="0"/>
    <s v="SubD (SubD A)"/>
    <s v="Female Hair Removal"/>
    <s v="Satin Care"/>
    <n v="192"/>
    <n v="192"/>
    <n v="14987.52"/>
    <m/>
    <x v="1"/>
    <n v="78.06"/>
    <n v="14987.52"/>
    <n v="14987.52"/>
    <n v="206960.63999999998"/>
    <n v="10507847.800000001"/>
    <x v="29"/>
    <n v="181169.78965517244"/>
  </r>
  <r>
    <d v="2024-12-13T00:00:00"/>
    <s v="Sales Invoice"/>
    <s v="Akshar Agency"/>
    <s v="KRHUB_85606"/>
    <x v="0"/>
    <s v="SubD (SubD A)"/>
    <s v="Fabric &amp; Home Care"/>
    <s v="Tide"/>
    <n v="5"/>
    <n v="25"/>
    <n v="15023.25"/>
    <m/>
    <x v="0"/>
    <n v="600.92999999999995"/>
    <n v="15023.249999999998"/>
    <n v="583696.21"/>
    <n v="85931.749999999985"/>
    <n v="451315.67000000004"/>
    <x v="250"/>
    <n v="34716.590000000004"/>
  </r>
  <r>
    <d v="2024-12-20T00:00:00"/>
    <s v="Sales Invoice"/>
    <s v="Akshar Agency"/>
    <s v="KRHUB_85606"/>
    <x v="0"/>
    <s v="SubD (SubD A)"/>
    <s v="Fabric &amp; Home Care"/>
    <s v="Tide"/>
    <n v="24"/>
    <n v="112"/>
    <n v="15140.16"/>
    <m/>
    <x v="1"/>
    <n v="135.18"/>
    <n v="15140.16"/>
    <n v="568672.96"/>
    <n v="70908.5"/>
    <n v="10492860.279999999"/>
    <x v="30"/>
    <n v="184085.26807017543"/>
  </r>
  <r>
    <d v="2024-12-14T00:00:00"/>
    <s v="Sales Invoice"/>
    <s v="A TO Z TRADERS"/>
    <s v="KRHUB_93275"/>
    <x v="1"/>
    <s v="SubD (SubD B)"/>
    <s v="Health Care"/>
    <s v="Inhaler"/>
    <n v="25"/>
    <n v="12"/>
    <n v="15199.56"/>
    <m/>
    <x v="4"/>
    <n v="1266.6299999999999"/>
    <n v="15199.559999999998"/>
    <n v="1028503.56"/>
    <n v="204037.13"/>
    <n v="3368485.1199999996"/>
    <x v="48"/>
    <n v="63556.323018867915"/>
  </r>
  <r>
    <d v="2024-12-13T00:00:00"/>
    <s v="Sales Invoice"/>
    <s v="Bipinkumar Manshukhlal Shah"/>
    <s v="KRHUB_78366"/>
    <x v="0"/>
    <s v="SubD (SubD A)"/>
    <s v="Fabric &amp; Home Care"/>
    <s v="Tide"/>
    <n v="5"/>
    <n v="150"/>
    <n v="15306"/>
    <m/>
    <x v="0"/>
    <n v="102.04"/>
    <n v="15306.000000000002"/>
    <n v="553532.80000000005"/>
    <n v="119593.2"/>
    <n v="436292.42000000004"/>
    <x v="251"/>
    <n v="36357.701666666668"/>
  </r>
  <r>
    <d v="2024-12-18T00:00:00"/>
    <s v="Sales Invoice"/>
    <s v="Vinod Pharma"/>
    <s v="KRHUB_93329"/>
    <x v="0"/>
    <s v="SubD (SubD A)"/>
    <s v="Fabric &amp; Home Care"/>
    <s v="Tide"/>
    <n v="5"/>
    <n v="150"/>
    <n v="15306"/>
    <m/>
    <x v="1"/>
    <n v="102.04"/>
    <n v="15306.000000000002"/>
    <n v="538226.80000000005"/>
    <n v="206510.26"/>
    <n v="10477720.120000001"/>
    <x v="45"/>
    <n v="187102.14500000002"/>
  </r>
  <r>
    <d v="2024-12-20T00:00:00"/>
    <s v="Sales Invoice"/>
    <s v="Mashru General Store"/>
    <s v="KRHUB_92137"/>
    <x v="1"/>
    <s v="SubD (SubD B)"/>
    <s v="Fabric &amp; Home Care"/>
    <s v="Ariel"/>
    <n v="5"/>
    <n v="150"/>
    <n v="15306"/>
    <m/>
    <x v="1"/>
    <n v="102.04"/>
    <n v="15306.000000000002"/>
    <n v="859456.39999999991"/>
    <n v="104247.95999999999"/>
    <n v="10462414.120000001"/>
    <x v="46"/>
    <n v="190225.71127272729"/>
  </r>
  <r>
    <d v="2024-12-14T00:00:00"/>
    <s v="Sales Invoice"/>
    <s v="Jalaram Enterprise"/>
    <s v="KRHUB_86219"/>
    <x v="1"/>
    <s v="SubD (SubD B)"/>
    <s v="Fem Care"/>
    <s v="Whisper Choice"/>
    <n v="1"/>
    <n v="6"/>
    <n v="15568.02"/>
    <m/>
    <x v="4"/>
    <n v="2594.67"/>
    <n v="15568.02"/>
    <n v="40790.42"/>
    <n v="155809.94"/>
    <n v="3353285.56"/>
    <x v="49"/>
    <n v="64486.260769230772"/>
  </r>
  <r>
    <d v="2024-12-14T00:00:00"/>
    <s v="Sales Invoice"/>
    <s v="A TO Z TRADERS"/>
    <s v="KRHUB_93275"/>
    <x v="1"/>
    <s v="SubD (SubD B)"/>
    <s v="Baby Care"/>
    <s v="Pampers"/>
    <n v="12"/>
    <n v="60"/>
    <n v="15600"/>
    <m/>
    <x v="4"/>
    <n v="260"/>
    <n v="15600"/>
    <n v="70560.959999999992"/>
    <n v="188837.57"/>
    <n v="3337717.54"/>
    <x v="50"/>
    <n v="65445.441960784316"/>
  </r>
  <r>
    <d v="2024-12-14T00:00:00"/>
    <s v="Sales Invoice"/>
    <s v="Star Exports(GST)"/>
    <s v="KRHUB_68657"/>
    <x v="13"/>
    <s v="WS Platinum (Semi WS Traditional)"/>
    <s v="Personal Care (GIL)"/>
    <s v="Gillette"/>
    <n v="72"/>
    <n v="330"/>
    <n v="15840"/>
    <m/>
    <x v="4"/>
    <n v="48"/>
    <n v="15840"/>
    <n v="15840"/>
    <n v="115848"/>
    <n v="3322117.54"/>
    <x v="51"/>
    <n v="66442.3508"/>
  </r>
  <r>
    <d v="2024-12-16T00:00:00"/>
    <s v="Sales Invoice"/>
    <s v="Verai General Stores"/>
    <s v="KRHUB_90915"/>
    <x v="1"/>
    <s v="SubD (SubD B)"/>
    <s v="Fabric &amp; Home Care"/>
    <s v="Ariel"/>
    <n v="48"/>
    <n v="192"/>
    <n v="16001.28"/>
    <m/>
    <x v="1"/>
    <n v="83.34"/>
    <n v="16001.28"/>
    <n v="844150.39999999979"/>
    <n v="194007.91999999998"/>
    <n v="10447108.119999999"/>
    <x v="47"/>
    <n v="193464.96518518517"/>
  </r>
  <r>
    <d v="2024-12-13T00:00:00"/>
    <s v="Sales Invoice"/>
    <s v="Vinod Pharma"/>
    <s v="KRHUB_93329"/>
    <x v="0"/>
    <s v="SubD (SubD A)"/>
    <s v="Fabric &amp; Home Care"/>
    <s v="Ariel"/>
    <n v="48"/>
    <n v="192"/>
    <n v="16001.28"/>
    <m/>
    <x v="0"/>
    <n v="83.34"/>
    <n v="16001.28"/>
    <n v="828149.11999999976"/>
    <n v="191204.26"/>
    <n v="420986.42000000004"/>
    <x v="252"/>
    <n v="38271.492727272729"/>
  </r>
  <r>
    <d v="2024-12-17T00:00:00"/>
    <s v="Sales Invoice"/>
    <s v="SHREE MOMAI TRADERS"/>
    <s v="KRHUB_89269"/>
    <x v="0"/>
    <s v="SubD (SubD A)"/>
    <s v="Fabric &amp; Home Care"/>
    <s v="Tide"/>
    <n v="5"/>
    <n v="25"/>
    <n v="16088"/>
    <m/>
    <x v="1"/>
    <n v="643.52"/>
    <n v="16088"/>
    <n v="522920.8"/>
    <n v="191973.12000000002"/>
    <n v="10431106.84"/>
    <x v="48"/>
    <n v="196813.33660377358"/>
  </r>
  <r>
    <d v="2024-12-19T00:00:00"/>
    <s v="Sales Invoice"/>
    <s v="DEV ENTERPRISE"/>
    <s v="KRHUB_90736"/>
    <x v="0"/>
    <s v="SubD (SubD A)"/>
    <s v="Health Care"/>
    <s v="Vaporub"/>
    <n v="320"/>
    <n v="180"/>
    <n v="16371"/>
    <m/>
    <x v="1"/>
    <n v="90.95"/>
    <n v="16371"/>
    <n v="9072723.8800000008"/>
    <n v="348850.58"/>
    <n v="10415018.84"/>
    <x v="49"/>
    <n v="200288.82384615386"/>
  </r>
  <r>
    <d v="2024-12-14T00:00:00"/>
    <s v="Sales Invoice"/>
    <s v="Jalaram Enterprise"/>
    <s v="KRHUB_86219"/>
    <x v="1"/>
    <s v="SubD (SubD B)"/>
    <s v="Fem Care"/>
    <s v="Whisper Ultra"/>
    <n v="48"/>
    <n v="96"/>
    <n v="16432.32"/>
    <m/>
    <x v="4"/>
    <n v="171.17"/>
    <n v="16432.32"/>
    <n v="91713.84"/>
    <n v="140241.92000000001"/>
    <n v="3306277.54"/>
    <x v="54"/>
    <n v="67475.051836734696"/>
  </r>
  <r>
    <d v="2024-12-16T00:00:00"/>
    <s v="Sales Invoice"/>
    <s v="Jalaram Enterprise"/>
    <s v="KRHUB_86219"/>
    <x v="1"/>
    <s v="SubD (SubD B)"/>
    <s v="Grooming"/>
    <s v="Wilkinson Sword"/>
    <n v="160"/>
    <n v="160"/>
    <n v="16480"/>
    <m/>
    <x v="4"/>
    <n v="103"/>
    <n v="16480"/>
    <n v="115360"/>
    <n v="123809.60000000001"/>
    <n v="3289845.22"/>
    <x v="61"/>
    <n v="68538.442083333342"/>
  </r>
  <r>
    <d v="2024-12-20T00:00:00"/>
    <s v="Sales Invoice"/>
    <s v="Vinayak Marketing"/>
    <s v="KRHUB_91961"/>
    <x v="0"/>
    <s v="SubD (SubD A)"/>
    <s v="Grooming"/>
    <s v="Wilkinson Sword"/>
    <n v="160"/>
    <n v="160"/>
    <n v="16480"/>
    <m/>
    <x v="1"/>
    <n v="103"/>
    <n v="16480"/>
    <n v="98880"/>
    <n v="432932.19999999995"/>
    <n v="10398647.84"/>
    <x v="50"/>
    <n v="203895.05568627451"/>
  </r>
  <r>
    <d v="2024-12-18T00:00:00"/>
    <s v="Sales Invoice"/>
    <s v="Jay Ambe Enterprise"/>
    <s v="KRHUB_92863"/>
    <x v="0"/>
    <s v="SubD (SubD A)"/>
    <s v="Fabric &amp; Home Care"/>
    <s v="Ariel"/>
    <n v="6"/>
    <n v="24"/>
    <n v="16695.599999999999"/>
    <m/>
    <x v="1"/>
    <n v="695.65"/>
    <n v="16695.599999999999"/>
    <n v="812147.83999999985"/>
    <n v="282193.07"/>
    <n v="10382167.84"/>
    <x v="51"/>
    <n v="207643.35680000001"/>
  </r>
  <r>
    <d v="2024-12-20T00:00:00"/>
    <s v="Sales Invoice"/>
    <s v="Vinayak Marketing"/>
    <s v="KRHUB_91961"/>
    <x v="0"/>
    <s v="SubD (SubD A)"/>
    <s v="Health Care"/>
    <s v="VCD"/>
    <n v="32"/>
    <n v="96"/>
    <n v="16821.12"/>
    <m/>
    <x v="1"/>
    <n v="175.22"/>
    <n v="16821.12"/>
    <n v="822372"/>
    <n v="416452.2"/>
    <n v="10365472.24"/>
    <x v="54"/>
    <n v="211540.24979591838"/>
  </r>
  <r>
    <d v="2024-12-18T00:00:00"/>
    <s v="Sales Invoice"/>
    <s v="Vinod Pharma"/>
    <s v="KRHUB_93329"/>
    <x v="0"/>
    <s v="SubD (SubD A)"/>
    <s v="Health Care"/>
    <s v="VCD"/>
    <n v="32"/>
    <n v="96"/>
    <n v="16821.12"/>
    <m/>
    <x v="1"/>
    <n v="175.22"/>
    <n v="16821.12"/>
    <n v="805550.88"/>
    <n v="175202.97999999998"/>
    <n v="10348651.119999999"/>
    <x v="61"/>
    <n v="215596.89833333332"/>
  </r>
  <r>
    <d v="2024-12-20T00:00:00"/>
    <s v="Sales Invoice"/>
    <s v="Mashru General Store"/>
    <s v="KRHUB_92137"/>
    <x v="1"/>
    <s v="SubD (SubD B)"/>
    <s v="Health Care"/>
    <s v="VCD"/>
    <n v="4"/>
    <n v="12"/>
    <n v="17022.599999999999"/>
    <m/>
    <x v="1"/>
    <n v="1418.55"/>
    <n v="17022.599999999999"/>
    <n v="788729.76"/>
    <n v="88941.959999999992"/>
    <n v="10331830"/>
    <x v="65"/>
    <n v="219826.17021276595"/>
  </r>
  <r>
    <d v="2024-12-17T00:00:00"/>
    <s v="Sales Invoice"/>
    <s v="SHREE MOMAI TRADERS"/>
    <s v="KRHUB_89269"/>
    <x v="0"/>
    <s v="SubD (SubD A)"/>
    <s v="Fabric &amp; Home Care"/>
    <s v="Tide"/>
    <n v="5"/>
    <n v="167"/>
    <n v="17040.68"/>
    <m/>
    <x v="1"/>
    <n v="102.04"/>
    <n v="17040.68"/>
    <n v="506832.8"/>
    <n v="175885.12000000002"/>
    <n v="10314807.4"/>
    <x v="80"/>
    <n v="224234.94347826089"/>
  </r>
  <r>
    <d v="2024-12-20T00:00:00"/>
    <s v="Sales Invoice"/>
    <s v="Akshar Agency"/>
    <s v="KRHUB_85606"/>
    <x v="0"/>
    <s v="SubD (SubD A)"/>
    <s v="Fabric &amp; Home Care"/>
    <s v="Tide"/>
    <n v="3"/>
    <n v="18"/>
    <n v="17249.939999999999"/>
    <m/>
    <x v="1"/>
    <n v="958.32999999999993"/>
    <n v="17249.939999999999"/>
    <n v="489792.12"/>
    <n v="55768.34"/>
    <n v="10297766.720000001"/>
    <x v="82"/>
    <n v="228839.26044444446"/>
  </r>
  <r>
    <d v="2024-12-14T00:00:00"/>
    <s v="Sales Invoice"/>
    <s v="Jiyansh Sales"/>
    <s v="KRHUB_94585"/>
    <x v="1"/>
    <s v="SubD (SubD B)"/>
    <s v="Health Care"/>
    <s v="Vaporub"/>
    <n v="72"/>
    <n v="72"/>
    <n v="17303.759999999998"/>
    <m/>
    <x v="4"/>
    <n v="240.32999999999998"/>
    <n v="17303.759999999998"/>
    <n v="9056352.8800000008"/>
    <n v="74191.91"/>
    <n v="3273365.22"/>
    <x v="65"/>
    <n v="69646.068510638303"/>
  </r>
  <r>
    <d v="2024-12-16T00:00:00"/>
    <s v="Sales Invoice"/>
    <s v="GPSAR Healthcare Ltd"/>
    <s v="KRHUB_78371"/>
    <x v="2"/>
    <s v="HFS (Large A Pharmacy)- D type"/>
    <s v="Fem Care"/>
    <s v="Whisper Ultra"/>
    <n v="12"/>
    <n v="56"/>
    <n v="17361.12"/>
    <m/>
    <x v="4"/>
    <n v="310.02"/>
    <n v="17361.12"/>
    <n v="75281.51999999999"/>
    <n v="149645.16"/>
    <n v="3256061.46"/>
    <x v="80"/>
    <n v="70783.944782608698"/>
  </r>
  <r>
    <d v="2024-12-17T00:00:00"/>
    <s v="Sales Invoice"/>
    <s v="SHREE MOMAI TRADERS"/>
    <s v="KRHUB_89269"/>
    <x v="0"/>
    <s v="SubD (SubD A)"/>
    <s v="Fabric &amp; Home Care"/>
    <s v="Tide"/>
    <n v="8"/>
    <n v="48"/>
    <n v="17733.599999999999"/>
    <m/>
    <x v="1"/>
    <n v="369.45"/>
    <n v="17733.599999999999"/>
    <n v="472542.18"/>
    <n v="158844.44"/>
    <n v="10280516.779999999"/>
    <x v="83"/>
    <n v="233648.10863636361"/>
  </r>
  <r>
    <d v="2024-12-14T00:00:00"/>
    <s v="Sales Invoice"/>
    <s v="Vinod Pharma"/>
    <s v="KRHUB_93329"/>
    <x v="0"/>
    <s v="SubD (SubD A)"/>
    <s v="Fabric &amp; Home Care"/>
    <s v="Ariel Liquid"/>
    <n v="4"/>
    <n v="28"/>
    <n v="17888.919999999998"/>
    <m/>
    <x v="4"/>
    <n v="638.89"/>
    <n v="17888.919999999998"/>
    <n v="232422.64"/>
    <n v="158381.85999999999"/>
    <n v="3238700.34"/>
    <x v="82"/>
    <n v="71971.118666666662"/>
  </r>
  <r>
    <d v="2024-12-20T00:00:00"/>
    <s v="Sales Invoice"/>
    <s v="Akshar Agency"/>
    <s v="KRHUB_85606"/>
    <x v="0"/>
    <s v="SubD (SubD A)"/>
    <s v="Fabric &amp; Home Care"/>
    <s v="Ariel Liquid"/>
    <n v="4"/>
    <n v="32"/>
    <n v="18073.919999999998"/>
    <m/>
    <x v="1"/>
    <n v="564.80999999999995"/>
    <n v="18073.919999999998"/>
    <n v="214533.71999999997"/>
    <n v="38518.399999999994"/>
    <n v="10262783.18"/>
    <x v="84"/>
    <n v="238669.37627906975"/>
  </r>
  <r>
    <d v="2024-12-14T00:00:00"/>
    <s v="Sales Invoice"/>
    <s v="A TO Z TRADERS"/>
    <s v="KRHUB_93275"/>
    <x v="1"/>
    <s v="SubD (SubD B)"/>
    <s v="Fabric &amp; Home Care"/>
    <s v="Ariel Liquid"/>
    <n v="4"/>
    <n v="32"/>
    <n v="18074.240000000002"/>
    <m/>
    <x v="4"/>
    <n v="564.82000000000005"/>
    <n v="18074.240000000002"/>
    <n v="196459.8"/>
    <n v="173237.57"/>
    <n v="3220811.42"/>
    <x v="83"/>
    <n v="73200.259545454537"/>
  </r>
  <r>
    <d v="2024-12-16T00:00:00"/>
    <s v="Sales Invoice"/>
    <s v="Jalaram Enterprise"/>
    <s v="KRHUB_86219"/>
    <x v="1"/>
    <s v="SubD (SubD B)"/>
    <s v="Grooming"/>
    <s v="Guard"/>
    <n v="480"/>
    <n v="480"/>
    <n v="19200"/>
    <m/>
    <x v="4"/>
    <n v="40"/>
    <n v="19200"/>
    <n v="242880"/>
    <n v="107329.60000000001"/>
    <n v="3202737.1799999997"/>
    <x v="84"/>
    <n v="74482.259999999995"/>
  </r>
  <r>
    <d v="2024-12-18T00:00:00"/>
    <s v="Sales Invoice"/>
    <s v="Jay Ambe Enterprise"/>
    <s v="KRHUB_92863"/>
    <x v="0"/>
    <s v="SubD (SubD A)"/>
    <s v="Grooming"/>
    <s v="Guard"/>
    <n v="480"/>
    <n v="480"/>
    <n v="19200"/>
    <m/>
    <x v="1"/>
    <n v="40"/>
    <n v="19200"/>
    <n v="223680"/>
    <n v="265497.46999999997"/>
    <n v="10244709.26"/>
    <x v="100"/>
    <n v="243921.64904761905"/>
  </r>
  <r>
    <d v="2024-12-20T00:00:00"/>
    <s v="Sales Invoice"/>
    <s v="Mashru General Store"/>
    <s v="KRHUB_92137"/>
    <x v="1"/>
    <s v="SubD (SubD B)"/>
    <s v="Grooming"/>
    <s v="Guard"/>
    <n v="480"/>
    <n v="480"/>
    <n v="19200"/>
    <m/>
    <x v="1"/>
    <n v="40"/>
    <n v="19200"/>
    <n v="204480"/>
    <n v="71919.360000000001"/>
    <n v="10225509.26"/>
    <x v="108"/>
    <n v="249402.66487804879"/>
  </r>
  <r>
    <d v="2024-12-17T00:00:00"/>
    <s v="Sales Invoice"/>
    <s v="SHREE MOMAI TRADERS"/>
    <s v="KRHUB_89269"/>
    <x v="0"/>
    <s v="SubD (SubD A)"/>
    <s v="Grooming"/>
    <s v="Guard"/>
    <n v="480"/>
    <n v="480"/>
    <n v="19200"/>
    <m/>
    <x v="1"/>
    <n v="40"/>
    <n v="19200"/>
    <n v="185280"/>
    <n v="141110.84"/>
    <n v="10206309.26"/>
    <x v="110"/>
    <n v="255157.73149999999"/>
  </r>
  <r>
    <d v="2024-12-14T00:00:00"/>
    <s v="Sales Invoice"/>
    <s v="Vinayak Marketing"/>
    <s v="KRHUB_91961"/>
    <x v="0"/>
    <s v="SubD (SubD A)"/>
    <s v="Grooming"/>
    <s v="Guard"/>
    <n v="480"/>
    <n v="480"/>
    <n v="19200"/>
    <m/>
    <x v="0"/>
    <n v="40"/>
    <n v="19200"/>
    <n v="166080"/>
    <n v="399631.08"/>
    <n v="404985.14"/>
    <x v="253"/>
    <n v="40498.514000000003"/>
  </r>
  <r>
    <d v="2024-12-20T00:00:00"/>
    <s v="Sales Invoice"/>
    <s v="Vinayak Marketing"/>
    <s v="KRHUB_91961"/>
    <x v="0"/>
    <s v="SubD (SubD A)"/>
    <s v="Grooming"/>
    <s v="Guard"/>
    <n v="480"/>
    <n v="480"/>
    <n v="19200"/>
    <m/>
    <x v="1"/>
    <n v="40"/>
    <n v="19200"/>
    <n v="146880"/>
    <n v="380431.08"/>
    <n v="10187109.26"/>
    <x v="113"/>
    <n v="261207.92974358975"/>
  </r>
  <r>
    <d v="2024-12-14T00:00:00"/>
    <s v="Sales Invoice"/>
    <s v="Mashru General Store"/>
    <s v="KRHUB_92137"/>
    <x v="1"/>
    <s v="SubD (SubD B)"/>
    <s v="Health Care"/>
    <s v="VCD"/>
    <n v="16"/>
    <n v="64"/>
    <n v="19759.36"/>
    <m/>
    <x v="4"/>
    <n v="308.74"/>
    <n v="19759.36"/>
    <n v="771707.15999999992"/>
    <n v="52719.360000000001"/>
    <n v="3183537.18"/>
    <x v="100"/>
    <n v="75798.504285714283"/>
  </r>
  <r>
    <d v="2024-12-14T00:00:00"/>
    <s v="Sales Invoice"/>
    <s v="A TO Z TRADERS"/>
    <s v="KRHUB_93275"/>
    <x v="1"/>
    <s v="SubD (SubD B)"/>
    <s v="Fabric &amp; Home Care"/>
    <s v="Tide"/>
    <n v="3"/>
    <n v="21"/>
    <n v="20124.93"/>
    <m/>
    <x v="4"/>
    <n v="958.33"/>
    <n v="20124.93"/>
    <n v="454808.58"/>
    <n v="155163.33000000002"/>
    <n v="3163777.8200000003"/>
    <x v="108"/>
    <n v="77165.312682926829"/>
  </r>
  <r>
    <d v="2024-12-14T00:00:00"/>
    <s v="Sales Invoice"/>
    <s v="Vinayak Marketing"/>
    <s v="KRHUB_91961"/>
    <x v="0"/>
    <s v="SubD (SubD A)"/>
    <s v="Fabric &amp; Home Care"/>
    <s v="Ariel"/>
    <n v="5"/>
    <n v="200"/>
    <n v="20408"/>
    <m/>
    <x v="4"/>
    <n v="102.04"/>
    <n v="20408"/>
    <n v="795452.23999999987"/>
    <n v="361231.08"/>
    <n v="3143652.89"/>
    <x v="110"/>
    <n v="78591.322249999997"/>
  </r>
  <r>
    <d v="2024-12-14T00:00:00"/>
    <s v="Sales Invoice"/>
    <s v="A TO Z TRADERS"/>
    <s v="KRHUB_93275"/>
    <x v="1"/>
    <s v="SubD (SubD B)"/>
    <s v="Fabric &amp; Home Care"/>
    <s v="Ariel Liquid"/>
    <n v="4"/>
    <n v="32"/>
    <n v="20444.48"/>
    <m/>
    <x v="4"/>
    <n v="638.89"/>
    <n v="20444.48"/>
    <n v="178385.56"/>
    <n v="135038.40000000002"/>
    <n v="3123244.8900000006"/>
    <x v="113"/>
    <n v="80083.202307692321"/>
  </r>
  <r>
    <d v="2024-12-20T00:00:00"/>
    <s v="Sales Invoice"/>
    <s v="Akshar Agency"/>
    <s v="KRHUB_85606"/>
    <x v="0"/>
    <s v="SubD (SubD A)"/>
    <s v="Fabric &amp; Home Care"/>
    <s v="Ariel Liquid"/>
    <n v="4"/>
    <n v="32"/>
    <n v="20444.48"/>
    <m/>
    <x v="1"/>
    <n v="638.89"/>
    <n v="20444.48"/>
    <n v="157941.08000000002"/>
    <n v="20444.48"/>
    <n v="10167909.26"/>
    <x v="114"/>
    <n v="267576.55947368423"/>
  </r>
  <r>
    <d v="2024-12-14T00:00:00"/>
    <s v="Sales Invoice"/>
    <s v="Bipinkumar Manshukhlal Shah"/>
    <s v="KRHUB_78366"/>
    <x v="0"/>
    <s v="SubD (SubD A)"/>
    <s v="Grooming"/>
    <s v="Fusion"/>
    <n v="40"/>
    <n v="20"/>
    <n v="20518"/>
    <m/>
    <x v="0"/>
    <n v="1025.9000000000001"/>
    <n v="20518"/>
    <n v="63268.04"/>
    <n v="104287.2"/>
    <n v="385785.14"/>
    <x v="254"/>
    <n v="42865.015555555554"/>
  </r>
  <r>
    <d v="2024-12-17T00:00:00"/>
    <s v="Sales Invoice"/>
    <s v="Bipinkumar Manshukhlal Shah"/>
    <s v="KRHUB_78366"/>
    <x v="0"/>
    <s v="SubD (SubD A)"/>
    <s v="Grooming"/>
    <s v="Fusion"/>
    <n v="40"/>
    <n v="20"/>
    <n v="20518"/>
    <m/>
    <x v="1"/>
    <n v="1025.9000000000001"/>
    <n v="20518"/>
    <n v="42750.04"/>
    <n v="83769.2"/>
    <n v="10147464.779999999"/>
    <x v="116"/>
    <n v="274255.80486486485"/>
  </r>
  <r>
    <d v="2024-12-14T00:00:00"/>
    <s v="Sales Invoice"/>
    <s v="DEV ENTERPRISE"/>
    <s v="KRHUB_90736"/>
    <x v="0"/>
    <s v="SubD (SubD A)"/>
    <s v="Fem Care"/>
    <s v="Whisper Ultra"/>
    <n v="60"/>
    <n v="360"/>
    <n v="21078"/>
    <m/>
    <x v="4"/>
    <n v="58.55"/>
    <n v="21078"/>
    <n v="57920.4"/>
    <n v="332479.57999999996"/>
    <n v="3102800.41"/>
    <x v="114"/>
    <n v="81652.64236842106"/>
  </r>
  <r>
    <d v="2024-12-16T00:00:00"/>
    <s v="Sales Invoice"/>
    <s v="GPSAR Healthcare Ltd"/>
    <s v="KRHUB_78371"/>
    <x v="2"/>
    <s v="HFS (Large A Pharmacy)- D type"/>
    <s v="Grooming"/>
    <s v="Fusion"/>
    <n v="40"/>
    <n v="12"/>
    <n v="22232.04"/>
    <m/>
    <x v="4"/>
    <n v="1852.67"/>
    <n v="22232.04"/>
    <n v="22232.04"/>
    <n v="132284.04"/>
    <n v="3081722.41"/>
    <x v="116"/>
    <n v="83289.794864864874"/>
  </r>
  <r>
    <d v="2024-12-20T00:00:00"/>
    <s v="Sales Invoice"/>
    <s v="Vinayak Marketing"/>
    <s v="KRHUB_91961"/>
    <x v="0"/>
    <s v="SubD (SubD A)"/>
    <s v="Health Care"/>
    <s v="VCD"/>
    <n v="4"/>
    <n v="16"/>
    <n v="22696.799999999999"/>
    <m/>
    <x v="1"/>
    <n v="1418.55"/>
    <n v="22696.799999999999"/>
    <n v="751947.8"/>
    <n v="340823.08"/>
    <n v="10126946.779999999"/>
    <x v="118"/>
    <n v="281304.07722222223"/>
  </r>
  <r>
    <d v="2024-12-14T00:00:00"/>
    <s v="Sales Invoice"/>
    <s v="V M Enterprise"/>
    <s v="KRHUB_91962"/>
    <x v="0"/>
    <s v="SubD (SubD A)"/>
    <s v="Fabric &amp; Home Care"/>
    <s v="Tide"/>
    <n v="8"/>
    <n v="64"/>
    <n v="23644.799999999999"/>
    <m/>
    <x v="4"/>
    <n v="369.45"/>
    <n v="23644.799999999999"/>
    <n v="434683.64999999997"/>
    <n v="228614.05"/>
    <n v="3059490.37"/>
    <x v="118"/>
    <n v="84985.843611111108"/>
  </r>
  <r>
    <d v="2024-12-14T00:00:00"/>
    <s v="Sales Invoice"/>
    <s v="DEV ENTERPRISE"/>
    <s v="KRHUB_90736"/>
    <x v="0"/>
    <s v="SubD (SubD A)"/>
    <s v="Fabric &amp; Home Care"/>
    <s v="Ariel Liquid"/>
    <n v="6"/>
    <n v="60"/>
    <n v="23833.200000000001"/>
    <m/>
    <x v="4"/>
    <n v="397.22"/>
    <n v="23833.200000000001"/>
    <n v="137496.6"/>
    <n v="311401.57999999996"/>
    <n v="3035845.5700000003"/>
    <x v="120"/>
    <n v="86738.444857142866"/>
  </r>
  <r>
    <d v="2024-12-13T00:00:00"/>
    <s v="Sales Invoice"/>
    <s v="Bipinkumar Manshukhlal Shah"/>
    <s v="KRHUB_78366"/>
    <x v="0"/>
    <s v="SubD (SubD A)"/>
    <s v="Fabric &amp; Home Care"/>
    <s v="Ariel"/>
    <n v="48"/>
    <n v="288"/>
    <n v="24001.919999999998"/>
    <m/>
    <x v="0"/>
    <n v="83.339999999999989"/>
    <n v="24001.919999999998"/>
    <n v="775044.23999999987"/>
    <n v="63251.199999999997"/>
    <n v="365267.14"/>
    <x v="259"/>
    <n v="45658.392500000002"/>
  </r>
  <r>
    <d v="2024-12-14T00:00:00"/>
    <s v="Sales Invoice"/>
    <s v="A TO Z TRADERS"/>
    <s v="KRHUB_93275"/>
    <x v="1"/>
    <s v="SubD (SubD B)"/>
    <s v="Baby Care"/>
    <s v="Pampers"/>
    <n v="18"/>
    <n v="72"/>
    <n v="24981.119999999999"/>
    <m/>
    <x v="4"/>
    <n v="346.96"/>
    <n v="24981.119999999999"/>
    <n v="54960.960000000006"/>
    <n v="114593.92"/>
    <n v="3012012.37"/>
    <x v="121"/>
    <n v="88588.599117647056"/>
  </r>
  <r>
    <d v="2024-12-17T00:00:00"/>
    <s v="Sales Invoice"/>
    <s v="DEV ENTERPRISE"/>
    <s v="KRHUB_90736"/>
    <x v="0"/>
    <s v="SubD (SubD A)"/>
    <s v="Health Care"/>
    <s v="BabyRub"/>
    <n v="144"/>
    <n v="144"/>
    <n v="24994.080000000002"/>
    <m/>
    <x v="1"/>
    <n v="173.57000000000002"/>
    <n v="24994.080000000002"/>
    <n v="24994.080000000002"/>
    <n v="287568.38"/>
    <n v="10104249.98"/>
    <x v="120"/>
    <n v="288692.85657142859"/>
  </r>
  <r>
    <d v="2024-12-14T00:00:00"/>
    <s v="Sales Invoice"/>
    <s v="Jiyansh Sales"/>
    <s v="KRHUB_94585"/>
    <x v="1"/>
    <s v="SubD (SubD B)"/>
    <s v="Fem Care"/>
    <s v="Whisper Choice"/>
    <n v="112"/>
    <n v="560"/>
    <n v="25222.400000000001"/>
    <m/>
    <x v="4"/>
    <n v="45.04"/>
    <n v="25222.399999999998"/>
    <n v="25222.399999999998"/>
    <n v="56888.15"/>
    <n v="2987031.25"/>
    <x v="122"/>
    <n v="90516.09848484848"/>
  </r>
  <r>
    <d v="2024-12-13T00:00:00"/>
    <s v="Sales Invoice"/>
    <s v="V M Enterprise"/>
    <s v="KRHUB_91962"/>
    <x v="0"/>
    <s v="SubD (SubD A)"/>
    <s v="Fabric &amp; Home Care"/>
    <s v="Ariel"/>
    <n v="5"/>
    <n v="250"/>
    <n v="25510"/>
    <m/>
    <x v="0"/>
    <n v="102.04"/>
    <n v="25510"/>
    <n v="751042.31999999983"/>
    <n v="204969.25"/>
    <n v="341265.22"/>
    <x v="414"/>
    <n v="48752.174285714282"/>
  </r>
  <r>
    <d v="2024-12-18T00:00:00"/>
    <s v="Sales Invoice"/>
    <s v="A TO Z TRADERS"/>
    <s v="KRHUB_93275"/>
    <x v="1"/>
    <s v="SubD (SubD B)"/>
    <s v="Fabric &amp; Home Care"/>
    <s v="Ariel"/>
    <n v="2"/>
    <n v="20"/>
    <n v="25907.4"/>
    <m/>
    <x v="1"/>
    <n v="1295.3700000000001"/>
    <n v="25907.4"/>
    <n v="725532.32"/>
    <n v="89612.800000000003"/>
    <n v="10079255.9"/>
    <x v="121"/>
    <n v="296448.70294117648"/>
  </r>
  <r>
    <d v="2024-12-18T00:00:00"/>
    <s v="Sales Invoice"/>
    <s v="Jay Agency"/>
    <s v="KRHUB_88631"/>
    <x v="1"/>
    <s v="SubD (SubD B)"/>
    <s v="Fabric &amp; Home Care"/>
    <s v="Ariel"/>
    <n v="2"/>
    <n v="20"/>
    <n v="25907.4"/>
    <m/>
    <x v="1"/>
    <n v="1295.3700000000001"/>
    <n v="25907.4"/>
    <n v="699624.91999999993"/>
    <n v="25907.4"/>
    <n v="10053348.5"/>
    <x v="122"/>
    <n v="304646.92424242425"/>
  </r>
  <r>
    <d v="2024-12-18T00:00:00"/>
    <s v="Sales Invoice"/>
    <s v="Thakkar Nandkumar Sitaram"/>
    <s v="KRHUB_85835"/>
    <x v="1"/>
    <s v="SubD (SubD B)"/>
    <s v="Fabric &amp; Home Care"/>
    <s v="Ariel"/>
    <n v="2"/>
    <n v="20"/>
    <n v="25907.4"/>
    <m/>
    <x v="1"/>
    <n v="1295.3700000000001"/>
    <n v="25907.4"/>
    <n v="673717.52"/>
    <n v="25907.4"/>
    <n v="10027441.1"/>
    <x v="129"/>
    <n v="313357.53437499999"/>
  </r>
  <r>
    <d v="2024-12-18T00:00:00"/>
    <s v="Sales Invoice"/>
    <s v="Tirupati Sales Corporation"/>
    <s v="KRHUB_82079"/>
    <x v="0"/>
    <s v="SubD (SubD A)"/>
    <s v="Fabric &amp; Home Care"/>
    <s v="Ariel"/>
    <n v="2"/>
    <n v="20"/>
    <n v="25907.4"/>
    <m/>
    <x v="1"/>
    <n v="1295.3700000000001"/>
    <n v="25907.4"/>
    <n v="647810.12"/>
    <n v="25907.4"/>
    <n v="10001533.699999999"/>
    <x v="138"/>
    <n v="322630.11935483868"/>
  </r>
  <r>
    <d v="2024-12-16T00:00:00"/>
    <s v="Sales Invoice"/>
    <s v="Verai General Stores"/>
    <s v="KRHUB_90915"/>
    <x v="1"/>
    <s v="SubD (SubD B)"/>
    <s v="Fabric &amp; Home Care"/>
    <s v="Ariel"/>
    <n v="2"/>
    <n v="20"/>
    <n v="25907.4"/>
    <m/>
    <x v="1"/>
    <n v="1295.3700000000001"/>
    <n v="25907.4"/>
    <n v="621902.72"/>
    <n v="178006.63999999998"/>
    <n v="9975626.3000000007"/>
    <x v="149"/>
    <n v="332520.87666666671"/>
  </r>
  <r>
    <d v="2024-12-18T00:00:00"/>
    <s v="Sales Invoice"/>
    <s v="Verai General Stores"/>
    <s v="KRHUB_90915"/>
    <x v="1"/>
    <s v="SubD (SubD B)"/>
    <s v="Fabric &amp; Home Care"/>
    <s v="Ariel"/>
    <n v="2"/>
    <n v="20"/>
    <n v="25907.4"/>
    <m/>
    <x v="1"/>
    <n v="1295.3700000000001"/>
    <n v="25907.4"/>
    <n v="595995.31999999995"/>
    <n v="152099.24"/>
    <n v="9949718.9000000004"/>
    <x v="154"/>
    <n v="343093.75517241383"/>
  </r>
  <r>
    <d v="2024-12-16T00:00:00"/>
    <s v="Sales Invoice"/>
    <s v="Verai General Stores"/>
    <s v="KRHUB_90915"/>
    <x v="1"/>
    <s v="SubD (SubD B)"/>
    <s v="Fabric &amp; Home Care"/>
    <s v="Ariel"/>
    <n v="16"/>
    <n v="80"/>
    <n v="26296.799999999999"/>
    <m/>
    <x v="1"/>
    <n v="328.71"/>
    <n v="26296.799999999999"/>
    <n v="570087.92000000004"/>
    <n v="126191.84"/>
    <n v="9923811.5"/>
    <x v="158"/>
    <n v="354421.83928571426"/>
  </r>
  <r>
    <d v="2024-12-16T00:00:00"/>
    <s v="Sales Invoice"/>
    <s v="Jalaram Enterprise"/>
    <s v="KRHUB_86219"/>
    <x v="1"/>
    <s v="SubD (SubD B)"/>
    <s v="Grooming"/>
    <s v="Guard"/>
    <n v="240"/>
    <n v="240"/>
    <n v="26880"/>
    <m/>
    <x v="4"/>
    <n v="112"/>
    <n v="26880"/>
    <n v="127680"/>
    <n v="88129.600000000006"/>
    <n v="2961808.85"/>
    <x v="129"/>
    <n v="92556.526562500003"/>
  </r>
  <r>
    <d v="2024-12-14T00:00:00"/>
    <s v="Sales Invoice"/>
    <s v="DEV ENTERPRISE"/>
    <s v="KRHUB_90736"/>
    <x v="0"/>
    <s v="SubD (SubD A)"/>
    <s v="Fabric &amp; Home Care"/>
    <s v="Ariel Liquid"/>
    <n v="6"/>
    <n v="60"/>
    <n v="27166.2"/>
    <m/>
    <x v="4"/>
    <n v="452.77000000000004"/>
    <n v="27166.2"/>
    <n v="113663.40000000001"/>
    <n v="262574.30000000005"/>
    <n v="2934928.85"/>
    <x v="138"/>
    <n v="94675.124193548385"/>
  </r>
  <r>
    <d v="2024-12-14T00:00:00"/>
    <s v="Sales Invoice"/>
    <s v="A TO Z TRADERS"/>
    <s v="KRHUB_93275"/>
    <x v="1"/>
    <s v="SubD (SubD B)"/>
    <s v="Health Care"/>
    <s v="Vaporub"/>
    <n v="16"/>
    <n v="16"/>
    <n v="27649.599999999999"/>
    <m/>
    <x v="4"/>
    <n v="1728.1"/>
    <n v="27649.599999999999"/>
    <n v="9039049.120000001"/>
    <n v="63705.4"/>
    <n v="2907762.65"/>
    <x v="149"/>
    <n v="96925.421666666662"/>
  </r>
  <r>
    <d v="2024-12-14T00:00:00"/>
    <s v="Sales Invoice"/>
    <s v="Jalaram Enterprise"/>
    <s v="KRHUB_86219"/>
    <x v="1"/>
    <s v="SubD (SubD B)"/>
    <s v="Health Care"/>
    <s v="Vaporub"/>
    <n v="16"/>
    <n v="16"/>
    <n v="27649.599999999999"/>
    <m/>
    <x v="4"/>
    <n v="1728.1"/>
    <n v="27649.599999999999"/>
    <n v="9011399.5200000014"/>
    <n v="61249.599999999999"/>
    <n v="2880113.0500000003"/>
    <x v="154"/>
    <n v="99314.243103448287"/>
  </r>
  <r>
    <d v="2024-12-14T00:00:00"/>
    <s v="Sales Invoice"/>
    <s v="V M Enterprise"/>
    <s v="KRHUB_91962"/>
    <x v="0"/>
    <s v="SubD (SubD A)"/>
    <s v="Health Care"/>
    <s v="Vaporub"/>
    <n v="16"/>
    <n v="16"/>
    <n v="27649.599999999999"/>
    <m/>
    <x v="4"/>
    <n v="1728.1"/>
    <n v="27649.599999999999"/>
    <n v="8983749.9199999999"/>
    <n v="179459.25"/>
    <n v="2852463.45"/>
    <x v="158"/>
    <n v="101873.69464285715"/>
  </r>
  <r>
    <d v="2024-12-18T00:00:00"/>
    <s v="Sales Invoice"/>
    <s v="Jay Ambe Enterprise"/>
    <s v="KRHUB_92863"/>
    <x v="0"/>
    <s v="SubD (SubD A)"/>
    <s v="Fabric &amp; Home Care"/>
    <s v="Ariel"/>
    <n v="2"/>
    <n v="20"/>
    <n v="28240.6"/>
    <m/>
    <x v="1"/>
    <n v="1412.03"/>
    <n v="28240.6"/>
    <n v="543791.12"/>
    <n v="246297.47"/>
    <n v="9897514.7000000011"/>
    <x v="160"/>
    <n v="366574.61851851858"/>
  </r>
  <r>
    <d v="2024-12-14T00:00:00"/>
    <s v="Sales Invoice"/>
    <s v="Vinayak Marketing"/>
    <s v="KRHUB_91961"/>
    <x v="0"/>
    <s v="SubD (SubD A)"/>
    <s v="Health Care"/>
    <s v="VCD"/>
    <n v="4"/>
    <n v="20"/>
    <n v="28371"/>
    <m/>
    <x v="4"/>
    <n v="1418.55"/>
    <n v="28371"/>
    <n v="729251"/>
    <n v="318126.27999999997"/>
    <n v="2824813.85"/>
    <x v="160"/>
    <n v="104622.73518518519"/>
  </r>
  <r>
    <d v="2024-12-13T00:00:00"/>
    <s v="Sales Invoice"/>
    <s v="Jay Ambe Enterprise"/>
    <s v="KRHUB_92863"/>
    <x v="0"/>
    <s v="SubD (SubD A)"/>
    <s v="Fabric &amp; Home Care"/>
    <s v="Tide"/>
    <n v="3"/>
    <n v="30"/>
    <n v="28749.9"/>
    <m/>
    <x v="0"/>
    <n v="958.33"/>
    <n v="28749.9"/>
    <n v="411038.85"/>
    <n v="218056.87"/>
    <n v="315755.21999999997"/>
    <x v="415"/>
    <n v="52625.869999999995"/>
  </r>
  <r>
    <d v="2024-12-14T00:00:00"/>
    <s v="Sales Invoice"/>
    <s v="Vinayak Marketing"/>
    <s v="KRHUB_91961"/>
    <x v="0"/>
    <s v="SubD (SubD A)"/>
    <s v="Fabric &amp; Home Care"/>
    <s v="Ariel Liquid"/>
    <n v="12"/>
    <n v="180"/>
    <n v="28832.400000000001"/>
    <m/>
    <x v="4"/>
    <n v="160.18"/>
    <n v="28832.400000000001"/>
    <n v="86497.200000000012"/>
    <n v="289755.27999999997"/>
    <n v="2796442.85"/>
    <x v="164"/>
    <n v="107555.49423076924"/>
  </r>
  <r>
    <d v="2024-12-17T00:00:00"/>
    <s v="Sales Invoice"/>
    <s v="SHREE MOMAI TRADERS"/>
    <s v="KRHUB_89269"/>
    <x v="0"/>
    <s v="SubD (SubD A)"/>
    <s v="Fabric &amp; Home Care"/>
    <s v="Ariel"/>
    <n v="6"/>
    <n v="42"/>
    <n v="29217.3"/>
    <m/>
    <x v="1"/>
    <n v="695.65"/>
    <n v="29217.3"/>
    <n v="515550.52"/>
    <n v="121910.84"/>
    <n v="9869274.0999999996"/>
    <x v="164"/>
    <n v="379587.46538461535"/>
  </r>
  <r>
    <d v="2024-12-16T00:00:00"/>
    <s v="Sales Invoice"/>
    <s v="GPSAR Healthcare Ltd"/>
    <s v="KRHUB_78371"/>
    <x v="2"/>
    <s v="HFS (Large A Pharmacy)- D type"/>
    <s v="Baby Care"/>
    <s v="Pampers"/>
    <n v="4"/>
    <n v="24"/>
    <n v="29979.84"/>
    <m/>
    <x v="4"/>
    <n v="1249.1600000000001"/>
    <n v="29979.840000000004"/>
    <n v="29979.840000000004"/>
    <n v="110052"/>
    <n v="2767610.45"/>
    <x v="192"/>
    <n v="110704.41800000001"/>
  </r>
  <r>
    <d v="2024-12-18T00:00:00"/>
    <s v="Sales Invoice"/>
    <s v="Jay Ambe Enterprise"/>
    <s v="KRHUB_92863"/>
    <x v="0"/>
    <s v="SubD (SubD A)"/>
    <s v="Fabric &amp; Home Care"/>
    <s v="Tide"/>
    <n v="5"/>
    <n v="50"/>
    <n v="30046.5"/>
    <m/>
    <x v="1"/>
    <n v="600.92999999999995"/>
    <n v="30046.499999999996"/>
    <n v="382288.94999999995"/>
    <n v="189306.96999999997"/>
    <n v="9840056.8000000007"/>
    <x v="192"/>
    <n v="393602.27200000006"/>
  </r>
  <r>
    <d v="2024-12-17T00:00:00"/>
    <s v="Sales Invoice"/>
    <s v="SHREE MOMAI TRADERS"/>
    <s v="KRHUB_89269"/>
    <x v="0"/>
    <s v="SubD (SubD A)"/>
    <s v="Fabric &amp; Home Care"/>
    <s v="Tide"/>
    <n v="5"/>
    <n v="50"/>
    <n v="30046.5"/>
    <m/>
    <x v="1"/>
    <n v="600.92999999999995"/>
    <n v="30046.499999999996"/>
    <n v="352242.44999999995"/>
    <n v="92693.54"/>
    <n v="9810010.3000000007"/>
    <x v="196"/>
    <n v="408750.4291666667"/>
  </r>
  <r>
    <d v="2024-12-17T00:00:00"/>
    <s v="Sales Invoice"/>
    <s v="SHREE MOMAI TRADERS"/>
    <s v="KRHUB_89269"/>
    <x v="0"/>
    <s v="SubD (SubD A)"/>
    <s v="Fabric &amp; Home Care"/>
    <s v="Ariel"/>
    <n v="5"/>
    <n v="296"/>
    <n v="30203.84"/>
    <m/>
    <x v="1"/>
    <n v="102.04"/>
    <n v="30203.84"/>
    <n v="486333.22"/>
    <n v="62647.040000000001"/>
    <n v="9779963.8000000007"/>
    <x v="212"/>
    <n v="425215.81739130436"/>
  </r>
  <r>
    <d v="2024-12-14T00:00:00"/>
    <s v="Sales Invoice"/>
    <s v="DEV ENTERPRISE"/>
    <s v="KRHUB_90736"/>
    <x v="0"/>
    <s v="SubD (SubD A)"/>
    <s v="Health Care"/>
    <s v="Inhaler"/>
    <n v="25"/>
    <n v="25"/>
    <n v="31665.75"/>
    <m/>
    <x v="4"/>
    <n v="1266.6300000000001"/>
    <n v="31665.750000000004"/>
    <n v="1013304"/>
    <n v="235408.1"/>
    <n v="2737630.6100000003"/>
    <x v="196"/>
    <n v="114067.94208333334"/>
  </r>
  <r>
    <d v="2024-12-14T00:00:00"/>
    <s v="Sales Invoice"/>
    <s v="Jiyansh Sales"/>
    <s v="KRHUB_94585"/>
    <x v="1"/>
    <s v="SubD (SubD B)"/>
    <s v="Health Care"/>
    <s v="Inhaler"/>
    <n v="25"/>
    <n v="25"/>
    <n v="31665.75"/>
    <m/>
    <x v="4"/>
    <n v="1266.6300000000001"/>
    <n v="31665.750000000004"/>
    <n v="981638.25"/>
    <n v="31665.750000000004"/>
    <n v="2705964.8600000003"/>
    <x v="212"/>
    <n v="117650.64608695653"/>
  </r>
  <r>
    <d v="2024-12-14T00:00:00"/>
    <s v="Sales Invoice"/>
    <s v="DEV ENTERPRISE"/>
    <s v="KRHUB_90736"/>
    <x v="0"/>
    <s v="SubD (SubD A)"/>
    <s v="Fabric &amp; Home Care"/>
    <s v="Tide"/>
    <n v="24"/>
    <n v="240"/>
    <n v="32443.200000000001"/>
    <m/>
    <x v="4"/>
    <n v="135.18"/>
    <n v="32443.200000000001"/>
    <n v="322195.95"/>
    <n v="203742.35"/>
    <n v="2674299.1100000003"/>
    <x v="219"/>
    <n v="121559.05045454548"/>
  </r>
  <r>
    <d v="2024-12-17T00:00:00"/>
    <s v="Sales Invoice"/>
    <s v="SHREE MOMAI TRADERS"/>
    <s v="KRHUB_89269"/>
    <x v="0"/>
    <s v="SubD (SubD A)"/>
    <s v="Fabric &amp; Home Care"/>
    <s v="Tide"/>
    <n v="24"/>
    <n v="240"/>
    <n v="32443.200000000001"/>
    <m/>
    <x v="1"/>
    <n v="135.18"/>
    <n v="32443.200000000001"/>
    <n v="289752.75"/>
    <n v="32443.200000000001"/>
    <n v="9749759.9600000009"/>
    <x v="219"/>
    <n v="443170.90727272729"/>
  </r>
  <r>
    <d v="2024-12-16T00:00:00"/>
    <s v="Sales Invoice"/>
    <s v="Verai General Stores"/>
    <s v="KRHUB_90915"/>
    <x v="1"/>
    <s v="SubD (SubD B)"/>
    <s v="Fabric &amp; Home Care"/>
    <s v="Ariel"/>
    <n v="5"/>
    <n v="320"/>
    <n v="32652.799999999999"/>
    <m/>
    <x v="1"/>
    <n v="102.03999999999999"/>
    <n v="32652.799999999996"/>
    <n v="456129.38"/>
    <n v="99895.039999999979"/>
    <n v="9717316.7599999998"/>
    <x v="224"/>
    <n v="462729.36952380952"/>
  </r>
  <r>
    <d v="2024-12-19T00:00:00"/>
    <s v="Sales Invoice"/>
    <s v="Kyra Enterprises"/>
    <s v="KRHUB_95398"/>
    <x v="13"/>
    <s v="New WS Platinum (Semi WS Traditional)"/>
    <s v="Health Care"/>
    <s v="Vaporub"/>
    <n v="72"/>
    <n v="71"/>
    <n v="32704.02"/>
    <m/>
    <x v="1"/>
    <n v="460.62"/>
    <n v="32704.02"/>
    <n v="8956100.3200000003"/>
    <n v="9325580.0200000014"/>
    <n v="9684663.9600000009"/>
    <x v="226"/>
    <n v="484233.19800000003"/>
  </r>
  <r>
    <d v="2024-12-20T00:00:00"/>
    <s v="Sales Invoice"/>
    <s v="Mashru General Store"/>
    <s v="KRHUB_92137"/>
    <x v="1"/>
    <s v="SubD (SubD B)"/>
    <s v="Grooming"/>
    <s v="Wilkinson Sword"/>
    <n v="160"/>
    <n v="320"/>
    <n v="32960"/>
    <m/>
    <x v="1"/>
    <n v="103"/>
    <n v="32960"/>
    <n v="82400"/>
    <n v="32960"/>
    <n v="9651959.9400000013"/>
    <x v="234"/>
    <n v="507997.89157894743"/>
  </r>
  <r>
    <d v="2024-12-14T00:00:00"/>
    <s v="Sales Invoice"/>
    <s v="DEV ENTERPRISE"/>
    <s v="KRHUB_90736"/>
    <x v="0"/>
    <s v="SubD (SubD A)"/>
    <s v="Fabric &amp; Home Care"/>
    <s v="Tide"/>
    <n v="5"/>
    <n v="55"/>
    <n v="33051.15"/>
    <m/>
    <x v="4"/>
    <n v="600.93000000000006"/>
    <n v="33051.15"/>
    <n v="257309.55000000002"/>
    <n v="171299.15"/>
    <n v="2641855.91"/>
    <x v="224"/>
    <n v="125802.66238095239"/>
  </r>
  <r>
    <d v="2024-12-16T00:00:00"/>
    <s v="Sales Invoice"/>
    <s v="Jalaram Enterprise"/>
    <s v="KRHUB_86219"/>
    <x v="1"/>
    <s v="SubD (SubD B)"/>
    <s v="Grooming"/>
    <s v="Guard"/>
    <n v="480"/>
    <n v="480"/>
    <n v="33600"/>
    <m/>
    <x v="4"/>
    <n v="70"/>
    <n v="33600"/>
    <n v="100800"/>
    <n v="33600"/>
    <n v="2608804.7600000002"/>
    <x v="226"/>
    <n v="130440.23800000001"/>
  </r>
  <r>
    <d v="2024-12-16T00:00:00"/>
    <s v="Sales Invoice"/>
    <s v="Verai General Stores"/>
    <s v="KRHUB_90915"/>
    <x v="1"/>
    <s v="SubD (SubD B)"/>
    <s v="Grooming"/>
    <s v="Guard"/>
    <n v="480"/>
    <n v="480"/>
    <n v="33600"/>
    <m/>
    <x v="4"/>
    <n v="70"/>
    <n v="33600"/>
    <n v="67200"/>
    <n v="67242.239999999991"/>
    <n v="2575204.7600000002"/>
    <x v="234"/>
    <n v="135537.09263157897"/>
  </r>
  <r>
    <d v="2024-12-14T00:00:00"/>
    <s v="Sales Invoice"/>
    <s v="Vinayak Marketing"/>
    <s v="KRHUB_91961"/>
    <x v="0"/>
    <s v="SubD (SubD A)"/>
    <s v="Grooming"/>
    <s v="Guard"/>
    <n v="480"/>
    <n v="480"/>
    <n v="33600"/>
    <m/>
    <x v="0"/>
    <n v="70"/>
    <n v="33600"/>
    <n v="33600"/>
    <n v="260922.88"/>
    <n v="287005.32"/>
    <x v="416"/>
    <n v="57401.063999999998"/>
  </r>
  <r>
    <d v="2024-12-16T00:00:00"/>
    <s v="Sales Invoice"/>
    <s v="Verai General Stores"/>
    <s v="KRHUB_90915"/>
    <x v="1"/>
    <s v="SubD (SubD B)"/>
    <s v="Health Care"/>
    <s v="VCD"/>
    <n v="32"/>
    <n v="192"/>
    <n v="33642.239999999998"/>
    <m/>
    <x v="4"/>
    <n v="175.22"/>
    <n v="33642.239999999998"/>
    <n v="700880"/>
    <n v="33642.239999999998"/>
    <n v="2541604.7600000002"/>
    <x v="245"/>
    <n v="141200.26444444444"/>
  </r>
  <r>
    <d v="2024-12-14T00:00:00"/>
    <s v="Sales Invoice"/>
    <s v="A TO Z TRADERS"/>
    <s v="KRHUB_93275"/>
    <x v="1"/>
    <s v="SubD (SubD B)"/>
    <s v="Fabric &amp; Home Care"/>
    <s v="Tide"/>
    <n v="5"/>
    <n v="60"/>
    <n v="36055.800000000003"/>
    <m/>
    <x v="4"/>
    <n v="600.93000000000006"/>
    <n v="36055.800000000003"/>
    <n v="224258.4"/>
    <n v="36055.800000000003"/>
    <n v="2507962.52"/>
    <x v="246"/>
    <n v="147527.20705882352"/>
  </r>
  <r>
    <d v="2024-12-16T00:00:00"/>
    <s v="Sales Invoice"/>
    <s v="GPSAR Healthcare Ltd"/>
    <s v="KRHUB_78371"/>
    <x v="2"/>
    <s v="HFS (Large A Pharmacy)- D type"/>
    <s v="Fem Care"/>
    <s v="Whisper Ultra"/>
    <n v="12"/>
    <n v="120"/>
    <n v="36842.400000000001"/>
    <m/>
    <x v="4"/>
    <n v="307.02000000000004"/>
    <n v="36842.400000000001"/>
    <n v="36842.400000000001"/>
    <n v="80072.160000000003"/>
    <n v="2471906.7200000002"/>
    <x v="247"/>
    <n v="154494.17000000001"/>
  </r>
  <r>
    <d v="2024-12-18T00:00:00"/>
    <s v="Sales Invoice"/>
    <s v="Vinod Pharma"/>
    <s v="KRHUB_93329"/>
    <x v="0"/>
    <s v="SubD (SubD A)"/>
    <s v="Fabric &amp; Home Care"/>
    <s v="Ariel"/>
    <n v="2"/>
    <n v="30"/>
    <n v="38861.1"/>
    <m/>
    <x v="1"/>
    <n v="1295.3699999999999"/>
    <n v="38861.1"/>
    <n v="423476.57999999996"/>
    <n v="140492.94"/>
    <n v="9618999.9400000013"/>
    <x v="245"/>
    <n v="534388.88555555558"/>
  </r>
  <r>
    <d v="2024-12-14T00:00:00"/>
    <s v="Sales Invoice"/>
    <s v="Bipinkumar Manshukhlal Shah"/>
    <s v="KRHUB_78366"/>
    <x v="0"/>
    <s v="SubD (SubD A)"/>
    <s v="Health Care"/>
    <s v="VCD"/>
    <n v="32"/>
    <n v="224"/>
    <n v="39249.279999999999"/>
    <m/>
    <x v="4"/>
    <n v="175.22"/>
    <n v="39249.279999999999"/>
    <n v="667237.76"/>
    <n v="39249.279999999999"/>
    <n v="2435064.3200000003"/>
    <x v="248"/>
    <n v="162337.62133333334"/>
  </r>
  <r>
    <d v="2024-12-13T00:00:00"/>
    <s v="Sales Invoice"/>
    <s v="V M Enterprise"/>
    <s v="KRHUB_91962"/>
    <x v="0"/>
    <s v="SubD (SubD A)"/>
    <s v="Fabric &amp; Home Care"/>
    <s v="Tide"/>
    <n v="3"/>
    <n v="45"/>
    <n v="43124.85"/>
    <m/>
    <x v="0"/>
    <n v="958.32999999999993"/>
    <n v="43124.85"/>
    <n v="188202.59999999998"/>
    <n v="151809.65000000002"/>
    <n v="253405.31999999998"/>
    <x v="417"/>
    <n v="63351.329999999994"/>
  </r>
  <r>
    <d v="2024-12-16T00:00:00"/>
    <s v="Sales Invoice"/>
    <s v="GPSAR Healthcare Ltd"/>
    <s v="KRHUB_78371"/>
    <x v="2"/>
    <s v="HFS (Large A Pharmacy)- D type"/>
    <s v="Fem Care"/>
    <s v="Whisper Maxi"/>
    <n v="30"/>
    <n v="224"/>
    <n v="43229.760000000002"/>
    <m/>
    <x v="4"/>
    <n v="192.99"/>
    <n v="43229.760000000002"/>
    <n v="43229.760000000002"/>
    <n v="43229.760000000002"/>
    <n v="2395815.04"/>
    <x v="249"/>
    <n v="171129.64571428573"/>
  </r>
  <r>
    <d v="2024-12-13T00:00:00"/>
    <s v="Sales Invoice"/>
    <s v="Jay Ambe Enterprise"/>
    <s v="KRHUB_92863"/>
    <x v="0"/>
    <s v="SubD (SubD A)"/>
    <s v="Fabric &amp; Home Care"/>
    <s v="Tide"/>
    <n v="5"/>
    <n v="75"/>
    <n v="45069.75"/>
    <m/>
    <x v="0"/>
    <n v="600.92999999999995"/>
    <n v="45069.749999999993"/>
    <n v="145077.75"/>
    <n v="159260.47"/>
    <n v="210280.46999999997"/>
    <x v="418"/>
    <n v="70093.489999999991"/>
  </r>
  <r>
    <d v="2024-12-14T00:00:00"/>
    <s v="Sales Invoice"/>
    <s v="Vinayak Marketing"/>
    <s v="KRHUB_91961"/>
    <x v="0"/>
    <s v="SubD (SubD A)"/>
    <s v="Grooming"/>
    <s v="Wilkinson Sword"/>
    <n v="160"/>
    <n v="480"/>
    <n v="49440"/>
    <m/>
    <x v="4"/>
    <n v="103"/>
    <n v="49440"/>
    <n v="49440"/>
    <n v="227322.88"/>
    <n v="2352585.2800000003"/>
    <x v="250"/>
    <n v="180968.0984615385"/>
  </r>
  <r>
    <d v="2024-12-18T00:00:00"/>
    <s v="Sales Invoice"/>
    <s v="Jay Ambe Enterprise"/>
    <s v="KRHUB_92863"/>
    <x v="0"/>
    <s v="SubD (SubD A)"/>
    <s v="Fabric &amp; Home Care"/>
    <s v="Ariel"/>
    <n v="5"/>
    <n v="496"/>
    <n v="50611.839999999997"/>
    <m/>
    <x v="1"/>
    <n v="102.03999999999999"/>
    <n v="50611.839999999997"/>
    <n v="384615.48"/>
    <n v="114190.72"/>
    <n v="9580138.8399999999"/>
    <x v="246"/>
    <n v="563537.57882352942"/>
  </r>
  <r>
    <d v="2024-12-14T00:00:00"/>
    <s v="Sales Invoice"/>
    <s v="V M Enterprise"/>
    <s v="KRHUB_91962"/>
    <x v="0"/>
    <s v="SubD (SubD A)"/>
    <s v="Fabric &amp; Home Care"/>
    <s v="Ariel"/>
    <n v="5"/>
    <n v="500"/>
    <n v="51020"/>
    <m/>
    <x v="4"/>
    <n v="102.04"/>
    <n v="51020"/>
    <n v="334003.64"/>
    <n v="108684.8"/>
    <n v="2303145.2800000003"/>
    <x v="251"/>
    <n v="191928.77333333335"/>
  </r>
  <r>
    <d v="2024-12-14T00:00:00"/>
    <s v="Sales Invoice"/>
    <s v="Vinayak Marketing"/>
    <s v="KRHUB_91961"/>
    <x v="0"/>
    <s v="SubD (SubD A)"/>
    <s v="Health Care"/>
    <s v="Vaporub"/>
    <n v="16"/>
    <n v="32"/>
    <n v="55299.199999999997"/>
    <m/>
    <x v="4"/>
    <n v="1728.1"/>
    <n v="55299.199999999997"/>
    <n v="8923396.3000000007"/>
    <n v="177882.88"/>
    <n v="2252125.2800000003"/>
    <x v="252"/>
    <n v="204738.66181818183"/>
  </r>
  <r>
    <d v="2024-12-20T00:00:00"/>
    <s v="Sales Invoice"/>
    <s v="Vinayak Marketing"/>
    <s v="KRHUB_91961"/>
    <x v="0"/>
    <s v="SubD (SubD A)"/>
    <s v="Health Care"/>
    <s v="Vaporub"/>
    <n v="16"/>
    <n v="32"/>
    <n v="55299.199999999997"/>
    <m/>
    <x v="1"/>
    <n v="1728.1"/>
    <n v="55299.199999999997"/>
    <n v="8868097.1000000015"/>
    <n v="122583.67999999999"/>
    <n v="9529527"/>
    <x v="247"/>
    <n v="595595.4375"/>
  </r>
  <r>
    <d v="2024-12-14T00:00:00"/>
    <s v="Sales Invoice"/>
    <s v="V M Enterprise"/>
    <s v="KRHUB_91962"/>
    <x v="0"/>
    <s v="SubD (SubD A)"/>
    <s v="Fabric &amp; Home Care"/>
    <s v="Ariel Liquid"/>
    <n v="12"/>
    <n v="360"/>
    <n v="57664.800000000003"/>
    <m/>
    <x v="4"/>
    <n v="160.18"/>
    <n v="57664.800000000003"/>
    <n v="57664.800000000003"/>
    <n v="57664.800000000003"/>
    <n v="2196826.08"/>
    <x v="253"/>
    <n v="219682.60800000001"/>
  </r>
  <r>
    <d v="2024-12-13T00:00:00"/>
    <s v="Sales Invoice"/>
    <s v="Jay Ambe Enterprise"/>
    <s v="KRHUB_92863"/>
    <x v="0"/>
    <s v="SubD (SubD A)"/>
    <s v="Hair Care"/>
    <s v="H&amp;S"/>
    <n v="12"/>
    <n v="72"/>
    <n v="63578.879999999997"/>
    <m/>
    <x v="0"/>
    <n v="883.04"/>
    <n v="63578.879999999997"/>
    <n v="63578.879999999997"/>
    <n v="63578.879999999997"/>
    <n v="165210.72"/>
    <x v="419"/>
    <n v="82605.36"/>
  </r>
  <r>
    <d v="2024-12-14T00:00:00"/>
    <s v="Sales Invoice"/>
    <s v="Vinayak Marketing"/>
    <s v="KRHUB_91961"/>
    <x v="0"/>
    <s v="SubD (SubD A)"/>
    <s v="Health Care"/>
    <s v="VCD"/>
    <n v="32"/>
    <n v="384"/>
    <n v="67284.479999999996"/>
    <m/>
    <x v="4"/>
    <n v="175.22"/>
    <n v="67284.479999999996"/>
    <n v="627988.47999999998"/>
    <n v="67284.479999999996"/>
    <n v="2139161.2800000003"/>
    <x v="254"/>
    <n v="237684.5866666667"/>
  </r>
  <r>
    <d v="2024-12-18T00:00:00"/>
    <s v="Sales Invoice"/>
    <s v="Kyra Enterprises"/>
    <s v="KRHUB_95398"/>
    <x v="13"/>
    <s v="New WS Platinum (Semi WS Traditional)"/>
    <s v="Health Care"/>
    <s v="Vaporub"/>
    <n v="72"/>
    <n v="157"/>
    <n v="72317.34"/>
    <m/>
    <x v="1"/>
    <n v="460.62"/>
    <n v="72317.34"/>
    <n v="8812797.9000000004"/>
    <n v="9292876"/>
    <n v="9474227.8000000007"/>
    <x v="248"/>
    <n v="631615.18666666676"/>
  </r>
  <r>
    <d v="2024-12-19T00:00:00"/>
    <s v="Sales Invoice"/>
    <s v="Kyra Enterprises"/>
    <s v="KRHUB_95398"/>
    <x v="13"/>
    <s v="New WS Platinum (Semi WS Traditional)"/>
    <s v="Health Care"/>
    <s v="Inhaler"/>
    <n v="25"/>
    <n v="60"/>
    <n v="75997.8"/>
    <m/>
    <x v="1"/>
    <n v="1266.6300000000001"/>
    <n v="75997.8"/>
    <n v="949972.5"/>
    <n v="9220558.6600000001"/>
    <n v="9401910.4600000009"/>
    <x v="249"/>
    <n v="671565.03285714297"/>
  </r>
  <r>
    <d v="2024-12-17T00:00:00"/>
    <s v="Sales Invoice"/>
    <s v="Punit Sales Agency"/>
    <s v="KRHUB_78572"/>
    <x v="0"/>
    <s v="SubD (SubD A)"/>
    <s v="Fabric &amp; Home Care"/>
    <s v="Ariel"/>
    <n v="2"/>
    <n v="60"/>
    <n v="77722.2"/>
    <m/>
    <x v="1"/>
    <n v="1295.3699999999999"/>
    <n v="77722.2"/>
    <n v="282983.64"/>
    <n v="181351.8"/>
    <n v="9325912.6600000001"/>
    <x v="250"/>
    <n v="717377.89692307694"/>
  </r>
  <r>
    <d v="2024-12-14T00:00:00"/>
    <s v="Sales Invoice"/>
    <s v="JCK Enterprise"/>
    <s v="KRHUB_96991"/>
    <x v="13"/>
    <s v="New WS Platinum (Semi WS Traditional)"/>
    <s v="Health Care"/>
    <s v="Action 500"/>
    <n v="960"/>
    <n v="1920"/>
    <n v="89644.800000000003"/>
    <m/>
    <x v="4"/>
    <n v="46.690000000000005"/>
    <n v="89644.800000000003"/>
    <n v="941270.39999999991"/>
    <n v="1833620.8000000003"/>
    <n v="2071876.8000000003"/>
    <x v="259"/>
    <n v="258984.60000000003"/>
  </r>
  <r>
    <d v="2024-12-14T00:00:00"/>
    <s v="Sales Invoice"/>
    <s v="JCK Enterprise"/>
    <s v="KRHUB_96991"/>
    <x v="13"/>
    <s v="New WS Platinum (Semi WS Traditional)"/>
    <s v="Health Care"/>
    <s v="Action 500"/>
    <n v="960"/>
    <n v="1933"/>
    <n v="90251.77"/>
    <m/>
    <x v="4"/>
    <n v="46.690000000000005"/>
    <n v="90251.77"/>
    <n v="851625.6"/>
    <n v="1743976"/>
    <n v="1982232"/>
    <x v="414"/>
    <n v="283176"/>
  </r>
  <r>
    <d v="2024-12-14T00:00:00"/>
    <s v="Sales Invoice"/>
    <s v="Star Exports(GST)"/>
    <s v="KRHUB_68657"/>
    <x v="13"/>
    <s v="WS Platinum (Semi WS Traditional)"/>
    <s v="Fabric &amp; Home Care"/>
    <s v="Tide"/>
    <n v="48"/>
    <n v="3600"/>
    <n v="100008"/>
    <m/>
    <x v="4"/>
    <n v="27.78"/>
    <n v="100008"/>
    <n v="100008"/>
    <n v="100008"/>
    <n v="1891980.23"/>
    <x v="415"/>
    <n v="315330.03833333333"/>
  </r>
  <r>
    <d v="2024-12-13T00:00:00"/>
    <s v="Sales Invoice"/>
    <s v="Vinod Pharma"/>
    <s v="KRHUB_93329"/>
    <x v="0"/>
    <s v="SubD (SubD A)"/>
    <s v="Fabric &amp; Home Care"/>
    <s v="Ariel"/>
    <n v="5"/>
    <n v="996"/>
    <n v="101631.84"/>
    <m/>
    <x v="0"/>
    <n v="102.03999999999999"/>
    <n v="101631.84"/>
    <n v="205261.44"/>
    <n v="101631.84"/>
    <n v="101631.84"/>
    <x v="420"/>
    <n v="101631.84"/>
  </r>
  <r>
    <d v="2024-12-19T00:00:00"/>
    <s v="Sales Invoice"/>
    <s v="Punit Sales Agency"/>
    <s v="KRHUB_78572"/>
    <x v="0"/>
    <s v="SubD (SubD A)"/>
    <s v="Fabric &amp; Home Care"/>
    <s v="Ariel"/>
    <n v="2"/>
    <n v="80"/>
    <n v="103629.6"/>
    <s v="DAMAGED"/>
    <x v="1"/>
    <n v="1295.3700000000001"/>
    <n v="103629.6"/>
    <n v="103629.6"/>
    <n v="103629.6"/>
    <n v="9248190.4600000009"/>
    <x v="251"/>
    <n v="770682.53833333345"/>
  </r>
  <r>
    <d v="2024-12-14T00:00:00"/>
    <s v="Sales Invoice"/>
    <s v="DEV ENTERPRISE"/>
    <s v="KRHUB_90736"/>
    <x v="0"/>
    <s v="SubD (SubD A)"/>
    <s v="Health Care"/>
    <s v="Vaporub"/>
    <n v="16"/>
    <n v="80"/>
    <n v="138248"/>
    <s v="DAMAGED"/>
    <x v="4"/>
    <n v="1728.1"/>
    <n v="138248"/>
    <n v="8740480.5600000005"/>
    <n v="138248"/>
    <n v="1791972.23"/>
    <x v="416"/>
    <n v="358394.446"/>
  </r>
  <r>
    <d v="2024-12-17T00:00:00"/>
    <s v="Sales Invoice"/>
    <s v="Kyra Enterprises"/>
    <s v="KRHUB_95398"/>
    <x v="13"/>
    <s v="New WS Platinum (Semi WS Traditional)"/>
    <s v="Health Care"/>
    <s v="Inhaler"/>
    <n v="25"/>
    <n v="131"/>
    <n v="165928.53"/>
    <s v="DAMAGED"/>
    <x v="1"/>
    <n v="1266.6299999999999"/>
    <n v="165928.53"/>
    <n v="873974.7"/>
    <n v="9144560.8600000013"/>
    <n v="9144560.8600000013"/>
    <x v="252"/>
    <n v="831323.71454545471"/>
  </r>
  <r>
    <d v="2024-12-16T00:00:00"/>
    <s v="Sales Invoice"/>
    <s v="JCK Enterprise"/>
    <s v="KRHUB_96991"/>
    <x v="13"/>
    <s v="New WS Platinum (Semi WS Traditional)"/>
    <s v="Health Care"/>
    <s v="VCD"/>
    <n v="32"/>
    <n v="1352"/>
    <n v="236897.44"/>
    <s v="DAMAGED"/>
    <x v="4"/>
    <n v="175.22"/>
    <n v="236897.44"/>
    <n v="560704"/>
    <n v="1653724.23"/>
    <n v="1653724.23"/>
    <x v="417"/>
    <n v="413431.0575"/>
  </r>
  <r>
    <d v="2024-12-19T00:00:00"/>
    <s v="Sales Invoice"/>
    <s v="Kyra Enterprises"/>
    <s v="KRHUB_95398"/>
    <x v="13"/>
    <s v="New WS Platinum (Semi WS Traditional)"/>
    <s v="Health Care"/>
    <s v="Inhaler"/>
    <n v="25"/>
    <n v="190"/>
    <n v="240659.7"/>
    <s v="DAMAGED"/>
    <x v="1"/>
    <n v="1266.6300000000001"/>
    <n v="240659.7"/>
    <n v="708046.16999999993"/>
    <n v="8978632.3300000001"/>
    <n v="8978632.3300000001"/>
    <x v="253"/>
    <n v="897863.23300000001"/>
  </r>
  <r>
    <d v="2024-12-18T00:00:00"/>
    <s v="Sales Invoice"/>
    <s v="Kyra Enterprises"/>
    <s v="KRHUB_95398"/>
    <x v="13"/>
    <s v="New WS Platinum (Semi WS Traditional)"/>
    <s v="Health Care"/>
    <s v="Vaporub"/>
    <n v="72"/>
    <n v="563"/>
    <n v="259329.06"/>
    <s v="DAMAGED"/>
    <x v="1"/>
    <n v="460.62"/>
    <n v="259329.06"/>
    <n v="8602232.5600000005"/>
    <n v="8737972.6300000008"/>
    <n v="8737972.6300000008"/>
    <x v="254"/>
    <n v="970885.84777777782"/>
  </r>
  <r>
    <d v="2024-12-17T00:00:00"/>
    <s v="Sales Invoice"/>
    <s v="Kyra Enterprises"/>
    <s v="KRHUB_95398"/>
    <x v="13"/>
    <s v="New WS Platinum (Semi WS Traditional)"/>
    <s v="Health Care"/>
    <s v="Vaporub"/>
    <n v="12"/>
    <n v="129"/>
    <n v="299894.03999999998"/>
    <s v="DAMAGED"/>
    <x v="1"/>
    <n v="2324.7599999999998"/>
    <n v="299894.03999999998"/>
    <n v="8342903.5"/>
    <n v="8478643.5700000003"/>
    <n v="8478643.5700000003"/>
    <x v="259"/>
    <n v="1059830.44625"/>
  </r>
  <r>
    <d v="2024-12-16T00:00:00"/>
    <s v="Sales Invoice"/>
    <s v="JCK Enterprise"/>
    <s v="KRHUB_96991"/>
    <x v="13"/>
    <s v="New WS Platinum (Semi WS Traditional)"/>
    <s v="Health Care"/>
    <s v="VCD"/>
    <n v="32"/>
    <n v="1848"/>
    <n v="323806.56"/>
    <s v="DAMAGED"/>
    <x v="4"/>
    <n v="175.22"/>
    <n v="323806.56"/>
    <n v="323806.56"/>
    <n v="1416826.79"/>
    <n v="1416826.79"/>
    <x v="418"/>
    <n v="472275.59666666668"/>
  </r>
  <r>
    <d v="2024-12-16T00:00:00"/>
    <s v="Sales Invoice"/>
    <s v="JCK Enterprise"/>
    <s v="KRHUB_96991"/>
    <x v="13"/>
    <s v="New WS Platinum (Semi WS Traditional)"/>
    <s v="Health Care"/>
    <s v="Vaporub"/>
    <n v="72"/>
    <n v="720"/>
    <n v="331646.40000000002"/>
    <s v="DAMAGED"/>
    <x v="4"/>
    <n v="460.62"/>
    <n v="331646.40000000002"/>
    <n v="8043009.4600000009"/>
    <n v="1093020.23"/>
    <n v="1093020.23"/>
    <x v="419"/>
    <n v="546510.11499999999"/>
  </r>
  <r>
    <d v="2024-12-19T00:00:00"/>
    <s v="Sales Invoice"/>
    <s v="Kyra Enterprises"/>
    <s v="KRHUB_95398"/>
    <x v="13"/>
    <s v="New WS Platinum (Semi WS Traditional)"/>
    <s v="Health Care"/>
    <s v="Vaporub"/>
    <n v="72"/>
    <n v="865"/>
    <n v="398436.3"/>
    <s v="DAMAGED"/>
    <x v="1"/>
    <n v="460.62"/>
    <n v="398436.3"/>
    <n v="7711363.0600000005"/>
    <n v="8178749.5300000012"/>
    <n v="8178749.5300000012"/>
    <x v="414"/>
    <n v="1168392.7900000003"/>
  </r>
  <r>
    <d v="2024-12-17T00:00:00"/>
    <s v="Sales Invoice"/>
    <s v="Kyra Enterprises"/>
    <s v="KRHUB_95398"/>
    <x v="13"/>
    <s v="New WS Platinum (Semi WS Traditional)"/>
    <s v="Health Care"/>
    <s v="Inhaler"/>
    <n v="25"/>
    <n v="369"/>
    <n v="467386.47"/>
    <s v="DAMAGED"/>
    <x v="1"/>
    <n v="1266.6299999999999"/>
    <n v="467386.47"/>
    <n v="467386.47"/>
    <n v="7780313.2300000004"/>
    <n v="7780313.2300000004"/>
    <x v="415"/>
    <n v="1296718.8716666668"/>
  </r>
  <r>
    <d v="2024-12-17T00:00:00"/>
    <s v="Sales Invoice"/>
    <s v="Kyra Enterprises"/>
    <s v="KRHUB_95398"/>
    <x v="13"/>
    <s v="New WS Platinum (Semi WS Traditional)"/>
    <s v="Health Care"/>
    <s v="Vaporub"/>
    <n v="72"/>
    <n v="1440"/>
    <n v="663292.80000000005"/>
    <s v="DAMAGED"/>
    <x v="1"/>
    <n v="460.62"/>
    <n v="663292.80000000005"/>
    <n v="7312926.7599999998"/>
    <n v="7312926.7599999998"/>
    <n v="7312926.7599999998"/>
    <x v="416"/>
    <n v="1462585.352"/>
  </r>
  <r>
    <d v="2024-12-14T00:00:00"/>
    <s v="Sales Invoice"/>
    <s v="JCK Enterprise"/>
    <s v="KRHUB_96991"/>
    <x v="13"/>
    <s v="New WS Platinum (Semi WS Traditional)"/>
    <s v="Health Care"/>
    <s v="Action 500"/>
    <n v="960"/>
    <n v="16307"/>
    <n v="761373.83"/>
    <s v="DAMAGED"/>
    <x v="4"/>
    <n v="46.69"/>
    <n v="761373.83"/>
    <n v="761373.83"/>
    <n v="761373.83"/>
    <n v="761373.83"/>
    <x v="420"/>
    <n v="761373.83"/>
  </r>
  <r>
    <d v="2024-12-17T00:00:00"/>
    <s v="Sales Invoice"/>
    <s v="Kyra Enterprises"/>
    <s v="KRHUB_95398"/>
    <x v="13"/>
    <s v="New WS Platinum (Semi WS Traditional)"/>
    <s v="Health Care"/>
    <s v="Vaporub"/>
    <n v="16"/>
    <n v="800"/>
    <n v="1382480"/>
    <s v="Expired Pack"/>
    <x v="1"/>
    <n v="1728.1"/>
    <n v="1382480"/>
    <n v="6649633.9600000009"/>
    <n v="6649633.9600000009"/>
    <n v="6649633.9600000009"/>
    <x v="417"/>
    <n v="1662408.4900000002"/>
  </r>
  <r>
    <d v="2024-12-19T00:00:00"/>
    <s v="Sales Invoice"/>
    <s v="Kyra Enterprises"/>
    <s v="KRHUB_95398"/>
    <x v="13"/>
    <s v="New WS Platinum (Semi WS Traditional)"/>
    <s v="Health Care"/>
    <s v="Vaporub"/>
    <n v="16"/>
    <n v="800"/>
    <n v="1382480"/>
    <s v="DAMAGED"/>
    <x v="1"/>
    <n v="1728.1"/>
    <n v="1382480"/>
    <n v="5267153.9600000009"/>
    <n v="5267153.9600000009"/>
    <n v="5267153.9600000009"/>
    <x v="418"/>
    <n v="1755717.986666667"/>
  </r>
  <r>
    <d v="2024-12-17T00:00:00"/>
    <s v="Sales Invoice"/>
    <s v="Kyra Enterprises"/>
    <s v="KRHUB_95398"/>
    <x v="13"/>
    <s v="New WS Platinum (Semi WS Traditional)"/>
    <s v="Health Care"/>
    <s v="Vaporub"/>
    <n v="12"/>
    <n v="711"/>
    <n v="1652904.36"/>
    <s v="Expired Pack"/>
    <x v="1"/>
    <n v="2324.7600000000002"/>
    <n v="1652904.36"/>
    <n v="3884673.96"/>
    <n v="3884673.96"/>
    <n v="3884673.96"/>
    <x v="419"/>
    <n v="1942336.98"/>
  </r>
  <r>
    <d v="2024-12-18T00:00:00"/>
    <s v="Sales Invoice"/>
    <s v="Kyra Enterprises"/>
    <s v="KRHUB_95398"/>
    <x v="13"/>
    <s v="New WS Platinum (Semi WS Traditional)"/>
    <s v="Health Care"/>
    <s v="Vaporub"/>
    <n v="12"/>
    <n v="960"/>
    <n v="2231769.6"/>
    <s v="DAMAGED"/>
    <x v="1"/>
    <n v="2324.7600000000002"/>
    <n v="2231769.6"/>
    <n v="2231769.6"/>
    <n v="2231769.6"/>
    <n v="2231769.6"/>
    <x v="420"/>
    <n v="2231769.6"/>
  </r>
</pivotCacheRecords>
</file>

<file path=xl/pivotCache/pivotCacheRecords4.xml><?xml version="1.0" encoding="utf-8"?>
<pivotCacheRecords xmlns="http://schemas.openxmlformats.org/spreadsheetml/2006/main" xmlns:r="http://schemas.openxmlformats.org/officeDocument/2006/relationships" count="1427">
  <r>
    <x v="0"/>
    <s v="Pune"/>
    <x v="0"/>
    <x v="0"/>
    <n v="927091.44"/>
    <x v="0"/>
    <n v="684148.99"/>
    <x v="0"/>
    <n v="8343.2803658536577"/>
  </r>
  <r>
    <x v="1"/>
    <s v="Pune"/>
    <x v="1"/>
    <x v="1"/>
    <n v="377430.55000000005"/>
    <x v="1"/>
    <n v="723868.3899999999"/>
    <x v="1"/>
    <n v="8936.6467901234555"/>
  </r>
  <r>
    <x v="0"/>
    <s v="Pune"/>
    <x v="2"/>
    <x v="2"/>
    <n v="115149.18"/>
    <x v="2"/>
    <n v="735038.47"/>
    <x v="2"/>
    <n v="9187.9808749999993"/>
  </r>
  <r>
    <x v="0"/>
    <s v="Vadodara"/>
    <x v="3"/>
    <x v="3"/>
    <n v="11697.599999999999"/>
    <x v="3"/>
    <n v="11861276.300000001"/>
    <x v="3"/>
    <n v="30413.528974358975"/>
  </r>
  <r>
    <x v="0"/>
    <s v="Vadodara"/>
    <x v="4"/>
    <x v="4"/>
    <n v="23716.800000000003"/>
    <x v="4"/>
    <n v="11868703.189999999"/>
    <x v="4"/>
    <n v="30510.805115681233"/>
  </r>
  <r>
    <x v="2"/>
    <s v="Surat"/>
    <x v="5"/>
    <x v="5"/>
    <n v="52808.509999999995"/>
    <x v="5"/>
    <n v="-49546.490000000013"/>
    <x v="5"/>
    <n v="-762.25369230769252"/>
  </r>
  <r>
    <x v="1"/>
    <s v="Pune"/>
    <x v="6"/>
    <x v="6"/>
    <n v="403507.64999999991"/>
    <x v="6"/>
    <n v="743877.91"/>
    <x v="6"/>
    <n v="9416.1760759493682"/>
  </r>
  <r>
    <x v="0"/>
    <s v="Vadodara"/>
    <x v="7"/>
    <x v="7"/>
    <n v="0"/>
    <x v="7"/>
    <n v="11875667.51"/>
    <x v="7"/>
    <n v="30607.390489690722"/>
  </r>
  <r>
    <x v="3"/>
    <s v="Surat"/>
    <x v="8"/>
    <x v="8"/>
    <n v="110937.16999999998"/>
    <x v="8"/>
    <n v="-43625.390000000007"/>
    <x v="8"/>
    <n v="-681.6467187500001"/>
  </r>
  <r>
    <x v="0"/>
    <s v="Surat"/>
    <x v="9"/>
    <x v="9"/>
    <n v="115221.09"/>
    <x v="9"/>
    <n v="-39341.470000000023"/>
    <x v="9"/>
    <n v="-624.46777777777811"/>
  </r>
  <r>
    <x v="3"/>
    <s v="Ahmedabad"/>
    <x v="10"/>
    <x v="10"/>
    <n v="1099523.03"/>
    <x v="10"/>
    <n v="-108548.65"/>
    <x v="10"/>
    <n v="-257.83527315914489"/>
  </r>
  <r>
    <x v="0"/>
    <s v="Vadodara"/>
    <x v="11"/>
    <x v="11"/>
    <n v="150959.37999999998"/>
    <x v="11"/>
    <n v="11880221.029999999"/>
    <x v="11"/>
    <n v="30698.245555555553"/>
  </r>
  <r>
    <x v="0"/>
    <s v="Vadodara"/>
    <x v="12"/>
    <x v="12"/>
    <n v="19124.489999999998"/>
    <x v="12"/>
    <n v="11883971.029999999"/>
    <x v="12"/>
    <n v="30787.489715025906"/>
  </r>
  <r>
    <x v="0"/>
    <s v="Surat"/>
    <x v="13"/>
    <x v="13"/>
    <n v="119324.69"/>
    <x v="13"/>
    <n v="-35237.870000000024"/>
    <x v="13"/>
    <n v="-568.35274193548423"/>
  </r>
  <r>
    <x v="2"/>
    <s v="Ahmedabad"/>
    <x v="14"/>
    <x v="14"/>
    <n v="843321.36999999988"/>
    <x v="14"/>
    <n v="-104570.89000000003"/>
    <x v="14"/>
    <n v="-248.9783095238096"/>
  </r>
  <r>
    <x v="0"/>
    <s v="Ahmedabad"/>
    <x v="15"/>
    <x v="15"/>
    <n v="846432.48999999987"/>
    <x v="15"/>
    <n v="-101459.77000000003"/>
    <x v="15"/>
    <n v="-242.14742243436763"/>
  </r>
  <r>
    <x v="2"/>
    <s v="Ahmedabad"/>
    <x v="16"/>
    <x v="16"/>
    <n v="849493.68999999983"/>
    <x v="16"/>
    <n v="-98398.570000000051"/>
    <x v="16"/>
    <n v="-235.40327751196185"/>
  </r>
  <r>
    <x v="0"/>
    <s v="Ahmedabad"/>
    <x v="17"/>
    <x v="17"/>
    <n v="852498.33999999985"/>
    <x v="17"/>
    <n v="-95393.920000000071"/>
    <x v="17"/>
    <n v="-228.76239808153494"/>
  </r>
  <r>
    <x v="0"/>
    <s v="Ahmedabad"/>
    <x v="18"/>
    <x v="18"/>
    <n v="518179.79999999987"/>
    <x v="18"/>
    <n v="-92555.140000000043"/>
    <x v="18"/>
    <n v="-222.4883173076924"/>
  </r>
  <r>
    <x v="2"/>
    <s v="Ahmedabad"/>
    <x v="19"/>
    <x v="19"/>
    <n v="1103500.79"/>
    <x v="19"/>
    <n v="-89999.580000000045"/>
    <x v="19"/>
    <n v="-216.86645783132542"/>
  </r>
  <r>
    <x v="3"/>
    <s v="Ahmedabad"/>
    <x v="20"/>
    <x v="20"/>
    <n v="15780.68"/>
    <x v="20"/>
    <n v="-87723.73000000004"/>
    <x v="20"/>
    <n v="-211.89306763285035"/>
  </r>
  <r>
    <x v="2"/>
    <s v="Ahmedabad"/>
    <x v="21"/>
    <x v="21"/>
    <n v="520735.35999999987"/>
    <x v="21"/>
    <n v="-85487.210000000036"/>
    <x v="21"/>
    <n v="-206.99082324455213"/>
  </r>
  <r>
    <x v="0"/>
    <s v="Surat"/>
    <x v="8"/>
    <x v="22"/>
    <n v="123030.03"/>
    <x v="22"/>
    <n v="-31532.529999999995"/>
    <x v="22"/>
    <n v="-516.92672131147538"/>
  </r>
  <r>
    <x v="0"/>
    <s v="Surat"/>
    <x v="8"/>
    <x v="22"/>
    <n v="125171.98999999999"/>
    <x v="22"/>
    <n v="-29390.569999999996"/>
    <x v="23"/>
    <n v="-489.84283333333326"/>
  </r>
  <r>
    <x v="4"/>
    <s v="Vadodara"/>
    <x v="22"/>
    <x v="23"/>
    <n v="522946.47999999986"/>
    <x v="23"/>
    <n v="11887701.43"/>
    <x v="24"/>
    <n v="30877.14657142857"/>
  </r>
  <r>
    <x v="0"/>
    <s v="Pune"/>
    <x v="23"/>
    <x v="24"/>
    <n v="25473.449999999997"/>
    <x v="24"/>
    <n v="748557.91"/>
    <x v="25"/>
    <n v="9596.8962820512825"/>
  </r>
  <r>
    <x v="4"/>
    <s v="Vadodara"/>
    <x v="23"/>
    <x v="24"/>
    <n v="27392.28"/>
    <x v="25"/>
    <n v="11889690.310000001"/>
    <x v="26"/>
    <n v="30962.735182291668"/>
  </r>
  <r>
    <x v="2"/>
    <s v="Ahmedabad"/>
    <x v="24"/>
    <x v="25"/>
    <n v="22854.89"/>
    <x v="26"/>
    <n v="-83276.090000000011"/>
    <x v="27"/>
    <n v="-202.12643203883499"/>
  </r>
  <r>
    <x v="0"/>
    <s v="Surat"/>
    <x v="13"/>
    <x v="26"/>
    <n v="127313.95000000001"/>
    <x v="27"/>
    <n v="-27248.609999999997"/>
    <x v="28"/>
    <n v="-461.84084745762709"/>
  </r>
  <r>
    <x v="3"/>
    <s v="Surat"/>
    <x v="13"/>
    <x v="26"/>
    <n v="129166.62"/>
    <x v="28"/>
    <n v="-25395.94"/>
    <x v="29"/>
    <n v="-437.86103448275861"/>
  </r>
  <r>
    <x v="3"/>
    <s v="Surat"/>
    <x v="13"/>
    <x v="26"/>
    <n v="131019.29000000001"/>
    <x v="29"/>
    <n v="-23543.269999999997"/>
    <x v="30"/>
    <n v="-413.03982456140346"/>
  </r>
  <r>
    <x v="5"/>
    <s v="Ahmedabad"/>
    <x v="25"/>
    <x v="27"/>
    <n v="9168370.9600000009"/>
    <x v="30"/>
    <n v="-81364.770000000019"/>
    <x v="31"/>
    <n v="-197.96781021897814"/>
  </r>
  <r>
    <x v="0"/>
    <s v="Ahmedabad"/>
    <x v="26"/>
    <x v="28"/>
    <n v="1077102.3599999999"/>
    <x v="31"/>
    <n v="-79636.670000000027"/>
    <x v="32"/>
    <n v="-194.23578048780493"/>
  </r>
  <r>
    <x v="2"/>
    <s v="Ahmedabad"/>
    <x v="27"/>
    <x v="29"/>
    <n v="154709.37999999998"/>
    <x v="32"/>
    <n v="-77909.390000000029"/>
    <x v="33"/>
    <n v="-190.4875061124695"/>
  </r>
  <r>
    <x v="0"/>
    <s v="Ahmedabad"/>
    <x v="20"/>
    <x v="30"/>
    <n v="18017.2"/>
    <x v="33"/>
    <n v="-76186.12000000001"/>
    <x v="34"/>
    <n v="-186.73068627450982"/>
  </r>
  <r>
    <x v="3"/>
    <s v="Ahmedabad"/>
    <x v="28"/>
    <x v="31"/>
    <n v="408187.64999999985"/>
    <x v="34"/>
    <n v="-74475.839999999997"/>
    <x v="35"/>
    <n v="-182.98732186732187"/>
  </r>
  <r>
    <x v="2"/>
    <s v="Ahmedabad"/>
    <x v="29"/>
    <x v="32"/>
    <n v="24766.21"/>
    <x v="35"/>
    <n v="-72813.34"/>
    <x v="36"/>
    <n v="-179.34320197044335"/>
  </r>
  <r>
    <x v="0"/>
    <s v="Ahmedabad"/>
    <x v="30"/>
    <x v="33"/>
    <n v="328709.29000000004"/>
    <x v="36"/>
    <n v="-71314.179999999978"/>
    <x v="37"/>
    <n v="-176.08439506172834"/>
  </r>
  <r>
    <x v="0"/>
    <s v="Ahmedabad"/>
    <x v="18"/>
    <x v="34"/>
    <n v="524935.35999999987"/>
    <x v="37"/>
    <n v="-69914.179999999978"/>
    <x v="38"/>
    <n v="-173.05490099009896"/>
  </r>
  <r>
    <x v="0"/>
    <s v="Ahmedabad"/>
    <x v="31"/>
    <x v="35"/>
    <n v="409850.14999999985"/>
    <x v="38"/>
    <n v="-68636.399999999994"/>
    <x v="39"/>
    <n v="-170.31364764267988"/>
  </r>
  <r>
    <x v="3"/>
    <s v="Ahmedabad"/>
    <x v="20"/>
    <x v="36"/>
    <n v="19727.48"/>
    <x v="39"/>
    <n v="-67387.239999999976"/>
    <x v="40"/>
    <n v="-167.62995024875616"/>
  </r>
  <r>
    <x v="0"/>
    <s v="Ahmedabad"/>
    <x v="21"/>
    <x v="37"/>
    <n v="526213.1399999999"/>
    <x v="40"/>
    <n v="-66203.199999999983"/>
    <x v="41"/>
    <n v="-165.09526184538649"/>
  </r>
  <r>
    <x v="5"/>
    <s v="Ahmedabad"/>
    <x v="32"/>
    <x v="38"/>
    <n v="388600.63000000006"/>
    <x v="41"/>
    <n v="-65097.64"/>
    <x v="42"/>
    <n v="-162.7441"/>
  </r>
  <r>
    <x v="0"/>
    <s v="Ahmedabad"/>
    <x v="33"/>
    <x v="39"/>
    <n v="411099.30999999988"/>
    <x v="42"/>
    <n v="-64009.579999999987"/>
    <x v="43"/>
    <n v="-160.42501253132829"/>
  </r>
  <r>
    <x v="3"/>
    <s v="Ahmedabad"/>
    <x v="34"/>
    <x v="40"/>
    <n v="123988.62000000001"/>
    <x v="43"/>
    <n v="-62923.490000000034"/>
    <x v="44"/>
    <n v="-158.09922110552773"/>
  </r>
  <r>
    <x v="0"/>
    <s v="Surat"/>
    <x v="9"/>
    <x v="41"/>
    <n v="132871.96"/>
    <x v="44"/>
    <n v="-21690.599999999995"/>
    <x v="45"/>
    <n v="-387.33214285714274"/>
  </r>
  <r>
    <x v="0"/>
    <s v="Surat"/>
    <x v="9"/>
    <x v="41"/>
    <n v="133897.86000000002"/>
    <x v="45"/>
    <n v="-20664.699999999993"/>
    <x v="46"/>
    <n v="-375.72181818181804"/>
  </r>
  <r>
    <x v="0"/>
    <s v="Surat"/>
    <x v="9"/>
    <x v="41"/>
    <n v="134923.76"/>
    <x v="44"/>
    <n v="-19638.799999999992"/>
    <x v="47"/>
    <n v="-363.68148148148134"/>
  </r>
  <r>
    <x v="6"/>
    <s v="Surat"/>
    <x v="9"/>
    <x v="41"/>
    <n v="135949.66"/>
    <x v="46"/>
    <n v="-18612.899999999987"/>
    <x v="48"/>
    <n v="-351.18679245282993"/>
  </r>
  <r>
    <x v="0"/>
    <s v="Surat"/>
    <x v="9"/>
    <x v="41"/>
    <n v="136975.56"/>
    <x v="47"/>
    <n v="-17586.999999999989"/>
    <x v="49"/>
    <n v="-338.21153846153823"/>
  </r>
  <r>
    <x v="0"/>
    <s v="Surat"/>
    <x v="9"/>
    <x v="41"/>
    <n v="138001.46"/>
    <x v="48"/>
    <n v="-16561.099999999988"/>
    <x v="50"/>
    <n v="-324.72745098039189"/>
  </r>
  <r>
    <x v="0"/>
    <s v="Surat"/>
    <x v="9"/>
    <x v="41"/>
    <n v="139027.36000000002"/>
    <x v="47"/>
    <n v="-15535.199999999988"/>
    <x v="51"/>
    <n v="-310.70399999999978"/>
  </r>
  <r>
    <x v="0"/>
    <s v="Ahmedabad"/>
    <x v="28"/>
    <x v="42"/>
    <n v="412185.39999999985"/>
    <x v="49"/>
    <n v="-61896.710000000036"/>
    <x v="52"/>
    <n v="-155.91110831234266"/>
  </r>
  <r>
    <x v="0"/>
    <s v="Ahmedabad"/>
    <x v="10"/>
    <x v="43"/>
    <n v="1105776.6400000001"/>
    <x v="50"/>
    <n v="-60899.21000000005"/>
    <x v="53"/>
    <n v="-153.78588383838397"/>
  </r>
  <r>
    <x v="0"/>
    <s v="Surat"/>
    <x v="35"/>
    <x v="44"/>
    <n v="58729.61"/>
    <x v="51"/>
    <n v="-14509.29999999999"/>
    <x v="54"/>
    <n v="-296.1081632653059"/>
  </r>
  <r>
    <x v="5"/>
    <s v="Ahmedabad"/>
    <x v="35"/>
    <x v="44"/>
    <n v="389688.69000000012"/>
    <x v="52"/>
    <n v="-59904.770000000062"/>
    <x v="55"/>
    <n v="-151.6576455696204"/>
  </r>
  <r>
    <x v="0"/>
    <s v="Ahmedabad"/>
    <x v="35"/>
    <x v="44"/>
    <n v="390675.5400000001"/>
    <x v="51"/>
    <n v="-58917.920000000042"/>
    <x v="56"/>
    <n v="-149.53786802030467"/>
  </r>
  <r>
    <x v="3"/>
    <s v="Ahmedabad"/>
    <x v="36"/>
    <x v="45"/>
    <n v="9170099.0600000005"/>
    <x v="53"/>
    <n v="-57931.070000000065"/>
    <x v="57"/>
    <n v="-147.40730279898236"/>
  </r>
  <r>
    <x v="0"/>
    <s v="Ahmedabad"/>
    <x v="36"/>
    <x v="45"/>
    <n v="9171020.3000000007"/>
    <x v="54"/>
    <n v="-57009.830000000075"/>
    <x v="58"/>
    <n v="-145.43323979591855"/>
  </r>
  <r>
    <x v="0"/>
    <s v="Ahmedabad"/>
    <x v="36"/>
    <x v="45"/>
    <n v="9171941.540000001"/>
    <x v="54"/>
    <n v="-56088.590000000084"/>
    <x v="59"/>
    <n v="-143.44907928388767"/>
  </r>
  <r>
    <x v="0"/>
    <s v="Ahmedabad"/>
    <x v="36"/>
    <x v="45"/>
    <n v="9172862.7800000012"/>
    <x v="55"/>
    <n v="-55167.350000000064"/>
    <x v="3"/>
    <n v="-141.45474358974374"/>
  </r>
  <r>
    <x v="6"/>
    <s v="Ahmedabad"/>
    <x v="36"/>
    <x v="45"/>
    <n v="9173784.0200000014"/>
    <x v="56"/>
    <n v="-54246.110000000073"/>
    <x v="4"/>
    <n v="-139.45015424164544"/>
  </r>
  <r>
    <x v="0"/>
    <s v="Ahmedabad"/>
    <x v="37"/>
    <x v="46"/>
    <n v="194565.53999999998"/>
    <x v="57"/>
    <n v="-53324.87000000009"/>
    <x v="7"/>
    <n v="-137.43523195876313"/>
  </r>
  <r>
    <x v="0"/>
    <s v="Ahmedabad"/>
    <x v="38"/>
    <x v="47"/>
    <n v="330109.28999999998"/>
    <x v="58"/>
    <n v="-52424.070000000087"/>
    <x v="11"/>
    <n v="-135.46271317829479"/>
  </r>
  <r>
    <x v="1"/>
    <s v="Vadodara"/>
    <x v="39"/>
    <x v="48"/>
    <n v="30681.120000000003"/>
    <x v="59"/>
    <n v="11891609.139999999"/>
    <x v="60"/>
    <n v="31048.587832898171"/>
  </r>
  <r>
    <x v="2"/>
    <s v="Ahmedabad"/>
    <x v="40"/>
    <x v="49"/>
    <n v="121832.63"/>
    <x v="60"/>
    <n v="-51524.070000000087"/>
    <x v="12"/>
    <n v="-133.48204663212456"/>
  </r>
  <r>
    <x v="6"/>
    <s v="Ahmedabad"/>
    <x v="41"/>
    <x v="50"/>
    <n v="120355.18"/>
    <x v="61"/>
    <n v="-50634.790000000081"/>
    <x v="24"/>
    <n v="-131.51893506493528"/>
  </r>
  <r>
    <x v="7"/>
    <s v="Surat"/>
    <x v="42"/>
    <x v="51"/>
    <n v="9174705.2600000016"/>
    <x v="62"/>
    <n v="-13522.449999999992"/>
    <x v="61"/>
    <n v="-281.71770833333318"/>
  </r>
  <r>
    <x v="0"/>
    <s v="Ahmedabad"/>
    <x v="43"/>
    <x v="52"/>
    <n v="1106771.08"/>
    <x v="63"/>
    <n v="-49766.940000000082"/>
    <x v="26"/>
    <n v="-129.60140625000022"/>
  </r>
  <r>
    <x v="0"/>
    <s v="Ahmedabad"/>
    <x v="44"/>
    <x v="53"/>
    <n v="1107604.48"/>
    <x v="64"/>
    <n v="-48933.540000000052"/>
    <x v="60"/>
    <n v="-127.763812010444"/>
  </r>
  <r>
    <x v="0"/>
    <s v="Ahmedabad"/>
    <x v="17"/>
    <x v="54"/>
    <n v="855337.11999999988"/>
    <x v="65"/>
    <n v="-48112.840000000062"/>
    <x v="62"/>
    <n v="-125.94984293193734"/>
  </r>
  <r>
    <x v="0"/>
    <s v="Ahmedabad"/>
    <x v="6"/>
    <x v="55"/>
    <n v="413182.89999999985"/>
    <x v="66"/>
    <n v="-47301.760000000046"/>
    <x v="63"/>
    <n v="-124.15160104986889"/>
  </r>
  <r>
    <x v="0"/>
    <s v="Ahmedabad"/>
    <x v="45"/>
    <x v="56"/>
    <n v="413962.89999999985"/>
    <x v="67"/>
    <n v="-46521.760000000046"/>
    <x v="64"/>
    <n v="-122.42568421052644"/>
  </r>
  <r>
    <x v="4"/>
    <s v="Surat"/>
    <x v="46"/>
    <x v="57"/>
    <n v="125015.40000000001"/>
    <x v="68"/>
    <n v="-12681.329999999993"/>
    <x v="65"/>
    <n v="-269.81553191489348"/>
  </r>
  <r>
    <x v="6"/>
    <s v="Ahmedabad"/>
    <x v="47"/>
    <x v="58"/>
    <n v="1108425.1800000002"/>
    <x v="69"/>
    <n v="-45772.590000000062"/>
    <x v="66"/>
    <n v="-120.77200527704503"/>
  </r>
  <r>
    <x v="3"/>
    <s v="Ahmedabad"/>
    <x v="48"/>
    <x v="59"/>
    <n v="414712.06999999983"/>
    <x v="70"/>
    <n v="-45076.940000000053"/>
    <x v="67"/>
    <n v="-119.25116402116416"/>
  </r>
  <r>
    <x v="5"/>
    <s v="Ahmedabad"/>
    <x v="49"/>
    <x v="60"/>
    <n v="391662.39000000007"/>
    <x v="71"/>
    <n v="-44395.280000000057"/>
    <x v="68"/>
    <n v="-117.75936339522562"/>
  </r>
  <r>
    <x v="0"/>
    <s v="Ahmedabad"/>
    <x v="28"/>
    <x v="61"/>
    <n v="415393.72999999986"/>
    <x v="72"/>
    <n v="-43728.620000000068"/>
    <x v="69"/>
    <n v="-116.29952127659593"/>
  </r>
  <r>
    <x v="0"/>
    <s v="Ahmedabad"/>
    <x v="28"/>
    <x v="61"/>
    <n v="416058.72999999981"/>
    <x v="73"/>
    <n v="-43063.620000000061"/>
    <x v="70"/>
    <n v="-114.83632000000016"/>
  </r>
  <r>
    <x v="3"/>
    <s v="Ahmedabad"/>
    <x v="28"/>
    <x v="61"/>
    <n v="416723.72999999986"/>
    <x v="72"/>
    <n v="-42398.620000000068"/>
    <x v="71"/>
    <n v="-113.36529411764724"/>
  </r>
  <r>
    <x v="0"/>
    <s v="Ahmedabad"/>
    <x v="50"/>
    <x v="62"/>
    <n v="195466.33999999997"/>
    <x v="74"/>
    <n v="-41733.620000000075"/>
    <x v="72"/>
    <n v="-111.88638069705114"/>
  </r>
  <r>
    <x v="0"/>
    <s v="Ahmedabad"/>
    <x v="37"/>
    <x v="63"/>
    <n v="196114.99999999997"/>
    <x v="75"/>
    <n v="-41084.960000000065"/>
    <x v="73"/>
    <n v="-110.44344086021523"/>
  </r>
  <r>
    <x v="0"/>
    <s v="Ahmedabad"/>
    <x v="51"/>
    <x v="64"/>
    <n v="143123.5"/>
    <x v="76"/>
    <n v="-40454.400000000052"/>
    <x v="74"/>
    <n v="-109.0415094339624"/>
  </r>
  <r>
    <x v="3"/>
    <s v="Ahmedabad"/>
    <x v="52"/>
    <x v="65"/>
    <n v="966810.84000000008"/>
    <x v="77"/>
    <n v="-39836.400000000052"/>
    <x v="75"/>
    <n v="-107.66594594594609"/>
  </r>
  <r>
    <x v="0"/>
    <s v="Ahmedabad"/>
    <x v="53"/>
    <x v="66"/>
    <n v="392329.0500000001"/>
    <x v="78"/>
    <n v="-39218.920000000042"/>
    <x v="76"/>
    <n v="-106.28433604336055"/>
  </r>
  <r>
    <x v="0"/>
    <s v="Ahmedabad"/>
    <x v="53"/>
    <x v="66"/>
    <n v="392943.09000000008"/>
    <x v="79"/>
    <n v="-38604.880000000048"/>
    <x v="77"/>
    <n v="-104.90456521739144"/>
  </r>
  <r>
    <x v="0"/>
    <s v="Ahmedabad"/>
    <x v="53"/>
    <x v="66"/>
    <n v="393557.13000000006"/>
    <x v="80"/>
    <n v="-37990.840000000047"/>
    <x v="78"/>
    <n v="-103.51727520435981"/>
  </r>
  <r>
    <x v="2"/>
    <s v="Ahmedabad"/>
    <x v="54"/>
    <x v="67"/>
    <n v="1109120.83"/>
    <x v="81"/>
    <n v="-37376.800000000047"/>
    <x v="79"/>
    <n v="-102.12240437158482"/>
  </r>
  <r>
    <x v="7"/>
    <s v="Surat"/>
    <x v="55"/>
    <x v="68"/>
    <n v="417388.72999999986"/>
    <x v="82"/>
    <n v="-11944.709999999994"/>
    <x v="80"/>
    <n v="-259.66760869565206"/>
  </r>
  <r>
    <x v="0"/>
    <s v="Ahmedabad"/>
    <x v="56"/>
    <x v="69"/>
    <n v="156432.65"/>
    <x v="83"/>
    <n v="-36784.200000000048"/>
    <x v="81"/>
    <n v="-100.77863013698644"/>
  </r>
  <r>
    <x v="3"/>
    <s v="Surat"/>
    <x v="57"/>
    <x v="70"/>
    <n v="140053.26"/>
    <x v="84"/>
    <n v="-11362.209999999994"/>
    <x v="82"/>
    <n v="-252.49355555555542"/>
  </r>
  <r>
    <x v="0"/>
    <s v="Surat"/>
    <x v="57"/>
    <x v="70"/>
    <n v="140611.29999999999"/>
    <x v="85"/>
    <n v="-10804.169999999996"/>
    <x v="83"/>
    <n v="-245.54931818181811"/>
  </r>
  <r>
    <x v="3"/>
    <s v="Surat"/>
    <x v="57"/>
    <x v="70"/>
    <n v="141169.34"/>
    <x v="86"/>
    <n v="-10246.129999999997"/>
    <x v="84"/>
    <n v="-238.28209302325575"/>
  </r>
  <r>
    <x v="2"/>
    <s v="Ahmedabad"/>
    <x v="21"/>
    <x v="71"/>
    <n v="527318.69999999995"/>
    <x v="87"/>
    <n v="-36221.700000000041"/>
    <x v="85"/>
    <n v="-99.510164835164943"/>
  </r>
  <r>
    <x v="0"/>
    <s v="Ahmedabad"/>
    <x v="32"/>
    <x v="72"/>
    <n v="394171.1700000001"/>
    <x v="88"/>
    <n v="-35668.920000000042"/>
    <x v="86"/>
    <n v="-98.261487603305895"/>
  </r>
  <r>
    <x v="0"/>
    <s v="Ahmedabad"/>
    <x v="58"/>
    <x v="73"/>
    <n v="856148.19999999984"/>
    <x v="89"/>
    <n v="-35124.890000000043"/>
    <x v="87"/>
    <n v="-97.03008287292829"/>
  </r>
  <r>
    <x v="3"/>
    <s v="Ahmedabad"/>
    <x v="37"/>
    <x v="74"/>
    <n v="196745.55999999997"/>
    <x v="90"/>
    <n v="-34584.090000000047"/>
    <x v="88"/>
    <n v="-95.80080332409986"/>
  </r>
  <r>
    <x v="0"/>
    <s v="Ahmedabad"/>
    <x v="59"/>
    <x v="75"/>
    <n v="394715.20000000007"/>
    <x v="91"/>
    <n v="-34043.610000000044"/>
    <x v="89"/>
    <n v="-94.56558333333345"/>
  </r>
  <r>
    <x v="0"/>
    <s v="Ahmedabad"/>
    <x v="60"/>
    <x v="76"/>
    <n v="959522.35"/>
    <x v="92"/>
    <n v="-33503.320000000051"/>
    <x v="90"/>
    <n v="-93.324011142061423"/>
  </r>
  <r>
    <x v="2"/>
    <s v="Ahmedabad"/>
    <x v="51"/>
    <x v="77"/>
    <n v="143741.5"/>
    <x v="93"/>
    <n v="-32987.570000000051"/>
    <x v="91"/>
    <n v="-92.144050279329747"/>
  </r>
  <r>
    <x v="0"/>
    <s v="Ahmedabad"/>
    <x v="61"/>
    <x v="78"/>
    <n v="395255.49000000011"/>
    <x v="94"/>
    <n v="-32472.570000000051"/>
    <x v="92"/>
    <n v="-90.959579831932913"/>
  </r>
  <r>
    <x v="3"/>
    <s v="Ahmedabad"/>
    <x v="62"/>
    <x v="79"/>
    <n v="395769.00000000006"/>
    <x v="95"/>
    <n v="-31959.060000000049"/>
    <x v="93"/>
    <n v="-89.772640449438342"/>
  </r>
  <r>
    <x v="6"/>
    <s v="Ahmedabad"/>
    <x v="15"/>
    <x v="80"/>
    <n v="1109713.4300000002"/>
    <x v="96"/>
    <n v="-31447.340000000047"/>
    <x v="94"/>
    <n v="-88.584056338028304"/>
  </r>
  <r>
    <x v="3"/>
    <s v="Ahmedabad"/>
    <x v="15"/>
    <x v="80"/>
    <n v="1110223.6300000001"/>
    <x v="97"/>
    <n v="-30937.14000000005"/>
    <x v="95"/>
    <n v="-87.393050847457772"/>
  </r>
  <r>
    <x v="0"/>
    <s v="Ahmedabad"/>
    <x v="63"/>
    <x v="81"/>
    <n v="144256.5"/>
    <x v="98"/>
    <n v="-30426.940000000061"/>
    <x v="96"/>
    <n v="-86.195297450425102"/>
  </r>
  <r>
    <x v="0"/>
    <s v="Ahmedabad"/>
    <x v="43"/>
    <x v="82"/>
    <n v="1110733.83"/>
    <x v="99"/>
    <n v="-29921.440000000053"/>
    <x v="97"/>
    <n v="-85.004090909091062"/>
  </r>
  <r>
    <x v="3"/>
    <s v="Ahmedabad"/>
    <x v="37"/>
    <x v="83"/>
    <n v="197286.03999999998"/>
    <x v="100"/>
    <n v="-29421.40000000006"/>
    <x v="98"/>
    <n v="-83.821652421652587"/>
  </r>
  <r>
    <x v="2"/>
    <s v="Ahmedabad"/>
    <x v="64"/>
    <x v="84"/>
    <n v="122721.91"/>
    <x v="101"/>
    <n v="-28925.96000000005"/>
    <x v="99"/>
    <n v="-82.645600000000144"/>
  </r>
  <r>
    <x v="4"/>
    <s v="Surat"/>
    <x v="65"/>
    <x v="85"/>
    <n v="396280.72000000009"/>
    <x v="102"/>
    <n v="-9688.0899999999983"/>
    <x v="100"/>
    <n v="-230.66880952380947"/>
  </r>
  <r>
    <x v="3"/>
    <s v="Ahmedabad"/>
    <x v="66"/>
    <x v="86"/>
    <n v="197781.47999999995"/>
    <x v="103"/>
    <n v="-28436.360000000059"/>
    <x v="101"/>
    <n v="-81.479541547278103"/>
  </r>
  <r>
    <x v="0"/>
    <s v="Ahmedabad"/>
    <x v="66"/>
    <x v="86"/>
    <n v="198248.18999999997"/>
    <x v="104"/>
    <n v="-27969.65000000006"/>
    <x v="102"/>
    <n v="-80.372557471264543"/>
  </r>
  <r>
    <x v="0"/>
    <s v="Ahmedabad"/>
    <x v="66"/>
    <x v="86"/>
    <n v="198714.9"/>
    <x v="105"/>
    <n v="-27502.940000000061"/>
    <x v="103"/>
    <n v="-79.259193083573663"/>
  </r>
  <r>
    <x v="0"/>
    <s v="Ahmedabad"/>
    <x v="36"/>
    <x v="87"/>
    <n v="9175546.3800000008"/>
    <x v="106"/>
    <n v="-27036.230000000054"/>
    <x v="104"/>
    <n v="-78.139393063583967"/>
  </r>
  <r>
    <x v="3"/>
    <s v="Ahmedabad"/>
    <x v="36"/>
    <x v="87"/>
    <n v="9176007"/>
    <x v="107"/>
    <n v="-26575.610000000044"/>
    <x v="105"/>
    <n v="-77.030753623188531"/>
  </r>
  <r>
    <x v="2"/>
    <s v="Ahmedabad"/>
    <x v="67"/>
    <x v="88"/>
    <n v="1111233.8700000001"/>
    <x v="108"/>
    <n v="-26114.990000000049"/>
    <x v="106"/>
    <n v="-75.915668604651302"/>
  </r>
  <r>
    <x v="2"/>
    <s v="Ahmedabad"/>
    <x v="40"/>
    <x v="89"/>
    <n v="123211.51000000001"/>
    <x v="109"/>
    <n v="-25659.820000000051"/>
    <x v="107"/>
    <n v="-74.809970845481203"/>
  </r>
  <r>
    <x v="4"/>
    <s v="Surat"/>
    <x v="68"/>
    <x v="90"/>
    <n v="396766.35000000009"/>
    <x v="110"/>
    <n v="-9202.4599999999973"/>
    <x v="108"/>
    <n v="-224.45024390243896"/>
  </r>
  <r>
    <x v="4"/>
    <s v="Pune"/>
    <x v="69"/>
    <x v="91"/>
    <n v="123656.15"/>
    <x v="111"/>
    <n v="750476.74"/>
    <x v="109"/>
    <n v="9746.4511688311686"/>
  </r>
  <r>
    <x v="3"/>
    <s v="Surat"/>
    <x v="70"/>
    <x v="92"/>
    <n v="59716.460000000006"/>
    <x v="112"/>
    <n v="-8759.5699999999961"/>
    <x v="110"/>
    <n v="-218.98924999999991"/>
  </r>
  <r>
    <x v="5"/>
    <s v="Ahmedabad"/>
    <x v="71"/>
    <x v="93"/>
    <n v="121223.02999999998"/>
    <x v="113"/>
    <n v="-25215.180000000058"/>
    <x v="111"/>
    <n v="-73.728596491228245"/>
  </r>
  <r>
    <x v="4"/>
    <s v="Vadodara"/>
    <x v="72"/>
    <x v="94"/>
    <n v="527871.47999999986"/>
    <x v="114"/>
    <n v="11892500.219999999"/>
    <x v="62"/>
    <n v="31132.199528795809"/>
  </r>
  <r>
    <x v="0"/>
    <s v="Ahmedabad"/>
    <x v="73"/>
    <x v="95"/>
    <n v="856688.99999999988"/>
    <x v="115"/>
    <n v="-24797.940000000061"/>
    <x v="112"/>
    <n v="-72.721231671554435"/>
  </r>
  <r>
    <x v="4"/>
    <s v="Surat"/>
    <x v="74"/>
    <x v="96"/>
    <n v="397209.24000000011"/>
    <x v="116"/>
    <n v="-8325.3799999999974"/>
    <x v="113"/>
    <n v="-213.47128205128197"/>
  </r>
  <r>
    <x v="5"/>
    <s v="Surat"/>
    <x v="75"/>
    <x v="97"/>
    <n v="3088.39"/>
    <x v="117"/>
    <n v="-7921.2999999999984"/>
    <x v="114"/>
    <n v="-208.45526315789471"/>
  </r>
  <r>
    <x v="0"/>
    <s v="Ahmedabad"/>
    <x v="76"/>
    <x v="97"/>
    <n v="331009.28999999998"/>
    <x v="118"/>
    <n v="-24392.340000000062"/>
    <x v="115"/>
    <n v="-71.742176470588419"/>
  </r>
  <r>
    <x v="4"/>
    <s v="Surat"/>
    <x v="77"/>
    <x v="98"/>
    <n v="397613.32000000007"/>
    <x v="119"/>
    <n v="-7521.2999999999984"/>
    <x v="116"/>
    <n v="-203.27837837837833"/>
  </r>
  <r>
    <x v="3"/>
    <s v="Ahmedabad"/>
    <x v="20"/>
    <x v="99"/>
    <n v="20911.52"/>
    <x v="120"/>
    <n v="-23992.340000000055"/>
    <x v="117"/>
    <n v="-70.773864306784816"/>
  </r>
  <r>
    <x v="4"/>
    <s v="Surat"/>
    <x v="78"/>
    <x v="100"/>
    <n v="398008.06000000006"/>
    <x v="121"/>
    <n v="-7126.5599999999968"/>
    <x v="118"/>
    <n v="-197.95999999999992"/>
  </r>
  <r>
    <x v="0"/>
    <s v="Ahmedabad"/>
    <x v="79"/>
    <x v="101"/>
    <n v="141727.38"/>
    <x v="122"/>
    <n v="-23597.660000000062"/>
    <x v="119"/>
    <n v="-69.815562130177696"/>
  </r>
  <r>
    <x v="0"/>
    <s v="Surat"/>
    <x v="79"/>
    <x v="101"/>
    <n v="142106.84"/>
    <x v="123"/>
    <n v="-6740.5999999999958"/>
    <x v="120"/>
    <n v="-192.5885714285713"/>
  </r>
  <r>
    <x v="0"/>
    <s v="Surat"/>
    <x v="79"/>
    <x v="101"/>
    <n v="142486.29999999999"/>
    <x v="123"/>
    <n v="-6361.1399999999967"/>
    <x v="121"/>
    <n v="-187.09235294117639"/>
  </r>
  <r>
    <x v="0"/>
    <s v="Surat"/>
    <x v="79"/>
    <x v="101"/>
    <n v="142865.76"/>
    <x v="122"/>
    <n v="-5981.6799999999976"/>
    <x v="122"/>
    <n v="-181.26303030303023"/>
  </r>
  <r>
    <x v="0"/>
    <s v="Ahmedabad"/>
    <x v="79"/>
    <x v="101"/>
    <n v="143245.22"/>
    <x v="124"/>
    <n v="-23218.200000000052"/>
    <x v="123"/>
    <n v="-68.896735905044665"/>
  </r>
  <r>
    <x v="3"/>
    <s v="Ahmedabad"/>
    <x v="79"/>
    <x v="101"/>
    <n v="143624.68"/>
    <x v="125"/>
    <n v="-22838.74000000006"/>
    <x v="124"/>
    <n v="-67.972440476190656"/>
  </r>
  <r>
    <x v="0"/>
    <s v="Ahmedabad"/>
    <x v="80"/>
    <x v="102"/>
    <n v="1615.79"/>
    <x v="126"/>
    <n v="-22459.280000000053"/>
    <x v="125"/>
    <n v="-67.042626865671807"/>
  </r>
  <r>
    <x v="0"/>
    <s v="Ahmedabad"/>
    <x v="81"/>
    <x v="103"/>
    <n v="393029.18999999989"/>
    <x v="127"/>
    <n v="-22085.110000000055"/>
    <x v="126"/>
    <n v="-66.123083832335496"/>
  </r>
  <r>
    <x v="3"/>
    <s v="Ahmedabad"/>
    <x v="81"/>
    <x v="103"/>
    <n v="393401.90999999992"/>
    <x v="128"/>
    <n v="-21712.390000000054"/>
    <x v="127"/>
    <n v="-65.202372372372537"/>
  </r>
  <r>
    <x v="6"/>
    <s v="Ahmedabad"/>
    <x v="37"/>
    <x v="104"/>
    <n v="199181.61"/>
    <x v="129"/>
    <n v="-21339.670000000053"/>
    <x v="128"/>
    <n v="-64.276114457831483"/>
  </r>
  <r>
    <x v="4"/>
    <s v="Surat"/>
    <x v="82"/>
    <x v="105"/>
    <n v="398394.02000000008"/>
    <x v="130"/>
    <n v="-5602.2199999999984"/>
    <x v="129"/>
    <n v="-175.06937499999995"/>
  </r>
  <r>
    <x v="3"/>
    <s v="Ahmedabad"/>
    <x v="30"/>
    <x v="106"/>
    <n v="331409.28999999998"/>
    <x v="131"/>
    <n v="-20979.350000000053"/>
    <x v="130"/>
    <n v="-63.381722054380823"/>
  </r>
  <r>
    <x v="5"/>
    <s v="Ahmedabad"/>
    <x v="41"/>
    <x v="107"/>
    <n v="121640.26999999999"/>
    <x v="132"/>
    <n v="-20629.350000000053"/>
    <x v="131"/>
    <n v="-62.513181818181977"/>
  </r>
  <r>
    <x v="0"/>
    <s v="Ahmedabad"/>
    <x v="61"/>
    <x v="108"/>
    <n v="398744.90000000008"/>
    <x v="133"/>
    <n v="-20282.210000000054"/>
    <x v="132"/>
    <n v="-61.648054711246367"/>
  </r>
  <r>
    <x v="0"/>
    <s v="Ahmedabad"/>
    <x v="61"/>
    <x v="108"/>
    <n v="399087.24000000011"/>
    <x v="134"/>
    <n v="-19939.87000000005"/>
    <x v="133"/>
    <n v="-60.792286585366007"/>
  </r>
  <r>
    <x v="0"/>
    <s v="Ahmedabad"/>
    <x v="83"/>
    <x v="109"/>
    <n v="89090.62999999999"/>
    <x v="135"/>
    <n v="-19597.530000000053"/>
    <x v="134"/>
    <n v="-59.931284403669885"/>
  </r>
  <r>
    <x v="0"/>
    <s v="Ahmedabad"/>
    <x v="56"/>
    <x v="110"/>
    <n v="156995.14999999997"/>
    <x v="136"/>
    <n v="-19256.62000000005"/>
    <x v="135"/>
    <n v="-59.069386503067641"/>
  </r>
  <r>
    <x v="2"/>
    <s v="Ahmedabad"/>
    <x v="84"/>
    <x v="111"/>
    <n v="31572.2"/>
    <x v="137"/>
    <n v="-18919.12000000005"/>
    <x v="136"/>
    <n v="-58.212676923077076"/>
  </r>
  <r>
    <x v="0"/>
    <s v="Ahmedabad"/>
    <x v="43"/>
    <x v="112"/>
    <n v="1111689.04"/>
    <x v="138"/>
    <n v="-18584.300000000057"/>
    <x v="137"/>
    <n v="-57.35895061728413"/>
  </r>
  <r>
    <x v="4"/>
    <s v="Surat"/>
    <x v="85"/>
    <x v="113"/>
    <n v="399429.58000000007"/>
    <x v="139"/>
    <n v="-5251.34"/>
    <x v="138"/>
    <n v="-169.39806451612904"/>
  </r>
  <r>
    <x v="3"/>
    <s v="Ahmedabad"/>
    <x v="86"/>
    <x v="114"/>
    <n v="417971.22999999986"/>
    <x v="140"/>
    <n v="-18250.94000000005"/>
    <x v="139"/>
    <n v="-56.504458204334519"/>
  </r>
  <r>
    <x v="2"/>
    <s v="Ahmedabad"/>
    <x v="28"/>
    <x v="115"/>
    <n v="418304.54999999981"/>
    <x v="141"/>
    <n v="-17917.62000000005"/>
    <x v="140"/>
    <n v="-55.644782608695806"/>
  </r>
  <r>
    <x v="0"/>
    <s v="Ahmedabad"/>
    <x v="28"/>
    <x v="115"/>
    <n v="418637.04999999981"/>
    <x v="142"/>
    <n v="-17585.120000000043"/>
    <x v="141"/>
    <n v="-54.782305295950287"/>
  </r>
  <r>
    <x v="0"/>
    <s v="Ahmedabad"/>
    <x v="28"/>
    <x v="115"/>
    <n v="418969.54999999981"/>
    <x v="143"/>
    <n v="-17252.620000000043"/>
    <x v="142"/>
    <n v="-53.914437500000133"/>
  </r>
  <r>
    <x v="2"/>
    <s v="Ahmedabad"/>
    <x v="28"/>
    <x v="115"/>
    <n v="419302.04999999981"/>
    <x v="144"/>
    <n v="-16920.120000000046"/>
    <x v="143"/>
    <n v="-53.041128526645913"/>
  </r>
  <r>
    <x v="5"/>
    <s v="Ahmedabad"/>
    <x v="87"/>
    <x v="116"/>
    <n v="399762.9200000001"/>
    <x v="145"/>
    <n v="-16587.62000000005"/>
    <x v="144"/>
    <n v="-52.162327044025311"/>
  </r>
  <r>
    <x v="0"/>
    <s v="Ahmedabad"/>
    <x v="88"/>
    <x v="117"/>
    <n v="528277.95999999985"/>
    <x v="146"/>
    <n v="-16257.390000000047"/>
    <x v="145"/>
    <n v="-51.28514195583611"/>
  </r>
  <r>
    <x v="0"/>
    <s v="Ahmedabad"/>
    <x v="88"/>
    <x v="117"/>
    <n v="528598.31999999995"/>
    <x v="147"/>
    <n v="-15937.03000000005"/>
    <x v="146"/>
    <n v="-50.433639240506487"/>
  </r>
  <r>
    <x v="3"/>
    <s v="Ahmedabad"/>
    <x v="76"/>
    <x v="118"/>
    <n v="331759.28999999998"/>
    <x v="148"/>
    <n v="-15616.670000000049"/>
    <x v="147"/>
    <n v="-49.576730158730314"/>
  </r>
  <r>
    <x v="2"/>
    <s v="Ahmedabad"/>
    <x v="89"/>
    <x v="119"/>
    <n v="21306.2"/>
    <x v="149"/>
    <n v="-15296.670000000049"/>
    <x v="148"/>
    <n v="-48.715509554140283"/>
  </r>
  <r>
    <x v="7"/>
    <s v="Surat"/>
    <x v="90"/>
    <x v="120"/>
    <n v="121987.40999999999"/>
    <x v="150"/>
    <n v="-4918.0000000000009"/>
    <x v="149"/>
    <n v="-163.93333333333337"/>
  </r>
  <r>
    <x v="2"/>
    <s v="Ahmedabad"/>
    <x v="51"/>
    <x v="121"/>
    <n v="144762"/>
    <x v="151"/>
    <n v="-14982.230000000047"/>
    <x v="150"/>
    <n v="-47.866549520766924"/>
  </r>
  <r>
    <x v="2"/>
    <s v="Ahmedabad"/>
    <x v="51"/>
    <x v="121"/>
    <n v="145071"/>
    <x v="152"/>
    <n v="-14673.230000000047"/>
    <x v="151"/>
    <n v="-47.029583333333484"/>
  </r>
  <r>
    <x v="0"/>
    <s v="Ahmedabad"/>
    <x v="51"/>
    <x v="121"/>
    <n v="145380"/>
    <x v="153"/>
    <n v="-14364.230000000047"/>
    <x v="152"/>
    <n v="-46.187234726688253"/>
  </r>
  <r>
    <x v="0"/>
    <s v="Ahmedabad"/>
    <x v="52"/>
    <x v="122"/>
    <n v="967428.32000000007"/>
    <x v="154"/>
    <n v="-14055.23000000005"/>
    <x v="153"/>
    <n v="-45.339451612903389"/>
  </r>
  <r>
    <x v="4"/>
    <s v="Surat"/>
    <x v="53"/>
    <x v="123"/>
    <n v="400093.15000000008"/>
    <x v="155"/>
    <n v="-4604.2400000000007"/>
    <x v="154"/>
    <n v="-158.76689655172416"/>
  </r>
  <r>
    <x v="5"/>
    <s v="Ahmedabad"/>
    <x v="53"/>
    <x v="123"/>
    <n v="400400.17000000004"/>
    <x v="156"/>
    <n v="-13746.490000000045"/>
    <x v="155"/>
    <n v="-44.48702265372183"/>
  </r>
  <r>
    <x v="0"/>
    <s v="Ahmedabad"/>
    <x v="91"/>
    <x v="124"/>
    <n v="1112022.4000000001"/>
    <x v="157"/>
    <n v="-13439.470000000048"/>
    <x v="156"/>
    <n v="-43.634642857143014"/>
  </r>
  <r>
    <x v="0"/>
    <s v="Ahmedabad"/>
    <x v="92"/>
    <x v="125"/>
    <n v="25728.74"/>
    <x v="158"/>
    <n v="-13133.350000000046"/>
    <x v="157"/>
    <n v="-42.779641693811222"/>
  </r>
  <r>
    <x v="4"/>
    <s v="Surat"/>
    <x v="93"/>
    <x v="126"/>
    <n v="400707.19000000006"/>
    <x v="159"/>
    <n v="-4297.2200000000012"/>
    <x v="158"/>
    <n v="-153.4721428571429"/>
  </r>
  <r>
    <x v="3"/>
    <s v="Ahmedabad"/>
    <x v="94"/>
    <x v="127"/>
    <n v="419634.54999999981"/>
    <x v="160"/>
    <n v="-12827.370000000046"/>
    <x v="159"/>
    <n v="-41.91950980392172"/>
  </r>
  <r>
    <x v="7"/>
    <s v="Surat"/>
    <x v="95"/>
    <x v="128"/>
    <n v="9176467.620000001"/>
    <x v="161"/>
    <n v="-4007.75"/>
    <x v="160"/>
    <n v="-148.43518518518519"/>
  </r>
  <r>
    <x v="0"/>
    <s v="Ahmedabad"/>
    <x v="96"/>
    <x v="129"/>
    <n v="400996.66000000009"/>
    <x v="162"/>
    <n v="-12538.510000000042"/>
    <x v="161"/>
    <n v="-41.109868852459151"/>
  </r>
  <r>
    <x v="0"/>
    <s v="Ahmedabad"/>
    <x v="30"/>
    <x v="130"/>
    <n v="332079.28999999998"/>
    <x v="163"/>
    <n v="-12257.800000000039"/>
    <x v="162"/>
    <n v="-40.321710526315918"/>
  </r>
  <r>
    <x v="0"/>
    <s v="Ahmedabad"/>
    <x v="30"/>
    <x v="130"/>
    <n v="332359.28999999998"/>
    <x v="164"/>
    <n v="-11977.800000000028"/>
    <x v="163"/>
    <n v="-39.530693069307027"/>
  </r>
  <r>
    <x v="7"/>
    <s v="Surat"/>
    <x v="97"/>
    <x v="131"/>
    <n v="9176751.4300000016"/>
    <x v="165"/>
    <n v="-3723.94"/>
    <x v="164"/>
    <n v="-143.22846153846154"/>
  </r>
  <r>
    <x v="2"/>
    <s v="Ahmedabad"/>
    <x v="98"/>
    <x v="132"/>
    <n v="157332.64999999997"/>
    <x v="166"/>
    <n v="-11697.800000000025"/>
    <x v="165"/>
    <n v="-38.734437086092797"/>
  </r>
  <r>
    <x v="0"/>
    <s v="Ahmedabad"/>
    <x v="98"/>
    <x v="132"/>
    <n v="157603.47999999998"/>
    <x v="167"/>
    <n v="-11426.970000000019"/>
    <x v="166"/>
    <n v="-37.963355481727639"/>
  </r>
  <r>
    <x v="0"/>
    <s v="Ahmedabad"/>
    <x v="98"/>
    <x v="132"/>
    <n v="157874.31"/>
    <x v="166"/>
    <n v="-11156.140000000025"/>
    <x v="167"/>
    <n v="-37.187133333333414"/>
  </r>
  <r>
    <x v="0"/>
    <s v="Ahmedabad"/>
    <x v="98"/>
    <x v="132"/>
    <n v="158145.13999999996"/>
    <x v="168"/>
    <n v="-10885.310000000019"/>
    <x v="168"/>
    <n v="-36.405719063545213"/>
  </r>
  <r>
    <x v="2"/>
    <s v="Ahmedabad"/>
    <x v="98"/>
    <x v="132"/>
    <n v="158415.96999999997"/>
    <x v="169"/>
    <n v="-10614.480000000025"/>
    <x v="169"/>
    <n v="-35.619060402684646"/>
  </r>
  <r>
    <x v="6"/>
    <s v="Ahmedabad"/>
    <x v="17"/>
    <x v="133"/>
    <n v="857094.59999999986"/>
    <x v="170"/>
    <n v="-10343.650000000023"/>
    <x v="170"/>
    <n v="-34.827104377104455"/>
  </r>
  <r>
    <x v="0"/>
    <s v="Ahmedabad"/>
    <x v="37"/>
    <x v="134"/>
    <n v="199541.93"/>
    <x v="171"/>
    <n v="-10073.290000000015"/>
    <x v="171"/>
    <n v="-34.031385135135189"/>
  </r>
  <r>
    <x v="0"/>
    <s v="Ahmedabad"/>
    <x v="37"/>
    <x v="134"/>
    <n v="199812.16999999998"/>
    <x v="172"/>
    <n v="-9803.0500000000029"/>
    <x v="172"/>
    <n v="-33.230677966101702"/>
  </r>
  <r>
    <x v="0"/>
    <s v="Ahmedabad"/>
    <x v="99"/>
    <x v="135"/>
    <n v="419923.4099999998"/>
    <x v="173"/>
    <n v="-9532.8100000000013"/>
    <x v="173"/>
    <n v="-32.424523809523812"/>
  </r>
  <r>
    <x v="3"/>
    <s v="Ahmedabad"/>
    <x v="100"/>
    <x v="136"/>
    <n v="200082.40999999997"/>
    <x v="174"/>
    <n v="-9266.1700000000019"/>
    <x v="174"/>
    <n v="-31.625153583617752"/>
  </r>
  <r>
    <x v="3"/>
    <s v="Ahmedabad"/>
    <x v="101"/>
    <x v="137"/>
    <n v="9177024.370000001"/>
    <x v="175"/>
    <n v="-9001.3600000000042"/>
    <x v="175"/>
    <n v="-30.82657534246577"/>
  </r>
  <r>
    <x v="0"/>
    <s v="Ahmedabad"/>
    <x v="102"/>
    <x v="138"/>
    <n v="3571.6099999999997"/>
    <x v="176"/>
    <n v="-8750.9200000000019"/>
    <x v="176"/>
    <n v="-30.071890034364269"/>
  </r>
  <r>
    <x v="0"/>
    <s v="Ahmedabad"/>
    <x v="102"/>
    <x v="138"/>
    <n v="3820.77"/>
    <x v="177"/>
    <n v="-8501.760000000002"/>
    <x v="177"/>
    <n v="-29.316413793103454"/>
  </r>
  <r>
    <x v="0"/>
    <s v="Ahmedabad"/>
    <x v="102"/>
    <x v="138"/>
    <n v="4069.9300000000003"/>
    <x v="177"/>
    <n v="-8252.6000000000022"/>
    <x v="178"/>
    <n v="-28.555709342560561"/>
  </r>
  <r>
    <x v="0"/>
    <s v="Ahmedabad"/>
    <x v="102"/>
    <x v="138"/>
    <n v="4319.09"/>
    <x v="178"/>
    <n v="-8003.4400000000032"/>
    <x v="179"/>
    <n v="-27.789722222222235"/>
  </r>
  <r>
    <x v="3"/>
    <s v="Ahmedabad"/>
    <x v="102"/>
    <x v="138"/>
    <n v="4568.25"/>
    <x v="179"/>
    <n v="-7754.2800000000034"/>
    <x v="180"/>
    <n v="-27.018397212543565"/>
  </r>
  <r>
    <x v="0"/>
    <s v="Ahmedabad"/>
    <x v="102"/>
    <x v="138"/>
    <n v="4817.41"/>
    <x v="180"/>
    <n v="-7505.12"/>
    <x v="181"/>
    <n v="-26.241678321678322"/>
  </r>
  <r>
    <x v="0"/>
    <s v="Ahmedabad"/>
    <x v="102"/>
    <x v="138"/>
    <n v="420190.04999999981"/>
    <x v="181"/>
    <n v="-7255.96"/>
    <x v="182"/>
    <n v="-25.459508771929826"/>
  </r>
  <r>
    <x v="0"/>
    <s v="Ahmedabad"/>
    <x v="103"/>
    <x v="139"/>
    <n v="401277.37000000005"/>
    <x v="182"/>
    <n v="-7006.8"/>
    <x v="183"/>
    <n v="-24.671830985915495"/>
  </r>
  <r>
    <x v="5"/>
    <s v="Ahmedabad"/>
    <x v="103"/>
    <x v="139"/>
    <n v="401522.99000000005"/>
    <x v="183"/>
    <n v="-6761.1800000000048"/>
    <x v="184"/>
    <n v="-23.891095406360442"/>
  </r>
  <r>
    <x v="5"/>
    <s v="Ahmedabad"/>
    <x v="104"/>
    <x v="140"/>
    <n v="401768.61000000004"/>
    <x v="184"/>
    <n v="-6515.5600000000022"/>
    <x v="185"/>
    <n v="-23.10482269503547"/>
  </r>
  <r>
    <x v="5"/>
    <s v="Ahmedabad"/>
    <x v="104"/>
    <x v="140"/>
    <n v="402011.88000000006"/>
    <x v="185"/>
    <n v="-6272.2900000000018"/>
    <x v="186"/>
    <n v="-22.321316725978654"/>
  </r>
  <r>
    <x v="0"/>
    <s v="Ahmedabad"/>
    <x v="104"/>
    <x v="140"/>
    <n v="402255.15000000008"/>
    <x v="186"/>
    <n v="-6029.0200000000013"/>
    <x v="187"/>
    <n v="-21.532214285714289"/>
  </r>
  <r>
    <x v="0"/>
    <s v="Ahmedabad"/>
    <x v="105"/>
    <x v="141"/>
    <n v="9177274.8100000005"/>
    <x v="187"/>
    <n v="-5785.7500000000045"/>
    <x v="188"/>
    <n v="-20.737455197132633"/>
  </r>
  <r>
    <x v="6"/>
    <s v="Ahmedabad"/>
    <x v="105"/>
    <x v="141"/>
    <n v="9177515.1400000006"/>
    <x v="188"/>
    <n v="-5545.4200000000028"/>
    <x v="189"/>
    <n v="-19.947553956834543"/>
  </r>
  <r>
    <x v="6"/>
    <s v="Ahmedabad"/>
    <x v="105"/>
    <x v="141"/>
    <n v="9177755.4700000007"/>
    <x v="189"/>
    <n v="-5305.0900000000011"/>
    <x v="190"/>
    <n v="-19.15194945848376"/>
  </r>
  <r>
    <x v="3"/>
    <s v="Ahmedabad"/>
    <x v="105"/>
    <x v="141"/>
    <n v="9177995.8000000007"/>
    <x v="190"/>
    <n v="-5064.7599999999993"/>
    <x v="191"/>
    <n v="-18.350579710144924"/>
  </r>
  <r>
    <x v="7"/>
    <s v="Surat"/>
    <x v="106"/>
    <x v="142"/>
    <n v="402498.42000000004"/>
    <x v="191"/>
    <n v="-3451.0000000000005"/>
    <x v="192"/>
    <n v="-138.04000000000002"/>
  </r>
  <r>
    <x v="0"/>
    <s v="Ahmedabad"/>
    <x v="56"/>
    <x v="143"/>
    <n v="158686.79999999999"/>
    <x v="192"/>
    <n v="-4824.4300000000012"/>
    <x v="193"/>
    <n v="-17.543381818181821"/>
  </r>
  <r>
    <x v="0"/>
    <s v="Ahmedabad"/>
    <x v="40"/>
    <x v="144"/>
    <n v="14211.08"/>
    <x v="193"/>
    <n v="-4599.4300000000012"/>
    <x v="194"/>
    <n v="-16.786240875912412"/>
  </r>
  <r>
    <x v="0"/>
    <s v="Ahmedabad"/>
    <x v="107"/>
    <x v="145"/>
    <n v="200347.21999999997"/>
    <x v="194"/>
    <n v="-4377.1100000000015"/>
    <x v="195"/>
    <n v="-16.033369963369967"/>
  </r>
  <r>
    <x v="4"/>
    <s v="Surat"/>
    <x v="108"/>
    <x v="146"/>
    <n v="402726.4800000001"/>
    <x v="195"/>
    <n v="-3222.94"/>
    <x v="196"/>
    <n v="-134.28916666666666"/>
  </r>
  <r>
    <x v="0"/>
    <s v="Ahmedabad"/>
    <x v="71"/>
    <x v="147"/>
    <n v="122301.16999999998"/>
    <x v="196"/>
    <n v="-4156.4000000000024"/>
    <x v="197"/>
    <n v="-15.280882352941186"/>
  </r>
  <r>
    <x v="3"/>
    <s v="Ahmedabad"/>
    <x v="109"/>
    <x v="148"/>
    <n v="89431.54"/>
    <x v="197"/>
    <n v="-3947.7800000000034"/>
    <x v="198"/>
    <n v="-14.567453874538758"/>
  </r>
  <r>
    <x v="0"/>
    <s v="Ahmedabad"/>
    <x v="51"/>
    <x v="149"/>
    <n v="145689"/>
    <x v="198"/>
    <n v="-3739.6000000000031"/>
    <x v="199"/>
    <n v="-13.850370370370381"/>
  </r>
  <r>
    <x v="0"/>
    <s v="Ahmedabad"/>
    <x v="51"/>
    <x v="149"/>
    <n v="145895"/>
    <x v="198"/>
    <n v="-3533.6000000000031"/>
    <x v="200"/>
    <n v="-13.136059479553914"/>
  </r>
  <r>
    <x v="0"/>
    <s v="Ahmedabad"/>
    <x v="51"/>
    <x v="149"/>
    <n v="146101"/>
    <x v="198"/>
    <n v="-3327.6000000000031"/>
    <x v="201"/>
    <n v="-12.416417910447773"/>
  </r>
  <r>
    <x v="2"/>
    <s v="Ahmedabad"/>
    <x v="51"/>
    <x v="149"/>
    <n v="146307"/>
    <x v="198"/>
    <n v="-3121.6000000000067"/>
    <x v="202"/>
    <n v="-11.691385767790287"/>
  </r>
  <r>
    <x v="3"/>
    <s v="Ahmedabad"/>
    <x v="51"/>
    <x v="149"/>
    <n v="146513"/>
    <x v="199"/>
    <n v="-2915.6000000000067"/>
    <x v="203"/>
    <n v="-10.960902255639123"/>
  </r>
  <r>
    <x v="0"/>
    <s v="Ahmedabad"/>
    <x v="51"/>
    <x v="149"/>
    <n v="146719"/>
    <x v="198"/>
    <n v="-2709.6000000000067"/>
    <x v="204"/>
    <n v="-10.224905660377384"/>
  </r>
  <r>
    <x v="2"/>
    <s v="Ahmedabad"/>
    <x v="51"/>
    <x v="149"/>
    <n v="146925"/>
    <x v="198"/>
    <n v="-2503.6000000000067"/>
    <x v="205"/>
    <n v="-9.4833333333333591"/>
  </r>
  <r>
    <x v="0"/>
    <s v="Ahmedabad"/>
    <x v="110"/>
    <x v="150"/>
    <n v="200567.93"/>
    <x v="200"/>
    <n v="-2297.6000000000067"/>
    <x v="206"/>
    <n v="-8.7361216730038276"/>
  </r>
  <r>
    <x v="0"/>
    <s v="Ahmedabad"/>
    <x v="91"/>
    <x v="151"/>
    <n v="1112328.52"/>
    <x v="201"/>
    <n v="-2093.270000000005"/>
    <x v="207"/>
    <n v="-7.9895801526717749"/>
  </r>
  <r>
    <x v="0"/>
    <s v="Ahmedabad"/>
    <x v="91"/>
    <x v="151"/>
    <n v="1112532.6000000001"/>
    <x v="202"/>
    <n v="-1889.1900000000032"/>
    <x v="208"/>
    <n v="-7.2382758620689778"/>
  </r>
  <r>
    <x v="0"/>
    <s v="Ahmedabad"/>
    <x v="91"/>
    <x v="151"/>
    <n v="1112736.6800000002"/>
    <x v="203"/>
    <n v="-1685.1100000000015"/>
    <x v="209"/>
    <n v="-6.4811923076923135"/>
  </r>
  <r>
    <x v="0"/>
    <s v="Ahmedabad"/>
    <x v="91"/>
    <x v="151"/>
    <n v="857364.95999999985"/>
    <x v="204"/>
    <n v="-1481.0299999999997"/>
    <x v="210"/>
    <n v="-5.7182625482625475"/>
  </r>
  <r>
    <x v="0"/>
    <s v="Ahmedabad"/>
    <x v="91"/>
    <x v="151"/>
    <n v="857569.0399999998"/>
    <x v="201"/>
    <n v="-1276.949999999998"/>
    <x v="211"/>
    <n v="-4.9494186046511555"/>
  </r>
  <r>
    <x v="7"/>
    <s v="Surat"/>
    <x v="111"/>
    <x v="152"/>
    <n v="124093.65"/>
    <x v="205"/>
    <n v="-3012.42"/>
    <x v="212"/>
    <n v="-130.97478260869565"/>
  </r>
  <r>
    <x v="0"/>
    <s v="Ahmedabad"/>
    <x v="76"/>
    <x v="153"/>
    <n v="332639.28999999998"/>
    <x v="206"/>
    <n v="-1072.8699999999963"/>
    <x v="213"/>
    <n v="-4.1745914396887009"/>
  </r>
  <r>
    <x v="0"/>
    <s v="Ahmedabad"/>
    <x v="75"/>
    <x v="153"/>
    <n v="158911.79999999999"/>
    <x v="207"/>
    <n v="-872.86999999999625"/>
    <x v="214"/>
    <n v="-3.4096484374999854"/>
  </r>
  <r>
    <x v="5"/>
    <s v="Ahmedabad"/>
    <x v="112"/>
    <x v="154"/>
    <n v="50388.18"/>
    <x v="208"/>
    <n v="-672.86999999999625"/>
    <x v="215"/>
    <n v="-2.6387058823529266"/>
  </r>
  <r>
    <x v="5"/>
    <s v="Ahmedabad"/>
    <x v="112"/>
    <x v="154"/>
    <n v="200772.25999999998"/>
    <x v="209"/>
    <n v="-474.66999999999553"/>
    <x v="216"/>
    <n v="-1.8687795275590375"/>
  </r>
  <r>
    <x v="0"/>
    <s v="Ahmedabad"/>
    <x v="113"/>
    <x v="155"/>
    <n v="332839.28999999998"/>
    <x v="210"/>
    <n v="-276.4699999999948"/>
    <x v="217"/>
    <n v="-1.0927667984189517"/>
  </r>
  <r>
    <x v="3"/>
    <s v="Ahmedabad"/>
    <x v="113"/>
    <x v="155"/>
    <n v="333037.19"/>
    <x v="211"/>
    <n v="-78.56999999999698"/>
    <x v="218"/>
    <n v="-0.31178571428570229"/>
  </r>
  <r>
    <x v="4"/>
    <s v="Surat"/>
    <x v="114"/>
    <x v="156"/>
    <n v="8720.08"/>
    <x v="212"/>
    <n v="-2811.53"/>
    <x v="219"/>
    <n v="-127.7968181818182"/>
  </r>
  <r>
    <x v="3"/>
    <s v="Ahmedabad"/>
    <x v="107"/>
    <x v="157"/>
    <n v="200970.46"/>
    <x v="213"/>
    <n v="119.33000000000447"/>
    <x v="220"/>
    <n v="0.47541832669324491"/>
  </r>
  <r>
    <x v="0"/>
    <s v="Ahmedabad"/>
    <x v="81"/>
    <x v="158"/>
    <n v="393774.62999999995"/>
    <x v="214"/>
    <n v="308.51000000000477"/>
    <x v="221"/>
    <n v="1.2340400000000191"/>
  </r>
  <r>
    <x v="0"/>
    <s v="Ahmedabad"/>
    <x v="81"/>
    <x v="158"/>
    <n v="393960.98999999993"/>
    <x v="214"/>
    <n v="494.87000000000535"/>
    <x v="222"/>
    <n v="1.9874297188755234"/>
  </r>
  <r>
    <x v="3"/>
    <s v="Ahmedabad"/>
    <x v="81"/>
    <x v="158"/>
    <n v="394147.34999999992"/>
    <x v="214"/>
    <n v="681.23000000000229"/>
    <x v="223"/>
    <n v="2.7468951612903316"/>
  </r>
  <r>
    <x v="4"/>
    <s v="Surat"/>
    <x v="115"/>
    <x v="159"/>
    <n v="402937.00000000006"/>
    <x v="215"/>
    <n v="-2619.5700000000002"/>
    <x v="224"/>
    <n v="-124.74142857142859"/>
  </r>
  <r>
    <x v="5"/>
    <s v="Ahmedabad"/>
    <x v="37"/>
    <x v="160"/>
    <n v="201159.63999999998"/>
    <x v="216"/>
    <n v="867.59000000000287"/>
    <x v="225"/>
    <n v="3.5125101214575016"/>
  </r>
  <r>
    <x v="7"/>
    <s v="Surat"/>
    <x v="116"/>
    <x v="161"/>
    <n v="122509.79"/>
    <x v="217"/>
    <n v="-2435.35"/>
    <x v="226"/>
    <n v="-121.7675"/>
  </r>
  <r>
    <x v="0"/>
    <s v="Ahmedabad"/>
    <x v="117"/>
    <x v="162"/>
    <n v="967737.06"/>
    <x v="218"/>
    <n v="1047.7500000000064"/>
    <x v="227"/>
    <n v="4.259146341463441"/>
  </r>
  <r>
    <x v="6"/>
    <s v="Ahmedabad"/>
    <x v="117"/>
    <x v="162"/>
    <n v="967912.28"/>
    <x v="219"/>
    <n v="1222.9700000000057"/>
    <x v="228"/>
    <n v="4.9917142857143091"/>
  </r>
  <r>
    <x v="0"/>
    <s v="Ahmedabad"/>
    <x v="117"/>
    <x v="162"/>
    <n v="968087.5"/>
    <x v="220"/>
    <n v="1398.1900000000069"/>
    <x v="229"/>
    <n v="5.7302868852459294"/>
  </r>
  <r>
    <x v="3"/>
    <s v="Ahmedabad"/>
    <x v="118"/>
    <x v="163"/>
    <n v="26265.37"/>
    <x v="221"/>
    <n v="1573.4100000000044"/>
    <x v="230"/>
    <n v="6.4749382716049562"/>
  </r>
  <r>
    <x v="3"/>
    <s v="Ahmedabad"/>
    <x v="118"/>
    <x v="163"/>
    <n v="26437.55"/>
    <x v="222"/>
    <n v="1745.5900000000065"/>
    <x v="231"/>
    <n v="7.2131818181818455"/>
  </r>
  <r>
    <x v="3"/>
    <s v="Ahmedabad"/>
    <x v="119"/>
    <x v="164"/>
    <n v="420439.20999999985"/>
    <x v="223"/>
    <n v="1917.7700000000068"/>
    <x v="232"/>
    <n v="7.9575518672199452"/>
  </r>
  <r>
    <x v="3"/>
    <s v="Ahmedabad"/>
    <x v="43"/>
    <x v="165"/>
    <n v="1112940.76"/>
    <x v="224"/>
    <n v="2084.4700000000075"/>
    <x v="233"/>
    <n v="8.6852916666666982"/>
  </r>
  <r>
    <x v="4"/>
    <s v="Surat"/>
    <x v="85"/>
    <x v="166"/>
    <n v="403121.22000000009"/>
    <x v="225"/>
    <n v="-2255.9499999999998"/>
    <x v="234"/>
    <n v="-118.73421052631578"/>
  </r>
  <r>
    <x v="0"/>
    <s v="Ahmedabad"/>
    <x v="120"/>
    <x v="167"/>
    <n v="420605.9099999998"/>
    <x v="226"/>
    <n v="2251.1500000000078"/>
    <x v="235"/>
    <n v="9.4190376569037984"/>
  </r>
  <r>
    <x v="2"/>
    <s v="Ahmedabad"/>
    <x v="120"/>
    <x v="167"/>
    <n v="420770.9099999998"/>
    <x v="226"/>
    <n v="2416.1500000000078"/>
    <x v="236"/>
    <n v="10.151890756302555"/>
  </r>
  <r>
    <x v="5"/>
    <s v="Ahmedabad"/>
    <x v="121"/>
    <x v="168"/>
    <n v="50586.380000000005"/>
    <x v="227"/>
    <n v="2581.1500000000078"/>
    <x v="237"/>
    <n v="10.890928270042227"/>
  </r>
  <r>
    <x v="0"/>
    <s v="Ahmedabad"/>
    <x v="104"/>
    <x v="169"/>
    <n v="403287.89000000007"/>
    <x v="228"/>
    <n v="2743.4300000000067"/>
    <x v="238"/>
    <n v="11.624703389830536"/>
  </r>
  <r>
    <x v="0"/>
    <s v="Ahmedabad"/>
    <x v="76"/>
    <x v="170"/>
    <n v="333235.08999999997"/>
    <x v="229"/>
    <n v="2905.6100000000088"/>
    <x v="239"/>
    <n v="12.364297872340464"/>
  </r>
  <r>
    <x v="0"/>
    <s v="Ahmedabad"/>
    <x v="76"/>
    <x v="170"/>
    <n v="333395.08999999997"/>
    <x v="230"/>
    <n v="3065.6100000000088"/>
    <x v="240"/>
    <n v="13.100897435897473"/>
  </r>
  <r>
    <x v="0"/>
    <s v="Ahmedabad"/>
    <x v="76"/>
    <x v="170"/>
    <n v="333555.08999999997"/>
    <x v="231"/>
    <n v="3225.6100000000083"/>
    <x v="241"/>
    <n v="13.843819742489305"/>
  </r>
  <r>
    <x v="5"/>
    <s v="Ahmedabad"/>
    <x v="122"/>
    <x v="171"/>
    <n v="403450.07000000007"/>
    <x v="232"/>
    <n v="3385.6100000000083"/>
    <x v="242"/>
    <n v="14.593146551724173"/>
  </r>
  <r>
    <x v="6"/>
    <s v="Ahmedabad"/>
    <x v="107"/>
    <x v="172"/>
    <n v="201339.8"/>
    <x v="233"/>
    <n v="3543.2700000000082"/>
    <x v="243"/>
    <n v="15.338831168831204"/>
  </r>
  <r>
    <x v="3"/>
    <s v="Ahmedabad"/>
    <x v="123"/>
    <x v="173"/>
    <n v="394333.7099999999"/>
    <x v="234"/>
    <n v="3700.9200000000096"/>
    <x v="244"/>
    <n v="16.090956521739173"/>
  </r>
  <r>
    <x v="0"/>
    <s v="Surat"/>
    <x v="70"/>
    <x v="174"/>
    <n v="60150.65"/>
    <x v="235"/>
    <n v="-2089.2799999999997"/>
    <x v="245"/>
    <n v="-116.07111111111109"/>
  </r>
  <r>
    <x v="3"/>
    <s v="Surat"/>
    <x v="70"/>
    <x v="174"/>
    <n v="60295.380000000005"/>
    <x v="235"/>
    <n v="-1944.55"/>
    <x v="246"/>
    <n v="-114.38529411764705"/>
  </r>
  <r>
    <x v="0"/>
    <s v="Surat"/>
    <x v="70"/>
    <x v="174"/>
    <n v="60440.11"/>
    <x v="236"/>
    <n v="-1799.8200000000002"/>
    <x v="247"/>
    <n v="-112.48875000000001"/>
  </r>
  <r>
    <x v="0"/>
    <s v="Surat"/>
    <x v="70"/>
    <x v="174"/>
    <n v="60584.840000000004"/>
    <x v="235"/>
    <n v="-1655.0900000000001"/>
    <x v="248"/>
    <n v="-110.33933333333334"/>
  </r>
  <r>
    <x v="0"/>
    <s v="Surat"/>
    <x v="70"/>
    <x v="174"/>
    <n v="60729.570000000007"/>
    <x v="235"/>
    <n v="-1510.3600000000001"/>
    <x v="249"/>
    <n v="-107.88285714285715"/>
  </r>
  <r>
    <x v="0"/>
    <s v="Surat"/>
    <x v="70"/>
    <x v="174"/>
    <n v="60874.3"/>
    <x v="235"/>
    <n v="-1365.6300000000003"/>
    <x v="250"/>
    <n v="-105.04846153846157"/>
  </r>
  <r>
    <x v="0"/>
    <s v="Surat"/>
    <x v="70"/>
    <x v="174"/>
    <n v="61019.030000000006"/>
    <x v="236"/>
    <n v="-1220.9000000000003"/>
    <x v="251"/>
    <n v="-101.74166666666669"/>
  </r>
  <r>
    <x v="3"/>
    <s v="Surat"/>
    <x v="70"/>
    <x v="174"/>
    <n v="61163.76"/>
    <x v="237"/>
    <n v="-1076.17"/>
    <x v="252"/>
    <n v="-97.833636363636373"/>
  </r>
  <r>
    <x v="3"/>
    <s v="Surat"/>
    <x v="70"/>
    <x v="174"/>
    <n v="61308.490000000005"/>
    <x v="235"/>
    <n v="-931.44"/>
    <x v="253"/>
    <n v="-93.144000000000005"/>
  </r>
  <r>
    <x v="4"/>
    <s v="Surat"/>
    <x v="124"/>
    <x v="175"/>
    <n v="50748.66"/>
    <x v="238"/>
    <n v="-786.71"/>
    <x v="254"/>
    <n v="-87.412222222222226"/>
  </r>
  <r>
    <x v="0"/>
    <s v="Ahmedabad"/>
    <x v="125"/>
    <x v="176"/>
    <n v="394480.7099999999"/>
    <x v="239"/>
    <n v="3847.9200000000096"/>
    <x v="255"/>
    <n v="16.803144104803536"/>
  </r>
  <r>
    <x v="3"/>
    <s v="Ahmedabad"/>
    <x v="37"/>
    <x v="177"/>
    <n v="201497.44999999998"/>
    <x v="240"/>
    <n v="3985.4200000000096"/>
    <x v="256"/>
    <n v="17.479912280701797"/>
  </r>
  <r>
    <x v="0"/>
    <s v="Ahmedabad"/>
    <x v="126"/>
    <x v="178"/>
    <n v="14433.400000000001"/>
    <x v="241"/>
    <n v="4120.5400000000081"/>
    <x v="257"/>
    <n v="18.152158590308407"/>
  </r>
  <r>
    <x v="0"/>
    <s v="Ahmedabad"/>
    <x v="127"/>
    <x v="179"/>
    <n v="420935.9099999998"/>
    <x v="242"/>
    <n v="4253.580000000009"/>
    <x v="258"/>
    <n v="18.821150442477915"/>
  </r>
  <r>
    <x v="4"/>
    <s v="Surat"/>
    <x v="128"/>
    <x v="180"/>
    <n v="50891.520000000004"/>
    <x v="243"/>
    <n v="-643.85"/>
    <x v="259"/>
    <n v="-80.481250000000003"/>
  </r>
  <r>
    <x v="2"/>
    <s v="Ahmedabad"/>
    <x v="103"/>
    <x v="181"/>
    <n v="403607.73000000004"/>
    <x v="244"/>
    <n v="4386.080000000009"/>
    <x v="260"/>
    <n v="19.493688888888929"/>
  </r>
  <r>
    <x v="0"/>
    <s v="Ahmedabad"/>
    <x v="103"/>
    <x v="181"/>
    <n v="403730.5400000001"/>
    <x v="245"/>
    <n v="4508.8900000000103"/>
    <x v="261"/>
    <n v="20.128973214285761"/>
  </r>
  <r>
    <x v="0"/>
    <s v="Ahmedabad"/>
    <x v="123"/>
    <x v="182"/>
    <n v="394618.2099999999"/>
    <x v="246"/>
    <n v="4631.7000000000062"/>
    <x v="262"/>
    <n v="20.769955156950701"/>
  </r>
  <r>
    <x v="0"/>
    <s v="Ahmedabad"/>
    <x v="100"/>
    <x v="183"/>
    <n v="201632.56999999998"/>
    <x v="247"/>
    <n v="4754.2000000000062"/>
    <x v="263"/>
    <n v="21.415315315315343"/>
  </r>
  <r>
    <x v="0"/>
    <s v="Ahmedabad"/>
    <x v="56"/>
    <x v="184"/>
    <n v="159111.79999999999"/>
    <x v="248"/>
    <n v="4867.6900000000078"/>
    <x v="264"/>
    <n v="22.025746606334877"/>
  </r>
  <r>
    <x v="0"/>
    <s v="Ahmedabad"/>
    <x v="56"/>
    <x v="184"/>
    <n v="159224.29999999999"/>
    <x v="248"/>
    <n v="4980.190000000006"/>
    <x v="265"/>
    <n v="22.637227272727301"/>
  </r>
  <r>
    <x v="6"/>
    <s v="Ahmedabad"/>
    <x v="129"/>
    <x v="185"/>
    <n v="333715.08999999997"/>
    <x v="249"/>
    <n v="5092.6900000000078"/>
    <x v="266"/>
    <n v="23.254292237442957"/>
  </r>
  <r>
    <x v="3"/>
    <s v="Ahmedabad"/>
    <x v="129"/>
    <x v="185"/>
    <n v="333827.08999999997"/>
    <x v="250"/>
    <n v="5204.6900000000114"/>
    <x v="267"/>
    <n v="23.874724770642253"/>
  </r>
  <r>
    <x v="5"/>
    <s v="Ahmedabad"/>
    <x v="130"/>
    <x v="186"/>
    <n v="3488.39"/>
    <x v="251"/>
    <n v="5316.690000000006"/>
    <x v="268"/>
    <n v="24.500875576036893"/>
  </r>
  <r>
    <x v="0"/>
    <s v="Ahmedabad"/>
    <x v="131"/>
    <x v="187"/>
    <n v="857773.11999999988"/>
    <x v="252"/>
    <n v="5428.3000000000065"/>
    <x v="269"/>
    <n v="25.131018518518548"/>
  </r>
  <r>
    <x v="0"/>
    <s v="Ahmedabad"/>
    <x v="132"/>
    <x v="188"/>
    <n v="528918.67999999993"/>
    <x v="253"/>
    <n v="5539.4200000000092"/>
    <x v="270"/>
    <n v="25.764744186046553"/>
  </r>
  <r>
    <x v="0"/>
    <s v="Ahmedabad"/>
    <x v="51"/>
    <x v="189"/>
    <n v="147131"/>
    <x v="254"/>
    <n v="5645.4200000000092"/>
    <x v="271"/>
    <n v="26.380467289719668"/>
  </r>
  <r>
    <x v="6"/>
    <s v="Ahmedabad"/>
    <x v="51"/>
    <x v="189"/>
    <n v="147234"/>
    <x v="255"/>
    <n v="5748.4200000000055"/>
    <x v="272"/>
    <n v="26.987887323943689"/>
  </r>
  <r>
    <x v="2"/>
    <s v="Ahmedabad"/>
    <x v="51"/>
    <x v="189"/>
    <n v="147337"/>
    <x v="256"/>
    <n v="5851.4200000000055"/>
    <x v="273"/>
    <n v="27.601037735849083"/>
  </r>
  <r>
    <x v="2"/>
    <s v="Ahmedabad"/>
    <x v="51"/>
    <x v="189"/>
    <n v="147440"/>
    <x v="254"/>
    <n v="5954.4200000000055"/>
    <x v="274"/>
    <n v="28.220000000000027"/>
  </r>
  <r>
    <x v="0"/>
    <s v="Ahmedabad"/>
    <x v="51"/>
    <x v="189"/>
    <n v="147543"/>
    <x v="254"/>
    <n v="6057.4200000000055"/>
    <x v="275"/>
    <n v="28.844857142857169"/>
  </r>
  <r>
    <x v="0"/>
    <s v="Ahmedabad"/>
    <x v="51"/>
    <x v="189"/>
    <n v="147646"/>
    <x v="254"/>
    <n v="6160.4200000000037"/>
    <x v="276"/>
    <n v="29.475693779904326"/>
  </r>
  <r>
    <x v="0"/>
    <s v="Ahmedabad"/>
    <x v="51"/>
    <x v="189"/>
    <n v="147749"/>
    <x v="254"/>
    <n v="6263.42"/>
    <x v="277"/>
    <n v="30.112596153846155"/>
  </r>
  <r>
    <x v="0"/>
    <s v="Ahmedabad"/>
    <x v="51"/>
    <x v="189"/>
    <n v="147852"/>
    <x v="254"/>
    <n v="6366.42"/>
    <x v="278"/>
    <n v="30.755652173913045"/>
  </r>
  <r>
    <x v="0"/>
    <s v="Ahmedabad"/>
    <x v="51"/>
    <x v="189"/>
    <n v="147955"/>
    <x v="254"/>
    <n v="6469.4199999999964"/>
    <x v="279"/>
    <n v="31.404951456310663"/>
  </r>
  <r>
    <x v="3"/>
    <s v="Ahmedabad"/>
    <x v="91"/>
    <x v="190"/>
    <n v="1113107.4400000002"/>
    <x v="257"/>
    <n v="6572.4199999999946"/>
    <x v="280"/>
    <n v="32.060585365853633"/>
  </r>
  <r>
    <x v="0"/>
    <s v="Ahmedabad"/>
    <x v="91"/>
    <x v="190"/>
    <n v="857884.23999999987"/>
    <x v="258"/>
    <n v="6674.4599999999937"/>
    <x v="281"/>
    <n v="32.717941176470561"/>
  </r>
  <r>
    <x v="6"/>
    <s v="Ahmedabad"/>
    <x v="91"/>
    <x v="190"/>
    <n v="857986.27999999991"/>
    <x v="258"/>
    <n v="6776.4999999999945"/>
    <x v="282"/>
    <n v="33.381773399014754"/>
  </r>
  <r>
    <x v="0"/>
    <s v="Ahmedabad"/>
    <x v="91"/>
    <x v="190"/>
    <n v="858088.31999999983"/>
    <x v="258"/>
    <n v="6878.5399999999954"/>
    <x v="283"/>
    <n v="34.052178217821762"/>
  </r>
  <r>
    <x v="0"/>
    <s v="Ahmedabad"/>
    <x v="91"/>
    <x v="190"/>
    <n v="858190.35999999987"/>
    <x v="258"/>
    <n v="6980.5799999999945"/>
    <x v="284"/>
    <n v="34.729253731343256"/>
  </r>
  <r>
    <x v="0"/>
    <s v="Ahmedabad"/>
    <x v="112"/>
    <x v="191"/>
    <n v="201746.05999999997"/>
    <x v="259"/>
    <n v="7082.6199999999953"/>
    <x v="285"/>
    <n v="35.413099999999979"/>
  </r>
  <r>
    <x v="6"/>
    <s v="Ahmedabad"/>
    <x v="113"/>
    <x v="192"/>
    <n v="333939.08999999997"/>
    <x v="260"/>
    <n v="7181.7199999999957"/>
    <x v="286"/>
    <n v="36.089045226130629"/>
  </r>
  <r>
    <x v="0"/>
    <s v="Ahmedabad"/>
    <x v="113"/>
    <x v="192"/>
    <n v="334038.03999999998"/>
    <x v="261"/>
    <n v="7280.6699999999946"/>
    <x v="287"/>
    <n v="36.77106060606058"/>
  </r>
  <r>
    <x v="3"/>
    <s v="Ahmedabad"/>
    <x v="113"/>
    <x v="192"/>
    <n v="334136.99"/>
    <x v="262"/>
    <n v="7379.6199999999953"/>
    <x v="288"/>
    <n v="37.45999999999998"/>
  </r>
  <r>
    <x v="0"/>
    <s v="Ahmedabad"/>
    <x v="113"/>
    <x v="192"/>
    <n v="334235.94"/>
    <x v="262"/>
    <n v="7478.5699999999943"/>
    <x v="289"/>
    <n v="38.155969387755071"/>
  </r>
  <r>
    <x v="8"/>
    <s v="Ahmedabad"/>
    <x v="123"/>
    <x v="193"/>
    <n v="394740.7099999999"/>
    <x v="263"/>
    <n v="7577.519999999995"/>
    <x v="290"/>
    <n v="38.859076923076898"/>
  </r>
  <r>
    <x v="8"/>
    <s v="Ahmedabad"/>
    <x v="123"/>
    <x v="193"/>
    <n v="394838.7099999999"/>
    <x v="263"/>
    <n v="7675.519999999995"/>
    <x v="291"/>
    <n v="39.564536082474199"/>
  </r>
  <r>
    <x v="8"/>
    <s v="Ahmedabad"/>
    <x v="123"/>
    <x v="193"/>
    <n v="394936.7099999999"/>
    <x v="263"/>
    <n v="7773.519999999995"/>
    <x v="292"/>
    <n v="40.277305699481836"/>
  </r>
  <r>
    <x v="8"/>
    <s v="Ahmedabad"/>
    <x v="123"/>
    <x v="193"/>
    <n v="395034.7099999999"/>
    <x v="263"/>
    <n v="7871.519999999995"/>
    <x v="293"/>
    <n v="40.997499999999974"/>
  </r>
  <r>
    <x v="8"/>
    <s v="Ahmedabad"/>
    <x v="123"/>
    <x v="193"/>
    <n v="395132.7099999999"/>
    <x v="263"/>
    <n v="7969.519999999995"/>
    <x v="294"/>
    <n v="41.725235602094216"/>
  </r>
  <r>
    <x v="8"/>
    <s v="Ahmedabad"/>
    <x v="123"/>
    <x v="193"/>
    <n v="395230.7099999999"/>
    <x v="263"/>
    <n v="8067.519999999995"/>
    <x v="295"/>
    <n v="42.460631578947343"/>
  </r>
  <r>
    <x v="8"/>
    <s v="Ahmedabad"/>
    <x v="123"/>
    <x v="193"/>
    <n v="395328.7099999999"/>
    <x v="263"/>
    <n v="8165.519999999995"/>
    <x v="296"/>
    <n v="43.203809523809497"/>
  </r>
  <r>
    <x v="8"/>
    <s v="Ahmedabad"/>
    <x v="123"/>
    <x v="193"/>
    <n v="395426.7099999999"/>
    <x v="263"/>
    <n v="8263.519999999995"/>
    <x v="297"/>
    <n v="43.954893617021249"/>
  </r>
  <r>
    <x v="8"/>
    <s v="Ahmedabad"/>
    <x v="123"/>
    <x v="193"/>
    <n v="395524.7099999999"/>
    <x v="263"/>
    <n v="8361.519999999995"/>
    <x v="298"/>
    <n v="44.714010695187142"/>
  </r>
  <r>
    <x v="8"/>
    <s v="Ahmedabad"/>
    <x v="123"/>
    <x v="193"/>
    <n v="395622.7099999999"/>
    <x v="263"/>
    <n v="8459.519999999995"/>
    <x v="299"/>
    <n v="45.48129032258062"/>
  </r>
  <r>
    <x v="8"/>
    <s v="Ahmedabad"/>
    <x v="123"/>
    <x v="193"/>
    <n v="395720.7099999999"/>
    <x v="263"/>
    <n v="8557.519999999995"/>
    <x v="300"/>
    <n v="46.256864864864838"/>
  </r>
  <r>
    <x v="8"/>
    <s v="Ahmedabad"/>
    <x v="123"/>
    <x v="193"/>
    <n v="395818.7099999999"/>
    <x v="263"/>
    <n v="8655.519999999995"/>
    <x v="301"/>
    <n v="47.040869565217363"/>
  </r>
  <r>
    <x v="8"/>
    <s v="Ahmedabad"/>
    <x v="123"/>
    <x v="193"/>
    <n v="395916.7099999999"/>
    <x v="263"/>
    <n v="8753.519999999995"/>
    <x v="302"/>
    <n v="47.833442622950791"/>
  </r>
  <r>
    <x v="8"/>
    <s v="Ahmedabad"/>
    <x v="123"/>
    <x v="193"/>
    <n v="396014.7099999999"/>
    <x v="263"/>
    <n v="8851.519999999995"/>
    <x v="303"/>
    <n v="48.634725274725248"/>
  </r>
  <r>
    <x v="8"/>
    <s v="Ahmedabad"/>
    <x v="123"/>
    <x v="193"/>
    <n v="396112.7099999999"/>
    <x v="263"/>
    <n v="8949.519999999995"/>
    <x v="304"/>
    <n v="49.444861878453011"/>
  </r>
  <r>
    <x v="8"/>
    <s v="Ahmedabad"/>
    <x v="123"/>
    <x v="193"/>
    <n v="396210.7099999999"/>
    <x v="263"/>
    <n v="9047.519999999995"/>
    <x v="305"/>
    <n v="50.263999999999974"/>
  </r>
  <r>
    <x v="8"/>
    <s v="Ahmedabad"/>
    <x v="123"/>
    <x v="193"/>
    <n v="396308.7099999999"/>
    <x v="263"/>
    <n v="9145.519999999995"/>
    <x v="306"/>
    <n v="51.092290502793269"/>
  </r>
  <r>
    <x v="8"/>
    <s v="Ahmedabad"/>
    <x v="123"/>
    <x v="193"/>
    <n v="396406.7099999999"/>
    <x v="263"/>
    <n v="9243.519999999995"/>
    <x v="307"/>
    <n v="51.929887640449408"/>
  </r>
  <r>
    <x v="8"/>
    <s v="Ahmedabad"/>
    <x v="123"/>
    <x v="193"/>
    <n v="396504.7099999999"/>
    <x v="263"/>
    <n v="9341.519999999995"/>
    <x v="308"/>
    <n v="52.776949152542343"/>
  </r>
  <r>
    <x v="6"/>
    <s v="Ahmedabad"/>
    <x v="123"/>
    <x v="193"/>
    <n v="396602.7099999999"/>
    <x v="263"/>
    <n v="9439.519999999995"/>
    <x v="309"/>
    <n v="53.633636363636334"/>
  </r>
  <r>
    <x v="8"/>
    <s v="Ahmedabad"/>
    <x v="123"/>
    <x v="193"/>
    <n v="396700.7099999999"/>
    <x v="263"/>
    <n v="9537.519999999995"/>
    <x v="310"/>
    <n v="54.500114285714254"/>
  </r>
  <r>
    <x v="8"/>
    <s v="Ahmedabad"/>
    <x v="123"/>
    <x v="193"/>
    <n v="396798.7099999999"/>
    <x v="263"/>
    <n v="9635.519999999995"/>
    <x v="311"/>
    <n v="55.376551724137904"/>
  </r>
  <r>
    <x v="8"/>
    <s v="Ahmedabad"/>
    <x v="123"/>
    <x v="193"/>
    <n v="396896.7099999999"/>
    <x v="263"/>
    <n v="9733.519999999995"/>
    <x v="312"/>
    <n v="56.263121387283206"/>
  </r>
  <r>
    <x v="8"/>
    <s v="Ahmedabad"/>
    <x v="123"/>
    <x v="193"/>
    <n v="396994.7099999999"/>
    <x v="263"/>
    <n v="9831.519999999995"/>
    <x v="313"/>
    <n v="57.159999999999968"/>
  </r>
  <r>
    <x v="8"/>
    <s v="Ahmedabad"/>
    <x v="123"/>
    <x v="193"/>
    <n v="397092.7099999999"/>
    <x v="263"/>
    <n v="9929.519999999995"/>
    <x v="314"/>
    <n v="58.067368421052599"/>
  </r>
  <r>
    <x v="8"/>
    <s v="Ahmedabad"/>
    <x v="123"/>
    <x v="193"/>
    <n v="397190.7099999999"/>
    <x v="263"/>
    <n v="10027.519999999995"/>
    <x v="315"/>
    <n v="58.985411764705852"/>
  </r>
  <r>
    <x v="8"/>
    <s v="Ahmedabad"/>
    <x v="123"/>
    <x v="193"/>
    <n v="397288.7099999999"/>
    <x v="263"/>
    <n v="10125.519999999995"/>
    <x v="316"/>
    <n v="59.914319526627189"/>
  </r>
  <r>
    <x v="8"/>
    <s v="Ahmedabad"/>
    <x v="123"/>
    <x v="193"/>
    <n v="397386.7099999999"/>
    <x v="263"/>
    <n v="10223.519999999995"/>
    <x v="317"/>
    <n v="60.854285714285687"/>
  </r>
  <r>
    <x v="8"/>
    <s v="Ahmedabad"/>
    <x v="123"/>
    <x v="193"/>
    <n v="397484.7099999999"/>
    <x v="263"/>
    <n v="10321.519999999995"/>
    <x v="318"/>
    <n v="61.805508982035896"/>
  </r>
  <r>
    <x v="8"/>
    <s v="Ahmedabad"/>
    <x v="123"/>
    <x v="193"/>
    <n v="397582.7099999999"/>
    <x v="263"/>
    <n v="10419.519999999997"/>
    <x v="319"/>
    <n v="62.768192771084315"/>
  </r>
  <r>
    <x v="8"/>
    <s v="Ahmedabad"/>
    <x v="123"/>
    <x v="193"/>
    <n v="397680.7099999999"/>
    <x v="263"/>
    <n v="10517.519999999997"/>
    <x v="320"/>
    <n v="63.742545454545436"/>
  </r>
  <r>
    <x v="8"/>
    <s v="Ahmedabad"/>
    <x v="123"/>
    <x v="193"/>
    <n v="397778.7099999999"/>
    <x v="263"/>
    <n v="10615.519999999997"/>
    <x v="321"/>
    <n v="64.728780487804855"/>
  </r>
  <r>
    <x v="8"/>
    <s v="Ahmedabad"/>
    <x v="123"/>
    <x v="193"/>
    <n v="397876.7099999999"/>
    <x v="263"/>
    <n v="10713.519999999997"/>
    <x v="322"/>
    <n v="65.727116564417159"/>
  </r>
  <r>
    <x v="8"/>
    <s v="Ahmedabad"/>
    <x v="123"/>
    <x v="193"/>
    <n v="397974.7099999999"/>
    <x v="263"/>
    <n v="10811.519999999997"/>
    <x v="323"/>
    <n v="66.737777777777751"/>
  </r>
  <r>
    <x v="8"/>
    <s v="Ahmedabad"/>
    <x v="123"/>
    <x v="193"/>
    <n v="398072.7099999999"/>
    <x v="263"/>
    <n v="10909.519999999997"/>
    <x v="324"/>
    <n v="67.76099378881986"/>
  </r>
  <r>
    <x v="8"/>
    <s v="Ahmedabad"/>
    <x v="123"/>
    <x v="193"/>
    <n v="398170.7099999999"/>
    <x v="263"/>
    <n v="11007.519999999997"/>
    <x v="325"/>
    <n v="68.796999999999983"/>
  </r>
  <r>
    <x v="8"/>
    <s v="Ahmedabad"/>
    <x v="123"/>
    <x v="193"/>
    <n v="398268.7099999999"/>
    <x v="263"/>
    <n v="11105.519999999997"/>
    <x v="326"/>
    <n v="69.846037735849038"/>
  </r>
  <r>
    <x v="8"/>
    <s v="Ahmedabad"/>
    <x v="123"/>
    <x v="193"/>
    <n v="398366.7099999999"/>
    <x v="263"/>
    <n v="11203.519999999997"/>
    <x v="327"/>
    <n v="70.908354430379731"/>
  </r>
  <r>
    <x v="8"/>
    <s v="Ahmedabad"/>
    <x v="123"/>
    <x v="193"/>
    <n v="398464.7099999999"/>
    <x v="263"/>
    <n v="11301.519999999997"/>
    <x v="328"/>
    <n v="71.984203821656024"/>
  </r>
  <r>
    <x v="8"/>
    <s v="Ahmedabad"/>
    <x v="123"/>
    <x v="193"/>
    <n v="398562.7099999999"/>
    <x v="263"/>
    <n v="11399.519999999997"/>
    <x v="329"/>
    <n v="73.073846153846134"/>
  </r>
  <r>
    <x v="8"/>
    <s v="Ahmedabad"/>
    <x v="123"/>
    <x v="193"/>
    <n v="398660.7099999999"/>
    <x v="263"/>
    <n v="11497.519999999997"/>
    <x v="330"/>
    <n v="74.177548387096749"/>
  </r>
  <r>
    <x v="8"/>
    <s v="Ahmedabad"/>
    <x v="123"/>
    <x v="193"/>
    <n v="398758.7099999999"/>
    <x v="263"/>
    <n v="11595.519999999997"/>
    <x v="331"/>
    <n v="75.295584415584401"/>
  </r>
  <r>
    <x v="8"/>
    <s v="Ahmedabad"/>
    <x v="123"/>
    <x v="193"/>
    <n v="398856.7099999999"/>
    <x v="263"/>
    <n v="11693.519999999997"/>
    <x v="332"/>
    <n v="76.428235294117627"/>
  </r>
  <r>
    <x v="8"/>
    <s v="Ahmedabad"/>
    <x v="123"/>
    <x v="193"/>
    <n v="398954.7099999999"/>
    <x v="263"/>
    <n v="11791.519999999997"/>
    <x v="333"/>
    <n v="77.575789473684196"/>
  </r>
  <r>
    <x v="8"/>
    <s v="Ahmedabad"/>
    <x v="123"/>
    <x v="193"/>
    <n v="399052.7099999999"/>
    <x v="263"/>
    <n v="11889.519999999997"/>
    <x v="334"/>
    <n v="78.738543046357591"/>
  </r>
  <r>
    <x v="8"/>
    <s v="Ahmedabad"/>
    <x v="123"/>
    <x v="193"/>
    <n v="399150.7099999999"/>
    <x v="263"/>
    <n v="11987.519999999997"/>
    <x v="335"/>
    <n v="79.916799999999981"/>
  </r>
  <r>
    <x v="8"/>
    <s v="Ahmedabad"/>
    <x v="123"/>
    <x v="193"/>
    <n v="399248.7099999999"/>
    <x v="263"/>
    <n v="12085.519999999997"/>
    <x v="336"/>
    <n v="81.110872483221456"/>
  </r>
  <r>
    <x v="8"/>
    <s v="Ahmedabad"/>
    <x v="123"/>
    <x v="193"/>
    <n v="399346.7099999999"/>
    <x v="263"/>
    <n v="12183.519999999993"/>
    <x v="337"/>
    <n v="82.321081081081033"/>
  </r>
  <r>
    <x v="8"/>
    <s v="Ahmedabad"/>
    <x v="123"/>
    <x v="193"/>
    <n v="399444.7099999999"/>
    <x v="263"/>
    <n v="12281.519999999993"/>
    <x v="338"/>
    <n v="83.547755102040767"/>
  </r>
  <r>
    <x v="8"/>
    <s v="Ahmedabad"/>
    <x v="123"/>
    <x v="193"/>
    <n v="399542.7099999999"/>
    <x v="263"/>
    <n v="12379.519999999993"/>
    <x v="339"/>
    <n v="84.791232876712286"/>
  </r>
  <r>
    <x v="8"/>
    <s v="Ahmedabad"/>
    <x v="123"/>
    <x v="193"/>
    <n v="399640.7099999999"/>
    <x v="263"/>
    <n v="12477.519999999993"/>
    <x v="340"/>
    <n v="86.051862068965477"/>
  </r>
  <r>
    <x v="8"/>
    <s v="Ahmedabad"/>
    <x v="123"/>
    <x v="193"/>
    <n v="399738.7099999999"/>
    <x v="263"/>
    <n v="12575.519999999993"/>
    <x v="341"/>
    <n v="87.329999999999956"/>
  </r>
  <r>
    <x v="8"/>
    <s v="Ahmedabad"/>
    <x v="123"/>
    <x v="193"/>
    <n v="399836.7099999999"/>
    <x v="263"/>
    <n v="12673.519999999993"/>
    <x v="342"/>
    <n v="88.626013986013945"/>
  </r>
  <r>
    <x v="8"/>
    <s v="Ahmedabad"/>
    <x v="123"/>
    <x v="193"/>
    <n v="399934.7099999999"/>
    <x v="263"/>
    <n v="12771.519999999993"/>
    <x v="343"/>
    <n v="89.940281690140793"/>
  </r>
  <r>
    <x v="8"/>
    <s v="Ahmedabad"/>
    <x v="123"/>
    <x v="193"/>
    <n v="400032.7099999999"/>
    <x v="263"/>
    <n v="12869.519999999993"/>
    <x v="344"/>
    <n v="91.27319148936165"/>
  </r>
  <r>
    <x v="8"/>
    <s v="Ahmedabad"/>
    <x v="123"/>
    <x v="193"/>
    <n v="400130.7099999999"/>
    <x v="263"/>
    <n v="12967.519999999993"/>
    <x v="345"/>
    <n v="92.625142857142805"/>
  </r>
  <r>
    <x v="8"/>
    <s v="Ahmedabad"/>
    <x v="123"/>
    <x v="193"/>
    <n v="400228.7099999999"/>
    <x v="263"/>
    <n v="13065.519999999993"/>
    <x v="346"/>
    <n v="93.996546762589873"/>
  </r>
  <r>
    <x v="8"/>
    <s v="Ahmedabad"/>
    <x v="123"/>
    <x v="193"/>
    <n v="400326.7099999999"/>
    <x v="263"/>
    <n v="13163.519999999993"/>
    <x v="347"/>
    <n v="95.387826086956466"/>
  </r>
  <r>
    <x v="8"/>
    <s v="Ahmedabad"/>
    <x v="123"/>
    <x v="193"/>
    <n v="400424.7099999999"/>
    <x v="263"/>
    <n v="13261.519999999993"/>
    <x v="348"/>
    <n v="96.799416058394115"/>
  </r>
  <r>
    <x v="8"/>
    <s v="Ahmedabad"/>
    <x v="123"/>
    <x v="193"/>
    <n v="400522.7099999999"/>
    <x v="263"/>
    <n v="13359.519999999993"/>
    <x v="349"/>
    <n v="98.231764705882298"/>
  </r>
  <r>
    <x v="8"/>
    <s v="Ahmedabad"/>
    <x v="123"/>
    <x v="193"/>
    <n v="400620.7099999999"/>
    <x v="263"/>
    <n v="13457.519999999993"/>
    <x v="350"/>
    <n v="99.685333333333276"/>
  </r>
  <r>
    <x v="8"/>
    <s v="Ahmedabad"/>
    <x v="123"/>
    <x v="193"/>
    <n v="400718.7099999999"/>
    <x v="264"/>
    <n v="13555.519999999993"/>
    <x v="351"/>
    <n v="101.16059701492532"/>
  </r>
  <r>
    <x v="8"/>
    <s v="Ahmedabad"/>
    <x v="123"/>
    <x v="193"/>
    <n v="400816.7099999999"/>
    <x v="263"/>
    <n v="13653.519999999993"/>
    <x v="352"/>
    <n v="102.65804511278191"/>
  </r>
  <r>
    <x v="8"/>
    <s v="Ahmedabad"/>
    <x v="123"/>
    <x v="193"/>
    <n v="400914.7099999999"/>
    <x v="263"/>
    <n v="13751.519999999993"/>
    <x v="353"/>
    <n v="104.17818181818177"/>
  </r>
  <r>
    <x v="8"/>
    <s v="Ahmedabad"/>
    <x v="123"/>
    <x v="193"/>
    <n v="401012.7099999999"/>
    <x v="263"/>
    <n v="13849.519999999993"/>
    <x v="354"/>
    <n v="105.7215267175572"/>
  </r>
  <r>
    <x v="8"/>
    <s v="Ahmedabad"/>
    <x v="123"/>
    <x v="193"/>
    <n v="401110.7099999999"/>
    <x v="263"/>
    <n v="13947.519999999993"/>
    <x v="355"/>
    <n v="107.28861538461533"/>
  </r>
  <r>
    <x v="8"/>
    <s v="Ahmedabad"/>
    <x v="123"/>
    <x v="193"/>
    <n v="401208.70999999996"/>
    <x v="263"/>
    <n v="14045.519999999993"/>
    <x v="356"/>
    <n v="108.87999999999995"/>
  </r>
  <r>
    <x v="8"/>
    <s v="Ahmedabad"/>
    <x v="123"/>
    <x v="193"/>
    <n v="401306.70999999996"/>
    <x v="263"/>
    <n v="14143.519999999993"/>
    <x v="357"/>
    <n v="110.49624999999995"/>
  </r>
  <r>
    <x v="8"/>
    <s v="Ahmedabad"/>
    <x v="123"/>
    <x v="193"/>
    <n v="401404.70999999996"/>
    <x v="263"/>
    <n v="14241.519999999997"/>
    <x v="358"/>
    <n v="112.13795275590549"/>
  </r>
  <r>
    <x v="8"/>
    <s v="Ahmedabad"/>
    <x v="123"/>
    <x v="193"/>
    <n v="401502.70999999996"/>
    <x v="263"/>
    <n v="14339.519999999997"/>
    <x v="359"/>
    <n v="113.80571428571426"/>
  </r>
  <r>
    <x v="8"/>
    <s v="Ahmedabad"/>
    <x v="123"/>
    <x v="193"/>
    <n v="401600.70999999996"/>
    <x v="263"/>
    <n v="14437.519999999997"/>
    <x v="360"/>
    <n v="115.50015999999998"/>
  </r>
  <r>
    <x v="8"/>
    <s v="Ahmedabad"/>
    <x v="123"/>
    <x v="193"/>
    <n v="401698.70999999996"/>
    <x v="263"/>
    <n v="14535.519999999997"/>
    <x v="361"/>
    <n v="117.22193548387094"/>
  </r>
  <r>
    <x v="8"/>
    <s v="Ahmedabad"/>
    <x v="123"/>
    <x v="193"/>
    <n v="401796.70999999996"/>
    <x v="263"/>
    <n v="14633.519999999997"/>
    <x v="362"/>
    <n v="118.97170731707314"/>
  </r>
  <r>
    <x v="8"/>
    <s v="Ahmedabad"/>
    <x v="123"/>
    <x v="193"/>
    <n v="401894.70999999996"/>
    <x v="263"/>
    <n v="14731.52"/>
    <x v="363"/>
    <n v="120.75016393442624"/>
  </r>
  <r>
    <x v="8"/>
    <s v="Ahmedabad"/>
    <x v="123"/>
    <x v="193"/>
    <n v="401992.70999999996"/>
    <x v="263"/>
    <n v="14829.52"/>
    <x v="364"/>
    <n v="122.55801652892562"/>
  </r>
  <r>
    <x v="8"/>
    <s v="Ahmedabad"/>
    <x v="123"/>
    <x v="193"/>
    <n v="402090.70999999996"/>
    <x v="263"/>
    <n v="14927.52"/>
    <x v="365"/>
    <n v="124.396"/>
  </r>
  <r>
    <x v="8"/>
    <s v="Ahmedabad"/>
    <x v="123"/>
    <x v="193"/>
    <n v="402188.70999999996"/>
    <x v="263"/>
    <n v="15025.52"/>
    <x v="366"/>
    <n v="126.26487394957984"/>
  </r>
  <r>
    <x v="8"/>
    <s v="Ahmedabad"/>
    <x v="123"/>
    <x v="193"/>
    <n v="402286.70999999996"/>
    <x v="263"/>
    <n v="15123.52"/>
    <x v="367"/>
    <n v="128.16542372881355"/>
  </r>
  <r>
    <x v="8"/>
    <s v="Ahmedabad"/>
    <x v="123"/>
    <x v="193"/>
    <n v="402384.70999999996"/>
    <x v="263"/>
    <n v="15221.52"/>
    <x v="368"/>
    <n v="130.09846153846155"/>
  </r>
  <r>
    <x v="8"/>
    <s v="Ahmedabad"/>
    <x v="123"/>
    <x v="193"/>
    <n v="402482.70999999996"/>
    <x v="263"/>
    <n v="15319.52"/>
    <x v="369"/>
    <n v="132.06482758620689"/>
  </r>
  <r>
    <x v="8"/>
    <s v="Ahmedabad"/>
    <x v="123"/>
    <x v="193"/>
    <n v="402580.70999999996"/>
    <x v="263"/>
    <n v="15417.52"/>
    <x v="370"/>
    <n v="134.06539130434783"/>
  </r>
  <r>
    <x v="8"/>
    <s v="Ahmedabad"/>
    <x v="123"/>
    <x v="193"/>
    <n v="402678.70999999996"/>
    <x v="263"/>
    <n v="15515.52"/>
    <x v="371"/>
    <n v="136.10105263157894"/>
  </r>
  <r>
    <x v="8"/>
    <s v="Ahmedabad"/>
    <x v="123"/>
    <x v="193"/>
    <n v="402776.70999999996"/>
    <x v="263"/>
    <n v="15613.52"/>
    <x v="372"/>
    <n v="138.17274336283185"/>
  </r>
  <r>
    <x v="8"/>
    <s v="Ahmedabad"/>
    <x v="123"/>
    <x v="193"/>
    <n v="402874.70999999996"/>
    <x v="263"/>
    <n v="15711.52"/>
    <x v="373"/>
    <n v="140.28142857142856"/>
  </r>
  <r>
    <x v="8"/>
    <s v="Ahmedabad"/>
    <x v="123"/>
    <x v="193"/>
    <n v="402972.70999999996"/>
    <x v="263"/>
    <n v="15809.52"/>
    <x v="374"/>
    <n v="142.42810810810812"/>
  </r>
  <r>
    <x v="8"/>
    <s v="Ahmedabad"/>
    <x v="123"/>
    <x v="193"/>
    <n v="403070.70999999996"/>
    <x v="263"/>
    <n v="15907.52"/>
    <x v="375"/>
    <n v="144.61381818181817"/>
  </r>
  <r>
    <x v="8"/>
    <s v="Ahmedabad"/>
    <x v="123"/>
    <x v="193"/>
    <n v="403168.70999999996"/>
    <x v="263"/>
    <n v="16005.52"/>
    <x v="376"/>
    <n v="146.83963302752295"/>
  </r>
  <r>
    <x v="8"/>
    <s v="Ahmedabad"/>
    <x v="123"/>
    <x v="193"/>
    <n v="403266.70999999996"/>
    <x v="263"/>
    <n v="16103.52"/>
    <x v="377"/>
    <n v="149.10666666666668"/>
  </r>
  <r>
    <x v="8"/>
    <s v="Ahmedabad"/>
    <x v="123"/>
    <x v="193"/>
    <n v="403364.70999999996"/>
    <x v="263"/>
    <n v="16201.52"/>
    <x v="378"/>
    <n v="151.41607476635514"/>
  </r>
  <r>
    <x v="8"/>
    <s v="Ahmedabad"/>
    <x v="123"/>
    <x v="193"/>
    <n v="403462.70999999996"/>
    <x v="263"/>
    <n v="16299.52"/>
    <x v="379"/>
    <n v="153.76905660377358"/>
  </r>
  <r>
    <x v="8"/>
    <s v="Ahmedabad"/>
    <x v="123"/>
    <x v="193"/>
    <n v="403560.70999999996"/>
    <x v="263"/>
    <n v="16397.52"/>
    <x v="380"/>
    <n v="156.16685714285714"/>
  </r>
  <r>
    <x v="8"/>
    <s v="Ahmedabad"/>
    <x v="123"/>
    <x v="193"/>
    <n v="403658.70999999996"/>
    <x v="263"/>
    <n v="16495.52"/>
    <x v="381"/>
    <n v="158.61076923076922"/>
  </r>
  <r>
    <x v="8"/>
    <s v="Ahmedabad"/>
    <x v="123"/>
    <x v="193"/>
    <n v="403756.70999999996"/>
    <x v="263"/>
    <n v="16593.52"/>
    <x v="382"/>
    <n v="161.10213592233009"/>
  </r>
  <r>
    <x v="8"/>
    <s v="Ahmedabad"/>
    <x v="123"/>
    <x v="193"/>
    <n v="403854.70999999996"/>
    <x v="263"/>
    <n v="16691.52"/>
    <x v="383"/>
    <n v="163.64235294117648"/>
  </r>
  <r>
    <x v="8"/>
    <s v="Ahmedabad"/>
    <x v="123"/>
    <x v="193"/>
    <n v="403952.70999999996"/>
    <x v="263"/>
    <n v="16789.52"/>
    <x v="384"/>
    <n v="166.23287128712872"/>
  </r>
  <r>
    <x v="8"/>
    <s v="Ahmedabad"/>
    <x v="123"/>
    <x v="193"/>
    <n v="404050.70999999996"/>
    <x v="263"/>
    <n v="16887.52"/>
    <x v="385"/>
    <n v="168.87520000000001"/>
  </r>
  <r>
    <x v="8"/>
    <s v="Ahmedabad"/>
    <x v="123"/>
    <x v="193"/>
    <n v="404148.70999999996"/>
    <x v="263"/>
    <n v="16985.52"/>
    <x v="386"/>
    <n v="171.57090909090908"/>
  </r>
  <r>
    <x v="8"/>
    <s v="Ahmedabad"/>
    <x v="123"/>
    <x v="193"/>
    <n v="404246.70999999996"/>
    <x v="263"/>
    <n v="17083.52"/>
    <x v="387"/>
    <n v="174.32163265306122"/>
  </r>
  <r>
    <x v="8"/>
    <s v="Ahmedabad"/>
    <x v="123"/>
    <x v="193"/>
    <n v="404344.70999999996"/>
    <x v="263"/>
    <n v="17181.52"/>
    <x v="388"/>
    <n v="177.12907216494847"/>
  </r>
  <r>
    <x v="8"/>
    <s v="Ahmedabad"/>
    <x v="123"/>
    <x v="193"/>
    <n v="404442.70999999996"/>
    <x v="263"/>
    <n v="17279.52"/>
    <x v="389"/>
    <n v="179.995"/>
  </r>
  <r>
    <x v="8"/>
    <s v="Ahmedabad"/>
    <x v="123"/>
    <x v="193"/>
    <n v="404540.70999999996"/>
    <x v="263"/>
    <n v="17377.52"/>
    <x v="390"/>
    <n v="182.92126315789474"/>
  </r>
  <r>
    <x v="8"/>
    <s v="Ahmedabad"/>
    <x v="123"/>
    <x v="193"/>
    <n v="404638.70999999996"/>
    <x v="263"/>
    <n v="17475.52"/>
    <x v="391"/>
    <n v="185.90978723404257"/>
  </r>
  <r>
    <x v="8"/>
    <s v="Ahmedabad"/>
    <x v="123"/>
    <x v="193"/>
    <n v="404736.70999999996"/>
    <x v="263"/>
    <n v="17573.52"/>
    <x v="392"/>
    <n v="188.9625806451613"/>
  </r>
  <r>
    <x v="8"/>
    <s v="Ahmedabad"/>
    <x v="123"/>
    <x v="193"/>
    <n v="404834.70999999996"/>
    <x v="263"/>
    <n v="17671.52"/>
    <x v="393"/>
    <n v="192.08173913043478"/>
  </r>
  <r>
    <x v="8"/>
    <s v="Ahmedabad"/>
    <x v="123"/>
    <x v="193"/>
    <n v="404932.70999999996"/>
    <x v="263"/>
    <n v="17769.52"/>
    <x v="394"/>
    <n v="195.26945054945057"/>
  </r>
  <r>
    <x v="8"/>
    <s v="Ahmedabad"/>
    <x v="123"/>
    <x v="193"/>
    <n v="405030.70999999996"/>
    <x v="263"/>
    <n v="17867.52"/>
    <x v="395"/>
    <n v="198.52799999999999"/>
  </r>
  <r>
    <x v="8"/>
    <s v="Ahmedabad"/>
    <x v="123"/>
    <x v="193"/>
    <n v="405128.70999999996"/>
    <x v="263"/>
    <n v="17965.52"/>
    <x v="396"/>
    <n v="201.85977528089887"/>
  </r>
  <r>
    <x v="8"/>
    <s v="Ahmedabad"/>
    <x v="123"/>
    <x v="193"/>
    <n v="405226.70999999996"/>
    <x v="263"/>
    <n v="18063.52"/>
    <x v="397"/>
    <n v="205.26727272727274"/>
  </r>
  <r>
    <x v="8"/>
    <s v="Ahmedabad"/>
    <x v="123"/>
    <x v="193"/>
    <n v="405324.70999999996"/>
    <x v="263"/>
    <n v="18161.52"/>
    <x v="398"/>
    <n v="208.75310344827588"/>
  </r>
  <r>
    <x v="8"/>
    <s v="Ahmedabad"/>
    <x v="123"/>
    <x v="193"/>
    <n v="405422.70999999996"/>
    <x v="263"/>
    <n v="18259.52"/>
    <x v="399"/>
    <n v="212.32"/>
  </r>
  <r>
    <x v="8"/>
    <s v="Ahmedabad"/>
    <x v="123"/>
    <x v="193"/>
    <n v="405520.70999999996"/>
    <x v="263"/>
    <n v="18357.52"/>
    <x v="400"/>
    <n v="215.97082352941177"/>
  </r>
  <r>
    <x v="8"/>
    <s v="Ahmedabad"/>
    <x v="123"/>
    <x v="193"/>
    <n v="405618.70999999996"/>
    <x v="263"/>
    <n v="18455.52"/>
    <x v="401"/>
    <n v="219.70857142857145"/>
  </r>
  <r>
    <x v="8"/>
    <s v="Ahmedabad"/>
    <x v="123"/>
    <x v="193"/>
    <n v="405716.70999999996"/>
    <x v="263"/>
    <n v="18553.52"/>
    <x v="402"/>
    <n v="223.53638554216869"/>
  </r>
  <r>
    <x v="8"/>
    <s v="Ahmedabad"/>
    <x v="123"/>
    <x v="193"/>
    <n v="405814.70999999996"/>
    <x v="263"/>
    <n v="18651.52"/>
    <x v="0"/>
    <n v="227.45756097560977"/>
  </r>
  <r>
    <x v="8"/>
    <s v="Ahmedabad"/>
    <x v="123"/>
    <x v="193"/>
    <n v="405912.70999999996"/>
    <x v="263"/>
    <n v="18749.52"/>
    <x v="1"/>
    <n v="231.47555555555556"/>
  </r>
  <r>
    <x v="8"/>
    <s v="Ahmedabad"/>
    <x v="123"/>
    <x v="193"/>
    <n v="406010.70999999996"/>
    <x v="263"/>
    <n v="18847.52"/>
    <x v="2"/>
    <n v="235.59399999999999"/>
  </r>
  <r>
    <x v="8"/>
    <s v="Ahmedabad"/>
    <x v="123"/>
    <x v="193"/>
    <n v="406108.70999999996"/>
    <x v="263"/>
    <n v="18945.52"/>
    <x v="6"/>
    <n v="239.81670886075949"/>
  </r>
  <r>
    <x v="8"/>
    <s v="Ahmedabad"/>
    <x v="123"/>
    <x v="193"/>
    <n v="406206.70999999996"/>
    <x v="263"/>
    <n v="19043.52"/>
    <x v="25"/>
    <n v="244.14769230769232"/>
  </r>
  <r>
    <x v="8"/>
    <s v="Ahmedabad"/>
    <x v="123"/>
    <x v="193"/>
    <n v="406304.70999999996"/>
    <x v="263"/>
    <n v="19141.52"/>
    <x v="109"/>
    <n v="248.59116883116883"/>
  </r>
  <r>
    <x v="8"/>
    <s v="Ahmedabad"/>
    <x v="123"/>
    <x v="193"/>
    <n v="406402.70999999996"/>
    <x v="263"/>
    <n v="19239.52"/>
    <x v="403"/>
    <n v="253.15157894736842"/>
  </r>
  <r>
    <x v="8"/>
    <s v="Ahmedabad"/>
    <x v="123"/>
    <x v="193"/>
    <n v="406500.70999999996"/>
    <x v="263"/>
    <n v="19337.52"/>
    <x v="404"/>
    <n v="257.83359999999999"/>
  </r>
  <r>
    <x v="8"/>
    <s v="Ahmedabad"/>
    <x v="123"/>
    <x v="193"/>
    <n v="406598.70999999996"/>
    <x v="263"/>
    <n v="19435.52"/>
    <x v="405"/>
    <n v="262.64216216216215"/>
  </r>
  <r>
    <x v="8"/>
    <s v="Ahmedabad"/>
    <x v="123"/>
    <x v="193"/>
    <n v="406696.70999999996"/>
    <x v="263"/>
    <n v="19533.52"/>
    <x v="406"/>
    <n v="267.58246575342469"/>
  </r>
  <r>
    <x v="8"/>
    <s v="Ahmedabad"/>
    <x v="123"/>
    <x v="193"/>
    <n v="406794.70999999996"/>
    <x v="263"/>
    <n v="19631.52"/>
    <x v="407"/>
    <n v="272.66000000000003"/>
  </r>
  <r>
    <x v="8"/>
    <s v="Ahmedabad"/>
    <x v="123"/>
    <x v="193"/>
    <n v="406892.70999999996"/>
    <x v="263"/>
    <n v="19729.52"/>
    <x v="408"/>
    <n v="277.88056338028167"/>
  </r>
  <r>
    <x v="8"/>
    <s v="Ahmedabad"/>
    <x v="123"/>
    <x v="193"/>
    <n v="406990.70999999996"/>
    <x v="263"/>
    <n v="19827.52"/>
    <x v="409"/>
    <n v="283.25028571428572"/>
  </r>
  <r>
    <x v="8"/>
    <s v="Ahmedabad"/>
    <x v="123"/>
    <x v="193"/>
    <n v="407088.70999999996"/>
    <x v="263"/>
    <n v="19925.52"/>
    <x v="410"/>
    <n v="288.77565217391304"/>
  </r>
  <r>
    <x v="8"/>
    <s v="Ahmedabad"/>
    <x v="123"/>
    <x v="193"/>
    <n v="407186.70999999996"/>
    <x v="263"/>
    <n v="20023.52"/>
    <x v="411"/>
    <n v="294.46352941176474"/>
  </r>
  <r>
    <x v="8"/>
    <s v="Ahmedabad"/>
    <x v="123"/>
    <x v="193"/>
    <n v="407284.70999999996"/>
    <x v="263"/>
    <n v="20121.52"/>
    <x v="412"/>
    <n v="300.32119402985074"/>
  </r>
  <r>
    <x v="8"/>
    <s v="Ahmedabad"/>
    <x v="123"/>
    <x v="193"/>
    <n v="407382.70999999996"/>
    <x v="263"/>
    <n v="20219.52"/>
    <x v="413"/>
    <n v="306.35636363636365"/>
  </r>
  <r>
    <x v="8"/>
    <s v="Ahmedabad"/>
    <x v="123"/>
    <x v="193"/>
    <n v="407480.70999999996"/>
    <x v="263"/>
    <n v="20317.52"/>
    <x v="5"/>
    <n v="312.57723076923077"/>
  </r>
  <r>
    <x v="8"/>
    <s v="Ahmedabad"/>
    <x v="123"/>
    <x v="193"/>
    <n v="407578.70999999996"/>
    <x v="263"/>
    <n v="20415.52"/>
    <x v="8"/>
    <n v="318.99250000000001"/>
  </r>
  <r>
    <x v="8"/>
    <s v="Ahmedabad"/>
    <x v="123"/>
    <x v="193"/>
    <n v="407676.70999999996"/>
    <x v="263"/>
    <n v="20513.52"/>
    <x v="9"/>
    <n v="325.61142857142858"/>
  </r>
  <r>
    <x v="8"/>
    <s v="Ahmedabad"/>
    <x v="123"/>
    <x v="193"/>
    <n v="407774.70999999996"/>
    <x v="263"/>
    <n v="20611.52"/>
    <x v="13"/>
    <n v="332.44387096774193"/>
  </r>
  <r>
    <x v="8"/>
    <s v="Ahmedabad"/>
    <x v="123"/>
    <x v="193"/>
    <n v="407872.70999999996"/>
    <x v="263"/>
    <n v="20709.52"/>
    <x v="22"/>
    <n v="339.50032786885248"/>
  </r>
  <r>
    <x v="8"/>
    <s v="Ahmedabad"/>
    <x v="123"/>
    <x v="193"/>
    <n v="407970.70999999996"/>
    <x v="263"/>
    <n v="20807.52"/>
    <x v="23"/>
    <n v="346.79200000000003"/>
  </r>
  <r>
    <x v="8"/>
    <s v="Ahmedabad"/>
    <x v="123"/>
    <x v="193"/>
    <n v="408068.70999999996"/>
    <x v="263"/>
    <n v="20905.52"/>
    <x v="28"/>
    <n v="354.3308474576271"/>
  </r>
  <r>
    <x v="8"/>
    <s v="Ahmedabad"/>
    <x v="123"/>
    <x v="193"/>
    <n v="408166.70999999996"/>
    <x v="263"/>
    <n v="21003.52"/>
    <x v="29"/>
    <n v="362.12965517241378"/>
  </r>
  <r>
    <x v="8"/>
    <s v="Ahmedabad"/>
    <x v="123"/>
    <x v="193"/>
    <n v="408264.70999999996"/>
    <x v="263"/>
    <n v="21101.52"/>
    <x v="30"/>
    <n v="370.20210526315788"/>
  </r>
  <r>
    <x v="8"/>
    <s v="Ahmedabad"/>
    <x v="123"/>
    <x v="193"/>
    <n v="408362.70999999996"/>
    <x v="263"/>
    <n v="21199.52"/>
    <x v="45"/>
    <n v="378.56285714285713"/>
  </r>
  <r>
    <x v="8"/>
    <s v="Ahmedabad"/>
    <x v="123"/>
    <x v="193"/>
    <n v="408460.70999999996"/>
    <x v="263"/>
    <n v="21297.52"/>
    <x v="46"/>
    <n v="387.22763636363635"/>
  </r>
  <r>
    <x v="8"/>
    <s v="Ahmedabad"/>
    <x v="123"/>
    <x v="193"/>
    <n v="408558.70999999996"/>
    <x v="263"/>
    <n v="21395.52"/>
    <x v="47"/>
    <n v="396.21333333333337"/>
  </r>
  <r>
    <x v="0"/>
    <s v="Ahmedabad"/>
    <x v="133"/>
    <x v="194"/>
    <n v="960038.1"/>
    <x v="265"/>
    <n v="21493.519999999997"/>
    <x v="48"/>
    <n v="405.5381132075471"/>
  </r>
  <r>
    <x v="5"/>
    <s v="Ahmedabad"/>
    <x v="37"/>
    <x v="195"/>
    <n v="201845.15999999997"/>
    <x v="266"/>
    <n v="21586.899999999998"/>
    <x v="49"/>
    <n v="415.13269230769225"/>
  </r>
  <r>
    <x v="4"/>
    <s v="Surat"/>
    <x v="134"/>
    <x v="196"/>
    <n v="24390.25"/>
    <x v="267"/>
    <n v="-516.16999999999996"/>
    <x v="414"/>
    <n v="-73.738571428571419"/>
  </r>
  <r>
    <x v="0"/>
    <s v="Ahmedabad"/>
    <x v="120"/>
    <x v="197"/>
    <n v="421068.4099999998"/>
    <x v="268"/>
    <n v="21676.979999999996"/>
    <x v="50"/>
    <n v="425.03882352941167"/>
  </r>
  <r>
    <x v="0"/>
    <s v="Ahmedabad"/>
    <x v="120"/>
    <x v="197"/>
    <n v="421150.9099999998"/>
    <x v="269"/>
    <n v="21759.479999999996"/>
    <x v="51"/>
    <n v="435.18959999999993"/>
  </r>
  <r>
    <x v="0"/>
    <s v="Ahmedabad"/>
    <x v="120"/>
    <x v="197"/>
    <n v="421233.4099999998"/>
    <x v="270"/>
    <n v="21841.979999999996"/>
    <x v="54"/>
    <n v="445.75469387755095"/>
  </r>
  <r>
    <x v="4"/>
    <s v="Surat"/>
    <x v="104"/>
    <x v="198"/>
    <n v="403853.35000000009"/>
    <x v="271"/>
    <n v="-427.70999999999992"/>
    <x v="415"/>
    <n v="-71.284999999999982"/>
  </r>
  <r>
    <x v="4"/>
    <s v="Surat"/>
    <x v="104"/>
    <x v="198"/>
    <n v="403934.44000000006"/>
    <x v="272"/>
    <n v="-346.62"/>
    <x v="416"/>
    <n v="-69.323999999999998"/>
  </r>
  <r>
    <x v="6"/>
    <s v="Ahmedabad"/>
    <x v="76"/>
    <x v="199"/>
    <n v="334334.89"/>
    <x v="273"/>
    <n v="21924.479999999996"/>
    <x v="61"/>
    <n v="456.75999999999993"/>
  </r>
  <r>
    <x v="3"/>
    <s v="Ahmedabad"/>
    <x v="76"/>
    <x v="199"/>
    <n v="334414.89"/>
    <x v="274"/>
    <n v="22004.479999999996"/>
    <x v="65"/>
    <n v="468.18042553191481"/>
  </r>
  <r>
    <x v="3"/>
    <s v="Ahmedabad"/>
    <x v="135"/>
    <x v="200"/>
    <n v="408656.70999999996"/>
    <x v="275"/>
    <n v="22084.479999999996"/>
    <x v="80"/>
    <n v="480.09739130434775"/>
  </r>
  <r>
    <x v="4"/>
    <s v="Surat"/>
    <x v="136"/>
    <x v="201"/>
    <n v="404015.53000000009"/>
    <x v="276"/>
    <n v="-265.52999999999997"/>
    <x v="417"/>
    <n v="-66.382499999999993"/>
  </r>
  <r>
    <x v="7"/>
    <s v="Surat"/>
    <x v="137"/>
    <x v="202"/>
    <n v="122689.18999999999"/>
    <x v="277"/>
    <n v="-189.64"/>
    <x v="418"/>
    <n v="-63.213333333333331"/>
  </r>
  <r>
    <x v="3"/>
    <s v="Ahmedabad"/>
    <x v="123"/>
    <x v="203"/>
    <n v="408733.07999999996"/>
    <x v="278"/>
    <n v="22160.85"/>
    <x v="82"/>
    <n v="492.46333333333331"/>
  </r>
  <r>
    <x v="0"/>
    <s v="Ahmedabad"/>
    <x v="30"/>
    <x v="204"/>
    <n v="334494.89"/>
    <x v="279"/>
    <n v="22234.35"/>
    <x v="83"/>
    <n v="505.32613636363635"/>
  </r>
  <r>
    <x v="0"/>
    <s v="Ahmedabad"/>
    <x v="138"/>
    <x v="205"/>
    <n v="421315.9099999998"/>
    <x v="280"/>
    <n v="22304.35"/>
    <x v="84"/>
    <n v="518.70581395348836"/>
  </r>
  <r>
    <x v="0"/>
    <s v="Ahmedabad"/>
    <x v="58"/>
    <x v="206"/>
    <n v="858292.39999999991"/>
    <x v="281"/>
    <n v="22372.71"/>
    <x v="100"/>
    <n v="532.68357142857144"/>
  </r>
  <r>
    <x v="4"/>
    <s v="Surat"/>
    <x v="139"/>
    <x v="207"/>
    <n v="404091.42000000004"/>
    <x v="282"/>
    <n v="-115.37"/>
    <x v="419"/>
    <n v="-57.685000000000002"/>
  </r>
  <r>
    <x v="4"/>
    <s v="Surat"/>
    <x v="140"/>
    <x v="208"/>
    <n v="1078829.6399999999"/>
    <x v="283"/>
    <n v="-55.91"/>
    <x v="420"/>
    <n v="-55.91"/>
  </r>
  <r>
    <x v="0"/>
    <s v="Ahmedabad"/>
    <x v="123"/>
    <x v="209"/>
    <n v="408806.57999999996"/>
    <x v="284"/>
    <n v="22440.309999999998"/>
    <x v="108"/>
    <n v="547.3246341463414"/>
  </r>
  <r>
    <x v="0"/>
    <s v="Ahmedabad"/>
    <x v="133"/>
    <x v="210"/>
    <n v="960131.48"/>
    <x v="285"/>
    <n v="22489.309999999998"/>
    <x v="110"/>
    <n v="562.2327499999999"/>
  </r>
  <r>
    <x v="0"/>
    <s v="Ahmedabad"/>
    <x v="133"/>
    <x v="210"/>
    <n v="960178.16999999993"/>
    <x v="285"/>
    <n v="22535.999999999993"/>
    <x v="113"/>
    <n v="577.8461538461537"/>
  </r>
  <r>
    <x v="0"/>
    <s v="Ahmedabad"/>
    <x v="133"/>
    <x v="210"/>
    <n v="960224.86"/>
    <x v="285"/>
    <n v="22582.689999999995"/>
    <x v="114"/>
    <n v="594.28131578947352"/>
  </r>
  <r>
    <x v="0"/>
    <s v="Ahmedabad"/>
    <x v="133"/>
    <x v="210"/>
    <n v="960271.55"/>
    <x v="285"/>
    <n v="22629.379999999997"/>
    <x v="116"/>
    <n v="611.60486486486479"/>
  </r>
  <r>
    <x v="0"/>
    <s v="Ahmedabad"/>
    <x v="76"/>
    <x v="211"/>
    <n v="334564.89"/>
    <x v="286"/>
    <n v="22676.069999999992"/>
    <x v="118"/>
    <n v="629.89083333333315"/>
  </r>
  <r>
    <x v="0"/>
    <s v="Ahmedabad"/>
    <x v="76"/>
    <x v="211"/>
    <n v="334604.89"/>
    <x v="286"/>
    <n v="22716.069999999992"/>
    <x v="120"/>
    <n v="649.03057142857119"/>
  </r>
  <r>
    <x v="0"/>
    <s v="Ahmedabad"/>
    <x v="76"/>
    <x v="211"/>
    <n v="334644.89"/>
    <x v="286"/>
    <n v="22756.069999999992"/>
    <x v="121"/>
    <n v="669.29617647058797"/>
  </r>
  <r>
    <x v="3"/>
    <s v="Ahmedabad"/>
    <x v="100"/>
    <x v="212"/>
    <n v="201935.24"/>
    <x v="287"/>
    <n v="22796.069999999992"/>
    <x v="122"/>
    <n v="690.78999999999974"/>
  </r>
  <r>
    <x v="0"/>
    <s v="Ahmedabad"/>
    <x v="141"/>
    <x v="213"/>
    <n v="421384.26999999979"/>
    <x v="288"/>
    <n v="22833.899999999994"/>
    <x v="129"/>
    <n v="713.55937499999982"/>
  </r>
  <r>
    <x v="0"/>
    <s v="Ahmedabad"/>
    <x v="123"/>
    <x v="214"/>
    <n v="408855.57999999996"/>
    <x v="289"/>
    <n v="22859.519999999997"/>
    <x v="138"/>
    <n v="737.4038709677418"/>
  </r>
  <r>
    <x v="0"/>
    <s v="Ahmedabad"/>
    <x v="123"/>
    <x v="214"/>
    <n v="408880.07999999996"/>
    <x v="289"/>
    <n v="22884.019999999997"/>
    <x v="149"/>
    <n v="762.80066666666653"/>
  </r>
  <r>
    <x v="9"/>
    <s v="Vadodara"/>
    <x v="142"/>
    <x v="215"/>
    <n v="858359.99999999988"/>
    <x v="290"/>
    <n v="11892906.699999999"/>
    <x v="63"/>
    <n v="31214.978215223095"/>
  </r>
  <r>
    <x v="9"/>
    <s v="Vadodara"/>
    <x v="142"/>
    <x v="215"/>
    <n v="858359.99999999988"/>
    <x v="291"/>
    <n v="11892906.699999999"/>
    <x v="64"/>
    <n v="31297.12289473684"/>
  </r>
  <r>
    <x v="9"/>
    <s v="Vadodara"/>
    <x v="142"/>
    <x v="215"/>
    <n v="858359.99999999988"/>
    <x v="292"/>
    <n v="11892906.699999999"/>
    <x v="66"/>
    <n v="31379.701055408968"/>
  </r>
  <r>
    <x v="9"/>
    <s v="Indore"/>
    <x v="142"/>
    <x v="215"/>
    <n v="858359.99999999988"/>
    <x v="293"/>
    <n v="5082398.3899999997"/>
    <x v="421"/>
    <n v="10836.670341151384"/>
  </r>
  <r>
    <x v="9"/>
    <s v="Vadodara"/>
    <x v="142"/>
    <x v="215"/>
    <n v="858359.99999999988"/>
    <x v="293"/>
    <n v="11892906.699999999"/>
    <x v="67"/>
    <n v="31462.716137566134"/>
  </r>
  <r>
    <x v="9"/>
    <s v="Vadodara"/>
    <x v="142"/>
    <x v="215"/>
    <n v="858359.99999999988"/>
    <x v="294"/>
    <n v="11892906.699999999"/>
    <x v="68"/>
    <n v="31546.171618037133"/>
  </r>
  <r>
    <x v="9"/>
    <s v="Vadodara"/>
    <x v="142"/>
    <x v="215"/>
    <n v="858359.99999999988"/>
    <x v="294"/>
    <n v="11892906.699999999"/>
    <x v="69"/>
    <n v="31630.071010638298"/>
  </r>
  <r>
    <x v="9"/>
    <s v="Indore"/>
    <x v="142"/>
    <x v="215"/>
    <n v="858359.99999999988"/>
    <x v="295"/>
    <n v="5082398.3899999997"/>
    <x v="422"/>
    <n v="10859.825619658119"/>
  </r>
  <r>
    <x v="9"/>
    <s v="Indore"/>
    <x v="142"/>
    <x v="215"/>
    <n v="858359.99999999988"/>
    <x v="296"/>
    <n v="5082398.3899999997"/>
    <x v="423"/>
    <n v="10883.080064239828"/>
  </r>
  <r>
    <x v="9"/>
    <s v="Indore"/>
    <x v="58"/>
    <x v="216"/>
    <n v="858359.99999999988"/>
    <x v="293"/>
    <n v="5082398.3899999997"/>
    <x v="424"/>
    <n v="10906.43431330472"/>
  </r>
  <r>
    <x v="9"/>
    <s v="Ahmedabad"/>
    <x v="143"/>
    <x v="217"/>
    <n v="53539"/>
    <x v="297"/>
    <n v="22908.519999999997"/>
    <x v="154"/>
    <n v="789.94896551724128"/>
  </r>
  <r>
    <x v="9"/>
    <s v="Ahmedabad"/>
    <x v="143"/>
    <x v="217"/>
    <n v="53460.94"/>
    <x v="298"/>
    <n v="22830.459999999992"/>
    <x v="158"/>
    <n v="815.37357142857115"/>
  </r>
  <r>
    <x v="9"/>
    <s v="Ahmedabad"/>
    <x v="70"/>
    <x v="218"/>
    <n v="61453.22"/>
    <x v="299"/>
    <n v="22752.399999999994"/>
    <x v="160"/>
    <n v="842.68148148148123"/>
  </r>
  <r>
    <x v="9"/>
    <s v="Ahmedabad"/>
    <x v="143"/>
    <x v="219"/>
    <n v="53382.880000000005"/>
    <x v="300"/>
    <n v="22607.67"/>
    <x v="164"/>
    <n v="869.52576923076913"/>
  </r>
  <r>
    <x v="9"/>
    <s v="Indore"/>
    <x v="144"/>
    <x v="220"/>
    <n v="159336.79999999999"/>
    <x v="301"/>
    <n v="5082330.79"/>
    <x v="425"/>
    <n v="10929.743634408602"/>
  </r>
  <r>
    <x v="9"/>
    <s v="Vadodara"/>
    <x v="145"/>
    <x v="221"/>
    <n v="89639.72"/>
    <x v="302"/>
    <n v="11892906.699999999"/>
    <x v="70"/>
    <n v="31714.417866666663"/>
  </r>
  <r>
    <x v="9"/>
    <s v="Vadodara"/>
    <x v="146"/>
    <x v="222"/>
    <n v="5066.57"/>
    <x v="294"/>
    <n v="11892743.059999999"/>
    <x v="71"/>
    <n v="31798.778235294114"/>
  </r>
  <r>
    <x v="9"/>
    <s v="Vadodara"/>
    <x v="109"/>
    <x v="223"/>
    <n v="89476.08"/>
    <x v="303"/>
    <n v="11892535.559999999"/>
    <x v="72"/>
    <n v="31883.47335120643"/>
  </r>
  <r>
    <x v="9"/>
    <s v="Ahmedabad"/>
    <x v="143"/>
    <x v="224"/>
    <n v="53226.760000000009"/>
    <x v="304"/>
    <n v="22451.549999999996"/>
    <x v="192"/>
    <n v="898.06199999999978"/>
  </r>
  <r>
    <x v="9"/>
    <s v="Indore"/>
    <x v="147"/>
    <x v="225"/>
    <n v="124294.54000000001"/>
    <x v="305"/>
    <n v="5082172.46"/>
    <x v="426"/>
    <n v="10952.957887931034"/>
  </r>
  <r>
    <x v="9"/>
    <s v="Indore"/>
    <x v="46"/>
    <x v="226"/>
    <n v="124054.54000000001"/>
    <x v="306"/>
    <n v="5081932.46"/>
    <x v="427"/>
    <n v="10976.096025917926"/>
  </r>
  <r>
    <x v="9"/>
    <s v="Vadodara"/>
    <x v="148"/>
    <x v="227"/>
    <n v="89267.9"/>
    <x v="307"/>
    <n v="11892327.379999999"/>
    <x v="73"/>
    <n v="31968.621989247309"/>
  </r>
  <r>
    <x v="9"/>
    <s v="Indore"/>
    <x v="149"/>
    <x v="228"/>
    <n v="31907.02"/>
    <x v="308"/>
    <n v="5081686.92"/>
    <x v="428"/>
    <n v="10999.322337662337"/>
  </r>
  <r>
    <x v="9"/>
    <s v="Indore"/>
    <x v="150"/>
    <x v="229"/>
    <n v="159178.46999999997"/>
    <x v="290"/>
    <n v="5081424.42"/>
    <x v="429"/>
    <n v="11022.61262472885"/>
  </r>
  <r>
    <x v="9"/>
    <s v="Ahmedabad"/>
    <x v="70"/>
    <x v="230"/>
    <n v="61308.490000000005"/>
    <x v="309"/>
    <n v="22217.369999999995"/>
    <x v="196"/>
    <n v="925.72374999999977"/>
  </r>
  <r>
    <x v="9"/>
    <s v="Vadodara"/>
    <x v="151"/>
    <x v="231"/>
    <n v="4859.07"/>
    <x v="310"/>
    <n v="11892071.719999999"/>
    <x v="74"/>
    <n v="32054.101671159027"/>
  </r>
  <r>
    <x v="9"/>
    <s v="Vadodara"/>
    <x v="11"/>
    <x v="232"/>
    <n v="158895.12999999998"/>
    <x v="311"/>
    <n v="11891780.889999999"/>
    <x v="75"/>
    <n v="32139.948351351348"/>
  </r>
  <r>
    <x v="9"/>
    <s v="Indore"/>
    <x v="152"/>
    <x v="232"/>
    <n v="421409.88999999984"/>
    <x v="312"/>
    <n v="5081141.0799999991"/>
    <x v="430"/>
    <n v="11045.958869565215"/>
  </r>
  <r>
    <x v="9"/>
    <s v="Ahmedabad"/>
    <x v="143"/>
    <x v="233"/>
    <n v="52992.58"/>
    <x v="313"/>
    <n v="21927.909999999996"/>
    <x v="212"/>
    <n v="953.38739130434772"/>
  </r>
  <r>
    <x v="9"/>
    <s v="Ahmedabad"/>
    <x v="143"/>
    <x v="233"/>
    <n v="52680.340000000011"/>
    <x v="314"/>
    <n v="21615.67"/>
    <x v="219"/>
    <n v="982.53045454545452"/>
  </r>
  <r>
    <x v="9"/>
    <s v="Ahmedabad"/>
    <x v="143"/>
    <x v="233"/>
    <n v="52368.100000000006"/>
    <x v="313"/>
    <n v="21303.43"/>
    <x v="224"/>
    <n v="1014.4490476190476"/>
  </r>
  <r>
    <x v="9"/>
    <s v="Ahmedabad"/>
    <x v="35"/>
    <x v="234"/>
    <n v="61019.030000000006"/>
    <x v="315"/>
    <n v="20991.19"/>
    <x v="226"/>
    <n v="1049.5594999999998"/>
  </r>
  <r>
    <x v="9"/>
    <s v="Indore"/>
    <x v="35"/>
    <x v="234"/>
    <n v="60690.080000000002"/>
    <x v="316"/>
    <n v="5080841.0799999991"/>
    <x v="431"/>
    <n v="11069.370544662308"/>
  </r>
  <r>
    <x v="9"/>
    <s v="Ahmedabad"/>
    <x v="35"/>
    <x v="234"/>
    <n v="60361.130000000005"/>
    <x v="315"/>
    <n v="20662.240000000002"/>
    <x v="234"/>
    <n v="1087.4863157894738"/>
  </r>
  <r>
    <x v="9"/>
    <s v="Ahmedabad"/>
    <x v="35"/>
    <x v="234"/>
    <n v="60032.18"/>
    <x v="317"/>
    <n v="20333.29"/>
    <x v="245"/>
    <n v="1129.6272222222224"/>
  </r>
  <r>
    <x v="9"/>
    <s v="Ahmedabad"/>
    <x v="35"/>
    <x v="234"/>
    <n v="59703.23"/>
    <x v="315"/>
    <n v="20004.34"/>
    <x v="246"/>
    <n v="1176.7258823529412"/>
  </r>
  <r>
    <x v="9"/>
    <s v="Indore"/>
    <x v="35"/>
    <x v="234"/>
    <n v="404150.88000000006"/>
    <x v="296"/>
    <n v="5080512.13"/>
    <x v="432"/>
    <n v="11092.821244541485"/>
  </r>
  <r>
    <x v="9"/>
    <s v="Indore"/>
    <x v="153"/>
    <x v="235"/>
    <n v="10017.959999999999"/>
    <x v="318"/>
    <n v="5080183.18"/>
    <x v="433"/>
    <n v="11116.374573304156"/>
  </r>
  <r>
    <x v="9"/>
    <s v="Vadodara"/>
    <x v="56"/>
    <x v="236"/>
    <n v="158595.12999999998"/>
    <x v="319"/>
    <n v="11891480.890000001"/>
    <x v="76"/>
    <n v="32226.235474254743"/>
  </r>
  <r>
    <x v="9"/>
    <s v="Pune"/>
    <x v="154"/>
    <x v="237"/>
    <n v="89012.239999999991"/>
    <x v="320"/>
    <n v="750914.24"/>
    <x v="403"/>
    <n v="9880.4505263157898"/>
  </r>
  <r>
    <x v="9"/>
    <s v="Vadodara"/>
    <x v="155"/>
    <x v="238"/>
    <n v="158257.62999999998"/>
    <x v="321"/>
    <n v="11891143.390000001"/>
    <x v="77"/>
    <n v="32312.889646739131"/>
  </r>
  <r>
    <x v="9"/>
    <s v="Indore"/>
    <x v="156"/>
    <x v="239"/>
    <n v="157907.58999999997"/>
    <x v="322"/>
    <n v="5079846.22"/>
    <x v="434"/>
    <n v="11140.013640350877"/>
  </r>
  <r>
    <x v="9"/>
    <s v="Vadodara"/>
    <x v="91"/>
    <x v="240"/>
    <n v="1113209.48"/>
    <x v="292"/>
    <n v="11890793.35"/>
    <x v="78"/>
    <n v="32399.98188010899"/>
  </r>
  <r>
    <x v="9"/>
    <s v="Indore"/>
    <x v="91"/>
    <x v="240"/>
    <n v="1112801.32"/>
    <x v="323"/>
    <n v="5079471.22"/>
    <x v="435"/>
    <n v="11163.67301098901"/>
  </r>
  <r>
    <x v="9"/>
    <s v="Vadodara"/>
    <x v="91"/>
    <x v="240"/>
    <n v="1112393.1600000001"/>
    <x v="324"/>
    <n v="11890385.189999999"/>
    <x v="79"/>
    <n v="32487.391229508194"/>
  </r>
  <r>
    <x v="9"/>
    <s v="Vadodara"/>
    <x v="91"/>
    <x v="240"/>
    <n v="1111985"/>
    <x v="325"/>
    <n v="11889977.029999999"/>
    <x v="81"/>
    <n v="32575.279534246572"/>
  </r>
  <r>
    <x v="9"/>
    <s v="Pune"/>
    <x v="91"/>
    <x v="240"/>
    <n v="1111576.8400000001"/>
    <x v="326"/>
    <n v="750570.6"/>
    <x v="404"/>
    <n v="10007.608"/>
  </r>
  <r>
    <x v="9"/>
    <s v="Vadodara"/>
    <x v="157"/>
    <x v="241"/>
    <n v="88668.599999999991"/>
    <x v="327"/>
    <n v="11889568.869999999"/>
    <x v="85"/>
    <n v="32663.65074175824"/>
  </r>
  <r>
    <x v="9"/>
    <s v="Vadodara"/>
    <x v="146"/>
    <x v="242"/>
    <n v="4568.24"/>
    <x v="328"/>
    <n v="11889159.789999999"/>
    <x v="86"/>
    <n v="32752.506308539942"/>
  </r>
  <r>
    <x v="9"/>
    <s v="Vadodara"/>
    <x v="158"/>
    <x v="243"/>
    <n v="8912.0400000000009"/>
    <x v="329"/>
    <n v="11888744.789999999"/>
    <x v="87"/>
    <n v="32841.836436464087"/>
  </r>
  <r>
    <x v="9"/>
    <s v="Indore"/>
    <x v="69"/>
    <x v="244"/>
    <n v="123809"/>
    <x v="330"/>
    <n v="5079063.0599999996"/>
    <x v="436"/>
    <n v="11187.363568281937"/>
  </r>
  <r>
    <x v="9"/>
    <s v="Vadodara"/>
    <x v="40"/>
    <x v="245"/>
    <n v="123371.5"/>
    <x v="331"/>
    <n v="11888316.27"/>
    <x v="88"/>
    <n v="32931.624016620495"/>
  </r>
  <r>
    <x v="9"/>
    <s v="Vadodara"/>
    <x v="135"/>
    <x v="246"/>
    <n v="408904.57999999996"/>
    <x v="332"/>
    <n v="11887871.629999999"/>
    <x v="89"/>
    <n v="33021.865638888885"/>
  </r>
  <r>
    <x v="9"/>
    <s v="Indore"/>
    <x v="76"/>
    <x v="247"/>
    <n v="334684.89"/>
    <x v="333"/>
    <n v="5078625.5599999996"/>
    <x v="437"/>
    <n v="11211.093951434877"/>
  </r>
  <r>
    <x v="9"/>
    <s v="Vadodara"/>
    <x v="159"/>
    <x v="248"/>
    <n v="408446.35999999993"/>
    <x v="334"/>
    <n v="11887413.41"/>
    <x v="90"/>
    <n v="33112.572172701948"/>
  </r>
  <r>
    <x v="9"/>
    <s v="Indore"/>
    <x v="160"/>
    <x v="249"/>
    <n v="421109.88999999984"/>
    <x v="335"/>
    <n v="5078145.5599999996"/>
    <x v="438"/>
    <n v="11234.835309734512"/>
  </r>
  <r>
    <x v="9"/>
    <s v="Indore"/>
    <x v="160"/>
    <x v="249"/>
    <n v="420609.96999999986"/>
    <x v="336"/>
    <n v="5077645.6399999997"/>
    <x v="439"/>
    <n v="11258.637782705098"/>
  </r>
  <r>
    <x v="9"/>
    <s v="Vadodara"/>
    <x v="161"/>
    <x v="250"/>
    <n v="9681"/>
    <x v="337"/>
    <n v="11886931.59"/>
    <x v="91"/>
    <n v="33203.719525139662"/>
  </r>
  <r>
    <x v="9"/>
    <s v="Vadodara"/>
    <x v="148"/>
    <x v="251"/>
    <n v="88259.520000000004"/>
    <x v="338"/>
    <n v="11886426.629999999"/>
    <x v="92"/>
    <n v="33295.312689075625"/>
  </r>
  <r>
    <x v="9"/>
    <s v="Pune"/>
    <x v="162"/>
    <x v="252"/>
    <n v="87748.2"/>
    <x v="339"/>
    <n v="750162.44000000006"/>
    <x v="405"/>
    <n v="10137.330270270271"/>
  </r>
  <r>
    <x v="9"/>
    <s v="Indore"/>
    <x v="149"/>
    <x v="253"/>
    <n v="31644.52"/>
    <x v="340"/>
    <n v="5077145.72"/>
    <x v="440"/>
    <n v="11282.546044444443"/>
  </r>
  <r>
    <x v="9"/>
    <s v="Vadodara"/>
    <x v="149"/>
    <x v="253"/>
    <n v="31119.52"/>
    <x v="341"/>
    <n v="11885915.310000001"/>
    <x v="93"/>
    <n v="33387.402556179775"/>
  </r>
  <r>
    <x v="9"/>
    <s v="Pune"/>
    <x v="163"/>
    <x v="254"/>
    <n v="125752.02"/>
    <x v="342"/>
    <n v="749646.98"/>
    <x v="406"/>
    <n v="10269.136712328767"/>
  </r>
  <r>
    <x v="9"/>
    <s v="Indore"/>
    <x v="17"/>
    <x v="255"/>
    <n v="858292.39999999991"/>
    <x v="343"/>
    <n v="5076620.72"/>
    <x v="441"/>
    <n v="11306.504944320712"/>
  </r>
  <r>
    <x v="9"/>
    <s v="Ahmedabad"/>
    <x v="164"/>
    <x v="256"/>
    <n v="52055.86"/>
    <x v="344"/>
    <n v="19675.39"/>
    <x v="247"/>
    <n v="1229.711875"/>
  </r>
  <r>
    <x v="9"/>
    <s v="Indore"/>
    <x v="165"/>
    <x v="257"/>
    <n v="420110.04999999981"/>
    <x v="345"/>
    <n v="5076080"/>
    <x v="442"/>
    <n v="11330.535714285714"/>
  </r>
  <r>
    <x v="9"/>
    <s v="Indore"/>
    <x v="150"/>
    <x v="258"/>
    <n v="157532.58999999997"/>
    <x v="346"/>
    <n v="5075532.1399999997"/>
    <x v="443"/>
    <n v="11354.65803131991"/>
  </r>
  <r>
    <x v="9"/>
    <s v="Ahmedabad"/>
    <x v="166"/>
    <x v="259"/>
    <n v="59374.280000000006"/>
    <x v="347"/>
    <n v="19128.97"/>
    <x v="248"/>
    <n v="1275.2646666666667"/>
  </r>
  <r>
    <x v="9"/>
    <s v="Ahmedabad"/>
    <x v="70"/>
    <x v="260"/>
    <n v="58804.98"/>
    <x v="348"/>
    <n v="18559.670000000002"/>
    <x v="249"/>
    <n v="1325.6907142857144"/>
  </r>
  <r>
    <x v="9"/>
    <s v="Ahmedabad"/>
    <x v="70"/>
    <x v="260"/>
    <n v="58226.060000000005"/>
    <x v="349"/>
    <n v="17980.75"/>
    <x v="250"/>
    <n v="1383.1346153846155"/>
  </r>
  <r>
    <x v="9"/>
    <s v="Indore"/>
    <x v="151"/>
    <x v="261"/>
    <n v="4153.24"/>
    <x v="350"/>
    <n v="5074965.46"/>
    <x v="444"/>
    <n v="11378.846322869955"/>
  </r>
  <r>
    <x v="9"/>
    <s v="Vadodara"/>
    <x v="151"/>
    <x v="261"/>
    <n v="3571.58"/>
    <x v="351"/>
    <n v="11885390.310000001"/>
    <x v="94"/>
    <n v="33479.972704225351"/>
  </r>
  <r>
    <x v="9"/>
    <s v="Indore"/>
    <x v="167"/>
    <x v="262"/>
    <n v="156965.90999999997"/>
    <x v="352"/>
    <n v="5074383.8"/>
    <x v="445"/>
    <n v="11403.109662921348"/>
  </r>
  <r>
    <x v="9"/>
    <s v="Indore"/>
    <x v="167"/>
    <x v="262"/>
    <n v="156365.90999999997"/>
    <x v="353"/>
    <n v="5073783.8"/>
    <x v="446"/>
    <n v="11427.44099099099"/>
  </r>
  <r>
    <x v="9"/>
    <s v="Ahmedabad"/>
    <x v="143"/>
    <x v="263"/>
    <n v="51509.440000000002"/>
    <x v="354"/>
    <n v="17401.830000000002"/>
    <x v="251"/>
    <n v="1450.1525000000001"/>
  </r>
  <r>
    <x v="9"/>
    <s v="Ahmedabad"/>
    <x v="143"/>
    <x v="263"/>
    <n v="50884.960000000006"/>
    <x v="297"/>
    <n v="16777.349999999999"/>
    <x v="252"/>
    <n v="1525.2136363636362"/>
  </r>
  <r>
    <x v="9"/>
    <s v="Ahmedabad"/>
    <x v="143"/>
    <x v="263"/>
    <n v="50260.48000000001"/>
    <x v="297"/>
    <n v="16152.869999999999"/>
    <x v="253"/>
    <n v="1615.2869999999998"/>
  </r>
  <r>
    <x v="9"/>
    <s v="Indore"/>
    <x v="168"/>
    <x v="264"/>
    <n v="30594.52"/>
    <x v="355"/>
    <n v="5073183.8"/>
    <x v="447"/>
    <n v="11451.88216704289"/>
  </r>
  <r>
    <x v="9"/>
    <s v="Indore"/>
    <x v="122"/>
    <x v="265"/>
    <n v="403821.93000000005"/>
    <x v="356"/>
    <n v="5072558.76"/>
    <x v="448"/>
    <n v="11476.377285067872"/>
  </r>
  <r>
    <x v="9"/>
    <s v="Indore"/>
    <x v="169"/>
    <x v="266"/>
    <n v="155765.90999999997"/>
    <x v="357"/>
    <n v="5071928.12"/>
    <x v="449"/>
    <n v="11500.970793650795"/>
  </r>
  <r>
    <x v="9"/>
    <s v="Indore"/>
    <x v="170"/>
    <x v="267"/>
    <n v="29311.11"/>
    <x v="291"/>
    <n v="5071278.0800000001"/>
    <x v="450"/>
    <n v="11525.632"/>
  </r>
  <r>
    <x v="9"/>
    <s v="Indore"/>
    <x v="171"/>
    <x v="268"/>
    <n v="28655.41"/>
    <x v="358"/>
    <n v="5070622.38"/>
    <x v="451"/>
    <n v="11550.392665148063"/>
  </r>
  <r>
    <x v="9"/>
    <s v="Ahmedabad"/>
    <x v="35"/>
    <x v="269"/>
    <n v="57647.14"/>
    <x v="359"/>
    <n v="15528.39"/>
    <x v="254"/>
    <n v="1725.3766666666666"/>
  </r>
  <r>
    <x v="9"/>
    <s v="Vadodara"/>
    <x v="172"/>
    <x v="270"/>
    <n v="122926.86000000002"/>
    <x v="360"/>
    <n v="11884808.65"/>
    <x v="95"/>
    <n v="33572.905790960453"/>
  </r>
  <r>
    <x v="9"/>
    <s v="Indore"/>
    <x v="172"/>
    <x v="270"/>
    <n v="122259.9"/>
    <x v="361"/>
    <n v="5069965.12"/>
    <x v="452"/>
    <n v="11575.262831050228"/>
  </r>
  <r>
    <x v="9"/>
    <s v="Indore"/>
    <x v="56"/>
    <x v="271"/>
    <n v="155115.87"/>
    <x v="362"/>
    <n v="5069298.16"/>
    <x v="453"/>
    <n v="11600.224622425631"/>
  </r>
  <r>
    <x v="9"/>
    <s v="Indore"/>
    <x v="154"/>
    <x v="272"/>
    <n v="87232.739999999991"/>
    <x v="363"/>
    <n v="5068623.16"/>
    <x v="454"/>
    <n v="11625.28247706422"/>
  </r>
  <r>
    <x v="9"/>
    <s v="Indore"/>
    <x v="113"/>
    <x v="273"/>
    <n v="334204.89"/>
    <x v="364"/>
    <n v="5067935.88"/>
    <x v="455"/>
    <n v="11650.427310344827"/>
  </r>
  <r>
    <x v="9"/>
    <s v="Indore"/>
    <x v="173"/>
    <x v="274"/>
    <n v="8483.52"/>
    <x v="365"/>
    <n v="5067243.2299999995"/>
    <x v="456"/>
    <n v="11675.675645161289"/>
  </r>
  <r>
    <x v="9"/>
    <s v="Indore"/>
    <x v="173"/>
    <x v="274"/>
    <n v="7787.04"/>
    <x v="366"/>
    <n v="5066546.75"/>
    <x v="457"/>
    <n v="11701.031755196305"/>
  </r>
  <r>
    <x v="9"/>
    <s v="Ahmedabad"/>
    <x v="174"/>
    <x v="275"/>
    <n v="49636"/>
    <x v="367"/>
    <n v="14870.489999999998"/>
    <x v="259"/>
    <n v="1858.8112499999997"/>
  </r>
  <r>
    <x v="9"/>
    <s v="Indore"/>
    <x v="175"/>
    <x v="276"/>
    <n v="154440.87"/>
    <x v="368"/>
    <n v="5065850.2699999996"/>
    <x v="458"/>
    <n v="11726.505254629628"/>
  </r>
  <r>
    <x v="9"/>
    <s v="Indore"/>
    <x v="155"/>
    <x v="277"/>
    <n v="153740.84999999998"/>
    <x v="369"/>
    <n v="5065150.25"/>
    <x v="459"/>
    <n v="11752.088747099768"/>
  </r>
  <r>
    <x v="9"/>
    <s v="Vadodara"/>
    <x v="176"/>
    <x v="278"/>
    <n v="27998.149999999998"/>
    <x v="370"/>
    <n v="11884141.689999999"/>
    <x v="96"/>
    <n v="33666.12376770538"/>
  </r>
  <r>
    <x v="9"/>
    <s v="Indore"/>
    <x v="177"/>
    <x v="279"/>
    <n v="86545.459999999992"/>
    <x v="371"/>
    <n v="5064450.17"/>
    <x v="460"/>
    <n v="11777.791093023256"/>
  </r>
  <r>
    <x v="9"/>
    <s v="Indore"/>
    <x v="81"/>
    <x v="280"/>
    <n v="407964.53999999992"/>
    <x v="372"/>
    <n v="5063736.7699999996"/>
    <x v="461"/>
    <n v="11803.582214452214"/>
  </r>
  <r>
    <x v="9"/>
    <s v="Pune"/>
    <x v="178"/>
    <x v="281"/>
    <n v="85832.06"/>
    <x v="373"/>
    <n v="749113.04"/>
    <x v="407"/>
    <n v="10404.347777777779"/>
  </r>
  <r>
    <x v="9"/>
    <s v="Vadodara"/>
    <x v="179"/>
    <x v="281"/>
    <n v="153040.76999999999"/>
    <x v="374"/>
    <n v="11883437.67"/>
    <x v="97"/>
    <n v="33759.766107954543"/>
  </r>
  <r>
    <x v="9"/>
    <s v="Indore"/>
    <x v="179"/>
    <x v="281"/>
    <n v="152290.76999999999"/>
    <x v="375"/>
    <n v="5062991.33"/>
    <x v="462"/>
    <n v="11829.418995327103"/>
  </r>
  <r>
    <x v="9"/>
    <s v="Vadodara"/>
    <x v="135"/>
    <x v="282"/>
    <n v="407219.09999999992"/>
    <x v="376"/>
    <n v="11882687.67"/>
    <x v="98"/>
    <n v="33853.811025641022"/>
  </r>
  <r>
    <x v="9"/>
    <s v="Indore"/>
    <x v="20"/>
    <x v="283"/>
    <n v="21620.640000000003"/>
    <x v="377"/>
    <n v="5062241.33"/>
    <x v="463"/>
    <n v="11855.366112412179"/>
  </r>
  <r>
    <x v="9"/>
    <s v="Vadodara"/>
    <x v="180"/>
    <x v="284"/>
    <n v="151540.76999999999"/>
    <x v="378"/>
    <n v="11881923.969999999"/>
    <x v="99"/>
    <n v="33948.354199999994"/>
  </r>
  <r>
    <x v="9"/>
    <s v="Indore"/>
    <x v="181"/>
    <x v="285"/>
    <n v="150750.68999999997"/>
    <x v="379"/>
    <n v="5061451.97"/>
    <x v="464"/>
    <n v="11881.34265258216"/>
  </r>
  <r>
    <x v="9"/>
    <s v="Indore"/>
    <x v="181"/>
    <x v="285"/>
    <n v="149950.65"/>
    <x v="380"/>
    <n v="5060651.93"/>
    <x v="465"/>
    <n v="11907.416305882352"/>
  </r>
  <r>
    <x v="9"/>
    <s v="Indore"/>
    <x v="182"/>
    <x v="286"/>
    <n v="7090.5599999999995"/>
    <x v="381"/>
    <n v="5059851.8899999997"/>
    <x v="466"/>
    <n v="11933.612948113207"/>
  </r>
  <r>
    <x v="9"/>
    <s v="Vadodara"/>
    <x v="182"/>
    <x v="286"/>
    <n v="121592.94"/>
    <x v="382"/>
    <n v="11881133.890000001"/>
    <x v="101"/>
    <n v="34043.363581661892"/>
  </r>
  <r>
    <x v="9"/>
    <s v="Vadodara"/>
    <x v="157"/>
    <x v="287"/>
    <n v="85082.06"/>
    <x v="383"/>
    <n v="11880330.369999999"/>
    <x v="102"/>
    <n v="34138.880373563217"/>
  </r>
  <r>
    <x v="9"/>
    <s v="Pune"/>
    <x v="157"/>
    <x v="287"/>
    <n v="84263.9"/>
    <x v="384"/>
    <n v="748363.04"/>
    <x v="408"/>
    <n v="10540.324507042254"/>
  </r>
  <r>
    <x v="9"/>
    <s v="Indore"/>
    <x v="183"/>
    <x v="288"/>
    <n v="419562.18999999983"/>
    <x v="385"/>
    <n v="5059048.37"/>
    <x v="467"/>
    <n v="11959.925224586288"/>
  </r>
  <r>
    <x v="9"/>
    <s v="Indore"/>
    <x v="135"/>
    <x v="289"/>
    <n v="406455.39999999991"/>
    <x v="386"/>
    <n v="5058215.01"/>
    <x v="468"/>
    <n v="11986.291492890994"/>
  </r>
  <r>
    <x v="9"/>
    <s v="Indore"/>
    <x v="150"/>
    <x v="290"/>
    <n v="149150.60999999999"/>
    <x v="387"/>
    <n v="5057374.9399999995"/>
    <x v="10"/>
    <n v="12012.767078384797"/>
  </r>
  <r>
    <x v="9"/>
    <s v="Vadodara"/>
    <x v="184"/>
    <x v="291"/>
    <n v="148300.59"/>
    <x v="388"/>
    <n v="11879512.209999999"/>
    <x v="103"/>
    <n v="34234.905504322764"/>
  </r>
  <r>
    <x v="9"/>
    <s v="Indore"/>
    <x v="158"/>
    <x v="292"/>
    <n v="120789.42000000001"/>
    <x v="389"/>
    <n v="5056524.92"/>
    <x v="14"/>
    <n v="12039.345047619048"/>
  </r>
  <r>
    <x v="9"/>
    <s v="Vadodara"/>
    <x v="158"/>
    <x v="292"/>
    <n v="119932.38"/>
    <x v="390"/>
    <n v="11878662.129999999"/>
    <x v="104"/>
    <n v="34331.393439306354"/>
  </r>
  <r>
    <x v="9"/>
    <s v="Indore"/>
    <x v="158"/>
    <x v="292"/>
    <n v="119075.34"/>
    <x v="391"/>
    <n v="5055667.88"/>
    <x v="15"/>
    <n v="12066.033126491646"/>
  </r>
  <r>
    <x v="9"/>
    <s v="Vadodara"/>
    <x v="185"/>
    <x v="293"/>
    <n v="147450.50999999998"/>
    <x v="392"/>
    <n v="11877805.09"/>
    <x v="105"/>
    <n v="34428.420550724637"/>
  </r>
  <r>
    <x v="9"/>
    <s v="Indore"/>
    <x v="39"/>
    <x v="294"/>
    <n v="29969.480000000003"/>
    <x v="393"/>
    <n v="5054810.84"/>
    <x v="16"/>
    <n v="12092.84889952153"/>
  </r>
  <r>
    <x v="9"/>
    <s v="Indore"/>
    <x v="186"/>
    <x v="295"/>
    <n v="146560.46999999997"/>
    <x v="394"/>
    <n v="5053919.76"/>
    <x v="17"/>
    <n v="12119.711654676259"/>
  </r>
  <r>
    <x v="9"/>
    <s v="Indore"/>
    <x v="100"/>
    <x v="296"/>
    <n v="201973.06999999998"/>
    <x v="395"/>
    <n v="5053019.76"/>
    <x v="18"/>
    <n v="12146.682115384614"/>
  </r>
  <r>
    <x v="9"/>
    <s v="Vadodara"/>
    <x v="135"/>
    <x v="297"/>
    <n v="405615.32999999996"/>
    <x v="396"/>
    <n v="11876915.050000001"/>
    <x v="106"/>
    <n v="34525.915843023256"/>
  </r>
  <r>
    <x v="9"/>
    <s v="Indore"/>
    <x v="135"/>
    <x v="297"/>
    <n v="404698.8899999999"/>
    <x v="111"/>
    <n v="5052111.84"/>
    <x v="19"/>
    <n v="12173.763469879517"/>
  </r>
  <r>
    <x v="9"/>
    <s v="Pune"/>
    <x v="135"/>
    <x v="297"/>
    <n v="403782.44999999995"/>
    <x v="295"/>
    <n v="747544.88"/>
    <x v="409"/>
    <n v="10679.212571428572"/>
  </r>
  <r>
    <x v="9"/>
    <s v="Vadodara"/>
    <x v="135"/>
    <x v="297"/>
    <n v="402866.00999999989"/>
    <x v="397"/>
    <n v="11875998.609999999"/>
    <x v="107"/>
    <n v="34623.902653061225"/>
  </r>
  <r>
    <x v="9"/>
    <s v="Indore"/>
    <x v="143"/>
    <x v="298"/>
    <n v="48936"/>
    <x v="398"/>
    <n v="5051195.3999999994"/>
    <x v="20"/>
    <n v="12200.955072463767"/>
  </r>
  <r>
    <x v="9"/>
    <s v="Ahmedabad"/>
    <x v="143"/>
    <x v="298"/>
    <n v="47999.28"/>
    <x v="399"/>
    <n v="14170.489999999998"/>
    <x v="414"/>
    <n v="2024.3557142857139"/>
  </r>
  <r>
    <x v="9"/>
    <s v="Ahmedabad"/>
    <x v="143"/>
    <x v="298"/>
    <n v="47062.559999999998"/>
    <x v="399"/>
    <n v="13233.77"/>
    <x v="415"/>
    <n v="2205.6283333333336"/>
  </r>
  <r>
    <x v="9"/>
    <s v="Indore"/>
    <x v="187"/>
    <x v="299"/>
    <n v="145660.46999999997"/>
    <x v="400"/>
    <n v="5050258.68"/>
    <x v="21"/>
    <n v="12228.229249394672"/>
  </r>
  <r>
    <x v="9"/>
    <s v="Indore"/>
    <x v="147"/>
    <x v="300"/>
    <n v="118218.30000000002"/>
    <x v="401"/>
    <n v="5049308.6399999997"/>
    <x v="27"/>
    <n v="12255.603495145629"/>
  </r>
  <r>
    <x v="9"/>
    <s v="Indore"/>
    <x v="105"/>
    <x v="301"/>
    <n v="9178236.1300000008"/>
    <x v="402"/>
    <n v="5048348.6399999997"/>
    <x v="31"/>
    <n v="12283.086715328467"/>
  </r>
  <r>
    <x v="9"/>
    <s v="Indore"/>
    <x v="104"/>
    <x v="302"/>
    <n v="403191.2900000001"/>
    <x v="403"/>
    <n v="5047387.3199999994"/>
    <x v="32"/>
    <n v="12310.700780487803"/>
  </r>
  <r>
    <x v="9"/>
    <s v="Pune"/>
    <x v="188"/>
    <x v="303"/>
    <n v="83445.739999999991"/>
    <x v="404"/>
    <n v="746628.44"/>
    <x v="410"/>
    <n v="10820.702028985506"/>
  </r>
  <r>
    <x v="9"/>
    <s v="Indore"/>
    <x v="64"/>
    <x v="304"/>
    <n v="117258.30000000002"/>
    <x v="405"/>
    <n v="5046414.2399999993"/>
    <x v="33"/>
    <n v="12338.421124694374"/>
  </r>
  <r>
    <x v="9"/>
    <s v="Indore"/>
    <x v="35"/>
    <x v="305"/>
    <n v="56989.24"/>
    <x v="406"/>
    <n v="5045435.04"/>
    <x v="34"/>
    <n v="12366.262352941176"/>
  </r>
  <r>
    <x v="9"/>
    <s v="Ahmedabad"/>
    <x v="35"/>
    <x v="305"/>
    <n v="56002.39"/>
    <x v="407"/>
    <n v="12297.05"/>
    <x v="416"/>
    <n v="2459.41"/>
  </r>
  <r>
    <x v="9"/>
    <s v="Indore"/>
    <x v="35"/>
    <x v="305"/>
    <n v="55015.54"/>
    <x v="408"/>
    <n v="5044448.1899999995"/>
    <x v="35"/>
    <n v="12394.221597051595"/>
  </r>
  <r>
    <x v="9"/>
    <s v="Vadodara"/>
    <x v="120"/>
    <x v="306"/>
    <n v="144710.43"/>
    <x v="409"/>
    <n v="11875082.17"/>
    <x v="111"/>
    <n v="34722.462485380114"/>
  </r>
  <r>
    <x v="9"/>
    <s v="Indore"/>
    <x v="120"/>
    <x v="306"/>
    <n v="143720.43"/>
    <x v="410"/>
    <n v="5043461.34"/>
    <x v="36"/>
    <n v="12422.318571428572"/>
  </r>
  <r>
    <x v="9"/>
    <s v="Indore"/>
    <x v="120"/>
    <x v="306"/>
    <n v="142730.43"/>
    <x v="411"/>
    <n v="5042471.34"/>
    <x v="37"/>
    <n v="12450.546518518518"/>
  </r>
  <r>
    <x v="9"/>
    <s v="Indore"/>
    <x v="120"/>
    <x v="306"/>
    <n v="9177274.8100000005"/>
    <x v="412"/>
    <n v="5041481.34"/>
    <x v="38"/>
    <n v="12478.914207920792"/>
  </r>
  <r>
    <x v="9"/>
    <s v="Indore"/>
    <x v="120"/>
    <x v="306"/>
    <n v="418728.82999999984"/>
    <x v="413"/>
    <n v="5040491.34"/>
    <x v="39"/>
    <n v="12507.422679900745"/>
  </r>
  <r>
    <x v="9"/>
    <s v="Indore"/>
    <x v="189"/>
    <x v="307"/>
    <n v="9176284.8100000005"/>
    <x v="414"/>
    <n v="5039501.34"/>
    <x v="40"/>
    <n v="12536.072985074627"/>
  </r>
  <r>
    <x v="9"/>
    <s v="Indore"/>
    <x v="190"/>
    <x v="308"/>
    <n v="417738.82999999984"/>
    <x v="415"/>
    <n v="5038506.3599999994"/>
    <x v="41"/>
    <n v="12564.853765586033"/>
  </r>
  <r>
    <x v="9"/>
    <s v="Indore"/>
    <x v="191"/>
    <x v="309"/>
    <n v="141740.43"/>
    <x v="416"/>
    <n v="5037511.32"/>
    <x v="42"/>
    <n v="12593.7783"/>
  </r>
  <r>
    <x v="9"/>
    <s v="Indore"/>
    <x v="192"/>
    <x v="310"/>
    <n v="416743.78999999986"/>
    <x v="417"/>
    <n v="5036511.3199999994"/>
    <x v="43"/>
    <n v="12622.835388471176"/>
  </r>
  <r>
    <x v="9"/>
    <s v="Vadodara"/>
    <x v="161"/>
    <x v="311"/>
    <n v="9176.0399999999991"/>
    <x v="418"/>
    <n v="11874092.17"/>
    <x v="112"/>
    <n v="34821.384662756594"/>
  </r>
  <r>
    <x v="9"/>
    <s v="Pune"/>
    <x v="161"/>
    <x v="311"/>
    <n v="8166.119999999999"/>
    <x v="419"/>
    <n v="745649.36"/>
    <x v="411"/>
    <n v="10965.431764705882"/>
  </r>
  <r>
    <x v="9"/>
    <s v="Pune"/>
    <x v="15"/>
    <x v="312"/>
    <n v="857751.67999999982"/>
    <x v="420"/>
    <n v="744639.44"/>
    <x v="412"/>
    <n v="11114.021492537313"/>
  </r>
  <r>
    <x v="9"/>
    <s v="Vadodara"/>
    <x v="162"/>
    <x v="313"/>
    <n v="82466.659999999989"/>
    <x v="421"/>
    <n v="11873082.25"/>
    <x v="115"/>
    <n v="34920.830147058827"/>
  </r>
  <r>
    <x v="9"/>
    <s v="Vadodara"/>
    <x v="162"/>
    <x v="313"/>
    <n v="81435.740000000005"/>
    <x v="422"/>
    <n v="11872051.33"/>
    <x v="117"/>
    <n v="35020.800383480826"/>
  </r>
  <r>
    <x v="9"/>
    <s v="Pune"/>
    <x v="193"/>
    <x v="314"/>
    <n v="26609.73"/>
    <x v="423"/>
    <n v="743619.04"/>
    <x v="413"/>
    <n v="11266.955151515152"/>
  </r>
  <r>
    <x v="9"/>
    <s v="Vadodara"/>
    <x v="194"/>
    <x v="315"/>
    <n v="7156.1999999999989"/>
    <x v="424"/>
    <n v="11871020.41"/>
    <x v="119"/>
    <n v="35121.362159763317"/>
  </r>
  <r>
    <x v="9"/>
    <s v="Vadodara"/>
    <x v="195"/>
    <x v="316"/>
    <n v="401949.56999999995"/>
    <x v="425"/>
    <n v="11869981.57"/>
    <x v="123"/>
    <n v="35222.497240356082"/>
  </r>
  <r>
    <x v="9"/>
    <s v="Indore"/>
    <x v="149"/>
    <x v="317"/>
    <n v="29078.400000000001"/>
    <x v="426"/>
    <n v="5035511.24"/>
    <x v="44"/>
    <n v="12652.038291457287"/>
  </r>
  <r>
    <x v="9"/>
    <s v="Indore"/>
    <x v="149"/>
    <x v="317"/>
    <n v="28028.400000000001"/>
    <x v="427"/>
    <n v="5034461.24"/>
    <x v="52"/>
    <n v="12681.262569269522"/>
  </r>
  <r>
    <x v="9"/>
    <s v="Indore"/>
    <x v="149"/>
    <x v="317"/>
    <n v="26978.400000000001"/>
    <x v="428"/>
    <n v="5033411.24"/>
    <x v="53"/>
    <n v="12710.634444444446"/>
  </r>
  <r>
    <x v="9"/>
    <s v="Indore"/>
    <x v="176"/>
    <x v="318"/>
    <n v="27294.129999999997"/>
    <x v="429"/>
    <n v="5032361.24"/>
    <x v="55"/>
    <n v="12740.155037974684"/>
  </r>
  <r>
    <x v="9"/>
    <s v="Indore"/>
    <x v="196"/>
    <x v="319"/>
    <n v="25928.400000000001"/>
    <x v="430"/>
    <n v="5031305.21"/>
    <x v="56"/>
    <n v="12769.810177664975"/>
  </r>
  <r>
    <x v="9"/>
    <s v="Vadodara"/>
    <x v="196"/>
    <x v="319"/>
    <n v="24867.72"/>
    <x v="431"/>
    <n v="11868938.01"/>
    <x v="124"/>
    <n v="35324.220267857141"/>
  </r>
  <r>
    <x v="9"/>
    <s v="Indore"/>
    <x v="196"/>
    <x v="319"/>
    <n v="23807.040000000001"/>
    <x v="432"/>
    <n v="5030244.53"/>
    <x v="57"/>
    <n v="12799.604402035624"/>
  </r>
  <r>
    <x v="9"/>
    <s v="Indore"/>
    <x v="196"/>
    <x v="319"/>
    <n v="22746.36"/>
    <x v="433"/>
    <n v="5029183.8499999996"/>
    <x v="58"/>
    <n v="12829.550637755101"/>
  </r>
  <r>
    <x v="9"/>
    <s v="Vadodara"/>
    <x v="196"/>
    <x v="319"/>
    <n v="21685.68"/>
    <x v="434"/>
    <n v="11867877.33"/>
    <x v="125"/>
    <n v="35426.49949253731"/>
  </r>
  <r>
    <x v="9"/>
    <s v="Vadodara"/>
    <x v="196"/>
    <x v="319"/>
    <n v="20625"/>
    <x v="435"/>
    <n v="11866816.65"/>
    <x v="126"/>
    <n v="35529.391167664675"/>
  </r>
  <r>
    <x v="9"/>
    <s v="Indore"/>
    <x v="197"/>
    <x v="320"/>
    <n v="116279.1"/>
    <x v="436"/>
    <n v="5028123.17"/>
    <x v="59"/>
    <n v="12859.650051150895"/>
  </r>
  <r>
    <x v="9"/>
    <s v="Vadodara"/>
    <x v="198"/>
    <x v="321"/>
    <n v="80404.819999999992"/>
    <x v="437"/>
    <n v="11865755.970000001"/>
    <x v="127"/>
    <n v="35632.90081081081"/>
  </r>
  <r>
    <x v="9"/>
    <s v="Indore"/>
    <x v="199"/>
    <x v="322"/>
    <n v="333512.24"/>
    <x v="438"/>
    <n v="5027057.09"/>
    <x v="3"/>
    <n v="12889.889974358974"/>
  </r>
  <r>
    <x v="9"/>
    <s v="Vadodara"/>
    <x v="17"/>
    <x v="323"/>
    <n v="856731.27999999991"/>
    <x v="439"/>
    <n v="11864687.82"/>
    <x v="128"/>
    <n v="35737.011506024101"/>
  </r>
  <r>
    <x v="9"/>
    <s v="Vadodara"/>
    <x v="81"/>
    <x v="324"/>
    <n v="400906.00999999995"/>
    <x v="440"/>
    <n v="11863606.380000001"/>
    <x v="130"/>
    <n v="35841.711117824772"/>
  </r>
  <r>
    <x v="9"/>
    <s v="Indore"/>
    <x v="200"/>
    <x v="325"/>
    <n v="415743.70999999985"/>
    <x v="441"/>
    <n v="5025976.13"/>
    <x v="4"/>
    <n v="12920.247120822622"/>
  </r>
  <r>
    <x v="9"/>
    <s v="Indore"/>
    <x v="123"/>
    <x v="326"/>
    <n v="399787.84999999992"/>
    <x v="442"/>
    <n v="5024856.93"/>
    <x v="7"/>
    <n v="12950.662190721649"/>
  </r>
  <r>
    <x v="9"/>
    <s v="Indore"/>
    <x v="201"/>
    <x v="327"/>
    <n v="115213.02000000002"/>
    <x v="443"/>
    <n v="5023705.43"/>
    <x v="11"/>
    <n v="12981.150981912144"/>
  </r>
  <r>
    <x v="9"/>
    <s v="Indore"/>
    <x v="201"/>
    <x v="327"/>
    <n v="114061.02000000002"/>
    <x v="444"/>
    <n v="5022553.43"/>
    <x v="12"/>
    <n v="13011.796450777201"/>
  </r>
  <r>
    <x v="9"/>
    <s v="Indore"/>
    <x v="202"/>
    <x v="328"/>
    <n v="201065.14999999997"/>
    <x v="445"/>
    <n v="5021401.43"/>
    <x v="24"/>
    <n v="13042.601116883116"/>
  </r>
  <r>
    <x v="9"/>
    <s v="Vadodara"/>
    <x v="70"/>
    <x v="329"/>
    <n v="54028.689999999995"/>
    <x v="446"/>
    <n v="11862488.220000001"/>
    <x v="131"/>
    <n v="35946.934000000001"/>
  </r>
  <r>
    <x v="9"/>
    <s v="Vadodara"/>
    <x v="203"/>
    <x v="330"/>
    <n v="855649.83999999985"/>
    <x v="447"/>
    <n v="11861330.380000001"/>
    <x v="132"/>
    <n v="36052.675927051678"/>
  </r>
  <r>
    <x v="9"/>
    <s v="Vadodara"/>
    <x v="204"/>
    <x v="331"/>
    <n v="79336.67"/>
    <x v="448"/>
    <n v="11860159.1"/>
    <x v="133"/>
    <n v="36159.021646341462"/>
  </r>
  <r>
    <x v="9"/>
    <s v="Indore"/>
    <x v="38"/>
    <x v="332"/>
    <n v="140740.43"/>
    <x v="449"/>
    <n v="5020248.3099999996"/>
    <x v="26"/>
    <n v="13073.563307291666"/>
  </r>
  <r>
    <x v="9"/>
    <s v="Indore"/>
    <x v="38"/>
    <x v="332"/>
    <n v="139540.43"/>
    <x v="450"/>
    <n v="5019048.3099999996"/>
    <x v="60"/>
    <n v="13104.564778067885"/>
  </r>
  <r>
    <x v="9"/>
    <s v="Indore"/>
    <x v="111"/>
    <x v="333"/>
    <n v="112909.01999999999"/>
    <x v="451"/>
    <n v="5017848.3099999996"/>
    <x v="62"/>
    <n v="13135.728560209423"/>
  </r>
  <r>
    <x v="9"/>
    <s v="Indore"/>
    <x v="111"/>
    <x v="333"/>
    <n v="111703.67999999999"/>
    <x v="452"/>
    <n v="5016642.97"/>
    <x v="63"/>
    <n v="13167.041916010498"/>
  </r>
  <r>
    <x v="9"/>
    <s v="Indore"/>
    <x v="205"/>
    <x v="334"/>
    <n v="1078885.55"/>
    <x v="453"/>
    <n v="5015437.63"/>
    <x v="64"/>
    <n v="13198.520078947367"/>
  </r>
  <r>
    <x v="9"/>
    <s v="Vadodara"/>
    <x v="147"/>
    <x v="335"/>
    <n v="110498.34"/>
    <x v="454"/>
    <n v="11858964.32"/>
    <x v="134"/>
    <n v="36265.945932721712"/>
  </r>
  <r>
    <x v="9"/>
    <s v="Vadodara"/>
    <x v="206"/>
    <x v="335"/>
    <n v="332431.28000000003"/>
    <x v="455"/>
    <n v="11857724.32"/>
    <x v="135"/>
    <n v="36373.387484662577"/>
  </r>
  <r>
    <x v="9"/>
    <s v="Vadodara"/>
    <x v="206"/>
    <x v="335"/>
    <n v="331191.28000000003"/>
    <x v="456"/>
    <n v="11856484.32"/>
    <x v="136"/>
    <n v="36481.49021538462"/>
  </r>
  <r>
    <x v="9"/>
    <s v="Indore"/>
    <x v="158"/>
    <x v="336"/>
    <n v="109258.34"/>
    <x v="457"/>
    <n v="5014228.66"/>
    <x v="66"/>
    <n v="13230.154775725594"/>
  </r>
  <r>
    <x v="9"/>
    <s v="Pune"/>
    <x v="188"/>
    <x v="337"/>
    <n v="78141.89"/>
    <x v="458"/>
    <n v="742585.96"/>
    <x v="5"/>
    <n v="11424.399384615384"/>
  </r>
  <r>
    <x v="9"/>
    <s v="Indore"/>
    <x v="188"/>
    <x v="337"/>
    <n v="76836.45"/>
    <x v="459"/>
    <n v="5012943.0999999996"/>
    <x v="67"/>
    <n v="13261.754232804231"/>
  </r>
  <r>
    <x v="9"/>
    <s v="Indore"/>
    <x v="171"/>
    <x v="338"/>
    <n v="26238.1"/>
    <x v="460"/>
    <n v="5011637.66"/>
    <x v="68"/>
    <n v="13293.468594164457"/>
  </r>
  <r>
    <x v="9"/>
    <s v="Indore"/>
    <x v="207"/>
    <x v="339"/>
    <n v="1111168.6800000002"/>
    <x v="461"/>
    <n v="5010323.1399999997"/>
    <x v="69"/>
    <n v="13325.327499999999"/>
  </r>
  <r>
    <x v="9"/>
    <s v="Indore"/>
    <x v="28"/>
    <x v="340"/>
    <n v="414624.50999999983"/>
    <x v="462"/>
    <n v="5009008.3"/>
    <x v="70"/>
    <n v="13357.355466666666"/>
  </r>
  <r>
    <x v="9"/>
    <s v="Vadodara"/>
    <x v="131"/>
    <x v="341"/>
    <n v="854478.55999999982"/>
    <x v="463"/>
    <n v="11855244.32"/>
    <x v="137"/>
    <n v="36590.260246913582"/>
  </r>
  <r>
    <x v="9"/>
    <s v="Indore"/>
    <x v="208"/>
    <x v="342"/>
    <n v="402218.21000000008"/>
    <x v="464"/>
    <n v="5007678.3"/>
    <x v="71"/>
    <n v="13389.514171122994"/>
  </r>
  <r>
    <x v="9"/>
    <s v="Vadodara"/>
    <x v="56"/>
    <x v="343"/>
    <n v="138340.43"/>
    <x v="465"/>
    <n v="11853910.880000001"/>
    <x v="139"/>
    <n v="36699.41448916409"/>
  </r>
  <r>
    <x v="9"/>
    <s v="Indore"/>
    <x v="56"/>
    <x v="343"/>
    <n v="136990.43"/>
    <x v="466"/>
    <n v="5006339.78"/>
    <x v="72"/>
    <n v="13421.822466487936"/>
  </r>
  <r>
    <x v="9"/>
    <s v="Indore"/>
    <x v="56"/>
    <x v="343"/>
    <n v="135640.43"/>
    <x v="467"/>
    <n v="5004989.78"/>
    <x v="73"/>
    <n v="13454.273602150539"/>
  </r>
  <r>
    <x v="9"/>
    <s v="Indore"/>
    <x v="209"/>
    <x v="344"/>
    <n v="400879.69000000006"/>
    <x v="468"/>
    <n v="5003639.7799999993"/>
    <x v="74"/>
    <n v="13486.899676549863"/>
  </r>
  <r>
    <x v="9"/>
    <s v="Indore"/>
    <x v="177"/>
    <x v="345"/>
    <n v="75531.009999999995"/>
    <x v="469"/>
    <n v="5002234.58"/>
    <x v="75"/>
    <n v="13519.552918918918"/>
  </r>
  <r>
    <x v="9"/>
    <s v="Vadodara"/>
    <x v="147"/>
    <x v="346"/>
    <n v="107972.78"/>
    <x v="470"/>
    <n v="11852560.880000001"/>
    <x v="140"/>
    <n v="36809.19527950311"/>
  </r>
  <r>
    <x v="9"/>
    <s v="Indore"/>
    <x v="201"/>
    <x v="346"/>
    <n v="106532.78"/>
    <x v="471"/>
    <n v="5000807.7799999993"/>
    <x v="76"/>
    <n v="13552.324607046068"/>
  </r>
  <r>
    <x v="9"/>
    <s v="Indore"/>
    <x v="76"/>
    <x v="346"/>
    <n v="398636.34999999992"/>
    <x v="472"/>
    <n v="4999367.7799999993"/>
    <x v="77"/>
    <n v="13585.238532608693"/>
  </r>
  <r>
    <x v="9"/>
    <s v="Vadodara"/>
    <x v="76"/>
    <x v="346"/>
    <n v="397196.34999999992"/>
    <x v="473"/>
    <n v="11851120.880000001"/>
    <x v="141"/>
    <n v="36919.37968847352"/>
  </r>
  <r>
    <x v="9"/>
    <s v="Vadodara"/>
    <x v="210"/>
    <x v="347"/>
    <n v="9175289.8300000001"/>
    <x v="474"/>
    <n v="11849680.880000001"/>
    <x v="142"/>
    <n v="37030.25275"/>
  </r>
  <r>
    <x v="9"/>
    <s v="Vadodara"/>
    <x v="211"/>
    <x v="348"/>
    <n v="853145.11999999988"/>
    <x v="475"/>
    <n v="11848239.08"/>
    <x v="143"/>
    <n v="37141.815297805646"/>
  </r>
  <r>
    <x v="9"/>
    <s v="Vadodara"/>
    <x v="159"/>
    <x v="349"/>
    <n v="395756.34999999992"/>
    <x v="476"/>
    <n v="11846794.640000001"/>
    <x v="144"/>
    <n v="37254.071194968557"/>
  </r>
  <r>
    <x v="9"/>
    <s v="Vadodara"/>
    <x v="159"/>
    <x v="349"/>
    <n v="394310.8899999999"/>
    <x v="477"/>
    <n v="11845349.18"/>
    <x v="145"/>
    <n v="37367.032113564666"/>
  </r>
  <r>
    <x v="9"/>
    <s v="Vadodara"/>
    <x v="159"/>
    <x v="349"/>
    <n v="392865.42999999988"/>
    <x v="478"/>
    <n v="11843903.720000001"/>
    <x v="146"/>
    <n v="37480.707974683544"/>
  </r>
  <r>
    <x v="9"/>
    <s v="Vadodara"/>
    <x v="56"/>
    <x v="350"/>
    <n v="134290.43"/>
    <x v="479"/>
    <n v="11842458.26"/>
    <x v="147"/>
    <n v="37595.105587301587"/>
  </r>
  <r>
    <x v="9"/>
    <s v="Indore"/>
    <x v="212"/>
    <x v="351"/>
    <n v="105092.78"/>
    <x v="480"/>
    <n v="4997927.7799999993"/>
    <x v="78"/>
    <n v="13618.331825613077"/>
  </r>
  <r>
    <x v="9"/>
    <s v="Pune"/>
    <x v="123"/>
    <x v="352"/>
    <n v="391419.96999999991"/>
    <x v="481"/>
    <n v="741280.52"/>
    <x v="8"/>
    <n v="11582.508125"/>
  </r>
  <r>
    <x v="9"/>
    <s v="Indore"/>
    <x v="46"/>
    <x v="353"/>
    <n v="125218.08"/>
    <x v="482"/>
    <n v="4996458.9799999995"/>
    <x v="79"/>
    <n v="13651.527267759562"/>
  </r>
  <r>
    <x v="9"/>
    <s v="Vadodara"/>
    <x v="213"/>
    <x v="354"/>
    <n v="851700.67999999982"/>
    <x v="483"/>
    <n v="11840995.76"/>
    <x v="148"/>
    <n v="37710.177579617834"/>
  </r>
  <r>
    <x v="9"/>
    <s v="Vadodara"/>
    <x v="214"/>
    <x v="354"/>
    <n v="529024.67999999993"/>
    <x v="484"/>
    <n v="11839517.960000001"/>
    <x v="150"/>
    <n v="37825.935974440894"/>
  </r>
  <r>
    <x v="9"/>
    <s v="Indore"/>
    <x v="81"/>
    <x v="355"/>
    <n v="389949.96999999991"/>
    <x v="485"/>
    <n v="4994985.7399999993"/>
    <x v="81"/>
    <n v="13684.892438356163"/>
  </r>
  <r>
    <x v="9"/>
    <s v="Indore"/>
    <x v="102"/>
    <x v="356"/>
    <n v="1494.96"/>
    <x v="486"/>
    <n v="4993494.8599999994"/>
    <x v="85"/>
    <n v="13718.39247252747"/>
  </r>
  <r>
    <x v="9"/>
    <s v="Indore"/>
    <x v="156"/>
    <x v="357"/>
    <n v="132827.93"/>
    <x v="487"/>
    <n v="4991999.8999999994"/>
    <x v="86"/>
    <n v="13752.065840220384"/>
  </r>
  <r>
    <x v="9"/>
    <s v="Indore"/>
    <x v="156"/>
    <x v="357"/>
    <n v="131327.93"/>
    <x v="488"/>
    <n v="4990499.8999999994"/>
    <x v="87"/>
    <n v="13785.911325966848"/>
  </r>
  <r>
    <x v="9"/>
    <s v="Indore"/>
    <x v="101"/>
    <x v="358"/>
    <n v="9173848.0300000012"/>
    <x v="489"/>
    <n v="4988999.8999999994"/>
    <x v="88"/>
    <n v="13819.944321329638"/>
  </r>
  <r>
    <x v="9"/>
    <s v="Indore"/>
    <x v="15"/>
    <x v="359"/>
    <n v="850222.87999999989"/>
    <x v="490"/>
    <n v="4987497.26"/>
    <x v="89"/>
    <n v="13854.159055555556"/>
  </r>
  <r>
    <x v="9"/>
    <s v="Vadodara"/>
    <x v="40"/>
    <x v="360"/>
    <n v="103623.98000000001"/>
    <x v="491"/>
    <n v="11838040.16"/>
    <x v="151"/>
    <n v="37942.436410256414"/>
  </r>
  <r>
    <x v="9"/>
    <s v="Indore"/>
    <x v="150"/>
    <x v="361"/>
    <n v="129827.93"/>
    <x v="492"/>
    <n v="4985966.6599999992"/>
    <x v="90"/>
    <n v="13888.486518105847"/>
  </r>
  <r>
    <x v="9"/>
    <s v="Indore"/>
    <x v="6"/>
    <x v="362"/>
    <n v="6287.04"/>
    <x v="493"/>
    <n v="4984408.2899999991"/>
    <x v="91"/>
    <n v="13922.928184357539"/>
  </r>
  <r>
    <x v="9"/>
    <s v="Pune"/>
    <x v="76"/>
    <x v="363"/>
    <n v="329951.28000000003"/>
    <x v="494"/>
    <n v="739810.52"/>
    <x v="9"/>
    <n v="11743.024126984128"/>
  </r>
  <r>
    <x v="9"/>
    <s v="Vadodara"/>
    <x v="182"/>
    <x v="364"/>
    <n v="102067.73999999999"/>
    <x v="495"/>
    <n v="11836483.92"/>
    <x v="152"/>
    <n v="38059.433826366556"/>
  </r>
  <r>
    <x v="9"/>
    <s v="Indore"/>
    <x v="182"/>
    <x v="364"/>
    <n v="100460.70000000001"/>
    <x v="496"/>
    <n v="4982848.2899999991"/>
    <x v="92"/>
    <n v="13957.558235294115"/>
  </r>
  <r>
    <x v="9"/>
    <s v="Indore"/>
    <x v="182"/>
    <x v="364"/>
    <n v="4727.04"/>
    <x v="497"/>
    <n v="4981241.2499999991"/>
    <x v="93"/>
    <n v="13992.250702247189"/>
  </r>
  <r>
    <x v="9"/>
    <s v="Vadodara"/>
    <x v="147"/>
    <x v="365"/>
    <n v="98853.66"/>
    <x v="498"/>
    <n v="11834876.880000001"/>
    <x v="153"/>
    <n v="38177.022193548393"/>
  </r>
  <r>
    <x v="9"/>
    <s v="Vadodara"/>
    <x v="215"/>
    <x v="366"/>
    <n v="26034.720000000001"/>
    <x v="499"/>
    <n v="11833236.880000001"/>
    <x v="155"/>
    <n v="38295.264983818772"/>
  </r>
  <r>
    <x v="9"/>
    <s v="Vadodara"/>
    <x v="216"/>
    <x v="367"/>
    <n v="328351.28000000003"/>
    <x v="500"/>
    <n v="11831575.880000001"/>
    <x v="156"/>
    <n v="38414.207402597407"/>
  </r>
  <r>
    <x v="9"/>
    <s v="Vadodara"/>
    <x v="216"/>
    <x v="367"/>
    <n v="326687.35999999999"/>
    <x v="501"/>
    <n v="11829911.959999999"/>
    <x v="157"/>
    <n v="38533.915179153089"/>
  </r>
  <r>
    <x v="9"/>
    <s v="Indore"/>
    <x v="30"/>
    <x v="368"/>
    <n v="325023.44"/>
    <x v="502"/>
    <n v="4979634.209999999"/>
    <x v="94"/>
    <n v="14027.138619718307"/>
  </r>
  <r>
    <x v="9"/>
    <s v="Indore"/>
    <x v="96"/>
    <x v="369"/>
    <n v="1684.2599999999998"/>
    <x v="503"/>
    <n v="4977954.209999999"/>
    <x v="95"/>
    <n v="14062.017542372878"/>
  </r>
  <r>
    <x v="9"/>
    <s v="Indore"/>
    <x v="150"/>
    <x v="370"/>
    <n v="128269.56"/>
    <x v="504"/>
    <n v="4976269.9499999993"/>
    <x v="96"/>
    <n v="14097.082011331442"/>
  </r>
  <r>
    <x v="9"/>
    <s v="Vadodara"/>
    <x v="217"/>
    <x v="371"/>
    <n v="52870.85"/>
    <x v="505"/>
    <n v="11828248.039999999"/>
    <x v="159"/>
    <n v="38654.405359477125"/>
  </r>
  <r>
    <x v="9"/>
    <s v="Pune"/>
    <x v="154"/>
    <x v="372"/>
    <n v="74104.209999999992"/>
    <x v="506"/>
    <n v="738210.52"/>
    <x v="13"/>
    <n v="11906.621290322581"/>
  </r>
  <r>
    <x v="9"/>
    <s v="Indore"/>
    <x v="168"/>
    <x v="373"/>
    <n v="14566.44"/>
    <x v="507"/>
    <n v="4974569.9099999992"/>
    <x v="97"/>
    <n v="14132.300880681816"/>
  </r>
  <r>
    <x v="9"/>
    <s v="Vadodara"/>
    <x v="218"/>
    <x v="374"/>
    <n v="848692.2799999998"/>
    <x v="508"/>
    <n v="11826537.5"/>
    <x v="161"/>
    <n v="38775.532786885247"/>
  </r>
  <r>
    <x v="9"/>
    <s v="Vadodara"/>
    <x v="26"/>
    <x v="375"/>
    <n v="1077676.58"/>
    <x v="509"/>
    <n v="11824815.26"/>
    <x v="162"/>
    <n v="38897.418618421048"/>
  </r>
  <r>
    <x v="9"/>
    <s v="Vadodara"/>
    <x v="70"/>
    <x v="376"/>
    <n v="51160.31"/>
    <x v="510"/>
    <n v="11823087.98"/>
    <x v="163"/>
    <n v="39020.092343234326"/>
  </r>
  <r>
    <x v="9"/>
    <s v="Indore"/>
    <x v="70"/>
    <x v="376"/>
    <n v="49423.549999999996"/>
    <x v="511"/>
    <n v="4972851.05"/>
    <x v="98"/>
    <n v="14167.666809116809"/>
  </r>
  <r>
    <x v="9"/>
    <s v="Vadodara"/>
    <x v="69"/>
    <x v="377"/>
    <n v="97213.66"/>
    <x v="512"/>
    <n v="11821351.220000001"/>
    <x v="165"/>
    <n v="39143.547086092716"/>
  </r>
  <r>
    <x v="9"/>
    <s v="Indore"/>
    <x v="38"/>
    <x v="378"/>
    <n v="126569.51999999999"/>
    <x v="513"/>
    <n v="4971114.2899999991"/>
    <x v="99"/>
    <n v="14203.183685714283"/>
  </r>
  <r>
    <x v="9"/>
    <s v="Indore"/>
    <x v="186"/>
    <x v="378"/>
    <n v="124769.51999999999"/>
    <x v="514"/>
    <n v="4969314.2899999991"/>
    <x v="101"/>
    <n v="14238.722893982806"/>
  </r>
  <r>
    <x v="9"/>
    <s v="Vadodara"/>
    <x v="219"/>
    <x v="379"/>
    <n v="25576.65"/>
    <x v="515"/>
    <n v="11819601.220000001"/>
    <x v="166"/>
    <n v="39267.778139534887"/>
  </r>
  <r>
    <x v="9"/>
    <s v="Indore"/>
    <x v="135"/>
    <x v="380"/>
    <n v="388459.08999999991"/>
    <x v="516"/>
    <n v="4967514.29"/>
    <x v="102"/>
    <n v="14274.466350574712"/>
  </r>
  <r>
    <x v="9"/>
    <s v="Vadodara"/>
    <x v="135"/>
    <x v="380"/>
    <n v="386626.2099999999"/>
    <x v="517"/>
    <n v="11817780.34"/>
    <x v="167"/>
    <n v="39392.60113333333"/>
  </r>
  <r>
    <x v="9"/>
    <s v="Vadodara"/>
    <x v="135"/>
    <x v="380"/>
    <n v="384793.3299999999"/>
    <x v="518"/>
    <n v="11815947.460000001"/>
    <x v="168"/>
    <n v="39518.218929765892"/>
  </r>
  <r>
    <x v="9"/>
    <s v="Pune"/>
    <x v="135"/>
    <x v="380"/>
    <n v="382960.4499999999"/>
    <x v="519"/>
    <n v="736492.32000000007"/>
    <x v="22"/>
    <n v="12073.644590163936"/>
  </r>
  <r>
    <x v="9"/>
    <s v="Indore"/>
    <x v="92"/>
    <x v="381"/>
    <n v="24373.72"/>
    <x v="520"/>
    <n v="4965681.4099999992"/>
    <x v="103"/>
    <n v="14310.321066282419"/>
  </r>
  <r>
    <x v="9"/>
    <s v="Vadodara"/>
    <x v="141"/>
    <x v="382"/>
    <n v="413294.50999999983"/>
    <x v="521"/>
    <n v="11814114.58"/>
    <x v="169"/>
    <n v="39644.679798657715"/>
  </r>
  <r>
    <x v="9"/>
    <s v="Vadodara"/>
    <x v="143"/>
    <x v="383"/>
    <n v="46125.84"/>
    <x v="522"/>
    <n v="11812269.939999999"/>
    <x v="170"/>
    <n v="39771.952659932656"/>
  </r>
  <r>
    <x v="9"/>
    <s v="Indore"/>
    <x v="89"/>
    <x v="384"/>
    <n v="20831.280000000002"/>
    <x v="523"/>
    <n v="4963845.5299999993"/>
    <x v="104"/>
    <n v="14346.374364161848"/>
  </r>
  <r>
    <x v="9"/>
    <s v="Vadodara"/>
    <x v="187"/>
    <x v="385"/>
    <n v="122969.51999999999"/>
    <x v="524"/>
    <n v="11810396.5"/>
    <x v="171"/>
    <n v="39899.988175675673"/>
  </r>
  <r>
    <x v="9"/>
    <s v="Indore"/>
    <x v="135"/>
    <x v="386"/>
    <n v="381127.56999999995"/>
    <x v="525"/>
    <n v="4961958.8899999997"/>
    <x v="105"/>
    <n v="14382.489536231884"/>
  </r>
  <r>
    <x v="9"/>
    <s v="Indore"/>
    <x v="23"/>
    <x v="387"/>
    <n v="24923.579999999998"/>
    <x v="526"/>
    <n v="4960049.6399999997"/>
    <x v="106"/>
    <n v="14418.748953488372"/>
  </r>
  <r>
    <x v="9"/>
    <s v="Indore"/>
    <x v="23"/>
    <x v="387"/>
    <n v="23004.749999999996"/>
    <x v="527"/>
    <n v="4958130.8099999996"/>
    <x v="107"/>
    <n v="14455.191865889212"/>
  </r>
  <r>
    <x v="9"/>
    <s v="Indore"/>
    <x v="121"/>
    <x v="388"/>
    <n v="51019.200000000004"/>
    <x v="528"/>
    <n v="4956211.9799999995"/>
    <x v="111"/>
    <n v="14491.84789473684"/>
  </r>
  <r>
    <x v="9"/>
    <s v="Indore"/>
    <x v="169"/>
    <x v="389"/>
    <n v="121069.44"/>
    <x v="529"/>
    <n v="4954264.6199999992"/>
    <x v="112"/>
    <n v="14528.635249266859"/>
  </r>
  <r>
    <x v="9"/>
    <s v="Indore"/>
    <x v="220"/>
    <x v="390"/>
    <n v="21085.919999999998"/>
    <x v="530"/>
    <n v="4952314.4999999991"/>
    <x v="115"/>
    <n v="14565.630882352938"/>
  </r>
  <r>
    <x v="9"/>
    <s v="Indore"/>
    <x v="220"/>
    <x v="390"/>
    <n v="19118.82"/>
    <x v="531"/>
    <n v="4950347.3999999994"/>
    <x v="117"/>
    <n v="14602.794690265486"/>
  </r>
  <r>
    <x v="9"/>
    <s v="Indore"/>
    <x v="171"/>
    <x v="391"/>
    <n v="17151.719999999998"/>
    <x v="532"/>
    <n v="4948380.3"/>
    <x v="119"/>
    <n v="14640.178402366864"/>
  </r>
  <r>
    <x v="9"/>
    <s v="Indore"/>
    <x v="221"/>
    <x v="392"/>
    <n v="122763.45999999999"/>
    <x v="533"/>
    <n v="4946408.5199999996"/>
    <x v="123"/>
    <n v="14677.770089020771"/>
  </r>
  <r>
    <x v="9"/>
    <s v="Vadodara"/>
    <x v="35"/>
    <x v="393"/>
    <n v="47686.789999999994"/>
    <x v="534"/>
    <n v="11808496.42"/>
    <x v="172"/>
    <n v="40028.801423728815"/>
  </r>
  <r>
    <x v="9"/>
    <s v="Ahmedabad"/>
    <x v="35"/>
    <x v="393"/>
    <n v="45713.09"/>
    <x v="535"/>
    <n v="11310.2"/>
    <x v="417"/>
    <n v="2827.55"/>
  </r>
  <r>
    <x v="9"/>
    <s v="Pune"/>
    <x v="35"/>
    <x v="393"/>
    <n v="43739.389999999992"/>
    <x v="536"/>
    <n v="734659.44000000006"/>
    <x v="23"/>
    <n v="12244.324000000001"/>
  </r>
  <r>
    <x v="9"/>
    <s v="Pune"/>
    <x v="35"/>
    <x v="393"/>
    <n v="41765.689999999995"/>
    <x v="537"/>
    <n v="732685.74"/>
    <x v="28"/>
    <n v="12418.402372881355"/>
  </r>
  <r>
    <x v="9"/>
    <s v="Vadodara"/>
    <x v="222"/>
    <x v="394"/>
    <n v="527546.87999999989"/>
    <x v="538"/>
    <n v="11806522.720000001"/>
    <x v="173"/>
    <n v="40158.24054421769"/>
  </r>
  <r>
    <x v="9"/>
    <s v="Indore"/>
    <x v="222"/>
    <x v="394"/>
    <n v="525565.39999999991"/>
    <x v="539"/>
    <n v="4944434.9899999993"/>
    <x v="124"/>
    <n v="14715.580327380951"/>
  </r>
  <r>
    <x v="9"/>
    <s v="Vadodara"/>
    <x v="222"/>
    <x v="394"/>
    <n v="523583.91999999987"/>
    <x v="540"/>
    <n v="11804541.24"/>
    <x v="174"/>
    <n v="40288.536655290103"/>
  </r>
  <r>
    <x v="9"/>
    <s v="Indore"/>
    <x v="222"/>
    <x v="394"/>
    <n v="521602.43999999989"/>
    <x v="541"/>
    <n v="4942453.51"/>
    <x v="125"/>
    <n v="14753.592567164178"/>
  </r>
  <r>
    <x v="9"/>
    <s v="Vadodara"/>
    <x v="22"/>
    <x v="395"/>
    <n v="519620.95999999985"/>
    <x v="542"/>
    <n v="11802559.76"/>
    <x v="175"/>
    <n v="40419.725205479452"/>
  </r>
  <r>
    <x v="9"/>
    <s v="Indore"/>
    <x v="189"/>
    <x v="396"/>
    <n v="1989.96"/>
    <x v="543"/>
    <n v="4940472.0299999993"/>
    <x v="126"/>
    <n v="14791.832425149698"/>
  </r>
  <r>
    <x v="9"/>
    <s v="Indore"/>
    <x v="189"/>
    <x v="396"/>
    <n v="411449.86999999988"/>
    <x v="544"/>
    <n v="4938482.0699999994"/>
    <x v="127"/>
    <n v="14830.276486486484"/>
  </r>
  <r>
    <x v="9"/>
    <s v="Indore"/>
    <x v="189"/>
    <x v="396"/>
    <n v="409459.90999999986"/>
    <x v="545"/>
    <n v="4936492.1099999994"/>
    <x v="128"/>
    <n v="14868.952138554216"/>
  </r>
  <r>
    <x v="9"/>
    <s v="Indore"/>
    <x v="131"/>
    <x v="397"/>
    <n v="846970.0399999998"/>
    <x v="546"/>
    <n v="4934502.1499999994"/>
    <x v="130"/>
    <n v="14907.861480362537"/>
  </r>
  <r>
    <x v="9"/>
    <s v="Pune"/>
    <x v="131"/>
    <x v="397"/>
    <n v="844969.87999999989"/>
    <x v="547"/>
    <n v="730712.03999999992"/>
    <x v="29"/>
    <n v="12598.483448275862"/>
  </r>
  <r>
    <x v="9"/>
    <s v="Vadodara"/>
    <x v="192"/>
    <x v="398"/>
    <n v="842969.71999999986"/>
    <x v="548"/>
    <n v="11800570.879999999"/>
    <x v="176"/>
    <n v="40551.789965635733"/>
  </r>
  <r>
    <x v="9"/>
    <s v="Indore"/>
    <x v="192"/>
    <x v="398"/>
    <n v="407469.9499999999"/>
    <x v="549"/>
    <n v="4932501.9899999993"/>
    <x v="131"/>
    <n v="14946.975727272726"/>
  </r>
  <r>
    <x v="9"/>
    <s v="Vadodara"/>
    <x v="161"/>
    <x v="399"/>
    <n v="6117.36"/>
    <x v="550"/>
    <n v="11798570.720000001"/>
    <x v="177"/>
    <n v="40684.72662068966"/>
  </r>
  <r>
    <x v="9"/>
    <s v="Pune"/>
    <x v="161"/>
    <x v="399"/>
    <n v="4097.5199999999995"/>
    <x v="551"/>
    <n v="728711.87999999989"/>
    <x v="30"/>
    <n v="12784.418947368418"/>
  </r>
  <r>
    <x v="9"/>
    <s v="Ahmedabad"/>
    <x v="70"/>
    <x v="400"/>
    <n v="39791.99"/>
    <x v="552"/>
    <n v="9336.5"/>
    <x v="418"/>
    <n v="3112.1666666666665"/>
  </r>
  <r>
    <x v="9"/>
    <s v="Indore"/>
    <x v="223"/>
    <x v="401"/>
    <n v="12847.58"/>
    <x v="553"/>
    <n v="4930501.8299999991"/>
    <x v="132"/>
    <n v="14986.327750759876"/>
  </r>
  <r>
    <x v="9"/>
    <s v="Vadodara"/>
    <x v="224"/>
    <x v="402"/>
    <n v="199912.02999999997"/>
    <x v="554"/>
    <n v="11796550.879999999"/>
    <x v="178"/>
    <n v="40818.515155709341"/>
  </r>
  <r>
    <x v="9"/>
    <s v="Vadodara"/>
    <x v="83"/>
    <x v="403"/>
    <n v="72386.009999999995"/>
    <x v="555"/>
    <n v="11794507.59"/>
    <x v="179"/>
    <n v="40953.151354166665"/>
  </r>
  <r>
    <x v="9"/>
    <s v="Indore"/>
    <x v="83"/>
    <x v="403"/>
    <n v="70340.55"/>
    <x v="556"/>
    <n v="4928470.4499999993"/>
    <x v="133"/>
    <n v="15025.824542682925"/>
  </r>
  <r>
    <x v="9"/>
    <s v="Vadodara"/>
    <x v="149"/>
    <x v="404"/>
    <n v="19564.32"/>
    <x v="557"/>
    <n v="11792462.130000001"/>
    <x v="180"/>
    <n v="41088.718222996518"/>
  </r>
  <r>
    <x v="9"/>
    <s v="Pune"/>
    <x v="193"/>
    <x v="405"/>
    <n v="23755.77"/>
    <x v="558"/>
    <n v="726692.03999999992"/>
    <x v="45"/>
    <n v="12976.643571428571"/>
  </r>
  <r>
    <x v="9"/>
    <s v="Indore"/>
    <x v="193"/>
    <x v="405"/>
    <n v="21689.61"/>
    <x v="559"/>
    <n v="4926424.9899999993"/>
    <x v="134"/>
    <n v="15065.5198470948"/>
  </r>
  <r>
    <x v="9"/>
    <s v="Indore"/>
    <x v="193"/>
    <x v="405"/>
    <n v="19623.45"/>
    <x v="560"/>
    <n v="4924358.8299999991"/>
    <x v="135"/>
    <n v="15105.395184049077"/>
  </r>
  <r>
    <x v="9"/>
    <s v="Vadodara"/>
    <x v="194"/>
    <x v="406"/>
    <n v="2077.6799999999998"/>
    <x v="561"/>
    <n v="11790405.880000001"/>
    <x v="181"/>
    <n v="41225.195384615385"/>
  </r>
  <r>
    <x v="9"/>
    <s v="Vadodara"/>
    <x v="6"/>
    <x v="407"/>
    <n v="17557.29"/>
    <x v="562"/>
    <n v="11788328.199999999"/>
    <x v="182"/>
    <n v="41362.555087719295"/>
  </r>
  <r>
    <x v="9"/>
    <s v="Indore"/>
    <x v="225"/>
    <x v="408"/>
    <n v="405469.78999999986"/>
    <x v="563"/>
    <n v="4922292.669999999"/>
    <x v="136"/>
    <n v="15145.515907692305"/>
  </r>
  <r>
    <x v="9"/>
    <s v="Vadodara"/>
    <x v="225"/>
    <x v="408"/>
    <n v="15477.29"/>
    <x v="564"/>
    <n v="11786248.199999999"/>
    <x v="183"/>
    <n v="41500.873943661973"/>
  </r>
  <r>
    <x v="9"/>
    <s v="Indore"/>
    <x v="226"/>
    <x v="409"/>
    <n v="840969.55999999994"/>
    <x v="565"/>
    <n v="4920210.9099999992"/>
    <x v="137"/>
    <n v="15185.836141975306"/>
  </r>
  <r>
    <x v="9"/>
    <s v="Indore"/>
    <x v="226"/>
    <x v="409"/>
    <n v="838880.59999999986"/>
    <x v="566"/>
    <n v="4918121.9499999993"/>
    <x v="139"/>
    <n v="15226.383746130028"/>
  </r>
  <r>
    <x v="9"/>
    <s v="Ahmedabad"/>
    <x v="174"/>
    <x v="410"/>
    <n v="44252.4"/>
    <x v="567"/>
    <n v="7310.28"/>
    <x v="419"/>
    <n v="3655.14"/>
  </r>
  <r>
    <x v="9"/>
    <s v="Indore"/>
    <x v="227"/>
    <x v="411"/>
    <n v="119119.32"/>
    <x v="568"/>
    <n v="4916032.9899999993"/>
    <x v="140"/>
    <n v="15267.183198757763"/>
  </r>
  <r>
    <x v="9"/>
    <s v="Indore"/>
    <x v="117"/>
    <x v="412"/>
    <n v="968262.72"/>
    <x v="569"/>
    <n v="4913932.7499999991"/>
    <x v="141"/>
    <n v="15308.201713395636"/>
  </r>
  <r>
    <x v="9"/>
    <s v="Indore"/>
    <x v="158"/>
    <x v="413"/>
    <n v="95463.66"/>
    <x v="570"/>
    <n v="4911830.1099999994"/>
    <x v="142"/>
    <n v="15349.469093749998"/>
  </r>
  <r>
    <x v="9"/>
    <s v="Vadodara"/>
    <x v="21"/>
    <x v="414"/>
    <n v="517632.07999999984"/>
    <x v="571"/>
    <n v="11784166.439999999"/>
    <x v="184"/>
    <n v="41640.164098939924"/>
  </r>
  <r>
    <x v="9"/>
    <s v="Vadodara"/>
    <x v="81"/>
    <x v="415"/>
    <n v="379218.31999999995"/>
    <x v="572"/>
    <n v="11781955.32"/>
    <x v="185"/>
    <n v="41779.983404255319"/>
  </r>
  <r>
    <x v="9"/>
    <s v="Indore"/>
    <x v="81"/>
    <x v="415"/>
    <n v="376981.99999999994"/>
    <x v="573"/>
    <n v="4909687.51"/>
    <x v="143"/>
    <n v="15390.869937304074"/>
  </r>
  <r>
    <x v="9"/>
    <s v="Indore"/>
    <x v="81"/>
    <x v="415"/>
    <n v="374745.67999999993"/>
    <x v="574"/>
    <n v="4907451.1899999995"/>
    <x v="144"/>
    <n v="15432.236446540879"/>
  </r>
  <r>
    <x v="9"/>
    <s v="Vadodara"/>
    <x v="81"/>
    <x v="415"/>
    <n v="372509.36"/>
    <x v="575"/>
    <n v="11779719"/>
    <x v="186"/>
    <n v="41920.70818505338"/>
  </r>
  <r>
    <x v="9"/>
    <s v="Vadodara"/>
    <x v="228"/>
    <x v="416"/>
    <n v="370273.04"/>
    <x v="576"/>
    <n v="11777482.68"/>
    <x v="187"/>
    <n v="42062.438142857143"/>
  </r>
  <r>
    <x v="9"/>
    <s v="Indore"/>
    <x v="228"/>
    <x v="416"/>
    <n v="368036.66"/>
    <x v="577"/>
    <n v="4905214.8699999992"/>
    <x v="145"/>
    <n v="15473.863943217662"/>
  </r>
  <r>
    <x v="9"/>
    <s v="Vadodara"/>
    <x v="228"/>
    <x v="416"/>
    <n v="365800.27999999997"/>
    <x v="578"/>
    <n v="11775246.300000001"/>
    <x v="188"/>
    <n v="42205.183870967747"/>
  </r>
  <r>
    <x v="9"/>
    <s v="Vadodara"/>
    <x v="229"/>
    <x v="417"/>
    <n v="13395.529999999999"/>
    <x v="579"/>
    <n v="11773009.92"/>
    <x v="189"/>
    <n v="42348.956546762587"/>
  </r>
  <r>
    <x v="9"/>
    <s v="Vadodara"/>
    <x v="56"/>
    <x v="418"/>
    <n v="117019.07999999999"/>
    <x v="580"/>
    <n v="11770771.68"/>
    <x v="190"/>
    <n v="42493.76057761733"/>
  </r>
  <r>
    <x v="9"/>
    <s v="Indore"/>
    <x v="178"/>
    <x v="418"/>
    <n v="68295.09"/>
    <x v="581"/>
    <n v="4902978.4899999993"/>
    <x v="146"/>
    <n v="15515.754715189871"/>
  </r>
  <r>
    <x v="9"/>
    <s v="Vadodara"/>
    <x v="230"/>
    <x v="419"/>
    <n v="515420.95999999985"/>
    <x v="582"/>
    <n v="11768521.68"/>
    <x v="191"/>
    <n v="42639.571304347824"/>
  </r>
  <r>
    <x v="9"/>
    <s v="Vadodara"/>
    <x v="230"/>
    <x v="419"/>
    <n v="513154.31999999989"/>
    <x v="583"/>
    <n v="11766255.040000001"/>
    <x v="193"/>
    <n v="42786.38196363637"/>
  </r>
  <r>
    <x v="9"/>
    <s v="Indore"/>
    <x v="230"/>
    <x v="419"/>
    <n v="510887.67999999988"/>
    <x v="584"/>
    <n v="4900728.4899999993"/>
    <x v="147"/>
    <n v="15557.86822222222"/>
  </r>
  <r>
    <x v="9"/>
    <s v="Vadodara"/>
    <x v="231"/>
    <x v="420"/>
    <n v="363563.89999999997"/>
    <x v="585"/>
    <n v="11763988.4"/>
    <x v="194"/>
    <n v="42934.264233576643"/>
  </r>
  <r>
    <x v="9"/>
    <s v="Vadodara"/>
    <x v="231"/>
    <x v="420"/>
    <n v="361273.04"/>
    <x v="586"/>
    <n v="11761697.540000001"/>
    <x v="195"/>
    <n v="43083.141172161173"/>
  </r>
  <r>
    <x v="9"/>
    <s v="Indore"/>
    <x v="232"/>
    <x v="421"/>
    <n v="403388.02999999985"/>
    <x v="587"/>
    <n v="4898461.8499999996"/>
    <x v="148"/>
    <n v="15600.196974522292"/>
  </r>
  <r>
    <x v="9"/>
    <s v="Vadodara"/>
    <x v="204"/>
    <x v="422"/>
    <n v="66045.09"/>
    <x v="588"/>
    <n v="11759406.68"/>
    <x v="197"/>
    <n v="43233.112794117646"/>
  </r>
  <r>
    <x v="9"/>
    <s v="Vadodara"/>
    <x v="233"/>
    <x v="423"/>
    <n v="401045.3899999999"/>
    <x v="589"/>
    <n v="11757017.119999999"/>
    <x v="198"/>
    <n v="43383.827011070105"/>
  </r>
  <r>
    <x v="9"/>
    <s v="Vadodara"/>
    <x v="159"/>
    <x v="424"/>
    <n v="358982.18"/>
    <x v="590"/>
    <n v="11754617.359999999"/>
    <x v="199"/>
    <n v="43535.61985185185"/>
  </r>
  <r>
    <x v="9"/>
    <s v="Indore"/>
    <x v="111"/>
    <x v="425"/>
    <n v="93321.06"/>
    <x v="591"/>
    <n v="4896119.21"/>
    <x v="150"/>
    <n v="15642.553386581469"/>
  </r>
  <r>
    <x v="9"/>
    <s v="Indore"/>
    <x v="234"/>
    <x v="426"/>
    <n v="120789.93"/>
    <x v="592"/>
    <n v="4893708.5299999993"/>
    <x v="151"/>
    <n v="15684.963237179485"/>
  </r>
  <r>
    <x v="9"/>
    <s v="Vadodara"/>
    <x v="72"/>
    <x v="427"/>
    <n v="508621.03999999986"/>
    <x v="593"/>
    <n v="11752208.26"/>
    <x v="200"/>
    <n v="43688.506542750925"/>
  </r>
  <r>
    <x v="9"/>
    <s v="Indore"/>
    <x v="235"/>
    <x v="428"/>
    <n v="22537.84"/>
    <x v="594"/>
    <n v="4891275.83"/>
    <x v="152"/>
    <n v="15727.575016077171"/>
  </r>
  <r>
    <x v="9"/>
    <s v="Indore"/>
    <x v="235"/>
    <x v="428"/>
    <n v="20072.440000000002"/>
    <x v="595"/>
    <n v="4888810.43"/>
    <x v="153"/>
    <n v="15770.35622580645"/>
  </r>
  <r>
    <x v="9"/>
    <s v="Vadodara"/>
    <x v="236"/>
    <x v="429"/>
    <n v="398645.62999999989"/>
    <x v="596"/>
    <n v="11749769.380000001"/>
    <x v="201"/>
    <n v="43842.423059701498"/>
  </r>
  <r>
    <x v="9"/>
    <s v="Indore"/>
    <x v="237"/>
    <x v="430"/>
    <n v="506182.15999999986"/>
    <x v="597"/>
    <n v="4886345.03"/>
    <x v="155"/>
    <n v="15813.41433656958"/>
  </r>
  <r>
    <x v="9"/>
    <s v="Indore"/>
    <x v="237"/>
    <x v="430"/>
    <n v="503682.1999999999"/>
    <x v="598"/>
    <n v="4883845.07"/>
    <x v="156"/>
    <n v="15856.639837662338"/>
  </r>
  <r>
    <x v="9"/>
    <s v="Pune"/>
    <x v="238"/>
    <x v="431"/>
    <n v="37765.769999999997"/>
    <x v="599"/>
    <n v="724625.87999999989"/>
    <x v="46"/>
    <n v="13175.015999999998"/>
  </r>
  <r>
    <x v="9"/>
    <s v="Indore"/>
    <x v="183"/>
    <x v="432"/>
    <n v="396154.9599999999"/>
    <x v="600"/>
    <n v="4881345.1099999994"/>
    <x v="157"/>
    <n v="15900.146938110747"/>
  </r>
  <r>
    <x v="9"/>
    <s v="Vadodara"/>
    <x v="132"/>
    <x v="433"/>
    <n v="501182.23999999987"/>
    <x v="601"/>
    <n v="11747278.710000001"/>
    <x v="202"/>
    <n v="43997.29853932585"/>
  </r>
  <r>
    <x v="9"/>
    <s v="Vadodara"/>
    <x v="239"/>
    <x v="434"/>
    <n v="9172345.3900000006"/>
    <x v="602"/>
    <n v="11744734.710000001"/>
    <x v="203"/>
    <n v="44153.138007518799"/>
  </r>
  <r>
    <x v="9"/>
    <s v="Vadodara"/>
    <x v="239"/>
    <x v="434"/>
    <n v="9169792"/>
    <x v="603"/>
    <n v="11742181.32"/>
    <x v="204"/>
    <n v="44310.118188679247"/>
  </r>
  <r>
    <x v="9"/>
    <s v="Indore"/>
    <x v="239"/>
    <x v="434"/>
    <n v="9167238.6100000013"/>
    <x v="604"/>
    <n v="4878845.03"/>
    <x v="159"/>
    <n v="15943.938006535949"/>
  </r>
  <r>
    <x v="9"/>
    <s v="Vadodara"/>
    <x v="18"/>
    <x v="435"/>
    <n v="498638.23999999987"/>
    <x v="605"/>
    <n v="11739627.93"/>
    <x v="205"/>
    <n v="44468.287613636363"/>
  </r>
  <r>
    <x v="9"/>
    <s v="Vadodara"/>
    <x v="240"/>
    <x v="436"/>
    <n v="63655.53"/>
    <x v="606"/>
    <n v="11737072.369999999"/>
    <x v="206"/>
    <n v="44627.651596958174"/>
  </r>
  <r>
    <x v="9"/>
    <s v="Vadodara"/>
    <x v="241"/>
    <x v="437"/>
    <n v="114769.07999999999"/>
    <x v="607"/>
    <n v="11734514.15"/>
    <x v="207"/>
    <n v="44788.221946564889"/>
  </r>
  <r>
    <x v="9"/>
    <s v="Vadodara"/>
    <x v="69"/>
    <x v="438"/>
    <n v="90910.38"/>
    <x v="608"/>
    <n v="11731914.23"/>
    <x v="208"/>
    <n v="44949.862950191571"/>
  </r>
  <r>
    <x v="9"/>
    <s v="Indore"/>
    <x v="120"/>
    <x v="439"/>
    <n v="393654.87999999995"/>
    <x v="609"/>
    <n v="4876291.6399999997"/>
    <x v="161"/>
    <n v="15987.84144262295"/>
  </r>
  <r>
    <x v="9"/>
    <s v="Vadodara"/>
    <x v="242"/>
    <x v="440"/>
    <n v="356573.08"/>
    <x v="610"/>
    <n v="11729289.23"/>
    <x v="209"/>
    <n v="45112.650884615388"/>
  </r>
  <r>
    <x v="9"/>
    <s v="Pune"/>
    <x v="242"/>
    <x v="440"/>
    <n v="353923.96"/>
    <x v="611"/>
    <n v="722125.85999999987"/>
    <x v="47"/>
    <n v="13372.701111111108"/>
  </r>
  <r>
    <x v="9"/>
    <s v="Indore"/>
    <x v="28"/>
    <x v="441"/>
    <n v="391014.87999999995"/>
    <x v="612"/>
    <n v="4873651.6399999997"/>
    <x v="162"/>
    <n v="16031.748815789473"/>
  </r>
  <r>
    <x v="9"/>
    <s v="Indore"/>
    <x v="28"/>
    <x v="441"/>
    <n v="388354.87999999995"/>
    <x v="613"/>
    <n v="4870991.6399999997"/>
    <x v="163"/>
    <n v="16075.88"/>
  </r>
  <r>
    <x v="9"/>
    <s v="Vadodara"/>
    <x v="172"/>
    <x v="442"/>
    <n v="88285.38"/>
    <x v="614"/>
    <n v="11726640.109999999"/>
    <x v="210"/>
    <n v="45276.602741312738"/>
  </r>
  <r>
    <x v="9"/>
    <s v="Indore"/>
    <x v="172"/>
    <x v="442"/>
    <n v="85617.540000000008"/>
    <x v="615"/>
    <n v="4868331.6399999997"/>
    <x v="165"/>
    <n v="16120.303443708608"/>
  </r>
  <r>
    <x v="9"/>
    <s v="Indore"/>
    <x v="172"/>
    <x v="442"/>
    <n v="82949.7"/>
    <x v="616"/>
    <n v="4865663.8"/>
    <x v="166"/>
    <n v="16164.996013289036"/>
  </r>
  <r>
    <x v="9"/>
    <s v="Indore"/>
    <x v="172"/>
    <x v="442"/>
    <n v="10816.2"/>
    <x v="617"/>
    <n v="4862995.96"/>
    <x v="167"/>
    <n v="16209.986533333333"/>
  </r>
  <r>
    <x v="9"/>
    <s v="Vadodara"/>
    <x v="129"/>
    <x v="443"/>
    <n v="323343.44"/>
    <x v="618"/>
    <n v="11723972.27"/>
    <x v="211"/>
    <n v="45441.752984496125"/>
  </r>
  <r>
    <x v="9"/>
    <s v="Pune"/>
    <x v="129"/>
    <x v="443"/>
    <n v="320655.44"/>
    <x v="619"/>
    <n v="719476.73999999987"/>
    <x v="48"/>
    <n v="13575.032830188677"/>
  </r>
  <r>
    <x v="9"/>
    <s v="Indore"/>
    <x v="46"/>
    <x v="444"/>
    <n v="80281.859999999986"/>
    <x v="620"/>
    <n v="4860328.12"/>
    <x v="168"/>
    <n v="16255.277993311038"/>
  </r>
  <r>
    <x v="9"/>
    <s v="Indore"/>
    <x v="243"/>
    <x v="445"/>
    <n v="496082.67999999988"/>
    <x v="621"/>
    <n v="4857627.18"/>
    <x v="169"/>
    <n v="16300.762348993288"/>
  </r>
  <r>
    <x v="9"/>
    <s v="Indore"/>
    <x v="135"/>
    <x v="446"/>
    <n v="351274.84"/>
    <x v="622"/>
    <n v="4854910.5599999996"/>
    <x v="170"/>
    <n v="16346.500202020201"/>
  </r>
  <r>
    <x v="9"/>
    <s v="Indore"/>
    <x v="244"/>
    <x v="447"/>
    <n v="112169.16"/>
    <x v="623"/>
    <n v="4852161.24"/>
    <x v="171"/>
    <n v="16392.436621621622"/>
  </r>
  <r>
    <x v="9"/>
    <s v="Pune"/>
    <x v="125"/>
    <x v="448"/>
    <n v="348525.52"/>
    <x v="624"/>
    <n v="716788.73999999987"/>
    <x v="49"/>
    <n v="13784.398846153843"/>
  </r>
  <r>
    <x v="9"/>
    <s v="Indore"/>
    <x v="125"/>
    <x v="448"/>
    <n v="345775.52"/>
    <x v="625"/>
    <n v="4849411.32"/>
    <x v="172"/>
    <n v="16438.682440677967"/>
  </r>
  <r>
    <x v="9"/>
    <s v="Pune"/>
    <x v="125"/>
    <x v="448"/>
    <n v="343025.52"/>
    <x v="626"/>
    <n v="714038.73999999987"/>
    <x v="50"/>
    <n v="14000.759607843134"/>
  </r>
  <r>
    <x v="9"/>
    <s v="Vadodara"/>
    <x v="234"/>
    <x v="449"/>
    <n v="24478.710000000003"/>
    <x v="627"/>
    <n v="11721284.27"/>
    <x v="213"/>
    <n v="45608.11"/>
  </r>
  <r>
    <x v="9"/>
    <s v="Indore"/>
    <x v="245"/>
    <x v="450"/>
    <n v="385694.87999999995"/>
    <x v="628"/>
    <n v="4846661.32"/>
    <x v="173"/>
    <n v="16485.242585034015"/>
  </r>
  <r>
    <x v="9"/>
    <s v="Vadodara"/>
    <x v="216"/>
    <x v="451"/>
    <n v="317967.44"/>
    <x v="629"/>
    <n v="11718530.27"/>
    <x v="214"/>
    <n v="45775.508867187498"/>
  </r>
  <r>
    <x v="9"/>
    <s v="Vadodara"/>
    <x v="216"/>
    <x v="451"/>
    <n v="315194.23999999999"/>
    <x v="630"/>
    <n v="11715757.07"/>
    <x v="215"/>
    <n v="45944.145372549021"/>
  </r>
  <r>
    <x v="9"/>
    <s v="Pune"/>
    <x v="246"/>
    <x v="452"/>
    <n v="836791.6399999999"/>
    <x v="631"/>
    <n v="711288.73999999987"/>
    <x v="51"/>
    <n v="14225.774799999997"/>
  </r>
  <r>
    <x v="9"/>
    <s v="Vadodara"/>
    <x v="57"/>
    <x v="453"/>
    <n v="144004.13999999998"/>
    <x v="632"/>
    <n v="11712983.869999999"/>
    <x v="216"/>
    <n v="46114.109724409449"/>
  </r>
  <r>
    <x v="9"/>
    <s v="Pune"/>
    <x v="30"/>
    <x v="454"/>
    <n v="312421.03999999998"/>
    <x v="633"/>
    <n v="708510.97999999986"/>
    <x v="54"/>
    <n v="14459.407755102038"/>
  </r>
  <r>
    <x v="9"/>
    <s v="Vadodara"/>
    <x v="247"/>
    <x v="455"/>
    <n v="340275.52"/>
    <x v="634"/>
    <n v="11710193.67"/>
    <x v="217"/>
    <n v="46285.350474308303"/>
  </r>
  <r>
    <x v="9"/>
    <s v="Indore"/>
    <x v="247"/>
    <x v="455"/>
    <n v="337466.44000000006"/>
    <x v="635"/>
    <n v="4843892.5200000005"/>
    <x v="174"/>
    <n v="16532.056382252562"/>
  </r>
  <r>
    <x v="9"/>
    <s v="Vadodara"/>
    <x v="247"/>
    <x v="455"/>
    <n v="334657.36000000004"/>
    <x v="636"/>
    <n v="11707384.59"/>
    <x v="218"/>
    <n v="46457.875357142853"/>
  </r>
  <r>
    <x v="9"/>
    <s v="Vadodara"/>
    <x v="168"/>
    <x v="456"/>
    <n v="8148.3600000000006"/>
    <x v="637"/>
    <n v="11704575.51"/>
    <x v="220"/>
    <n v="46631.77494023904"/>
  </r>
  <r>
    <x v="9"/>
    <s v="Indore"/>
    <x v="71"/>
    <x v="457"/>
    <n v="118357.23"/>
    <x v="638"/>
    <n v="4841083.4400000004"/>
    <x v="175"/>
    <n v="16579.052876712329"/>
  </r>
  <r>
    <x v="9"/>
    <s v="Indore"/>
    <x v="71"/>
    <x v="457"/>
    <n v="115540.85999999999"/>
    <x v="639"/>
    <n v="4838267.07"/>
    <x v="176"/>
    <n v="16626.347319587629"/>
  </r>
  <r>
    <x v="9"/>
    <s v="Vadodara"/>
    <x v="248"/>
    <x v="458"/>
    <n v="493366.05999999994"/>
    <x v="640"/>
    <n v="11701762.83"/>
    <x v="221"/>
    <n v="46807.051319999999"/>
  </r>
  <r>
    <x v="9"/>
    <s v="Indore"/>
    <x v="248"/>
    <x v="458"/>
    <n v="490532.73999999993"/>
    <x v="641"/>
    <n v="4835450.7"/>
    <x v="177"/>
    <n v="16673.967931034484"/>
  </r>
  <r>
    <x v="9"/>
    <s v="Pune"/>
    <x v="76"/>
    <x v="459"/>
    <n v="331848.28000000003"/>
    <x v="642"/>
    <n v="705710.97999999986"/>
    <x v="61"/>
    <n v="14702.312083333331"/>
  </r>
  <r>
    <x v="9"/>
    <s v="Vadodara"/>
    <x v="147"/>
    <x v="459"/>
    <n v="77580.92"/>
    <x v="643"/>
    <n v="11698929.51"/>
    <x v="222"/>
    <n v="46983.652650602409"/>
  </r>
  <r>
    <x v="9"/>
    <s v="Indore"/>
    <x v="147"/>
    <x v="459"/>
    <n v="74700.92"/>
    <x v="644"/>
    <n v="4832617.38"/>
    <x v="178"/>
    <n v="16721.859446366783"/>
  </r>
  <r>
    <x v="9"/>
    <s v="Indore"/>
    <x v="210"/>
    <x v="460"/>
    <n v="9164685.2200000007"/>
    <x v="645"/>
    <n v="4829737.38"/>
    <x v="179"/>
    <n v="16769.921458333334"/>
  </r>
  <r>
    <x v="9"/>
    <s v="Vadodara"/>
    <x v="211"/>
    <x v="461"/>
    <n v="834013.87999999989"/>
    <x v="646"/>
    <n v="11696049.51"/>
    <x v="223"/>
    <n v="47161.489959677419"/>
  </r>
  <r>
    <x v="9"/>
    <s v="Vadodara"/>
    <x v="159"/>
    <x v="462"/>
    <n v="328968.28000000009"/>
    <x v="647"/>
    <n v="11693160.629999999"/>
    <x v="225"/>
    <n v="47340.731295546553"/>
  </r>
  <r>
    <x v="9"/>
    <s v="Indore"/>
    <x v="205"/>
    <x v="463"/>
    <n v="1075949.3"/>
    <x v="648"/>
    <n v="4826853.78"/>
    <x v="180"/>
    <n v="16818.305853658538"/>
  </r>
  <r>
    <x v="9"/>
    <s v="Indore"/>
    <x v="123"/>
    <x v="464"/>
    <n v="326077.36000000004"/>
    <x v="649"/>
    <n v="4823917.71"/>
    <x v="181"/>
    <n v="16866.845139860139"/>
  </r>
  <r>
    <x v="9"/>
    <s v="Pune"/>
    <x v="123"/>
    <x v="464"/>
    <n v="323137.36000000004"/>
    <x v="650"/>
    <n v="702830.97999999986"/>
    <x v="65"/>
    <n v="14953.85063829787"/>
  </r>
  <r>
    <x v="9"/>
    <s v="Vadodara"/>
    <x v="123"/>
    <x v="464"/>
    <n v="320197.36000000004"/>
    <x v="651"/>
    <n v="11690269.709999999"/>
    <x v="227"/>
    <n v="47521.421585365846"/>
  </r>
  <r>
    <x v="9"/>
    <s v="Vadodara"/>
    <x v="46"/>
    <x v="465"/>
    <n v="71820.92"/>
    <x v="652"/>
    <n v="11687329.709999999"/>
    <x v="228"/>
    <n v="47703.386571428564"/>
  </r>
  <r>
    <x v="9"/>
    <s v="Indore"/>
    <x v="46"/>
    <x v="465"/>
    <n v="123744.84000000001"/>
    <x v="653"/>
    <n v="4820977.71"/>
    <x v="182"/>
    <n v="16915.711263157893"/>
  </r>
  <r>
    <x v="9"/>
    <s v="Indore"/>
    <x v="102"/>
    <x v="466"/>
    <n v="2989.92"/>
    <x v="654"/>
    <n v="4818031.2299999995"/>
    <x v="183"/>
    <n v="16964.898697183096"/>
  </r>
  <r>
    <x v="9"/>
    <s v="Indore"/>
    <x v="249"/>
    <x v="467"/>
    <n v="109419.23999999999"/>
    <x v="655"/>
    <n v="4815041.3099999996"/>
    <x v="184"/>
    <n v="17014.280247349823"/>
  </r>
  <r>
    <x v="9"/>
    <s v="Vadodara"/>
    <x v="191"/>
    <x v="468"/>
    <n v="106424.28"/>
    <x v="656"/>
    <n v="11684383.23"/>
    <x v="229"/>
    <n v="47886.816516393446"/>
  </r>
  <r>
    <x v="9"/>
    <s v="Indore"/>
    <x v="156"/>
    <x v="468"/>
    <n v="103424.28"/>
    <x v="657"/>
    <n v="4812046.3499999996"/>
    <x v="185"/>
    <n v="17063.99414893617"/>
  </r>
  <r>
    <x v="9"/>
    <s v="Vadodara"/>
    <x v="11"/>
    <x v="468"/>
    <n v="100424.28"/>
    <x v="658"/>
    <n v="11681383.23"/>
    <x v="230"/>
    <n v="48071.535925925928"/>
  </r>
  <r>
    <x v="9"/>
    <s v="Vadodara"/>
    <x v="156"/>
    <x v="468"/>
    <n v="97424.28"/>
    <x v="659"/>
    <n v="11678383.23"/>
    <x v="231"/>
    <n v="48257.781942148766"/>
  </r>
  <r>
    <x v="9"/>
    <s v="Vadodara"/>
    <x v="250"/>
    <x v="469"/>
    <n v="382926.07999999996"/>
    <x v="660"/>
    <n v="11675383.23"/>
    <x v="232"/>
    <n v="48445.57356846473"/>
  </r>
  <r>
    <x v="9"/>
    <s v="Pune"/>
    <x v="83"/>
    <x v="470"/>
    <n v="61097.31"/>
    <x v="661"/>
    <n v="699890.97999999986"/>
    <x v="80"/>
    <n v="15215.021304347823"/>
  </r>
  <r>
    <x v="9"/>
    <s v="Indore"/>
    <x v="251"/>
    <x v="471"/>
    <n v="112724.48999999999"/>
    <x v="662"/>
    <n v="4809046.3499999996"/>
    <x v="186"/>
    <n v="17114.043950177933"/>
  </r>
  <r>
    <x v="9"/>
    <s v="Indore"/>
    <x v="252"/>
    <x v="472"/>
    <n v="141213.94"/>
    <x v="663"/>
    <n v="4805971.05"/>
    <x v="187"/>
    <n v="17164.182321428572"/>
  </r>
  <r>
    <x v="9"/>
    <s v="Vadodara"/>
    <x v="34"/>
    <x v="473"/>
    <n v="120798.36"/>
    <x v="664"/>
    <n v="11672382.99"/>
    <x v="233"/>
    <n v="48634.929125000002"/>
  </r>
  <r>
    <x v="9"/>
    <s v="Indore"/>
    <x v="34"/>
    <x v="473"/>
    <n v="117718.02"/>
    <x v="665"/>
    <n v="4802893.3499999996"/>
    <x v="188"/>
    <n v="17214.671505376344"/>
  </r>
  <r>
    <x v="9"/>
    <s v="Vadodara"/>
    <x v="34"/>
    <x v="473"/>
    <n v="114637.68000000001"/>
    <x v="666"/>
    <n v="11669302.65"/>
    <x v="235"/>
    <n v="48825.534100418408"/>
  </r>
  <r>
    <x v="9"/>
    <s v="Indore"/>
    <x v="6"/>
    <x v="474"/>
    <n v="3120"/>
    <x v="667"/>
    <n v="4799813.01"/>
    <x v="189"/>
    <n v="17265.514424460431"/>
  </r>
  <r>
    <x v="9"/>
    <s v="Indore"/>
    <x v="253"/>
    <x v="475"/>
    <n v="399474.49000000011"/>
    <x v="668"/>
    <n v="4796693.01"/>
    <x v="190"/>
    <n v="17316.581263537904"/>
  </r>
  <r>
    <x v="9"/>
    <s v="Indore"/>
    <x v="122"/>
    <x v="476"/>
    <n v="396327.6100000001"/>
    <x v="669"/>
    <n v="4793546.13"/>
    <x v="191"/>
    <n v="17367.920760869565"/>
  </r>
  <r>
    <x v="9"/>
    <s v="Pune"/>
    <x v="20"/>
    <x v="477"/>
    <n v="18944.64"/>
    <x v="670"/>
    <n v="696822.78999999992"/>
    <x v="82"/>
    <n v="15484.950888888887"/>
  </r>
  <r>
    <x v="9"/>
    <s v="Vadodara"/>
    <x v="20"/>
    <x v="477"/>
    <n v="15787.2"/>
    <x v="671"/>
    <n v="11666222.310000001"/>
    <x v="236"/>
    <n v="49017.740798319333"/>
  </r>
  <r>
    <x v="9"/>
    <s v="Indore"/>
    <x v="254"/>
    <x v="478"/>
    <n v="393174.41000000009"/>
    <x v="672"/>
    <n v="4790392.93"/>
    <x v="193"/>
    <n v="17419.610654545453"/>
  </r>
  <r>
    <x v="9"/>
    <s v="Indore"/>
    <x v="202"/>
    <x v="479"/>
    <n v="197868.73999999996"/>
    <x v="673"/>
    <n v="4787235.01"/>
    <x v="194"/>
    <n v="17471.660620437957"/>
  </r>
  <r>
    <x v="9"/>
    <s v="Indore"/>
    <x v="58"/>
    <x v="480"/>
    <n v="831124.99999999988"/>
    <x v="674"/>
    <n v="4784063.93"/>
    <x v="195"/>
    <n v="17524.043699633698"/>
  </r>
  <r>
    <x v="9"/>
    <s v="Vadodara"/>
    <x v="196"/>
    <x v="481"/>
    <n v="17607.04"/>
    <x v="675"/>
    <n v="11663064.869999999"/>
    <x v="237"/>
    <n v="49211.244177215187"/>
  </r>
  <r>
    <x v="9"/>
    <s v="Vadodara"/>
    <x v="255"/>
    <x v="482"/>
    <n v="194697.65999999997"/>
    <x v="676"/>
    <n v="11659882.83"/>
    <x v="238"/>
    <n v="49406.283177966099"/>
  </r>
  <r>
    <x v="9"/>
    <s v="Vadodara"/>
    <x v="17"/>
    <x v="483"/>
    <n v="827947.79999999993"/>
    <x v="677"/>
    <n v="11656639.23"/>
    <x v="239"/>
    <n v="49602.720127659573"/>
  </r>
  <r>
    <x v="9"/>
    <s v="Indore"/>
    <x v="17"/>
    <x v="483"/>
    <n v="824703.48"/>
    <x v="678"/>
    <n v="4780886.7299999995"/>
    <x v="197"/>
    <n v="17576.789448529409"/>
  </r>
  <r>
    <x v="9"/>
    <s v="Vadodara"/>
    <x v="73"/>
    <x v="484"/>
    <n v="821459.15999999992"/>
    <x v="679"/>
    <n v="11653394.91"/>
    <x v="240"/>
    <n v="49800.832948717951"/>
  </r>
  <r>
    <x v="9"/>
    <s v="Indore"/>
    <x v="73"/>
    <x v="484"/>
    <n v="818214.36"/>
    <x v="680"/>
    <n v="4777642.4099999992"/>
    <x v="198"/>
    <n v="17629.676789667894"/>
  </r>
  <r>
    <x v="9"/>
    <s v="Indore"/>
    <x v="123"/>
    <x v="485"/>
    <n v="317257.36000000004"/>
    <x v="681"/>
    <n v="4774397.6099999994"/>
    <x v="199"/>
    <n v="17682.95411111111"/>
  </r>
  <r>
    <x v="9"/>
    <s v="Vadodara"/>
    <x v="157"/>
    <x v="486"/>
    <n v="58029.119999999995"/>
    <x v="682"/>
    <n v="11650150.109999999"/>
    <x v="241"/>
    <n v="50000.644248927034"/>
  </r>
  <r>
    <x v="9"/>
    <s v="Indore"/>
    <x v="157"/>
    <x v="486"/>
    <n v="54756.479999999996"/>
    <x v="683"/>
    <n v="4771139.1099999994"/>
    <x v="200"/>
    <n v="17736.576617100371"/>
  </r>
  <r>
    <x v="9"/>
    <s v="Pune"/>
    <x v="157"/>
    <x v="486"/>
    <n v="51483.839999999997"/>
    <x v="684"/>
    <n v="693665.35"/>
    <x v="83"/>
    <n v="15765.12159090909"/>
  </r>
  <r>
    <x v="9"/>
    <s v="Indore"/>
    <x v="120"/>
    <x v="487"/>
    <n v="379925.83999999997"/>
    <x v="685"/>
    <n v="4767866.4699999988"/>
    <x v="201"/>
    <n v="17790.546529850741"/>
  </r>
  <r>
    <x v="9"/>
    <s v="Vadodara"/>
    <x v="120"/>
    <x v="487"/>
    <n v="376625.84"/>
    <x v="686"/>
    <n v="11646877.470000001"/>
    <x v="242"/>
    <n v="50202.058060344832"/>
  </r>
  <r>
    <x v="9"/>
    <s v="Indore"/>
    <x v="120"/>
    <x v="487"/>
    <n v="373325.84"/>
    <x v="687"/>
    <n v="4764566.4699999988"/>
    <x v="202"/>
    <n v="17844.818239700369"/>
  </r>
  <r>
    <x v="9"/>
    <s v="Indore"/>
    <x v="120"/>
    <x v="487"/>
    <n v="370025.84000000008"/>
    <x v="688"/>
    <n v="4761266.4699999988"/>
    <x v="203"/>
    <n v="17899.498007518792"/>
  </r>
  <r>
    <x v="9"/>
    <s v="Vadodara"/>
    <x v="120"/>
    <x v="487"/>
    <n v="366725.84"/>
    <x v="689"/>
    <n v="11643577.469999999"/>
    <x v="243"/>
    <n v="50405.097272727267"/>
  </r>
  <r>
    <x v="9"/>
    <s v="Indore"/>
    <x v="120"/>
    <x v="487"/>
    <n v="363425.84"/>
    <x v="690"/>
    <n v="4757966.4699999988"/>
    <x v="204"/>
    <n v="17954.590452830183"/>
  </r>
  <r>
    <x v="9"/>
    <s v="Vadodara"/>
    <x v="120"/>
    <x v="487"/>
    <n v="360125.84"/>
    <x v="691"/>
    <n v="11640277.469999999"/>
    <x v="244"/>
    <n v="50609.902043478258"/>
  </r>
  <r>
    <x v="9"/>
    <s v="Indore"/>
    <x v="120"/>
    <x v="487"/>
    <n v="356825.84000000008"/>
    <x v="692"/>
    <n v="4754666.4699999988"/>
    <x v="205"/>
    <n v="18010.100265151512"/>
  </r>
  <r>
    <x v="9"/>
    <s v="Indore"/>
    <x v="120"/>
    <x v="487"/>
    <n v="353525.84000000008"/>
    <x v="693"/>
    <n v="4751366.4699999988"/>
    <x v="206"/>
    <n v="18066.03220532319"/>
  </r>
  <r>
    <x v="9"/>
    <s v="Indore"/>
    <x v="216"/>
    <x v="488"/>
    <n v="309621.03999999998"/>
    <x v="694"/>
    <n v="4748066.4699999988"/>
    <x v="207"/>
    <n v="18122.391106870225"/>
  </r>
  <r>
    <x v="9"/>
    <s v="Vadodara"/>
    <x v="256"/>
    <x v="489"/>
    <n v="350225.84000000008"/>
    <x v="695"/>
    <n v="11636977.469999999"/>
    <x v="255"/>
    <n v="50816.495502183403"/>
  </r>
  <r>
    <x v="9"/>
    <s v="Vadodara"/>
    <x v="131"/>
    <x v="490"/>
    <n v="814969.55999999994"/>
    <x v="696"/>
    <n v="11633647.469999999"/>
    <x v="256"/>
    <n v="51024.769605263151"/>
  </r>
  <r>
    <x v="9"/>
    <s v="Vadodara"/>
    <x v="57"/>
    <x v="491"/>
    <n v="138136.24"/>
    <x v="697"/>
    <n v="11630313.869999999"/>
    <x v="257"/>
    <n v="51234.862863436123"/>
  </r>
  <r>
    <x v="9"/>
    <s v="Vadodara"/>
    <x v="81"/>
    <x v="492"/>
    <n v="313998.86000000004"/>
    <x v="698"/>
    <n v="11626965.629999999"/>
    <x v="258"/>
    <n v="51446.750575221231"/>
  </r>
  <r>
    <x v="9"/>
    <s v="Vadodara"/>
    <x v="91"/>
    <x v="493"/>
    <n v="811635.96000000008"/>
    <x v="699"/>
    <n v="11623611.15"/>
    <x v="260"/>
    <n v="51660.493999999999"/>
  </r>
  <r>
    <x v="9"/>
    <s v="Vadodara"/>
    <x v="150"/>
    <x v="494"/>
    <n v="94424.28"/>
    <x v="700"/>
    <n v="11620243.83"/>
    <x v="261"/>
    <n v="51876.088526785716"/>
  </r>
  <r>
    <x v="9"/>
    <s v="Indore"/>
    <x v="217"/>
    <x v="495"/>
    <n v="35265.75"/>
    <x v="701"/>
    <n v="4744738.629999999"/>
    <x v="208"/>
    <n v="18179.075210727966"/>
  </r>
  <r>
    <x v="9"/>
    <s v="Vadodara"/>
    <x v="46"/>
    <x v="496"/>
    <n v="68874.44"/>
    <x v="702"/>
    <n v="11616843.75"/>
    <x v="262"/>
    <n v="52093.469730941702"/>
  </r>
  <r>
    <x v="9"/>
    <s v="Indore"/>
    <x v="201"/>
    <x v="497"/>
    <n v="65436.88"/>
    <x v="703"/>
    <n v="4741317.55"/>
    <x v="209"/>
    <n v="18235.836730769232"/>
  </r>
  <r>
    <x v="9"/>
    <s v="Vadodara"/>
    <x v="201"/>
    <x v="497"/>
    <n v="61980.88"/>
    <x v="704"/>
    <n v="11613406.189999999"/>
    <x v="263"/>
    <n v="52312.640495495492"/>
  </r>
  <r>
    <x v="9"/>
    <s v="Vadodara"/>
    <x v="201"/>
    <x v="497"/>
    <n v="58524.88"/>
    <x v="705"/>
    <n v="11609950.189999999"/>
    <x v="264"/>
    <n v="52533.711266968327"/>
  </r>
  <r>
    <x v="9"/>
    <s v="Indore"/>
    <x v="201"/>
    <x v="497"/>
    <n v="55068.88"/>
    <x v="706"/>
    <n v="4737861.55"/>
    <x v="210"/>
    <n v="18292.901737451735"/>
  </r>
  <r>
    <x v="9"/>
    <s v="Indore"/>
    <x v="257"/>
    <x v="498"/>
    <n v="191454.05999999997"/>
    <x v="707"/>
    <n v="4734405.55"/>
    <x v="211"/>
    <n v="18350.409108527132"/>
  </r>
  <r>
    <x v="9"/>
    <s v="Indore"/>
    <x v="4"/>
    <x v="499"/>
    <n v="111557.34"/>
    <x v="708"/>
    <n v="4730924.4099999992"/>
    <x v="213"/>
    <n v="18408.266186770426"/>
  </r>
  <r>
    <x v="9"/>
    <s v="Indore"/>
    <x v="55"/>
    <x v="500"/>
    <n v="346895.84000000008"/>
    <x v="709"/>
    <n v="4727442.2499999991"/>
    <x v="214"/>
    <n v="18466.571289062496"/>
  </r>
  <r>
    <x v="9"/>
    <s v="Indore"/>
    <x v="160"/>
    <x v="501"/>
    <n v="343400.84000000008"/>
    <x v="710"/>
    <n v="4723947.2499999991"/>
    <x v="215"/>
    <n v="18525.283333333329"/>
  </r>
  <r>
    <x v="9"/>
    <s v="Vadodara"/>
    <x v="69"/>
    <x v="502"/>
    <n v="51612.88"/>
    <x v="711"/>
    <n v="11606494.189999999"/>
    <x v="265"/>
    <n v="52756.791772727272"/>
  </r>
  <r>
    <x v="9"/>
    <s v="Vadodara"/>
    <x v="69"/>
    <x v="502"/>
    <n v="48112.880000000005"/>
    <x v="712"/>
    <n v="11602994.189999999"/>
    <x v="266"/>
    <n v="52981.708630136985"/>
  </r>
  <r>
    <x v="9"/>
    <s v="Indore"/>
    <x v="258"/>
    <x v="502"/>
    <n v="91024.199999999983"/>
    <x v="713"/>
    <n v="4720447.8099999996"/>
    <x v="216"/>
    <n v="18584.440196850392"/>
  </r>
  <r>
    <x v="9"/>
    <s v="Vadodara"/>
    <x v="258"/>
    <x v="502"/>
    <n v="87524.199999999983"/>
    <x v="714"/>
    <n v="11599494.189999999"/>
    <x v="267"/>
    <n v="53208.688944954127"/>
  </r>
  <r>
    <x v="9"/>
    <s v="Vadodara"/>
    <x v="259"/>
    <x v="503"/>
    <n v="339901.40000000008"/>
    <x v="715"/>
    <n v="11595994.189999999"/>
    <x v="268"/>
    <n v="53437.761244239628"/>
  </r>
  <r>
    <x v="9"/>
    <s v="Indore"/>
    <x v="259"/>
    <x v="503"/>
    <n v="336392.4800000001"/>
    <x v="716"/>
    <n v="4716947.8099999996"/>
    <x v="217"/>
    <n v="18644.062490118577"/>
  </r>
  <r>
    <x v="9"/>
    <s v="Indore"/>
    <x v="259"/>
    <x v="503"/>
    <n v="332883.56000000011"/>
    <x v="717"/>
    <n v="4713438.8899999997"/>
    <x v="218"/>
    <n v="18704.122579365077"/>
  </r>
  <r>
    <x v="9"/>
    <s v="Indore"/>
    <x v="260"/>
    <x v="504"/>
    <n v="390016.49000000011"/>
    <x v="718"/>
    <n v="4709929.97"/>
    <x v="220"/>
    <n v="18764.661235059761"/>
  </r>
  <r>
    <x v="9"/>
    <s v="Indore"/>
    <x v="112"/>
    <x v="505"/>
    <n v="386503.49000000011"/>
    <x v="719"/>
    <n v="4706416.97"/>
    <x v="221"/>
    <n v="18825.667879999997"/>
  </r>
  <r>
    <x v="9"/>
    <s v="Vadodara"/>
    <x v="167"/>
    <x v="506"/>
    <n v="329374.64000000007"/>
    <x v="720"/>
    <n v="11592485.27"/>
    <x v="269"/>
    <n v="53668.913287037038"/>
  </r>
  <r>
    <x v="9"/>
    <s v="Vadodara"/>
    <x v="75"/>
    <x v="506"/>
    <n v="3600"/>
    <x v="721"/>
    <n v="11588885.27"/>
    <x v="270"/>
    <n v="53901.791953488369"/>
  </r>
  <r>
    <x v="9"/>
    <s v="Indore"/>
    <x v="35"/>
    <x v="507"/>
    <n v="31844.67"/>
    <x v="722"/>
    <n v="4702849.3699999992"/>
    <x v="222"/>
    <n v="18886.945261044173"/>
  </r>
  <r>
    <x v="9"/>
    <s v="Indore"/>
    <x v="135"/>
    <x v="508"/>
    <n v="310644.38000000006"/>
    <x v="723"/>
    <n v="4699230.92"/>
    <x v="223"/>
    <n v="18948.511774193546"/>
  </r>
  <r>
    <x v="9"/>
    <s v="Vadodara"/>
    <x v="135"/>
    <x v="508"/>
    <n v="306978.62000000005"/>
    <x v="724"/>
    <n v="11585285.27"/>
    <x v="271"/>
    <n v="54136.847056074766"/>
  </r>
  <r>
    <x v="9"/>
    <s v="Indore"/>
    <x v="135"/>
    <x v="508"/>
    <n v="303312.86000000004"/>
    <x v="725"/>
    <n v="4695565.1599999992"/>
    <x v="225"/>
    <n v="19010.385263157892"/>
  </r>
  <r>
    <x v="9"/>
    <s v="Vadodara"/>
    <x v="135"/>
    <x v="508"/>
    <n v="299647.10000000003"/>
    <x v="726"/>
    <n v="11581619.51"/>
    <x v="272"/>
    <n v="54373.800516431926"/>
  </r>
  <r>
    <x v="9"/>
    <s v="Indore"/>
    <x v="135"/>
    <x v="508"/>
    <n v="295981.34000000003"/>
    <x v="727"/>
    <n v="4691899.3999999994"/>
    <x v="227"/>
    <n v="19072.761788617885"/>
  </r>
  <r>
    <x v="9"/>
    <s v="Indore"/>
    <x v="43"/>
    <x v="509"/>
    <n v="1109853.8400000001"/>
    <x v="728"/>
    <n v="4688233.6399999997"/>
    <x v="228"/>
    <n v="19135.647510204079"/>
  </r>
  <r>
    <x v="9"/>
    <s v="Indore"/>
    <x v="261"/>
    <x v="510"/>
    <n v="1073013.23"/>
    <x v="729"/>
    <n v="4684566.68"/>
    <x v="229"/>
    <n v="19199.0437704918"/>
  </r>
  <r>
    <x v="9"/>
    <s v="Vadodara"/>
    <x v="53"/>
    <x v="511"/>
    <n v="382935.89000000013"/>
    <x v="730"/>
    <n v="11577953.75"/>
    <x v="273"/>
    <n v="54612.989386792455"/>
  </r>
  <r>
    <x v="9"/>
    <s v="Indore"/>
    <x v="53"/>
    <x v="511"/>
    <n v="379251.65000000008"/>
    <x v="731"/>
    <n v="4680894.959999999"/>
    <x v="230"/>
    <n v="19262.942222222217"/>
  </r>
  <r>
    <x v="9"/>
    <s v="Vadodara"/>
    <x v="53"/>
    <x v="511"/>
    <n v="375567.41000000009"/>
    <x v="732"/>
    <n v="11574269.51"/>
    <x v="274"/>
    <n v="54854.357867298575"/>
  </r>
  <r>
    <x v="9"/>
    <s v="Indore"/>
    <x v="53"/>
    <x v="511"/>
    <n v="371883.1700000001"/>
    <x v="733"/>
    <n v="4677210.72"/>
    <x v="231"/>
    <n v="19327.317024793389"/>
  </r>
  <r>
    <x v="9"/>
    <s v="Pune"/>
    <x v="262"/>
    <x v="512"/>
    <n v="108075.18000000001"/>
    <x v="734"/>
    <n v="690392.71"/>
    <x v="84"/>
    <n v="16055.64441860465"/>
  </r>
  <r>
    <x v="9"/>
    <s v="Indore"/>
    <x v="262"/>
    <x v="512"/>
    <n v="104358.96"/>
    <x v="735"/>
    <n v="4673526.4799999995"/>
    <x v="232"/>
    <n v="19392.226058091284"/>
  </r>
  <r>
    <x v="9"/>
    <s v="Indore"/>
    <x v="263"/>
    <x v="513"/>
    <n v="368198.93000000011"/>
    <x v="736"/>
    <n v="4669810.26"/>
    <x v="233"/>
    <n v="19457.542750000001"/>
  </r>
  <r>
    <x v="9"/>
    <s v="Vadodara"/>
    <x v="12"/>
    <x v="514"/>
    <n v="11157.29"/>
    <x v="737"/>
    <n v="11570585.27"/>
    <x v="275"/>
    <n v="55098.025095238096"/>
  </r>
  <r>
    <x v="9"/>
    <s v="Indore"/>
    <x v="264"/>
    <x v="515"/>
    <n v="100642.74"/>
    <x v="738"/>
    <n v="4666090.0199999996"/>
    <x v="235"/>
    <n v="19523.389205020918"/>
  </r>
  <r>
    <x v="9"/>
    <s v="Indore"/>
    <x v="264"/>
    <x v="515"/>
    <n v="96903.540000000008"/>
    <x v="739"/>
    <n v="4662350.8199999994"/>
    <x v="236"/>
    <n v="19589.709327731089"/>
  </r>
  <r>
    <x v="9"/>
    <s v="Indore"/>
    <x v="11"/>
    <x v="516"/>
    <n v="84024.199999999983"/>
    <x v="740"/>
    <n v="4658611.6199999992"/>
    <x v="237"/>
    <n v="19656.589113924048"/>
  </r>
  <r>
    <x v="9"/>
    <s v="Indore"/>
    <x v="71"/>
    <x v="517"/>
    <n v="109649.18999999999"/>
    <x v="741"/>
    <n v="4654861.6199999992"/>
    <x v="238"/>
    <n v="19723.989915254235"/>
  </r>
  <r>
    <x v="9"/>
    <s v="Indore"/>
    <x v="71"/>
    <x v="517"/>
    <n v="21724.710000000003"/>
    <x v="742"/>
    <n v="4651106.46"/>
    <x v="239"/>
    <n v="19791.942382978723"/>
  </r>
  <r>
    <x v="9"/>
    <s v="Vadodara"/>
    <x v="265"/>
    <x v="518"/>
    <n v="808268.64"/>
    <x v="743"/>
    <n v="11566854.869999999"/>
    <x v="276"/>
    <n v="55343.80320574162"/>
  </r>
  <r>
    <x v="9"/>
    <s v="Vadodara"/>
    <x v="266"/>
    <x v="519"/>
    <n v="187972.91999999998"/>
    <x v="744"/>
    <n v="11563077.27"/>
    <x v="277"/>
    <n v="55591.717644230768"/>
  </r>
  <r>
    <x v="9"/>
    <s v="Vadodara"/>
    <x v="266"/>
    <x v="519"/>
    <n v="184189.31999999995"/>
    <x v="745"/>
    <n v="11559293.67"/>
    <x v="278"/>
    <n v="55841.998405797101"/>
  </r>
  <r>
    <x v="9"/>
    <s v="Indore"/>
    <x v="267"/>
    <x v="520"/>
    <n v="1069341.51"/>
    <x v="746"/>
    <n v="4647351.3"/>
    <x v="240"/>
    <n v="19860.475641025641"/>
  </r>
  <r>
    <x v="9"/>
    <s v="Indore"/>
    <x v="267"/>
    <x v="520"/>
    <n v="1065541.6199999999"/>
    <x v="747"/>
    <n v="4643551.4099999992"/>
    <x v="241"/>
    <n v="19929.405193133043"/>
  </r>
  <r>
    <x v="9"/>
    <s v="Pune"/>
    <x v="203"/>
    <x v="521"/>
    <n v="804491.04"/>
    <x v="748"/>
    <n v="686676.49"/>
    <x v="100"/>
    <n v="16349.440238095238"/>
  </r>
  <r>
    <x v="9"/>
    <s v="Vadodara"/>
    <x v="88"/>
    <x v="522"/>
    <n v="487699.41999999993"/>
    <x v="749"/>
    <n v="11555510.07"/>
    <x v="279"/>
    <n v="56094.709077669904"/>
  </r>
  <r>
    <x v="9"/>
    <s v="Vadodara"/>
    <x v="159"/>
    <x v="523"/>
    <n v="292315.58"/>
    <x v="750"/>
    <n v="11551665.75"/>
    <x v="280"/>
    <n v="56349.589024390247"/>
  </r>
  <r>
    <x v="9"/>
    <s v="Indore"/>
    <x v="268"/>
    <x v="524"/>
    <n v="44612.880000000005"/>
    <x v="751"/>
    <n v="4639751.5199999996"/>
    <x v="242"/>
    <n v="19998.92896551724"/>
  </r>
  <r>
    <x v="9"/>
    <s v="Indore"/>
    <x v="268"/>
    <x v="524"/>
    <n v="40755.599999999999"/>
    <x v="752"/>
    <n v="4635894.2399999993"/>
    <x v="243"/>
    <n v="20068.80623376623"/>
  </r>
  <r>
    <x v="9"/>
    <s v="Indore"/>
    <x v="269"/>
    <x v="525"/>
    <n v="325774.64000000007"/>
    <x v="753"/>
    <n v="4632036.959999999"/>
    <x v="244"/>
    <n v="20139.29113043478"/>
  </r>
  <r>
    <x v="9"/>
    <s v="Vadodara"/>
    <x v="269"/>
    <x v="525"/>
    <n v="321866.84000000008"/>
    <x v="754"/>
    <n v="11547811.189999999"/>
    <x v="281"/>
    <n v="56606.91759803921"/>
  </r>
  <r>
    <x v="9"/>
    <s v="Pune"/>
    <x v="188"/>
    <x v="526"/>
    <n v="48211.199999999997"/>
    <x v="755"/>
    <n v="682843.21"/>
    <x v="108"/>
    <n v="16654.712439024388"/>
  </r>
  <r>
    <x v="9"/>
    <s v="Indore"/>
    <x v="220"/>
    <x v="527"/>
    <n v="15179.939999999999"/>
    <x v="756"/>
    <n v="4628129.1599999992"/>
    <x v="255"/>
    <n v="20210.17100436681"/>
  </r>
  <r>
    <x v="9"/>
    <s v="Vadodara"/>
    <x v="203"/>
    <x v="528"/>
    <n v="800657.76"/>
    <x v="757"/>
    <n v="11543903.389999999"/>
    <x v="282"/>
    <n v="56866.51916256157"/>
  </r>
  <r>
    <x v="9"/>
    <s v="Indore"/>
    <x v="270"/>
    <x v="529"/>
    <n v="317959.0400000001"/>
    <x v="758"/>
    <n v="4624194.96"/>
    <x v="256"/>
    <n v="20281.556842105263"/>
  </r>
  <r>
    <x v="9"/>
    <s v="Indore"/>
    <x v="222"/>
    <x v="530"/>
    <n v="483855.09999999992"/>
    <x v="759"/>
    <n v="4620250.5599999996"/>
    <x v="257"/>
    <n v="20353.526696035242"/>
  </r>
  <r>
    <x v="9"/>
    <s v="Vadodara"/>
    <x v="222"/>
    <x v="530"/>
    <n v="479892.13999999996"/>
    <x v="760"/>
    <n v="11539963.629999999"/>
    <x v="283"/>
    <n v="57128.532821782173"/>
  </r>
  <r>
    <x v="9"/>
    <s v="Indore"/>
    <x v="222"/>
    <x v="530"/>
    <n v="475929.17999999993"/>
    <x v="761"/>
    <n v="4616287.5999999996"/>
    <x v="258"/>
    <n v="20426.051327433626"/>
  </r>
  <r>
    <x v="9"/>
    <s v="Indore"/>
    <x v="222"/>
    <x v="530"/>
    <n v="471966.22"/>
    <x v="762"/>
    <n v="4612324.6399999997"/>
    <x v="260"/>
    <n v="20499.220622222219"/>
  </r>
  <r>
    <x v="9"/>
    <s v="Indore"/>
    <x v="271"/>
    <x v="531"/>
    <n v="105894.02999999998"/>
    <x v="763"/>
    <n v="4608361.68"/>
    <x v="261"/>
    <n v="20573.043214285713"/>
  </r>
  <r>
    <x v="9"/>
    <s v="Indore"/>
    <x v="271"/>
    <x v="531"/>
    <n v="101930.49"/>
    <x v="764"/>
    <n v="4604398.1399999997"/>
    <x v="262"/>
    <n v="20647.525291479818"/>
  </r>
  <r>
    <x v="9"/>
    <s v="Pune"/>
    <x v="10"/>
    <x v="532"/>
    <n v="1106186.8800000001"/>
    <x v="765"/>
    <n v="678926.8899999999"/>
    <x v="110"/>
    <n v="16973.172249999996"/>
  </r>
  <r>
    <x v="9"/>
    <s v="Vadodara"/>
    <x v="10"/>
    <x v="532"/>
    <n v="1102209.1200000001"/>
    <x v="766"/>
    <n v="11536000.67"/>
    <x v="284"/>
    <n v="57393.038159203978"/>
  </r>
  <r>
    <x v="9"/>
    <s v="Vadodara"/>
    <x v="15"/>
    <x v="533"/>
    <n v="1098231.3600000001"/>
    <x v="767"/>
    <n v="11532022.91"/>
    <x v="285"/>
    <n v="57660.114549999998"/>
  </r>
  <r>
    <x v="9"/>
    <s v="Vadodara"/>
    <x v="189"/>
    <x v="534"/>
    <n v="314014.64000000007"/>
    <x v="768"/>
    <n v="11528043.35"/>
    <x v="286"/>
    <n v="57929.866080402011"/>
  </r>
  <r>
    <x v="9"/>
    <s v="Vadodara"/>
    <x v="189"/>
    <x v="534"/>
    <n v="310034.72000000009"/>
    <x v="769"/>
    <n v="11524063.43"/>
    <x v="287"/>
    <n v="58202.340555555551"/>
  </r>
  <r>
    <x v="9"/>
    <s v="Vadodara"/>
    <x v="189"/>
    <x v="534"/>
    <n v="306054.8000000001"/>
    <x v="770"/>
    <n v="11520083.51"/>
    <x v="288"/>
    <n v="58477.581269035531"/>
  </r>
  <r>
    <x v="9"/>
    <s v="Indore"/>
    <x v="28"/>
    <x v="535"/>
    <n v="302074.88000000012"/>
    <x v="771"/>
    <n v="4600434.5999999996"/>
    <x v="263"/>
    <n v="20722.678378378376"/>
  </r>
  <r>
    <x v="9"/>
    <s v="Vadodara"/>
    <x v="28"/>
    <x v="535"/>
    <n v="298084.88000000012"/>
    <x v="772"/>
    <n v="11516103.59"/>
    <x v="289"/>
    <n v="58755.630561224491"/>
  </r>
  <r>
    <x v="9"/>
    <s v="Indore"/>
    <x v="28"/>
    <x v="535"/>
    <n v="294094.88000000012"/>
    <x v="773"/>
    <n v="4596444.5999999996"/>
    <x v="264"/>
    <n v="20798.391855203619"/>
  </r>
  <r>
    <x v="9"/>
    <s v="Indore"/>
    <x v="28"/>
    <x v="535"/>
    <n v="290104.88000000006"/>
    <x v="774"/>
    <n v="4592454.5999999996"/>
    <x v="265"/>
    <n v="20874.793636363636"/>
  </r>
  <r>
    <x v="9"/>
    <s v="Indore"/>
    <x v="28"/>
    <x v="535"/>
    <n v="286114.88000000006"/>
    <x v="775"/>
    <n v="4588464.5999999996"/>
    <x v="266"/>
    <n v="20951.893150684929"/>
  </r>
  <r>
    <x v="9"/>
    <s v="Indore"/>
    <x v="28"/>
    <x v="535"/>
    <n v="282124.88000000006"/>
    <x v="776"/>
    <n v="4584474.5999999996"/>
    <x v="267"/>
    <n v="21029.699999999997"/>
  </r>
  <r>
    <x v="9"/>
    <s v="Indore"/>
    <x v="28"/>
    <x v="535"/>
    <n v="278134.88000000006"/>
    <x v="777"/>
    <n v="4580484.5999999996"/>
    <x v="268"/>
    <n v="21108.223963133638"/>
  </r>
  <r>
    <x v="9"/>
    <s v="Indore"/>
    <x v="191"/>
    <x v="536"/>
    <n v="80274.199999999983"/>
    <x v="778"/>
    <n v="4576494.5999999996"/>
    <x v="269"/>
    <n v="21187.474999999999"/>
  </r>
  <r>
    <x v="9"/>
    <s v="Vadodara"/>
    <x v="131"/>
    <x v="537"/>
    <n v="796718"/>
    <x v="779"/>
    <n v="11512113.59"/>
    <x v="290"/>
    <n v="59036.479948717948"/>
  </r>
  <r>
    <x v="9"/>
    <s v="Pune"/>
    <x v="43"/>
    <x v="538"/>
    <n v="1094251.8"/>
    <x v="780"/>
    <n v="674949.12999999989"/>
    <x v="113"/>
    <n v="17306.387948717947"/>
  </r>
  <r>
    <x v="9"/>
    <s v="Indore"/>
    <x v="43"/>
    <x v="538"/>
    <n v="1090251.48"/>
    <x v="781"/>
    <n v="4572494.5999999996"/>
    <x v="270"/>
    <n v="21267.416744186045"/>
  </r>
  <r>
    <x v="9"/>
    <s v="Indore"/>
    <x v="43"/>
    <x v="538"/>
    <n v="1086251.1600000001"/>
    <x v="782"/>
    <n v="4568494.2799999993"/>
    <x v="271"/>
    <n v="21348.104112149529"/>
  </r>
  <r>
    <x v="9"/>
    <s v="Vadodara"/>
    <x v="272"/>
    <x v="539"/>
    <n v="148058"/>
    <x v="783"/>
    <n v="11508113.27"/>
    <x v="291"/>
    <n v="59320.171494845359"/>
  </r>
  <r>
    <x v="9"/>
    <s v="Indore"/>
    <x v="273"/>
    <x v="540"/>
    <n v="274144.88000000006"/>
    <x v="784"/>
    <n v="4564493.96"/>
    <x v="272"/>
    <n v="21429.54910798122"/>
  </r>
  <r>
    <x v="9"/>
    <s v="Indore"/>
    <x v="273"/>
    <x v="540"/>
    <n v="270094.88000000006"/>
    <x v="785"/>
    <n v="4560443.96"/>
    <x v="273"/>
    <n v="21511.528113207547"/>
  </r>
  <r>
    <x v="9"/>
    <s v="Indore"/>
    <x v="56"/>
    <x v="540"/>
    <n v="76274.199999999983"/>
    <x v="786"/>
    <n v="4556393.96"/>
    <x v="274"/>
    <n v="21594.284170616113"/>
  </r>
  <r>
    <x v="9"/>
    <s v="Vadodara"/>
    <x v="48"/>
    <x v="541"/>
    <n v="266044.88000000006"/>
    <x v="787"/>
    <n v="11504069.27"/>
    <x v="292"/>
    <n v="59606.576528497404"/>
  </r>
  <r>
    <x v="9"/>
    <s v="Indore"/>
    <x v="48"/>
    <x v="541"/>
    <n v="261954.92000000004"/>
    <x v="788"/>
    <n v="4552343.96"/>
    <x v="275"/>
    <n v="21677.828380952382"/>
  </r>
  <r>
    <x v="9"/>
    <s v="Indore"/>
    <x v="61"/>
    <x v="542"/>
    <n v="364478.69000000006"/>
    <x v="789"/>
    <n v="4548254"/>
    <x v="276"/>
    <n v="21761.980861244017"/>
  </r>
  <r>
    <x v="9"/>
    <s v="Vadodara"/>
    <x v="51"/>
    <x v="543"/>
    <n v="144014"/>
    <x v="790"/>
    <n v="11499979.310000001"/>
    <x v="293"/>
    <n v="59895.725572916672"/>
  </r>
  <r>
    <x v="9"/>
    <s v="Vadodara"/>
    <x v="162"/>
    <x v="544"/>
    <n v="44294.880000000005"/>
    <x v="791"/>
    <n v="11495859.310000001"/>
    <x v="294"/>
    <n v="60187.745078534033"/>
  </r>
  <r>
    <x v="9"/>
    <s v="Vadodara"/>
    <x v="162"/>
    <x v="544"/>
    <n v="40171.199999999997"/>
    <x v="792"/>
    <n v="11491735.629999999"/>
    <x v="295"/>
    <n v="60482.819105263152"/>
  </r>
  <r>
    <x v="9"/>
    <s v="Vadodara"/>
    <x v="215"/>
    <x v="545"/>
    <n v="14425"/>
    <x v="793"/>
    <n v="11487611.949999999"/>
    <x v="296"/>
    <n v="60781.015608465605"/>
  </r>
  <r>
    <x v="9"/>
    <s v="Indore"/>
    <x v="274"/>
    <x v="546"/>
    <n v="139894"/>
    <x v="794"/>
    <n v="4544145.92"/>
    <x v="277"/>
    <n v="21846.855384615385"/>
  </r>
  <r>
    <x v="9"/>
    <s v="Indore"/>
    <x v="225"/>
    <x v="547"/>
    <n v="257864.96000000002"/>
    <x v="795"/>
    <n v="4539983.92"/>
    <x v="278"/>
    <n v="21932.289468599032"/>
  </r>
  <r>
    <x v="9"/>
    <s v="Pune"/>
    <x v="246"/>
    <x v="548"/>
    <n v="792717.68"/>
    <x v="796"/>
    <n v="670948.80999999994"/>
    <x v="114"/>
    <n v="17656.547631578946"/>
  </r>
  <r>
    <x v="9"/>
    <s v="Indore"/>
    <x v="183"/>
    <x v="549"/>
    <n v="253701.44000000003"/>
    <x v="797"/>
    <n v="4535820.3999999994"/>
    <x v="279"/>
    <n v="22018.545631067958"/>
  </r>
  <r>
    <x v="9"/>
    <s v="Vadodara"/>
    <x v="183"/>
    <x v="549"/>
    <n v="249534.64"/>
    <x v="798"/>
    <n v="11483459.449999999"/>
    <x v="297"/>
    <n v="61082.231117021271"/>
  </r>
  <r>
    <x v="9"/>
    <s v="Vadodara"/>
    <x v="183"/>
    <x v="549"/>
    <n v="245367.84"/>
    <x v="799"/>
    <n v="11479292.65"/>
    <x v="298"/>
    <n v="61386.59171122995"/>
  </r>
  <r>
    <x v="9"/>
    <s v="Indore"/>
    <x v="47"/>
    <x v="550"/>
    <n v="1082250.8400000001"/>
    <x v="800"/>
    <n v="4531653.5999999996"/>
    <x v="280"/>
    <n v="22105.627317073169"/>
  </r>
  <r>
    <x v="9"/>
    <s v="Vadodara"/>
    <x v="47"/>
    <x v="550"/>
    <n v="1078076.94"/>
    <x v="801"/>
    <n v="11475125.85"/>
    <x v="299"/>
    <n v="61694.224999999999"/>
  </r>
  <r>
    <x v="9"/>
    <s v="Indore"/>
    <x v="152"/>
    <x v="551"/>
    <n v="241201.04"/>
    <x v="802"/>
    <n v="4527479.6999999993"/>
    <x v="281"/>
    <n v="22193.527941176468"/>
  </r>
  <r>
    <x v="9"/>
    <s v="Indore"/>
    <x v="152"/>
    <x v="551"/>
    <n v="237001.04"/>
    <x v="803"/>
    <n v="4523279.6999999993"/>
    <x v="282"/>
    <n v="22282.166009852212"/>
  </r>
  <r>
    <x v="9"/>
    <s v="Indore"/>
    <x v="176"/>
    <x v="552"/>
    <n v="11245.74"/>
    <x v="804"/>
    <n v="4519079.6999999993"/>
    <x v="283"/>
    <n v="22371.681683168314"/>
  </r>
  <r>
    <x v="9"/>
    <s v="Vadodara"/>
    <x v="275"/>
    <x v="553"/>
    <n v="180405.71999999997"/>
    <x v="805"/>
    <n v="11470951.949999999"/>
    <x v="300"/>
    <n v="62005.145675675674"/>
  </r>
  <r>
    <x v="9"/>
    <s v="Indore"/>
    <x v="116"/>
    <x v="554"/>
    <n v="17969.55"/>
    <x v="806"/>
    <n v="4514855.5799999991"/>
    <x v="284"/>
    <n v="22461.968059701489"/>
  </r>
  <r>
    <x v="9"/>
    <s v="Indore"/>
    <x v="76"/>
    <x v="555"/>
    <n v="288461.02"/>
    <x v="807"/>
    <n v="4510549.9799999995"/>
    <x v="285"/>
    <n v="22552.749899999999"/>
  </r>
  <r>
    <x v="9"/>
    <s v="Vadodara"/>
    <x v="202"/>
    <x v="556"/>
    <n v="176171.31999999995"/>
    <x v="808"/>
    <n v="11466717.550000001"/>
    <x v="301"/>
    <n v="62319.11711956522"/>
  </r>
  <r>
    <x v="9"/>
    <s v="Indore"/>
    <x v="202"/>
    <x v="556"/>
    <n v="171847.11999999997"/>
    <x v="809"/>
    <n v="4506229.9799999995"/>
    <x v="286"/>
    <n v="22644.371758793968"/>
  </r>
  <r>
    <x v="9"/>
    <s v="Indore"/>
    <x v="202"/>
    <x v="556"/>
    <n v="167522.91999999998"/>
    <x v="810"/>
    <n v="4501905.7799999993"/>
    <x v="287"/>
    <n v="22736.897878787877"/>
  </r>
  <r>
    <x v="9"/>
    <s v="Vadodara"/>
    <x v="202"/>
    <x v="556"/>
    <n v="163198.71999999997"/>
    <x v="811"/>
    <n v="11462393.35"/>
    <x v="302"/>
    <n v="62636.029234972673"/>
  </r>
  <r>
    <x v="9"/>
    <s v="Vadodara"/>
    <x v="202"/>
    <x v="556"/>
    <n v="158874.51999999999"/>
    <x v="812"/>
    <n v="11458069.15"/>
    <x v="303"/>
    <n v="62956.423901098904"/>
  </r>
  <r>
    <x v="9"/>
    <s v="Vadodara"/>
    <x v="276"/>
    <x v="557"/>
    <n v="154550.32"/>
    <x v="813"/>
    <n v="11453744.949999999"/>
    <x v="304"/>
    <n v="63280.358839779001"/>
  </r>
  <r>
    <x v="9"/>
    <s v="Vadodara"/>
    <x v="276"/>
    <x v="557"/>
    <n v="150225.91999999998"/>
    <x v="814"/>
    <n v="11449420.550000001"/>
    <x v="305"/>
    <n v="63607.891944444447"/>
  </r>
  <r>
    <x v="9"/>
    <s v="Indore"/>
    <x v="276"/>
    <x v="557"/>
    <n v="145901.51999999999"/>
    <x v="815"/>
    <n v="4497581.58"/>
    <x v="288"/>
    <n v="22830.363350253807"/>
  </r>
  <r>
    <x v="9"/>
    <s v="Pune"/>
    <x v="43"/>
    <x v="558"/>
    <n v="1073903.04"/>
    <x v="816"/>
    <n v="666782.16999999993"/>
    <x v="116"/>
    <n v="18021.139729729726"/>
  </r>
  <r>
    <x v="9"/>
    <s v="Vadodara"/>
    <x v="159"/>
    <x v="559"/>
    <n v="284141.02"/>
    <x v="817"/>
    <n v="11445096.15"/>
    <x v="306"/>
    <n v="63939.084636871514"/>
  </r>
  <r>
    <x v="9"/>
    <s v="Indore"/>
    <x v="123"/>
    <x v="560"/>
    <n v="279804.64"/>
    <x v="818"/>
    <n v="4493257.18"/>
    <x v="289"/>
    <n v="22924.781530612243"/>
  </r>
  <r>
    <x v="9"/>
    <s v="Vadodara"/>
    <x v="123"/>
    <x v="560"/>
    <n v="275394.64"/>
    <x v="819"/>
    <n v="11440759.77"/>
    <x v="307"/>
    <n v="64273.931292134832"/>
  </r>
  <r>
    <x v="9"/>
    <s v="Indore"/>
    <x v="123"/>
    <x v="560"/>
    <n v="270984.64"/>
    <x v="820"/>
    <n v="4488847.18"/>
    <x v="290"/>
    <n v="23019.729128205126"/>
  </r>
  <r>
    <x v="9"/>
    <s v="Vadodara"/>
    <x v="103"/>
    <x v="561"/>
    <n v="360370.61000000004"/>
    <x v="821"/>
    <n v="11436349.77"/>
    <x v="308"/>
    <n v="64612.145593220339"/>
  </r>
  <r>
    <x v="9"/>
    <s v="Indore"/>
    <x v="103"/>
    <x v="561"/>
    <n v="355949.45"/>
    <x v="822"/>
    <n v="4484437.18"/>
    <x v="291"/>
    <n v="23115.655567010308"/>
  </r>
  <r>
    <x v="9"/>
    <s v="Indore"/>
    <x v="103"/>
    <x v="561"/>
    <n v="351528.29000000004"/>
    <x v="823"/>
    <n v="4480016.0199999996"/>
    <x v="292"/>
    <n v="23212.518238341967"/>
  </r>
  <r>
    <x v="9"/>
    <s v="Vadodara"/>
    <x v="21"/>
    <x v="562"/>
    <n v="468003.25999999995"/>
    <x v="824"/>
    <n v="11431928.609999999"/>
    <x v="309"/>
    <n v="64954.139829545449"/>
  </r>
  <r>
    <x v="9"/>
    <s v="Vadodara"/>
    <x v="21"/>
    <x v="562"/>
    <n v="463581.01999999996"/>
    <x v="825"/>
    <n v="11427506.369999999"/>
    <x v="310"/>
    <n v="65300.036399999997"/>
  </r>
  <r>
    <x v="9"/>
    <s v="Vadodara"/>
    <x v="213"/>
    <x v="563"/>
    <n v="788551.04"/>
    <x v="826"/>
    <n v="11423084.130000001"/>
    <x v="311"/>
    <n v="65649.908793103459"/>
  </r>
  <r>
    <x v="9"/>
    <s v="Indore"/>
    <x v="81"/>
    <x v="564"/>
    <n v="266574.64"/>
    <x v="827"/>
    <n v="4475594.8599999994"/>
    <x v="293"/>
    <n v="23310.38989583333"/>
  </r>
  <r>
    <x v="9"/>
    <s v="Indore"/>
    <x v="81"/>
    <x v="564"/>
    <n v="262102"/>
    <x v="828"/>
    <n v="4471122.22"/>
    <x v="294"/>
    <n v="23409.016858638741"/>
  </r>
  <r>
    <x v="9"/>
    <s v="Indore"/>
    <x v="116"/>
    <x v="565"/>
    <n v="13663.95"/>
    <x v="829"/>
    <n v="4466649.58"/>
    <x v="295"/>
    <n v="23508.682000000001"/>
  </r>
  <r>
    <x v="9"/>
    <s v="Vadodara"/>
    <x v="116"/>
    <x v="565"/>
    <n v="9178.9500000000007"/>
    <x v="830"/>
    <n v="11418650.73"/>
    <x v="312"/>
    <n v="66003.761445086711"/>
  </r>
  <r>
    <x v="9"/>
    <s v="Vadodara"/>
    <x v="277"/>
    <x v="566"/>
    <n v="232801.04"/>
    <x v="831"/>
    <n v="11414165.73"/>
    <x v="313"/>
    <n v="66361.428662790699"/>
  </r>
  <r>
    <x v="9"/>
    <s v="Indore"/>
    <x v="277"/>
    <x v="566"/>
    <n v="228306.02000000002"/>
    <x v="832"/>
    <n v="4462164.58"/>
    <x v="296"/>
    <n v="23609.336402116402"/>
  </r>
  <r>
    <x v="9"/>
    <s v="Vadodara"/>
    <x v="277"/>
    <x v="566"/>
    <n v="223811"/>
    <x v="833"/>
    <n v="11409670.709999999"/>
    <x v="314"/>
    <n v="66723.220526315781"/>
  </r>
  <r>
    <x v="9"/>
    <s v="Indore"/>
    <x v="178"/>
    <x v="567"/>
    <n v="36047.520000000004"/>
    <x v="834"/>
    <n v="4457669.5599999996"/>
    <x v="297"/>
    <n v="23711.008297872337"/>
  </r>
  <r>
    <x v="9"/>
    <s v="Indore"/>
    <x v="178"/>
    <x v="567"/>
    <n v="31547.52"/>
    <x v="835"/>
    <n v="4453169.5599999996"/>
    <x v="298"/>
    <n v="23813.740962566844"/>
  </r>
  <r>
    <x v="9"/>
    <s v="Indore"/>
    <x v="230"/>
    <x v="568"/>
    <n v="459158.77999999997"/>
    <x v="836"/>
    <n v="4448669.5599999996"/>
    <x v="299"/>
    <n v="23917.578279569891"/>
  </r>
  <r>
    <x v="9"/>
    <s v="Indore"/>
    <x v="278"/>
    <x v="569"/>
    <n v="141577.12"/>
    <x v="837"/>
    <n v="4444136.2799999993"/>
    <x v="300"/>
    <n v="24022.358270270266"/>
  </r>
  <r>
    <x v="9"/>
    <s v="Indore"/>
    <x v="279"/>
    <x v="570"/>
    <n v="347107.13000000006"/>
    <x v="838"/>
    <n v="4439596.68"/>
    <x v="301"/>
    <n v="24128.242826086956"/>
  </r>
  <r>
    <x v="9"/>
    <s v="Indore"/>
    <x v="7"/>
    <x v="571"/>
    <n v="4553.5200000000004"/>
    <x v="839"/>
    <n v="4435056.3599999994"/>
    <x v="302"/>
    <n v="24235.280655737701"/>
  </r>
  <r>
    <x v="9"/>
    <s v="Indore"/>
    <x v="7"/>
    <x v="571"/>
    <n v="134788"/>
    <x v="840"/>
    <n v="4430502.84"/>
    <x v="303"/>
    <n v="24343.422197802196"/>
  </r>
  <r>
    <x v="9"/>
    <s v="Indore"/>
    <x v="36"/>
    <x v="572"/>
    <n v="9161801.620000001"/>
    <x v="841"/>
    <n v="4425949.3199999994"/>
    <x v="304"/>
    <n v="24452.758674033146"/>
  </r>
  <r>
    <x v="9"/>
    <s v="Indore"/>
    <x v="6"/>
    <x v="573"/>
    <n v="219315.98"/>
    <x v="842"/>
    <n v="4421343.12"/>
    <x v="305"/>
    <n v="24563.017333333333"/>
  </r>
  <r>
    <x v="9"/>
    <s v="Vadodara"/>
    <x v="247"/>
    <x v="574"/>
    <n v="257629.36000000002"/>
    <x v="843"/>
    <n v="11405175.689999999"/>
    <x v="315"/>
    <n v="67089.268764705877"/>
  </r>
  <r>
    <x v="9"/>
    <s v="Pune"/>
    <x v="143"/>
    <x v="575"/>
    <n v="42152.4"/>
    <x v="844"/>
    <n v="662448.48999999987"/>
    <x v="118"/>
    <n v="18401.346944444442"/>
  </r>
  <r>
    <x v="9"/>
    <s v="Vadodara"/>
    <x v="71"/>
    <x v="576"/>
    <n v="4693.95"/>
    <x v="845"/>
    <n v="11400493.890000001"/>
    <x v="316"/>
    <n v="67458.543727810655"/>
  </r>
  <r>
    <x v="9"/>
    <s v="Indore"/>
    <x v="280"/>
    <x v="577"/>
    <n v="342566.81000000006"/>
    <x v="846"/>
    <n v="4416663.1199999992"/>
    <x v="306"/>
    <n v="24674.095642458095"/>
  </r>
  <r>
    <x v="9"/>
    <s v="Vadodara"/>
    <x v="280"/>
    <x v="577"/>
    <n v="337829.93"/>
    <x v="847"/>
    <n v="11395799.939999999"/>
    <x v="317"/>
    <n v="67832.142500000002"/>
  </r>
  <r>
    <x v="9"/>
    <s v="Vadodara"/>
    <x v="281"/>
    <x v="578"/>
    <n v="1069569.3600000001"/>
    <x v="848"/>
    <n v="11391063.059999999"/>
    <x v="318"/>
    <n v="68209.958443113763"/>
  </r>
  <r>
    <x v="9"/>
    <s v="Indore"/>
    <x v="282"/>
    <x v="579"/>
    <n v="333093.05000000005"/>
    <x v="849"/>
    <n v="4411926.2399999993"/>
    <x v="307"/>
    <n v="24786.102471910108"/>
  </r>
  <r>
    <x v="9"/>
    <s v="Vadodara"/>
    <x v="282"/>
    <x v="579"/>
    <n v="328336.25"/>
    <x v="850"/>
    <n v="11386313.039999999"/>
    <x v="319"/>
    <n v="68592.247228915658"/>
  </r>
  <r>
    <x v="9"/>
    <s v="Indore"/>
    <x v="282"/>
    <x v="579"/>
    <n v="323579.45"/>
    <x v="851"/>
    <n v="4407169.4399999995"/>
    <x v="308"/>
    <n v="24899.262372881352"/>
  </r>
  <r>
    <x v="9"/>
    <s v="Vadodara"/>
    <x v="283"/>
    <x v="580"/>
    <n v="454625.49999999994"/>
    <x v="852"/>
    <n v="11381556.24"/>
    <x v="320"/>
    <n v="68979.128727272735"/>
  </r>
  <r>
    <x v="9"/>
    <s v="Vadodara"/>
    <x v="283"/>
    <x v="580"/>
    <n v="449858.85999999993"/>
    <x v="853"/>
    <n v="11376789.6"/>
    <x v="321"/>
    <n v="69370.668292682923"/>
  </r>
  <r>
    <x v="9"/>
    <s v="Vadodara"/>
    <x v="76"/>
    <x v="581"/>
    <n v="306293.2"/>
    <x v="854"/>
    <n v="11372022.959999999"/>
    <x v="322"/>
    <n v="69767.012024539872"/>
  </r>
  <r>
    <x v="9"/>
    <s v="Indore"/>
    <x v="284"/>
    <x v="582"/>
    <n v="27047.52"/>
    <x v="855"/>
    <n v="4402412.6399999997"/>
    <x v="309"/>
    <n v="25013.70818181818"/>
  </r>
  <r>
    <x v="9"/>
    <s v="Indore"/>
    <x v="52"/>
    <x v="583"/>
    <n v="966160.08000000007"/>
    <x v="856"/>
    <n v="4397596.5599999996"/>
    <x v="310"/>
    <n v="25129.123199999998"/>
  </r>
  <r>
    <x v="9"/>
    <s v="Indore"/>
    <x v="52"/>
    <x v="583"/>
    <n v="961220.24"/>
    <x v="857"/>
    <n v="4392656.72"/>
    <x v="311"/>
    <n v="25245.153563218388"/>
  </r>
  <r>
    <x v="9"/>
    <s v="Vadodara"/>
    <x v="52"/>
    <x v="583"/>
    <n v="956280.39999999991"/>
    <x v="858"/>
    <n v="11367222.959999999"/>
    <x v="323"/>
    <n v="70168.042962962951"/>
  </r>
  <r>
    <x v="9"/>
    <s v="Indore"/>
    <x v="52"/>
    <x v="583"/>
    <n v="951340.56"/>
    <x v="859"/>
    <n v="4387716.88"/>
    <x v="312"/>
    <n v="25362.525317919073"/>
  </r>
  <r>
    <x v="9"/>
    <s v="Vadodara"/>
    <x v="52"/>
    <x v="583"/>
    <n v="946400.72"/>
    <x v="860"/>
    <n v="11362283.119999999"/>
    <x v="324"/>
    <n v="70573.187080745338"/>
  </r>
  <r>
    <x v="9"/>
    <s v="Indore"/>
    <x v="285"/>
    <x v="584"/>
    <n v="72224.2"/>
    <x v="861"/>
    <n v="4382777.04"/>
    <x v="313"/>
    <n v="25481.261860465118"/>
  </r>
  <r>
    <x v="9"/>
    <s v="Pune"/>
    <x v="286"/>
    <x v="585"/>
    <n v="252947.56000000003"/>
    <x v="862"/>
    <n v="657764.8899999999"/>
    <x v="120"/>
    <n v="18793.282571428568"/>
  </r>
  <r>
    <x v="9"/>
    <s v="Indore"/>
    <x v="31"/>
    <x v="586"/>
    <n v="214635.97999999998"/>
    <x v="863"/>
    <n v="4377817.1999999993"/>
    <x v="314"/>
    <n v="25601.270175438593"/>
  </r>
  <r>
    <x v="9"/>
    <s v="Vadodara"/>
    <x v="37"/>
    <x v="587"/>
    <n v="137037.51999999999"/>
    <x v="864"/>
    <n v="11357343.279999999"/>
    <x v="325"/>
    <n v="70983.395499999999"/>
  </r>
  <r>
    <x v="9"/>
    <s v="Vadodara"/>
    <x v="37"/>
    <x v="587"/>
    <n v="131993.04"/>
    <x v="865"/>
    <n v="11352298.799999999"/>
    <x v="326"/>
    <n v="71398.105660377347"/>
  </r>
  <r>
    <x v="9"/>
    <s v="Vadodara"/>
    <x v="122"/>
    <x v="588"/>
    <n v="318822.65000000002"/>
    <x v="866"/>
    <n v="11347254.32"/>
    <x v="327"/>
    <n v="71818.065316455701"/>
  </r>
  <r>
    <x v="9"/>
    <s v="Indore"/>
    <x v="91"/>
    <x v="589"/>
    <n v="784117.64"/>
    <x v="867"/>
    <n v="4372820.5599999996"/>
    <x v="315"/>
    <n v="25722.473882352941"/>
  </r>
  <r>
    <x v="9"/>
    <s v="Indore"/>
    <x v="91"/>
    <x v="589"/>
    <n v="779015.64"/>
    <x v="868"/>
    <n v="4367718.5599999996"/>
    <x v="316"/>
    <n v="25844.488520710056"/>
  </r>
  <r>
    <x v="9"/>
    <s v="Vadodara"/>
    <x v="91"/>
    <x v="589"/>
    <n v="1064819.3400000001"/>
    <x v="869"/>
    <n v="11342209.199999999"/>
    <x v="328"/>
    <n v="72243.370700636937"/>
  </r>
  <r>
    <x v="9"/>
    <s v="Vadodara"/>
    <x v="239"/>
    <x v="590"/>
    <n v="9157195.4199999999"/>
    <x v="870"/>
    <n v="11337107.199999999"/>
    <x v="329"/>
    <n v="72673.764102564091"/>
  </r>
  <r>
    <x v="9"/>
    <s v="Vadodara"/>
    <x v="217"/>
    <x v="591"/>
    <n v="28226.22"/>
    <x v="871"/>
    <n v="11332000.42"/>
    <x v="330"/>
    <n v="73109.680129032262"/>
  </r>
  <r>
    <x v="9"/>
    <s v="Pune"/>
    <x v="217"/>
    <x v="591"/>
    <n v="23094.6"/>
    <x v="872"/>
    <n v="652782.72999999986"/>
    <x v="121"/>
    <n v="19199.492058823525"/>
  </r>
  <r>
    <x v="9"/>
    <s v="Indore"/>
    <x v="162"/>
    <x v="592"/>
    <n v="22231.440000000002"/>
    <x v="873"/>
    <n v="4362616.5599999996"/>
    <x v="317"/>
    <n v="25967.955714285712"/>
  </r>
  <r>
    <x v="9"/>
    <s v="Indore"/>
    <x v="287"/>
    <x v="593"/>
    <n v="1059717.3400000001"/>
    <x v="874"/>
    <n v="4357461.96"/>
    <x v="318"/>
    <n v="26092.586586826346"/>
  </r>
  <r>
    <x v="9"/>
    <s v="Indore"/>
    <x v="288"/>
    <x v="594"/>
    <n v="126948.56"/>
    <x v="875"/>
    <n v="4352280.4799999995"/>
    <x v="319"/>
    <n v="26218.557108433732"/>
  </r>
  <r>
    <x v="9"/>
    <s v="Indore"/>
    <x v="289"/>
    <x v="595"/>
    <n v="97966.95"/>
    <x v="876"/>
    <n v="4347091.1399999997"/>
    <x v="320"/>
    <n v="26346.006909090906"/>
  </r>
  <r>
    <x v="9"/>
    <s v="Indore"/>
    <x v="289"/>
    <x v="595"/>
    <n v="92759.85"/>
    <x v="877"/>
    <n v="4341884.0399999991"/>
    <x v="321"/>
    <n v="26474.902682926822"/>
  </r>
  <r>
    <x v="9"/>
    <s v="Ahmedabad"/>
    <x v="70"/>
    <x v="596"/>
    <n v="17962.980000000003"/>
    <x v="878"/>
    <n v="5210.28"/>
    <x v="420"/>
    <n v="5210.28"/>
  </r>
  <r>
    <x v="9"/>
    <s v="Vadodara"/>
    <x v="290"/>
    <x v="597"/>
    <n v="247965.40000000002"/>
    <x v="879"/>
    <n v="11326868.799999999"/>
    <x v="331"/>
    <n v="73551.096103896096"/>
  </r>
  <r>
    <x v="9"/>
    <s v="Indore"/>
    <x v="291"/>
    <x v="598"/>
    <n v="36898.32"/>
    <x v="880"/>
    <n v="4336676.9399999995"/>
    <x v="322"/>
    <n v="26605.379999999997"/>
  </r>
  <r>
    <x v="9"/>
    <s v="Vadodara"/>
    <x v="292"/>
    <x v="599"/>
    <n v="1054535.8600000001"/>
    <x v="881"/>
    <n v="11321650.719999999"/>
    <x v="332"/>
    <n v="73997.717124182993"/>
  </r>
  <r>
    <x v="9"/>
    <s v="Indore"/>
    <x v="120"/>
    <x v="600"/>
    <n v="209639.34"/>
    <x v="882"/>
    <n v="4331454.2999999989"/>
    <x v="323"/>
    <n v="26737.372222222217"/>
  </r>
  <r>
    <x v="9"/>
    <s v="Vadodara"/>
    <x v="242"/>
    <x v="601"/>
    <n v="242747.32"/>
    <x v="883"/>
    <n v="11316406.239999998"/>
    <x v="333"/>
    <n v="74450.041052631568"/>
  </r>
  <r>
    <x v="9"/>
    <s v="Pune"/>
    <x v="242"/>
    <x v="601"/>
    <n v="237449.08"/>
    <x v="884"/>
    <n v="647651.10999999987"/>
    <x v="122"/>
    <n v="19625.791212121207"/>
  </r>
  <r>
    <x v="9"/>
    <s v="Pune"/>
    <x v="242"/>
    <x v="601"/>
    <n v="232150.84"/>
    <x v="885"/>
    <n v="642352.86999999988"/>
    <x v="129"/>
    <n v="20073.527187499996"/>
  </r>
  <r>
    <x v="9"/>
    <s v="Indore"/>
    <x v="28"/>
    <x v="602"/>
    <n v="204359.34"/>
    <x v="886"/>
    <n v="4326174.2999999989"/>
    <x v="324"/>
    <n v="26870.647826086948"/>
  </r>
  <r>
    <x v="9"/>
    <s v="Indore"/>
    <x v="172"/>
    <x v="603"/>
    <n v="31675.68"/>
    <x v="887"/>
    <n v="4320854.2999999989"/>
    <x v="325"/>
    <n v="27005.339374999992"/>
  </r>
  <r>
    <x v="9"/>
    <s v="Indore"/>
    <x v="172"/>
    <x v="603"/>
    <n v="5335.68"/>
    <x v="888"/>
    <n v="4315518.6199999992"/>
    <x v="326"/>
    <n v="27141.626540880497"/>
  </r>
  <r>
    <x v="9"/>
    <s v="Vadodara"/>
    <x v="21"/>
    <x v="604"/>
    <n v="445092.22"/>
    <x v="889"/>
    <n v="11311108"/>
    <x v="334"/>
    <n v="74908"/>
  </r>
  <r>
    <x v="9"/>
    <s v="Vadodara"/>
    <x v="293"/>
    <x v="605"/>
    <n v="1049291.3800000001"/>
    <x v="890"/>
    <n v="11305764.459999999"/>
    <x v="335"/>
    <n v="75371.763066666666"/>
  </r>
  <r>
    <x v="9"/>
    <s v="Vadodara"/>
    <x v="37"/>
    <x v="606"/>
    <n v="121759.22"/>
    <x v="891"/>
    <n v="11300375.619999999"/>
    <x v="336"/>
    <n v="75841.447114093957"/>
  </r>
  <r>
    <x v="9"/>
    <s v="Indore"/>
    <x v="37"/>
    <x v="606"/>
    <n v="116354.42"/>
    <x v="892"/>
    <n v="4310182.9399999995"/>
    <x v="327"/>
    <n v="27279.638860759489"/>
  </r>
  <r>
    <x v="9"/>
    <s v="Indore"/>
    <x v="37"/>
    <x v="606"/>
    <n v="110949.62"/>
    <x v="893"/>
    <n v="4304778.1399999997"/>
    <x v="328"/>
    <n v="27418.969044585985"/>
  </r>
  <r>
    <x v="9"/>
    <s v="Indore"/>
    <x v="265"/>
    <x v="607"/>
    <n v="773913.64"/>
    <x v="894"/>
    <n v="4299373.3399999989"/>
    <x v="329"/>
    <n v="27560.085512820508"/>
  </r>
  <r>
    <x v="9"/>
    <s v="Vadodara"/>
    <x v="53"/>
    <x v="608"/>
    <n v="313777.53000000003"/>
    <x v="895"/>
    <n v="11294970.819999998"/>
    <x v="337"/>
    <n v="76317.370405405396"/>
  </r>
  <r>
    <x v="9"/>
    <s v="Indore"/>
    <x v="53"/>
    <x v="608"/>
    <n v="308251.17000000004"/>
    <x v="896"/>
    <n v="4293943.0399999991"/>
    <x v="330"/>
    <n v="27702.85832258064"/>
  </r>
  <r>
    <x v="9"/>
    <s v="Indore"/>
    <x v="294"/>
    <x v="609"/>
    <n v="9152088.6400000006"/>
    <x v="897"/>
    <n v="4288416.68"/>
    <x v="331"/>
    <n v="27846.861558441557"/>
  </r>
  <r>
    <x v="9"/>
    <s v="Vadodara"/>
    <x v="141"/>
    <x v="610"/>
    <n v="199039.34"/>
    <x v="898"/>
    <n v="11289444.459999999"/>
    <x v="338"/>
    <n v="76798.941904761901"/>
  </r>
  <r>
    <x v="9"/>
    <s v="Vadodara"/>
    <x v="57"/>
    <x v="611"/>
    <n v="130234.48000000001"/>
    <x v="899"/>
    <n v="11283910.539999999"/>
    <x v="339"/>
    <n v="77287.058493150675"/>
  </r>
  <r>
    <x v="9"/>
    <s v="Indore"/>
    <x v="35"/>
    <x v="612"/>
    <n v="302724.81"/>
    <x v="900"/>
    <n v="4282889.2399999993"/>
    <x v="332"/>
    <n v="27992.74013071895"/>
  </r>
  <r>
    <x v="9"/>
    <s v="Indore"/>
    <x v="295"/>
    <x v="613"/>
    <n v="960318.24"/>
    <x v="901"/>
    <n v="4277297.0899999989"/>
    <x v="333"/>
    <n v="28140.112434210518"/>
  </r>
  <r>
    <x v="9"/>
    <s v="Indore"/>
    <x v="117"/>
    <x v="614"/>
    <n v="941460.88000000012"/>
    <x v="902"/>
    <n v="4271694.2899999991"/>
    <x v="334"/>
    <n v="28289.366158940393"/>
  </r>
  <r>
    <x v="9"/>
    <s v="Indore"/>
    <x v="117"/>
    <x v="614"/>
    <n v="935853.84000000008"/>
    <x v="903"/>
    <n v="4266087.2499999991"/>
    <x v="335"/>
    <n v="28440.581666666661"/>
  </r>
  <r>
    <x v="9"/>
    <s v="Vadodara"/>
    <x v="117"/>
    <x v="614"/>
    <n v="930246.8"/>
    <x v="904"/>
    <n v="11278330.139999999"/>
    <x v="340"/>
    <n v="77781.587172413783"/>
  </r>
  <r>
    <x v="9"/>
    <s v="Vadodara"/>
    <x v="296"/>
    <x v="615"/>
    <n v="1043902.54"/>
    <x v="905"/>
    <n v="11272723.1"/>
    <x v="341"/>
    <n v="78282.799305555556"/>
  </r>
  <r>
    <x v="9"/>
    <s v="Vadodara"/>
    <x v="296"/>
    <x v="615"/>
    <n v="1038254.42"/>
    <x v="906"/>
    <n v="11267074.979999999"/>
    <x v="342"/>
    <n v="78790.734125874122"/>
  </r>
  <r>
    <x v="9"/>
    <s v="Vadodara"/>
    <x v="297"/>
    <x v="616"/>
    <n v="768483.34"/>
    <x v="907"/>
    <n v="11261426.859999999"/>
    <x v="343"/>
    <n v="79305.822957746481"/>
  </r>
  <r>
    <x v="9"/>
    <s v="Indore"/>
    <x v="248"/>
    <x v="617"/>
    <n v="439748.67999999993"/>
    <x v="908"/>
    <n v="4260480.209999999"/>
    <x v="336"/>
    <n v="28593.826912751672"/>
  </r>
  <r>
    <x v="9"/>
    <s v="Vadodara"/>
    <x v="11"/>
    <x v="618"/>
    <n v="67264.36"/>
    <x v="909"/>
    <n v="11255760.459999999"/>
    <x v="344"/>
    <n v="79828.088368794313"/>
  </r>
  <r>
    <x v="9"/>
    <s v="Vadodara"/>
    <x v="298"/>
    <x v="619"/>
    <n v="434082.03999999992"/>
    <x v="910"/>
    <n v="11250060.459999999"/>
    <x v="345"/>
    <n v="80357.574714285714"/>
  </r>
  <r>
    <x v="9"/>
    <s v="Vadodara"/>
    <x v="105"/>
    <x v="620"/>
    <n v="9146561.2000000011"/>
    <x v="911"/>
    <n v="11244348.399999999"/>
    <x v="346"/>
    <n v="80894.592805755383"/>
  </r>
  <r>
    <x v="9"/>
    <s v="Indore"/>
    <x v="121"/>
    <x v="621"/>
    <n v="49071.840000000004"/>
    <x v="912"/>
    <n v="4254813.5699999994"/>
    <x v="337"/>
    <n v="28748.740337837833"/>
  </r>
  <r>
    <x v="9"/>
    <s v="Indore"/>
    <x v="123"/>
    <x v="622"/>
    <n v="226852.6"/>
    <x v="913"/>
    <n v="4248971.4899999993"/>
    <x v="338"/>
    <n v="28904.567959183667"/>
  </r>
  <r>
    <x v="9"/>
    <s v="Vadodara"/>
    <x v="123"/>
    <x v="623"/>
    <n v="220997.1"/>
    <x v="914"/>
    <n v="11238580.48"/>
    <x v="347"/>
    <n v="81438.988985507254"/>
  </r>
  <r>
    <x v="9"/>
    <s v="Indore"/>
    <x v="299"/>
    <x v="624"/>
    <n v="124654.07999999999"/>
    <x v="915"/>
    <n v="4243115.9899999993"/>
    <x v="339"/>
    <n v="29062.43828767123"/>
  </r>
  <r>
    <x v="9"/>
    <s v="Vadodara"/>
    <x v="5"/>
    <x v="625"/>
    <n v="297132.66000000003"/>
    <x v="916"/>
    <n v="11232700.48"/>
    <x v="348"/>
    <n v="81990.514452554751"/>
  </r>
  <r>
    <x v="9"/>
    <s v="Indore"/>
    <x v="5"/>
    <x v="625"/>
    <n v="291211.56000000006"/>
    <x v="917"/>
    <n v="4237233.8299999991"/>
    <x v="340"/>
    <n v="29222.302275862065"/>
  </r>
  <r>
    <x v="9"/>
    <s v="Vadodara"/>
    <x v="5"/>
    <x v="625"/>
    <n v="285290.46000000002"/>
    <x v="918"/>
    <n v="11226779.379999999"/>
    <x v="349"/>
    <n v="82549.848382352939"/>
  </r>
  <r>
    <x v="9"/>
    <s v="Vadodara"/>
    <x v="5"/>
    <x v="625"/>
    <n v="279369.36"/>
    <x v="919"/>
    <n v="11220858.279999999"/>
    <x v="350"/>
    <n v="83117.468740740733"/>
  </r>
  <r>
    <x v="9"/>
    <s v="Vadodara"/>
    <x v="5"/>
    <x v="625"/>
    <n v="12752.7"/>
    <x v="920"/>
    <n v="11214937.18"/>
    <x v="351"/>
    <n v="83693.561044776114"/>
  </r>
  <r>
    <x v="9"/>
    <s v="Indore"/>
    <x v="49"/>
    <x v="626"/>
    <n v="273448.26"/>
    <x v="921"/>
    <n v="4231312.7299999995"/>
    <x v="341"/>
    <n v="29384.116180555553"/>
  </r>
  <r>
    <x v="9"/>
    <s v="Vadodara"/>
    <x v="49"/>
    <x v="626"/>
    <n v="267448.32000000001"/>
    <x v="922"/>
    <n v="11209016.08"/>
    <x v="352"/>
    <n v="84278.316390977445"/>
  </r>
  <r>
    <x v="9"/>
    <s v="Indore"/>
    <x v="49"/>
    <x v="626"/>
    <n v="261448.37999999998"/>
    <x v="923"/>
    <n v="4225312.7899999991"/>
    <x v="342"/>
    <n v="29547.641888111881"/>
  </r>
  <r>
    <x v="9"/>
    <s v="Indore"/>
    <x v="156"/>
    <x v="627"/>
    <n v="61564.36"/>
    <x v="924"/>
    <n v="4219312.8499999996"/>
    <x v="343"/>
    <n v="29713.470774647885"/>
  </r>
  <r>
    <x v="9"/>
    <s v="Indore"/>
    <x v="156"/>
    <x v="627"/>
    <n v="55564.36"/>
    <x v="925"/>
    <n v="4213312.8499999996"/>
    <x v="344"/>
    <n v="29881.651418439713"/>
  </r>
  <r>
    <x v="9"/>
    <s v="Vadodara"/>
    <x v="156"/>
    <x v="627"/>
    <n v="49564.36"/>
    <x v="926"/>
    <n v="11203016.140000001"/>
    <x v="353"/>
    <n v="84871.334393939396"/>
  </r>
  <r>
    <x v="9"/>
    <s v="Vadodara"/>
    <x v="16"/>
    <x v="628"/>
    <n v="762816.94000000006"/>
    <x v="927"/>
    <n v="11197016.139999999"/>
    <x v="354"/>
    <n v="85473.405648854954"/>
  </r>
  <r>
    <x v="9"/>
    <s v="Indore"/>
    <x v="34"/>
    <x v="629"/>
    <n v="93164.340000000011"/>
    <x v="928"/>
    <n v="4207312.8499999996"/>
    <x v="345"/>
    <n v="30052.23464285714"/>
  </r>
  <r>
    <x v="9"/>
    <s v="Vadodara"/>
    <x v="34"/>
    <x v="629"/>
    <n v="87003.66"/>
    <x v="929"/>
    <n v="11191006.84"/>
    <x v="355"/>
    <n v="86084.668000000005"/>
  </r>
  <r>
    <x v="9"/>
    <s v="Indore"/>
    <x v="34"/>
    <x v="629"/>
    <n v="80842.98000000001"/>
    <x v="930"/>
    <n v="4201152.17"/>
    <x v="346"/>
    <n v="30224.116330935252"/>
  </r>
  <r>
    <x v="9"/>
    <s v="Indore"/>
    <x v="300"/>
    <x v="630"/>
    <n v="193505.42"/>
    <x v="931"/>
    <n v="4194991.4899999993"/>
    <x v="347"/>
    <n v="30398.489057971008"/>
  </r>
  <r>
    <x v="9"/>
    <s v="Vadodara"/>
    <x v="30"/>
    <x v="631"/>
    <n v="301493.2"/>
    <x v="932"/>
    <n v="11184846.16"/>
    <x v="356"/>
    <n v="86704.233798449612"/>
  </r>
  <r>
    <x v="9"/>
    <s v="Pune"/>
    <x v="20"/>
    <x v="632"/>
    <n v="12629.76"/>
    <x v="933"/>
    <n v="637054.62999999989"/>
    <x v="138"/>
    <n v="20550.149354838704"/>
  </r>
  <r>
    <x v="9"/>
    <s v="Vadodara"/>
    <x v="20"/>
    <x v="632"/>
    <n v="6314.88"/>
    <x v="934"/>
    <n v="11178546.16"/>
    <x v="357"/>
    <n v="87332.391875000001"/>
  </r>
  <r>
    <x v="9"/>
    <s v="Indore"/>
    <x v="254"/>
    <x v="633"/>
    <n v="255448.43999999997"/>
    <x v="935"/>
    <n v="4188746.21"/>
    <x v="348"/>
    <n v="30574.789854014598"/>
  </r>
  <r>
    <x v="9"/>
    <s v="Indore"/>
    <x v="301"/>
    <x v="634"/>
    <n v="249132.6"/>
    <x v="936"/>
    <n v="4182430.37"/>
    <x v="349"/>
    <n v="30753.164485294117"/>
  </r>
  <r>
    <x v="9"/>
    <s v="Vadodara"/>
    <x v="301"/>
    <x v="634"/>
    <n v="242816.69999999998"/>
    <x v="937"/>
    <n v="11172231.279999999"/>
    <x v="358"/>
    <n v="87970.325039370073"/>
  </r>
  <r>
    <x v="9"/>
    <s v="Vadodara"/>
    <x v="301"/>
    <x v="634"/>
    <n v="236500.80000000002"/>
    <x v="938"/>
    <n v="11165915.379999999"/>
    <x v="359"/>
    <n v="88618.376031746026"/>
  </r>
  <r>
    <x v="9"/>
    <s v="Indore"/>
    <x v="267"/>
    <x v="635"/>
    <n v="1061741.73"/>
    <x v="939"/>
    <n v="4176114.47"/>
    <x v="350"/>
    <n v="30934.181259259261"/>
  </r>
  <r>
    <x v="9"/>
    <s v="Indore"/>
    <x v="17"/>
    <x v="636"/>
    <n v="756807.64"/>
    <x v="940"/>
    <n v="4169781.32"/>
    <x v="351"/>
    <n v="31117.771044776116"/>
  </r>
  <r>
    <x v="9"/>
    <s v="Indore"/>
    <x v="132"/>
    <x v="637"/>
    <n v="428369.97999999992"/>
    <x v="941"/>
    <n v="4163427.86"/>
    <x v="352"/>
    <n v="31303.968872180449"/>
  </r>
  <r>
    <x v="9"/>
    <s v="Vadodara"/>
    <x v="132"/>
    <x v="637"/>
    <n v="422009.97999999992"/>
    <x v="942"/>
    <n v="11159599.48"/>
    <x v="360"/>
    <n v="89276.795840000006"/>
  </r>
  <r>
    <x v="9"/>
    <s v="Vadodara"/>
    <x v="302"/>
    <x v="638"/>
    <n v="74682.3"/>
    <x v="943"/>
    <n v="11153239.48"/>
    <x v="361"/>
    <n v="89945.479677419353"/>
  </r>
  <r>
    <x v="9"/>
    <s v="Vadodara"/>
    <x v="303"/>
    <x v="639"/>
    <n v="215117.1"/>
    <x v="944"/>
    <n v="11146832.199999999"/>
    <x v="362"/>
    <n v="90624.652032520316"/>
  </r>
  <r>
    <x v="9"/>
    <s v="Indore"/>
    <x v="59"/>
    <x v="640"/>
    <n v="230184.9"/>
    <x v="945"/>
    <n v="4157067.86"/>
    <x v="353"/>
    <n v="31492.938333333332"/>
  </r>
  <r>
    <x v="9"/>
    <s v="Indore"/>
    <x v="255"/>
    <x v="641"/>
    <n v="105544.81999999999"/>
    <x v="946"/>
    <n v="4150584.38"/>
    <x v="354"/>
    <n v="31683.850229007632"/>
  </r>
  <r>
    <x v="9"/>
    <s v="Vadodara"/>
    <x v="255"/>
    <x v="641"/>
    <n v="99057.62"/>
    <x v="947"/>
    <n v="11140409.02"/>
    <x v="363"/>
    <n v="91314.828032786885"/>
  </r>
  <r>
    <x v="9"/>
    <s v="Vadodara"/>
    <x v="17"/>
    <x v="642"/>
    <n v="750454.17999999993"/>
    <x v="948"/>
    <n v="11133921.82"/>
    <x v="364"/>
    <n v="92015.882809917355"/>
  </r>
  <r>
    <x v="9"/>
    <s v="Vadodara"/>
    <x v="17"/>
    <x v="642"/>
    <n v="743965.54"/>
    <x v="949"/>
    <n v="11127433.18"/>
    <x v="365"/>
    <n v="92728.609833333336"/>
  </r>
  <r>
    <x v="9"/>
    <s v="Vadodara"/>
    <x v="73"/>
    <x v="643"/>
    <n v="737476.9"/>
    <x v="950"/>
    <n v="11120944.539999999"/>
    <x v="366"/>
    <n v="93453.315462184866"/>
  </r>
  <r>
    <x v="9"/>
    <s v="Vadodara"/>
    <x v="120"/>
    <x v="644"/>
    <n v="187260.13999999998"/>
    <x v="951"/>
    <n v="11114454.939999999"/>
    <x v="367"/>
    <n v="94190.296101694912"/>
  </r>
  <r>
    <x v="9"/>
    <s v="Indore"/>
    <x v="251"/>
    <x v="645"/>
    <n v="87552.75"/>
    <x v="952"/>
    <n v="4144097.18"/>
    <x v="355"/>
    <n v="31877.670615384617"/>
  </r>
  <r>
    <x v="9"/>
    <s v="Indore"/>
    <x v="251"/>
    <x v="645"/>
    <n v="80943.150000000009"/>
    <x v="953"/>
    <n v="4137487.58"/>
    <x v="356"/>
    <n v="32073.547131782947"/>
  </r>
  <r>
    <x v="9"/>
    <s v="Vadodara"/>
    <x v="251"/>
    <x v="645"/>
    <n v="74333.55"/>
    <x v="954"/>
    <n v="11107854.939999999"/>
    <x v="368"/>
    <n v="94938.931111111102"/>
  </r>
  <r>
    <x v="9"/>
    <s v="Vadodara"/>
    <x v="103"/>
    <x v="646"/>
    <n v="223701.42"/>
    <x v="955"/>
    <n v="11101245.34"/>
    <x v="369"/>
    <n v="95700.390862068962"/>
  </r>
  <r>
    <x v="9"/>
    <s v="Indore"/>
    <x v="21"/>
    <x v="647"/>
    <n v="415649.98"/>
    <x v="956"/>
    <n v="4130877.98"/>
    <x v="357"/>
    <n v="32272.48421875"/>
  </r>
  <r>
    <x v="9"/>
    <s v="Indore"/>
    <x v="304"/>
    <x v="648"/>
    <n v="6831.6"/>
    <x v="957"/>
    <n v="4124244.6199999996"/>
    <x v="358"/>
    <n v="32474.367086614169"/>
  </r>
  <r>
    <x v="9"/>
    <s v="Vadodara"/>
    <x v="245"/>
    <x v="649"/>
    <n v="180660.14"/>
    <x v="958"/>
    <n v="11094613.6"/>
    <x v="370"/>
    <n v="96474.900869565216"/>
  </r>
  <r>
    <x v="9"/>
    <s v="Indore"/>
    <x v="305"/>
    <x v="650"/>
    <n v="217069.68"/>
    <x v="959"/>
    <n v="4117413.02"/>
    <x v="359"/>
    <n v="32677.88111111111"/>
  </r>
  <r>
    <x v="9"/>
    <s v="Indore"/>
    <x v="306"/>
    <x v="651"/>
    <n v="118771.91999999998"/>
    <x v="960"/>
    <n v="4110465.5"/>
    <x v="360"/>
    <n v="32883.724000000002"/>
  </r>
  <r>
    <x v="9"/>
    <s v="Indore"/>
    <x v="4"/>
    <x v="652"/>
    <n v="17508.07"/>
    <x v="961"/>
    <n v="4103511.86"/>
    <x v="361"/>
    <n v="33092.837580645159"/>
  </r>
  <r>
    <x v="9"/>
    <s v="Indore"/>
    <x v="258"/>
    <x v="653"/>
    <n v="43564.36"/>
    <x v="962"/>
    <n v="4096547.54"/>
    <x v="362"/>
    <n v="33305.264552845532"/>
  </r>
  <r>
    <x v="9"/>
    <s v="Vadodara"/>
    <x v="30"/>
    <x v="653"/>
    <n v="295193.2"/>
    <x v="963"/>
    <n v="11087691.6"/>
    <x v="371"/>
    <n v="97260.452631578941"/>
  </r>
  <r>
    <x v="9"/>
    <s v="Indore"/>
    <x v="307"/>
    <x v="654"/>
    <n v="7021.62"/>
    <x v="964"/>
    <n v="4089547.54"/>
    <x v="363"/>
    <n v="33520.881475409835"/>
  </r>
  <r>
    <x v="9"/>
    <s v="Indore"/>
    <x v="77"/>
    <x v="655"/>
    <n v="210122.16"/>
    <x v="965"/>
    <n v="4082525.92"/>
    <x v="364"/>
    <n v="33739.883636363636"/>
  </r>
  <r>
    <x v="9"/>
    <s v="Indore"/>
    <x v="77"/>
    <x v="655"/>
    <n v="203016.84"/>
    <x v="966"/>
    <n v="4075420.6"/>
    <x v="365"/>
    <n v="33961.838333333333"/>
  </r>
  <r>
    <x v="9"/>
    <s v="Indore"/>
    <x v="135"/>
    <x v="656"/>
    <n v="208693.92"/>
    <x v="967"/>
    <n v="4068315.2800000003"/>
    <x v="366"/>
    <n v="34187.523361344538"/>
  </r>
  <r>
    <x v="9"/>
    <s v="Indore"/>
    <x v="123"/>
    <x v="657"/>
    <n v="201362.4"/>
    <x v="968"/>
    <n v="4060983.7600000002"/>
    <x v="367"/>
    <n v="34415.116610169491"/>
  </r>
  <r>
    <x v="9"/>
    <s v="Vadodara"/>
    <x v="123"/>
    <x v="657"/>
    <n v="194012.4"/>
    <x v="969"/>
    <n v="11080691.6"/>
    <x v="372"/>
    <n v="98059.217699115048"/>
  </r>
  <r>
    <x v="9"/>
    <s v="Indore"/>
    <x v="123"/>
    <x v="657"/>
    <n v="186662.39999999999"/>
    <x v="970"/>
    <n v="4053633.76"/>
    <x v="368"/>
    <n v="34646.44239316239"/>
  </r>
  <r>
    <x v="9"/>
    <s v="Vadodara"/>
    <x v="123"/>
    <x v="657"/>
    <n v="179312.4"/>
    <x v="971"/>
    <n v="11073341.6"/>
    <x v="373"/>
    <n v="98869.121428571423"/>
  </r>
  <r>
    <x v="9"/>
    <s v="Indore"/>
    <x v="123"/>
    <x v="657"/>
    <n v="171962.4"/>
    <x v="972"/>
    <n v="4046283.76"/>
    <x v="369"/>
    <n v="34881.756551724138"/>
  </r>
  <r>
    <x v="9"/>
    <s v="Indore"/>
    <x v="123"/>
    <x v="657"/>
    <n v="164612.4"/>
    <x v="973"/>
    <n v="4038933.76"/>
    <x v="370"/>
    <n v="35121.163130434783"/>
  </r>
  <r>
    <x v="9"/>
    <s v="Vadodara"/>
    <x v="53"/>
    <x v="658"/>
    <n v="195911.52"/>
    <x v="974"/>
    <n v="11065991.6"/>
    <x v="374"/>
    <n v="99693.618018018009"/>
  </r>
  <r>
    <x v="9"/>
    <s v="Vadodara"/>
    <x v="3"/>
    <x v="659"/>
    <n v="7426.89"/>
    <x v="975"/>
    <n v="11058623.119999999"/>
    <x v="375"/>
    <n v="100532.93745454545"/>
  </r>
  <r>
    <x v="9"/>
    <s v="Pune"/>
    <x v="262"/>
    <x v="660"/>
    <n v="68275.02"/>
    <x v="976"/>
    <n v="630739.74999999988"/>
    <x v="149"/>
    <n v="21024.658333333329"/>
  </r>
  <r>
    <x v="9"/>
    <s v="Pune"/>
    <x v="143"/>
    <x v="661"/>
    <n v="37468.800000000003"/>
    <x v="977"/>
    <n v="623307.31000000006"/>
    <x v="154"/>
    <n v="21493.35551724138"/>
  </r>
  <r>
    <x v="9"/>
    <s v="Indore"/>
    <x v="237"/>
    <x v="662"/>
    <n v="409016.62"/>
    <x v="978"/>
    <n v="4031583.76"/>
    <x v="371"/>
    <n v="35364.769824561401"/>
  </r>
  <r>
    <x v="9"/>
    <s v="Vadodara"/>
    <x v="237"/>
    <x v="662"/>
    <n v="401516.74"/>
    <x v="979"/>
    <n v="11051196.23"/>
    <x v="376"/>
    <n v="101387.1213761468"/>
  </r>
  <r>
    <x v="9"/>
    <s v="Indore"/>
    <x v="101"/>
    <x v="663"/>
    <n v="9140793.2800000012"/>
    <x v="980"/>
    <n v="4024083.88"/>
    <x v="372"/>
    <n v="35611.361769911506"/>
  </r>
  <r>
    <x v="9"/>
    <s v="Vadodara"/>
    <x v="266"/>
    <x v="664"/>
    <n v="92570.42"/>
    <x v="981"/>
    <n v="11043696.35"/>
    <x v="377"/>
    <n v="102256.44768518518"/>
  </r>
  <r>
    <x v="9"/>
    <s v="Vadodara"/>
    <x v="267"/>
    <x v="665"/>
    <n v="1055408.58"/>
    <x v="982"/>
    <n v="11036129.15"/>
    <x v="378"/>
    <n v="103141.39392523364"/>
  </r>
  <r>
    <x v="9"/>
    <s v="Indore"/>
    <x v="132"/>
    <x v="666"/>
    <n v="394016.86"/>
    <x v="983"/>
    <n v="4016570.68"/>
    <x v="373"/>
    <n v="35862.238214285717"/>
  </r>
  <r>
    <x v="9"/>
    <s v="Vadodara"/>
    <x v="308"/>
    <x v="667"/>
    <n v="1032606.2999999999"/>
    <x v="984"/>
    <n v="11028529.369999999"/>
    <x v="379"/>
    <n v="104042.72990566037"/>
  </r>
  <r>
    <x v="9"/>
    <s v="Indore"/>
    <x v="308"/>
    <x v="667"/>
    <n v="1024834.08"/>
    <x v="985"/>
    <n v="4008938.68"/>
    <x v="374"/>
    <n v="36116.564684684687"/>
  </r>
  <r>
    <x v="9"/>
    <s v="Indore"/>
    <x v="222"/>
    <x v="668"/>
    <n v="386384.86000000004"/>
    <x v="986"/>
    <n v="4001166.4600000004"/>
    <x v="375"/>
    <n v="36374.240545454551"/>
  </r>
  <r>
    <x v="9"/>
    <s v="Indore"/>
    <x v="28"/>
    <x v="669"/>
    <n v="173738.14"/>
    <x v="987"/>
    <n v="3993240.54"/>
    <x v="376"/>
    <n v="36635.234311926608"/>
  </r>
  <r>
    <x v="9"/>
    <s v="Vadodara"/>
    <x v="28"/>
    <x v="669"/>
    <n v="165758.14000000001"/>
    <x v="988"/>
    <n v="11020757.15"/>
    <x v="380"/>
    <n v="104959.59190476191"/>
  </r>
  <r>
    <x v="9"/>
    <s v="Indore"/>
    <x v="56"/>
    <x v="670"/>
    <n v="36564.36"/>
    <x v="989"/>
    <n v="3985260.54"/>
    <x v="377"/>
    <n v="36900.560555555559"/>
  </r>
  <r>
    <x v="9"/>
    <s v="Vadodara"/>
    <x v="61"/>
    <x v="671"/>
    <n v="188543.03999999998"/>
    <x v="990"/>
    <n v="11012777.15"/>
    <x v="381"/>
    <n v="105892.08798076924"/>
  </r>
  <r>
    <x v="9"/>
    <s v="Indore"/>
    <x v="61"/>
    <x v="671"/>
    <n v="180326.87999999998"/>
    <x v="991"/>
    <n v="3977160.5400000005"/>
    <x v="378"/>
    <n v="37169.724672897202"/>
  </r>
  <r>
    <x v="9"/>
    <s v="Vadodara"/>
    <x v="61"/>
    <x v="671"/>
    <n v="172110.71999999997"/>
    <x v="992"/>
    <n v="11004560.99"/>
    <x v="382"/>
    <n v="106840.39796116506"/>
  </r>
  <r>
    <x v="9"/>
    <s v="Vadodara"/>
    <x v="61"/>
    <x v="671"/>
    <n v="163894.56"/>
    <x v="993"/>
    <n v="10996344.83"/>
    <x v="383"/>
    <n v="107807.30225490197"/>
  </r>
  <r>
    <x v="9"/>
    <s v="Indore"/>
    <x v="61"/>
    <x v="671"/>
    <n v="155678.39999999999"/>
    <x v="994"/>
    <n v="3968944.3800000004"/>
    <x v="379"/>
    <n v="37442.871509433964"/>
  </r>
  <r>
    <x v="9"/>
    <s v="Vadodara"/>
    <x v="51"/>
    <x v="672"/>
    <n v="135732"/>
    <x v="995"/>
    <n v="10988128.67"/>
    <x v="384"/>
    <n v="108793.35316831683"/>
  </r>
  <r>
    <x v="9"/>
    <s v="Pune"/>
    <x v="162"/>
    <x v="673"/>
    <n v="17076.84"/>
    <x v="996"/>
    <n v="615813.55000000005"/>
    <x v="158"/>
    <n v="21993.341071428575"/>
  </r>
  <r>
    <x v="9"/>
    <s v="Indore"/>
    <x v="205"/>
    <x v="674"/>
    <n v="1047808.8"/>
    <x v="997"/>
    <n v="3960728.22"/>
    <x v="380"/>
    <n v="37721.221142857146"/>
  </r>
  <r>
    <x v="9"/>
    <s v="Indore"/>
    <x v="225"/>
    <x v="675"/>
    <n v="157778.14000000001"/>
    <x v="998"/>
    <n v="3952438.14"/>
    <x v="381"/>
    <n v="38004.212884615386"/>
  </r>
  <r>
    <x v="9"/>
    <s v="Indore"/>
    <x v="225"/>
    <x v="675"/>
    <n v="149451.1"/>
    <x v="999"/>
    <n v="3944111.1"/>
    <x v="382"/>
    <n v="38292.340776699028"/>
  </r>
  <r>
    <x v="9"/>
    <s v="Indore"/>
    <x v="43"/>
    <x v="676"/>
    <n v="1017061.86"/>
    <x v="1000"/>
    <n v="3935784.06"/>
    <x v="383"/>
    <n v="38586.118235294118"/>
  </r>
  <r>
    <x v="9"/>
    <s v="Indore"/>
    <x v="47"/>
    <x v="677"/>
    <n v="1008727.86"/>
    <x v="1001"/>
    <n v="3927450.06"/>
    <x v="384"/>
    <n v="38885.644158415846"/>
  </r>
  <r>
    <x v="9"/>
    <s v="Vadodara"/>
    <x v="296"/>
    <x v="678"/>
    <n v="1000380.0599999999"/>
    <x v="1002"/>
    <n v="10979888.67"/>
    <x v="385"/>
    <n v="109798.8867"/>
  </r>
  <r>
    <x v="9"/>
    <s v="Indore"/>
    <x v="156"/>
    <x v="679"/>
    <n v="28464.36"/>
    <x v="1003"/>
    <n v="3919102.2600000002"/>
    <x v="385"/>
    <n v="39191.022600000004"/>
  </r>
  <r>
    <x v="9"/>
    <s v="Indore"/>
    <x v="202"/>
    <x v="680"/>
    <n v="85003.22"/>
    <x v="1004"/>
    <n v="3910477.2600000002"/>
    <x v="386"/>
    <n v="39499.770303030302"/>
  </r>
  <r>
    <x v="9"/>
    <s v="Pune"/>
    <x v="284"/>
    <x v="681"/>
    <n v="8829.48"/>
    <x v="1005"/>
    <n v="607566.19000000006"/>
    <x v="160"/>
    <n v="22502.451481481483"/>
  </r>
  <r>
    <x v="9"/>
    <s v="Vadodara"/>
    <x v="2"/>
    <x v="682"/>
    <n v="60842.58"/>
    <x v="1006"/>
    <n v="10971416.49"/>
    <x v="386"/>
    <n v="110822.38878787879"/>
  </r>
  <r>
    <x v="9"/>
    <s v="Vadodara"/>
    <x v="2"/>
    <x v="682"/>
    <n v="52003.14"/>
    <x v="1007"/>
    <n v="10962577.050000001"/>
    <x v="387"/>
    <n v="111863.03112244899"/>
  </r>
  <r>
    <x v="9"/>
    <s v="Pune"/>
    <x v="81"/>
    <x v="683"/>
    <n v="157262.39999999999"/>
    <x v="1008"/>
    <n v="598736.71"/>
    <x v="164"/>
    <n v="23028.334999999999"/>
  </r>
  <r>
    <x v="9"/>
    <s v="Vadodara"/>
    <x v="16"/>
    <x v="684"/>
    <n v="730987.3"/>
    <x v="1009"/>
    <n v="10953737.609999999"/>
    <x v="388"/>
    <n v="112925.12999999999"/>
  </r>
  <r>
    <x v="9"/>
    <s v="Indore"/>
    <x v="16"/>
    <x v="684"/>
    <n v="721973.35000000009"/>
    <x v="1010"/>
    <n v="3901828.86"/>
    <x v="387"/>
    <n v="39814.580204081634"/>
  </r>
  <r>
    <x v="9"/>
    <s v="Indore"/>
    <x v="302"/>
    <x v="685"/>
    <n v="43163.700000000004"/>
    <x v="1011"/>
    <n v="3892814.9099999997"/>
    <x v="388"/>
    <n v="40132.1124742268"/>
  </r>
  <r>
    <x v="9"/>
    <s v="Vadodara"/>
    <x v="278"/>
    <x v="686"/>
    <n v="76354.819999999992"/>
    <x v="1012"/>
    <n v="10944723.66"/>
    <x v="389"/>
    <n v="114007.53812500001"/>
  </r>
  <r>
    <x v="9"/>
    <s v="Pune"/>
    <x v="113"/>
    <x v="687"/>
    <n v="288193.2"/>
    <x v="1013"/>
    <n v="589791.43000000005"/>
    <x v="192"/>
    <n v="23591.657200000001"/>
  </r>
  <r>
    <x v="9"/>
    <s v="Indore"/>
    <x v="309"/>
    <x v="688"/>
    <n v="141124.06"/>
    <x v="1014"/>
    <n v="3883737.93"/>
    <x v="389"/>
    <n v="40455.603437500002"/>
  </r>
  <r>
    <x v="9"/>
    <s v="Pune"/>
    <x v="91"/>
    <x v="689"/>
    <n v="712959.4"/>
    <x v="1015"/>
    <n v="580688.03"/>
    <x v="196"/>
    <n v="24195.334583333333"/>
  </r>
  <r>
    <x v="9"/>
    <s v="Indore"/>
    <x v="17"/>
    <x v="690"/>
    <n v="703775.8"/>
    <x v="1016"/>
    <n v="3874612.71"/>
    <x v="390"/>
    <n v="40785.396947368419"/>
  </r>
  <r>
    <x v="9"/>
    <s v="Indore"/>
    <x v="310"/>
    <x v="691"/>
    <n v="9133280.0800000001"/>
    <x v="1017"/>
    <n v="3865420.4699999997"/>
    <x v="391"/>
    <n v="41121.494361702127"/>
  </r>
  <r>
    <x v="9"/>
    <s v="Vadodara"/>
    <x v="81"/>
    <x v="692"/>
    <n v="148317.12"/>
    <x v="1018"/>
    <n v="10935644.459999999"/>
    <x v="390"/>
    <n v="115112.04694736841"/>
  </r>
  <r>
    <x v="9"/>
    <s v="Vadodara"/>
    <x v="280"/>
    <x v="693"/>
    <n v="147462.24"/>
    <x v="1019"/>
    <n v="10926326.459999999"/>
    <x v="391"/>
    <n v="116237.51553191488"/>
  </r>
  <r>
    <x v="9"/>
    <s v="Vadodara"/>
    <x v="311"/>
    <x v="694"/>
    <n v="378458.94"/>
    <x v="1020"/>
    <n v="10916852.699999999"/>
    <x v="392"/>
    <n v="117385.5129032258"/>
  </r>
  <r>
    <x v="9"/>
    <s v="Vadodara"/>
    <x v="311"/>
    <x v="694"/>
    <n v="368848.14"/>
    <x v="1021"/>
    <n v="10907241.9"/>
    <x v="393"/>
    <n v="118556.97717391305"/>
  </r>
  <r>
    <x v="9"/>
    <s v="Vadodara"/>
    <x v="311"/>
    <x v="694"/>
    <n v="359237.34"/>
    <x v="1022"/>
    <n v="10897631.1"/>
    <x v="394"/>
    <n v="119754.1879120879"/>
  </r>
  <r>
    <x v="9"/>
    <s v="Vadodara"/>
    <x v="163"/>
    <x v="695"/>
    <n v="34086.720000000001"/>
    <x v="1023"/>
    <n v="10888020.299999999"/>
    <x v="395"/>
    <n v="120978.00333333333"/>
  </r>
  <r>
    <x v="9"/>
    <s v="Vadodara"/>
    <x v="163"/>
    <x v="695"/>
    <n v="24475.800000000003"/>
    <x v="1024"/>
    <n v="10878409.379999999"/>
    <x v="396"/>
    <n v="122229.31887640449"/>
  </r>
  <r>
    <x v="9"/>
    <s v="Indore"/>
    <x v="312"/>
    <x v="696"/>
    <n v="924639.76"/>
    <x v="1025"/>
    <n v="3856121.43"/>
    <x v="392"/>
    <n v="41463.671290322585"/>
  </r>
  <r>
    <x v="9"/>
    <s v="Indore"/>
    <x v="313"/>
    <x v="697"/>
    <n v="131998.84"/>
    <x v="1026"/>
    <n v="3846508.9499999997"/>
    <x v="393"/>
    <n v="41809.879891304343"/>
  </r>
  <r>
    <x v="9"/>
    <s v="Indore"/>
    <x v="314"/>
    <x v="698"/>
    <n v="137988.48000000001"/>
    <x v="1027"/>
    <n v="3836862.03"/>
    <x v="394"/>
    <n v="42163.319010989006"/>
  </r>
  <r>
    <x v="9"/>
    <s v="Indore"/>
    <x v="315"/>
    <x v="699"/>
    <n v="694583.56"/>
    <x v="1028"/>
    <n v="3827131.23"/>
    <x v="395"/>
    <n v="42523.68033333333"/>
  </r>
  <r>
    <x v="9"/>
    <s v="Pune"/>
    <x v="315"/>
    <x v="699"/>
    <n v="684850.60000000009"/>
    <x v="1029"/>
    <n v="571504.42999999993"/>
    <x v="212"/>
    <n v="24848.018695652172"/>
  </r>
  <r>
    <x v="9"/>
    <s v="Vadodara"/>
    <x v="58"/>
    <x v="700"/>
    <n v="675117.64"/>
    <x v="1030"/>
    <n v="10868798.459999999"/>
    <x v="397"/>
    <n v="123509.0734090909"/>
  </r>
  <r>
    <x v="9"/>
    <s v="Vadodara"/>
    <x v="52"/>
    <x v="701"/>
    <n v="915027.28"/>
    <x v="1031"/>
    <n v="10859064.060000001"/>
    <x v="398"/>
    <n v="124816.82827586208"/>
  </r>
  <r>
    <x v="9"/>
    <s v="Vadodara"/>
    <x v="222"/>
    <x v="702"/>
    <n v="349626.54000000004"/>
    <x v="1032"/>
    <n v="10849184.380000001"/>
    <x v="399"/>
    <n v="126153.30674418606"/>
  </r>
  <r>
    <x v="9"/>
    <s v="Vadodara"/>
    <x v="271"/>
    <x v="703"/>
    <n v="67723.950000000012"/>
    <x v="1033"/>
    <n v="10839276.98"/>
    <x v="400"/>
    <n v="127520.90564705883"/>
  </r>
  <r>
    <x v="9"/>
    <s v="Indore"/>
    <x v="234"/>
    <x v="704"/>
    <n v="57815.100000000006"/>
    <x v="1034"/>
    <n v="3817398.27"/>
    <x v="396"/>
    <n v="42892.115393258428"/>
  </r>
  <r>
    <x v="9"/>
    <s v="Indore"/>
    <x v="285"/>
    <x v="705"/>
    <n v="19839.36"/>
    <x v="1035"/>
    <n v="3807483.87"/>
    <x v="397"/>
    <n v="43266.86215909091"/>
  </r>
  <r>
    <x v="9"/>
    <s v="Vadodara"/>
    <x v="285"/>
    <x v="705"/>
    <n v="9919.68"/>
    <x v="1036"/>
    <n v="10829368.129999999"/>
    <x v="401"/>
    <n v="128921.04916666665"/>
  </r>
  <r>
    <x v="9"/>
    <s v="Pune"/>
    <x v="131"/>
    <x v="706"/>
    <n v="665383.24"/>
    <x v="1037"/>
    <n v="561771.47"/>
    <x v="219"/>
    <n v="25535.066818181818"/>
  </r>
  <r>
    <x v="9"/>
    <s v="Indore"/>
    <x v="81"/>
    <x v="707"/>
    <n v="138999.12"/>
    <x v="1038"/>
    <n v="3797564.19"/>
    <x v="398"/>
    <n v="43650.163103448278"/>
  </r>
  <r>
    <x v="9"/>
    <s v="Vadodara"/>
    <x v="316"/>
    <x v="708"/>
    <n v="10272.5"/>
    <x v="1039"/>
    <n v="10819448.449999999"/>
    <x v="402"/>
    <n v="130354.80060240962"/>
  </r>
  <r>
    <x v="9"/>
    <s v="Indore"/>
    <x v="317"/>
    <x v="709"/>
    <n v="9123981.040000001"/>
    <x v="1040"/>
    <n v="3787500.75"/>
    <x v="399"/>
    <n v="44040.70639534884"/>
  </r>
  <r>
    <x v="9"/>
    <s v="Vadodara"/>
    <x v="318"/>
    <x v="710"/>
    <n v="991907.88"/>
    <x v="1041"/>
    <n v="10809175.949999999"/>
    <x v="0"/>
    <n v="131819.21890243902"/>
  </r>
  <r>
    <x v="9"/>
    <s v="Vadodara"/>
    <x v="69"/>
    <x v="711"/>
    <n v="26340"/>
    <x v="1042"/>
    <n v="10798724.35"/>
    <x v="1"/>
    <n v="133317.58456790124"/>
  </r>
  <r>
    <x v="9"/>
    <s v="Vadodara"/>
    <x v="30"/>
    <x v="711"/>
    <n v="279089.8"/>
    <x v="1043"/>
    <n v="10788224.35"/>
    <x v="2"/>
    <n v="134852.80437500001"/>
  </r>
  <r>
    <x v="9"/>
    <s v="Vadodara"/>
    <x v="149"/>
    <x v="712"/>
    <n v="10543.75"/>
    <x v="1044"/>
    <n v="10777724.35"/>
    <x v="6"/>
    <n v="136426.8905063291"/>
  </r>
  <r>
    <x v="9"/>
    <s v="Pune"/>
    <x v="242"/>
    <x v="713"/>
    <n v="128935.67999999999"/>
    <x v="1045"/>
    <n v="551770.67000000004"/>
    <x v="224"/>
    <n v="26274.793809523813"/>
  </r>
  <r>
    <x v="9"/>
    <s v="Pune"/>
    <x v="135"/>
    <x v="714"/>
    <n v="118339.2"/>
    <x v="1046"/>
    <n v="541174.18999999994"/>
    <x v="226"/>
    <n v="27058.709499999997"/>
  </r>
  <r>
    <x v="9"/>
    <s v="Indore"/>
    <x v="261"/>
    <x v="715"/>
    <n v="1039518.72"/>
    <x v="1047"/>
    <n v="3777132.15"/>
    <x v="400"/>
    <n v="44436.848823529413"/>
  </r>
  <r>
    <x v="9"/>
    <s v="Indore"/>
    <x v="234"/>
    <x v="716"/>
    <n v="47900.700000000004"/>
    <x v="1048"/>
    <n v="3766116.9899999998"/>
    <x v="401"/>
    <n v="44834.726071428566"/>
  </r>
  <r>
    <x v="9"/>
    <s v="Indore"/>
    <x v="298"/>
    <x v="717"/>
    <n v="339719.14"/>
    <x v="1049"/>
    <n v="3755100.9899999998"/>
    <x v="402"/>
    <n v="45242.180602409637"/>
  </r>
  <r>
    <x v="9"/>
    <s v="Pune"/>
    <x v="57"/>
    <x v="718"/>
    <n v="111818.28"/>
    <x v="1050"/>
    <n v="530176.90999999992"/>
    <x v="234"/>
    <n v="27904.047894736839"/>
  </r>
  <r>
    <x v="9"/>
    <s v="Vadodara"/>
    <x v="57"/>
    <x v="718"/>
    <n v="100657.48000000001"/>
    <x v="1051"/>
    <n v="10767180.6"/>
    <x v="25"/>
    <n v="138040.77692307692"/>
  </r>
  <r>
    <x v="9"/>
    <s v="Indore"/>
    <x v="319"/>
    <x v="719"/>
    <n v="128257.68"/>
    <x v="1052"/>
    <n v="3744045.39"/>
    <x v="0"/>
    <n v="45659.090121951223"/>
  </r>
  <r>
    <x v="9"/>
    <s v="Indore"/>
    <x v="1"/>
    <x v="720"/>
    <n v="117094.56"/>
    <x v="1053"/>
    <n v="3732882.27"/>
    <x v="1"/>
    <n v="46084.966296296298"/>
  </r>
  <r>
    <x v="9"/>
    <s v="Indore"/>
    <x v="117"/>
    <x v="721"/>
    <n v="905147.60000000009"/>
    <x v="1054"/>
    <n v="3721712.19"/>
    <x v="2"/>
    <n v="46521.402374999998"/>
  </r>
  <r>
    <x v="9"/>
    <s v="Vadodara"/>
    <x v="320"/>
    <x v="722"/>
    <n v="328663.54000000004"/>
    <x v="1055"/>
    <n v="10756019.799999999"/>
    <x v="109"/>
    <n v="139688.56883116881"/>
  </r>
  <r>
    <x v="9"/>
    <s v="Vadodara"/>
    <x v="320"/>
    <x v="722"/>
    <n v="317367.14"/>
    <x v="1056"/>
    <n v="10744723.399999999"/>
    <x v="403"/>
    <n v="141377.93947368418"/>
  </r>
  <r>
    <x v="9"/>
    <s v="Indore"/>
    <x v="320"/>
    <x v="722"/>
    <n v="306070.74000000005"/>
    <x v="1057"/>
    <n v="3710498.11"/>
    <x v="6"/>
    <n v="46968.330506329112"/>
  </r>
  <r>
    <x v="9"/>
    <s v="Vadodara"/>
    <x v="320"/>
    <x v="722"/>
    <n v="294774.34000000003"/>
    <x v="1058"/>
    <n v="10733427"/>
    <x v="404"/>
    <n v="143112.35999999999"/>
  </r>
  <r>
    <x v="9"/>
    <s v="Indore"/>
    <x v="0"/>
    <x v="723"/>
    <n v="893933.52"/>
    <x v="1059"/>
    <n v="3699201.71"/>
    <x v="25"/>
    <n v="47425.662948717945"/>
  </r>
  <r>
    <x v="9"/>
    <s v="Indore"/>
    <x v="0"/>
    <x v="723"/>
    <n v="882585.12000000011"/>
    <x v="1060"/>
    <n v="3687853.31"/>
    <x v="109"/>
    <n v="47894.198831168833"/>
  </r>
  <r>
    <x v="9"/>
    <s v="Indore"/>
    <x v="0"/>
    <x v="723"/>
    <n v="871236.72"/>
    <x v="1061"/>
    <n v="3676504.91"/>
    <x v="403"/>
    <n v="48375.064605263156"/>
  </r>
  <r>
    <x v="9"/>
    <s v="Indore"/>
    <x v="0"/>
    <x v="723"/>
    <n v="859888.32000000007"/>
    <x v="1062"/>
    <n v="3665156.51"/>
    <x v="404"/>
    <n v="48868.753466666662"/>
  </r>
  <r>
    <x v="9"/>
    <s v="Vadodara"/>
    <x v="0"/>
    <x v="723"/>
    <n v="848539.91999999993"/>
    <x v="1063"/>
    <n v="10722130.6"/>
    <x v="405"/>
    <n v="144893.65675675674"/>
  </r>
  <r>
    <x v="9"/>
    <s v="Pune"/>
    <x v="43"/>
    <x v="724"/>
    <n v="981456.28"/>
    <x v="1064"/>
    <n v="519016.11"/>
    <x v="245"/>
    <n v="28834.228333333333"/>
  </r>
  <r>
    <x v="9"/>
    <s v="Vadodara"/>
    <x v="321"/>
    <x v="725"/>
    <n v="36884.700000000004"/>
    <x v="1065"/>
    <n v="10710782.199999999"/>
    <x v="406"/>
    <n v="146723.04383561644"/>
  </r>
  <r>
    <x v="9"/>
    <s v="Vadodara"/>
    <x v="283"/>
    <x v="726"/>
    <n v="283477.94"/>
    <x v="1066"/>
    <n v="10698891.58"/>
    <x v="407"/>
    <n v="148595.71638888889"/>
  </r>
  <r>
    <x v="9"/>
    <s v="Vadodara"/>
    <x v="322"/>
    <x v="727"/>
    <n v="969788.67999999993"/>
    <x v="1067"/>
    <n v="10686974.979999999"/>
    <x v="408"/>
    <n v="150520.77436619718"/>
  </r>
  <r>
    <x v="9"/>
    <s v="Indore"/>
    <x v="272"/>
    <x v="728"/>
    <n v="127492"/>
    <x v="1068"/>
    <n v="3653808.11"/>
    <x v="405"/>
    <n v="49375.785270270266"/>
  </r>
  <r>
    <x v="9"/>
    <s v="Pune"/>
    <x v="323"/>
    <x v="729"/>
    <n v="268589.8"/>
    <x v="1069"/>
    <n v="507348.51"/>
    <x v="246"/>
    <n v="29844.03"/>
  </r>
  <r>
    <x v="9"/>
    <s v="Indore"/>
    <x v="252"/>
    <x v="730"/>
    <n v="89496.68"/>
    <x v="1070"/>
    <n v="3641676.11"/>
    <x v="406"/>
    <n v="49885.974109589042"/>
  </r>
  <r>
    <x v="9"/>
    <s v="Indore"/>
    <x v="200"/>
    <x v="731"/>
    <n v="122351.91999999998"/>
    <x v="1071"/>
    <n v="3629365.31"/>
    <x v="407"/>
    <n v="50407.851527777777"/>
  </r>
  <r>
    <x v="9"/>
    <s v="Indore"/>
    <x v="300"/>
    <x v="732"/>
    <n v="110040.72"/>
    <x v="1072"/>
    <n v="3617054.11"/>
    <x v="408"/>
    <n v="50944.424084507038"/>
  </r>
  <r>
    <x v="9"/>
    <s v="Indore"/>
    <x v="101"/>
    <x v="733"/>
    <n v="9113612.4400000013"/>
    <x v="1073"/>
    <n v="3604563.55"/>
    <x v="409"/>
    <n v="51493.764999999999"/>
  </r>
  <r>
    <x v="9"/>
    <s v="Indore"/>
    <x v="18"/>
    <x v="734"/>
    <n v="271561.34000000003"/>
    <x v="1074"/>
    <n v="3592041.55"/>
    <x v="410"/>
    <n v="52058.573188405797"/>
  </r>
  <r>
    <x v="9"/>
    <s v="Vadodara"/>
    <x v="18"/>
    <x v="734"/>
    <n v="258783.53999999998"/>
    <x v="1075"/>
    <n v="10674974.02"/>
    <x v="409"/>
    <n v="152499.62885714284"/>
  </r>
  <r>
    <x v="9"/>
    <s v="Indore"/>
    <x v="308"/>
    <x v="735"/>
    <n v="957787.72"/>
    <x v="1076"/>
    <n v="3579263.75"/>
    <x v="411"/>
    <n v="52636.231617647056"/>
  </r>
  <r>
    <x v="9"/>
    <s v="Vadodara"/>
    <x v="308"/>
    <x v="735"/>
    <n v="944834.0199999999"/>
    <x v="1077"/>
    <n v="10662196.219999999"/>
    <x v="410"/>
    <n v="154524.5828985507"/>
  </r>
  <r>
    <x v="9"/>
    <s v="Indore"/>
    <x v="50"/>
    <x v="736"/>
    <n v="67275.62"/>
    <x v="1078"/>
    <n v="3566310.05"/>
    <x v="412"/>
    <n v="53228.508208955223"/>
  </r>
  <r>
    <x v="9"/>
    <s v="Vadodara"/>
    <x v="17"/>
    <x v="737"/>
    <n v="655382.43999999994"/>
    <x v="1079"/>
    <n v="10649242.52"/>
    <x v="411"/>
    <n v="156606.50764705881"/>
  </r>
  <r>
    <x v="9"/>
    <s v="Vadodara"/>
    <x v="129"/>
    <x v="738"/>
    <n v="256320"/>
    <x v="1080"/>
    <n v="10636265.24"/>
    <x v="412"/>
    <n v="158750.22746268657"/>
  </r>
  <r>
    <x v="9"/>
    <s v="Vadodara"/>
    <x v="324"/>
    <x v="739"/>
    <n v="954715.44"/>
    <x v="1081"/>
    <n v="10622825.239999998"/>
    <x v="413"/>
    <n v="160951.89757575755"/>
  </r>
  <r>
    <x v="9"/>
    <s v="Indore"/>
    <x v="236"/>
    <x v="740"/>
    <n v="97550.16"/>
    <x v="1082"/>
    <n v="3553336.8499999996"/>
    <x v="413"/>
    <n v="53838.437121212119"/>
  </r>
  <r>
    <x v="9"/>
    <s v="Indore"/>
    <x v="236"/>
    <x v="740"/>
    <n v="84055.56"/>
    <x v="1083"/>
    <n v="3539842.25"/>
    <x v="5"/>
    <n v="54459.11153846154"/>
  </r>
  <r>
    <x v="9"/>
    <s v="Indore"/>
    <x v="37"/>
    <x v="741"/>
    <n v="54302.42"/>
    <x v="1084"/>
    <n v="3526347.65"/>
    <x v="8"/>
    <n v="55099.182031249999"/>
  </r>
  <r>
    <x v="9"/>
    <s v="Vadodara"/>
    <x v="325"/>
    <x v="742"/>
    <n v="246005.74"/>
    <x v="1085"/>
    <n v="10609380.200000001"/>
    <x v="5"/>
    <n v="163221.23384615386"/>
  </r>
  <r>
    <x v="9"/>
    <s v="Indore"/>
    <x v="326"/>
    <x v="743"/>
    <n v="77185.88"/>
    <x v="1086"/>
    <n v="3512835.65"/>
    <x v="9"/>
    <n v="55759.296031746031"/>
  </r>
  <r>
    <x v="9"/>
    <s v="Indore"/>
    <x v="327"/>
    <x v="744"/>
    <n v="9101090.4400000013"/>
    <x v="1087"/>
    <n v="3498917.8099999996"/>
    <x v="13"/>
    <n v="56434.158225806445"/>
  </r>
  <r>
    <x v="9"/>
    <s v="Vadodara"/>
    <x v="296"/>
    <x v="745"/>
    <n v="931880.32"/>
    <x v="1088"/>
    <n v="10595797.1"/>
    <x v="8"/>
    <n v="165559.32968749999"/>
  </r>
  <r>
    <x v="9"/>
    <s v="Indore"/>
    <x v="296"/>
    <x v="745"/>
    <n v="917760.0199999999"/>
    <x v="1089"/>
    <n v="3484969.2499999995"/>
    <x v="22"/>
    <n v="57130.643442622946"/>
  </r>
  <r>
    <x v="9"/>
    <s v="Indore"/>
    <x v="280"/>
    <x v="746"/>
    <n v="105924.48000000001"/>
    <x v="1090"/>
    <n v="3470848.9499999997"/>
    <x v="23"/>
    <n v="57847.482499999998"/>
  </r>
  <r>
    <x v="9"/>
    <s v="Indore"/>
    <x v="328"/>
    <x v="747"/>
    <n v="642405.15999999992"/>
    <x v="1091"/>
    <n v="3456638.3099999996"/>
    <x v="28"/>
    <n v="58587.09"/>
  </r>
  <r>
    <x v="9"/>
    <s v="Vadodara"/>
    <x v="15"/>
    <x v="748"/>
    <n v="903639.71999999986"/>
    <x v="1092"/>
    <n v="10581676.800000001"/>
    <x v="9"/>
    <n v="167963.12380952382"/>
  </r>
  <r>
    <x v="9"/>
    <s v="Pune"/>
    <x v="76"/>
    <x v="749"/>
    <n v="107341.92"/>
    <x v="1093"/>
    <n v="495078.70999999996"/>
    <x v="247"/>
    <n v="30942.419374999998"/>
  </r>
  <r>
    <x v="9"/>
    <s v="Indore"/>
    <x v="210"/>
    <x v="750"/>
    <n v="9087141.8800000008"/>
    <x v="1094"/>
    <n v="3442263.36"/>
    <x v="29"/>
    <n v="59349.368275862063"/>
  </r>
  <r>
    <x v="9"/>
    <s v="Pune"/>
    <x v="135"/>
    <x v="751"/>
    <n v="92941.92"/>
    <x v="1095"/>
    <n v="480678.70999999996"/>
    <x v="248"/>
    <n v="32045.247333333329"/>
  </r>
  <r>
    <x v="9"/>
    <s v="Pune"/>
    <x v="123"/>
    <x v="752"/>
    <n v="78278.880000000005"/>
    <x v="1096"/>
    <n v="466015.67000000004"/>
    <x v="249"/>
    <n v="33286.833571428571"/>
  </r>
  <r>
    <x v="9"/>
    <s v="Vadodara"/>
    <x v="213"/>
    <x v="753"/>
    <n v="628030.21"/>
    <x v="1097"/>
    <n v="10567289.16"/>
    <x v="13"/>
    <n v="170440.14774193548"/>
  </r>
  <r>
    <x v="9"/>
    <s v="Vadodara"/>
    <x v="213"/>
    <x v="753"/>
    <n v="613252.21"/>
    <x v="1098"/>
    <n v="10552511.16"/>
    <x v="22"/>
    <n v="172991.98622950821"/>
  </r>
  <r>
    <x v="9"/>
    <s v="Indore"/>
    <x v="213"/>
    <x v="753"/>
    <n v="598474.21"/>
    <x v="1099"/>
    <n v="3427845.36"/>
    <x v="30"/>
    <n v="60137.637894736843"/>
  </r>
  <r>
    <x v="9"/>
    <s v="Indore"/>
    <x v="52"/>
    <x v="754"/>
    <n v="837191.52"/>
    <x v="1100"/>
    <n v="3413067.36"/>
    <x v="45"/>
    <n v="60947.631428571425"/>
  </r>
  <r>
    <x v="9"/>
    <s v="Indore"/>
    <x v="262"/>
    <x v="755"/>
    <n v="14864.880000000001"/>
    <x v="1101"/>
    <n v="3398247.84"/>
    <x v="46"/>
    <n v="61786.324363636362"/>
  </r>
  <r>
    <x v="9"/>
    <s v="Indore"/>
    <x v="91"/>
    <x v="756"/>
    <n v="889252.07999999984"/>
    <x v="1102"/>
    <n v="3383382.96"/>
    <x v="47"/>
    <n v="62655.24"/>
  </r>
  <r>
    <x v="9"/>
    <s v="Vadodara"/>
    <x v="91"/>
    <x v="756"/>
    <n v="874354.23999999987"/>
    <x v="1103"/>
    <n v="10537733.16"/>
    <x v="23"/>
    <n v="175628.886"/>
  </r>
  <r>
    <x v="9"/>
    <s v="Vadodara"/>
    <x v="143"/>
    <x v="757"/>
    <n v="29975.040000000001"/>
    <x v="1104"/>
    <n v="10522835.32"/>
    <x v="28"/>
    <n v="178353.14101694917"/>
  </r>
  <r>
    <x v="9"/>
    <s v="Vadodara"/>
    <x v="143"/>
    <x v="757"/>
    <n v="14987.52"/>
    <x v="1105"/>
    <n v="10507847.800000001"/>
    <x v="29"/>
    <n v="181169.78965517244"/>
  </r>
  <r>
    <x v="9"/>
    <s v="Pune"/>
    <x v="329"/>
    <x v="758"/>
    <n v="583696.21"/>
    <x v="1106"/>
    <n v="451315.67000000004"/>
    <x v="250"/>
    <n v="34716.590000000004"/>
  </r>
  <r>
    <x v="9"/>
    <s v="Vadodara"/>
    <x v="17"/>
    <x v="759"/>
    <n v="568672.96"/>
    <x v="1107"/>
    <n v="10492860.279999999"/>
    <x v="30"/>
    <n v="184085.26807017543"/>
  </r>
  <r>
    <x v="9"/>
    <s v="Indore"/>
    <x v="267"/>
    <x v="760"/>
    <n v="1028503.56"/>
    <x v="1108"/>
    <n v="3368485.1199999996"/>
    <x v="48"/>
    <n v="63556.323018867915"/>
  </r>
  <r>
    <x v="9"/>
    <s v="Pune"/>
    <x v="91"/>
    <x v="761"/>
    <n v="553532.80000000005"/>
    <x v="1109"/>
    <n v="436292.42000000004"/>
    <x v="251"/>
    <n v="36357.701666666668"/>
  </r>
  <r>
    <x v="9"/>
    <s v="Vadodara"/>
    <x v="91"/>
    <x v="761"/>
    <n v="538226.80000000005"/>
    <x v="1110"/>
    <n v="10477720.120000001"/>
    <x v="45"/>
    <n v="187102.14500000002"/>
  </r>
  <r>
    <x v="9"/>
    <s v="Vadodara"/>
    <x v="91"/>
    <x v="761"/>
    <n v="859456.39999999991"/>
    <x v="1111"/>
    <n v="10462414.120000001"/>
    <x v="46"/>
    <n v="190225.71127272729"/>
  </r>
  <r>
    <x v="9"/>
    <s v="Indore"/>
    <x v="288"/>
    <x v="762"/>
    <n v="40790.42"/>
    <x v="1112"/>
    <n v="3353285.56"/>
    <x v="49"/>
    <n v="64486.260769230772"/>
  </r>
  <r>
    <x v="9"/>
    <s v="Indore"/>
    <x v="6"/>
    <x v="763"/>
    <n v="70560.959999999992"/>
    <x v="1113"/>
    <n v="3337717.54"/>
    <x v="50"/>
    <n v="65445.441960784316"/>
  </r>
  <r>
    <x v="9"/>
    <s v="Indore"/>
    <x v="201"/>
    <x v="764"/>
    <n v="15840"/>
    <x v="1114"/>
    <n v="3322117.54"/>
    <x v="51"/>
    <n v="66442.3508"/>
  </r>
  <r>
    <x v="9"/>
    <s v="Vadodara"/>
    <x v="43"/>
    <x v="765"/>
    <n v="844150.39999999979"/>
    <x v="1115"/>
    <n v="10447108.119999999"/>
    <x v="47"/>
    <n v="193464.96518518517"/>
  </r>
  <r>
    <x v="9"/>
    <s v="Pune"/>
    <x v="43"/>
    <x v="765"/>
    <n v="828149.11999999976"/>
    <x v="1116"/>
    <n v="420986.42000000004"/>
    <x v="252"/>
    <n v="38271.492727272729"/>
  </r>
  <r>
    <x v="9"/>
    <s v="Vadodara"/>
    <x v="330"/>
    <x v="766"/>
    <n v="522920.8"/>
    <x v="1117"/>
    <n v="10431106.84"/>
    <x v="48"/>
    <n v="196813.33660377358"/>
  </r>
  <r>
    <x v="9"/>
    <s v="Vadodara"/>
    <x v="331"/>
    <x v="767"/>
    <n v="9072723.8800000008"/>
    <x v="1118"/>
    <n v="10415018.84"/>
    <x v="49"/>
    <n v="200288.82384615386"/>
  </r>
  <r>
    <x v="9"/>
    <s v="Indore"/>
    <x v="61"/>
    <x v="768"/>
    <n v="91713.84"/>
    <x v="1119"/>
    <n v="3306277.54"/>
    <x v="54"/>
    <n v="67475.051836734696"/>
  </r>
  <r>
    <x v="9"/>
    <s v="Indore"/>
    <x v="51"/>
    <x v="769"/>
    <n v="115360"/>
    <x v="1120"/>
    <n v="3289845.22"/>
    <x v="61"/>
    <n v="68538.442083333342"/>
  </r>
  <r>
    <x v="9"/>
    <s v="Vadodara"/>
    <x v="51"/>
    <x v="769"/>
    <n v="98880"/>
    <x v="1121"/>
    <n v="10398647.84"/>
    <x v="50"/>
    <n v="203895.05568627451"/>
  </r>
  <r>
    <x v="9"/>
    <s v="Vadodara"/>
    <x v="47"/>
    <x v="770"/>
    <n v="812147.83999999985"/>
    <x v="1122"/>
    <n v="10382167.84"/>
    <x v="51"/>
    <n v="207643.35680000001"/>
  </r>
  <r>
    <x v="9"/>
    <s v="Vadodara"/>
    <x v="117"/>
    <x v="771"/>
    <n v="822372"/>
    <x v="1123"/>
    <n v="10365472.24"/>
    <x v="54"/>
    <n v="211540.24979591838"/>
  </r>
  <r>
    <x v="9"/>
    <s v="Vadodara"/>
    <x v="117"/>
    <x v="771"/>
    <n v="805550.88"/>
    <x v="1124"/>
    <n v="10348651.119999999"/>
    <x v="61"/>
    <n v="215596.89833333332"/>
  </r>
  <r>
    <x v="9"/>
    <s v="Vadodara"/>
    <x v="0"/>
    <x v="772"/>
    <n v="788729.76"/>
    <x v="1125"/>
    <n v="10331830"/>
    <x v="65"/>
    <n v="219826.17021276595"/>
  </r>
  <r>
    <x v="9"/>
    <s v="Vadodara"/>
    <x v="91"/>
    <x v="773"/>
    <n v="506832.8"/>
    <x v="1126"/>
    <n v="10314807.4"/>
    <x v="80"/>
    <n v="224234.94347826089"/>
  </r>
  <r>
    <x v="9"/>
    <s v="Vadodara"/>
    <x v="332"/>
    <x v="774"/>
    <n v="489792.12"/>
    <x v="1127"/>
    <n v="10297766.720000001"/>
    <x v="82"/>
    <n v="228839.26044444446"/>
  </r>
  <r>
    <x v="9"/>
    <s v="Indore"/>
    <x v="333"/>
    <x v="775"/>
    <n v="9056352.8800000008"/>
    <x v="1128"/>
    <n v="3273365.22"/>
    <x v="65"/>
    <n v="69646.068510638303"/>
  </r>
  <r>
    <x v="9"/>
    <s v="Indore"/>
    <x v="263"/>
    <x v="776"/>
    <n v="75281.51999999999"/>
    <x v="1129"/>
    <n v="3256061.46"/>
    <x v="80"/>
    <n v="70783.944782608698"/>
  </r>
  <r>
    <x v="9"/>
    <s v="Vadodara"/>
    <x v="213"/>
    <x v="777"/>
    <n v="472542.18"/>
    <x v="1130"/>
    <n v="10280516.779999999"/>
    <x v="83"/>
    <n v="233648.10863636361"/>
  </r>
  <r>
    <x v="9"/>
    <s v="Indore"/>
    <x v="18"/>
    <x v="778"/>
    <n v="232422.64"/>
    <x v="1131"/>
    <n v="3238700.34"/>
    <x v="82"/>
    <n v="71971.118666666662"/>
  </r>
  <r>
    <x v="9"/>
    <s v="Vadodara"/>
    <x v="334"/>
    <x v="779"/>
    <n v="214533.71999999997"/>
    <x v="1132"/>
    <n v="10262783.18"/>
    <x v="84"/>
    <n v="238669.37627906975"/>
  </r>
  <r>
    <x v="9"/>
    <s v="Indore"/>
    <x v="335"/>
    <x v="780"/>
    <n v="196459.8"/>
    <x v="1133"/>
    <n v="3220811.42"/>
    <x v="83"/>
    <n v="73200.259545454537"/>
  </r>
  <r>
    <x v="9"/>
    <s v="Indore"/>
    <x v="76"/>
    <x v="781"/>
    <n v="242880"/>
    <x v="1134"/>
    <n v="3202737.1799999997"/>
    <x v="84"/>
    <n v="74482.259999999995"/>
  </r>
  <r>
    <x v="9"/>
    <s v="Vadodara"/>
    <x v="76"/>
    <x v="781"/>
    <n v="223680"/>
    <x v="1135"/>
    <n v="10244709.26"/>
    <x v="100"/>
    <n v="243921.64904761905"/>
  </r>
  <r>
    <x v="9"/>
    <s v="Vadodara"/>
    <x v="76"/>
    <x v="781"/>
    <n v="204480"/>
    <x v="1136"/>
    <n v="10225509.26"/>
    <x v="108"/>
    <n v="249402.66487804879"/>
  </r>
  <r>
    <x v="9"/>
    <s v="Vadodara"/>
    <x v="76"/>
    <x v="781"/>
    <n v="185280"/>
    <x v="1137"/>
    <n v="10206309.26"/>
    <x v="110"/>
    <n v="255157.73149999999"/>
  </r>
  <r>
    <x v="9"/>
    <s v="Pune"/>
    <x v="76"/>
    <x v="781"/>
    <n v="166080"/>
    <x v="1138"/>
    <n v="404985.14"/>
    <x v="253"/>
    <n v="40498.514000000003"/>
  </r>
  <r>
    <x v="9"/>
    <s v="Vadodara"/>
    <x v="76"/>
    <x v="781"/>
    <n v="146880"/>
    <x v="1139"/>
    <n v="10187109.26"/>
    <x v="113"/>
    <n v="261207.92974358975"/>
  </r>
  <r>
    <x v="9"/>
    <s v="Indore"/>
    <x v="52"/>
    <x v="782"/>
    <n v="771707.15999999992"/>
    <x v="1140"/>
    <n v="3183537.18"/>
    <x v="100"/>
    <n v="75798.504285714283"/>
  </r>
  <r>
    <x v="9"/>
    <s v="Indore"/>
    <x v="328"/>
    <x v="783"/>
    <n v="454808.58"/>
    <x v="1141"/>
    <n v="3163777.8200000003"/>
    <x v="108"/>
    <n v="77165.312682926829"/>
  </r>
  <r>
    <x v="9"/>
    <s v="Indore"/>
    <x v="91"/>
    <x v="784"/>
    <n v="795452.23999999987"/>
    <x v="1142"/>
    <n v="3143652.89"/>
    <x v="110"/>
    <n v="78591.322249999997"/>
  </r>
  <r>
    <x v="9"/>
    <s v="Indore"/>
    <x v="18"/>
    <x v="785"/>
    <n v="178385.56"/>
    <x v="1143"/>
    <n v="3123244.8900000006"/>
    <x v="113"/>
    <n v="80083.202307692321"/>
  </r>
  <r>
    <x v="9"/>
    <s v="Vadodara"/>
    <x v="18"/>
    <x v="785"/>
    <n v="157941.08000000002"/>
    <x v="1144"/>
    <n v="10167909.26"/>
    <x v="114"/>
    <n v="267576.55947368423"/>
  </r>
  <r>
    <x v="9"/>
    <s v="Pune"/>
    <x v="9"/>
    <x v="786"/>
    <n v="63268.04"/>
    <x v="1145"/>
    <n v="385785.14"/>
    <x v="254"/>
    <n v="42865.015555555554"/>
  </r>
  <r>
    <x v="9"/>
    <s v="Vadodara"/>
    <x v="9"/>
    <x v="786"/>
    <n v="42750.04"/>
    <x v="1146"/>
    <n v="10147464.779999999"/>
    <x v="116"/>
    <n v="274255.80486486485"/>
  </r>
  <r>
    <x v="9"/>
    <s v="Indore"/>
    <x v="260"/>
    <x v="787"/>
    <n v="57920.4"/>
    <x v="1147"/>
    <n v="3102800.41"/>
    <x v="114"/>
    <n v="81652.64236842106"/>
  </r>
  <r>
    <x v="9"/>
    <s v="Indore"/>
    <x v="13"/>
    <x v="788"/>
    <n v="22232.04"/>
    <x v="1148"/>
    <n v="3081722.41"/>
    <x v="116"/>
    <n v="83289.794864864874"/>
  </r>
  <r>
    <x v="9"/>
    <s v="Vadodara"/>
    <x v="0"/>
    <x v="789"/>
    <n v="751947.8"/>
    <x v="1149"/>
    <n v="10126946.779999999"/>
    <x v="118"/>
    <n v="281304.07722222223"/>
  </r>
  <r>
    <x v="9"/>
    <s v="Indore"/>
    <x v="213"/>
    <x v="790"/>
    <n v="434683.64999999997"/>
    <x v="1150"/>
    <n v="3059490.37"/>
    <x v="118"/>
    <n v="84985.843611111108"/>
  </r>
  <r>
    <x v="9"/>
    <s v="Indore"/>
    <x v="283"/>
    <x v="791"/>
    <n v="137496.6"/>
    <x v="1151"/>
    <n v="3035845.5700000003"/>
    <x v="120"/>
    <n v="86738.444857142866"/>
  </r>
  <r>
    <x v="9"/>
    <s v="Pune"/>
    <x v="322"/>
    <x v="792"/>
    <n v="775044.23999999987"/>
    <x v="1152"/>
    <n v="365267.14"/>
    <x v="259"/>
    <n v="45658.392500000002"/>
  </r>
  <r>
    <x v="9"/>
    <s v="Indore"/>
    <x v="300"/>
    <x v="793"/>
    <n v="54960.960000000006"/>
    <x v="1153"/>
    <n v="3012012.37"/>
    <x v="121"/>
    <n v="88588.599117647056"/>
  </r>
  <r>
    <x v="9"/>
    <s v="Vadodara"/>
    <x v="289"/>
    <x v="794"/>
    <n v="24994.080000000002"/>
    <x v="1154"/>
    <n v="10104249.98"/>
    <x v="120"/>
    <n v="288692.85657142859"/>
  </r>
  <r>
    <x v="9"/>
    <s v="Indore"/>
    <x v="37"/>
    <x v="795"/>
    <n v="25222.399999999998"/>
    <x v="1155"/>
    <n v="2987031.25"/>
    <x v="122"/>
    <n v="90516.09848484848"/>
  </r>
  <r>
    <x v="9"/>
    <s v="Pune"/>
    <x v="91"/>
    <x v="796"/>
    <n v="751042.31999999983"/>
    <x v="1156"/>
    <n v="341265.22"/>
    <x v="414"/>
    <n v="48752.174285714282"/>
  </r>
  <r>
    <x v="9"/>
    <s v="Vadodara"/>
    <x v="308"/>
    <x v="797"/>
    <n v="725532.32"/>
    <x v="1157"/>
    <n v="10079255.9"/>
    <x v="121"/>
    <n v="296448.70294117648"/>
  </r>
  <r>
    <x v="9"/>
    <s v="Vadodara"/>
    <x v="308"/>
    <x v="797"/>
    <n v="699624.91999999993"/>
    <x v="1158"/>
    <n v="10053348.5"/>
    <x v="122"/>
    <n v="304646.92424242425"/>
  </r>
  <r>
    <x v="9"/>
    <s v="Vadodara"/>
    <x v="308"/>
    <x v="797"/>
    <n v="673717.52"/>
    <x v="1158"/>
    <n v="10027441.1"/>
    <x v="129"/>
    <n v="313357.53437499999"/>
  </r>
  <r>
    <x v="9"/>
    <s v="Vadodara"/>
    <x v="308"/>
    <x v="797"/>
    <n v="647810.12"/>
    <x v="1158"/>
    <n v="10001533.699999999"/>
    <x v="138"/>
    <n v="322630.11935483868"/>
  </r>
  <r>
    <x v="9"/>
    <s v="Vadodara"/>
    <x v="308"/>
    <x v="797"/>
    <n v="621902.72"/>
    <x v="1159"/>
    <n v="9975626.3000000007"/>
    <x v="149"/>
    <n v="332520.87666666671"/>
  </r>
  <r>
    <x v="9"/>
    <s v="Vadodara"/>
    <x v="308"/>
    <x v="797"/>
    <n v="595995.31999999995"/>
    <x v="1160"/>
    <n v="9949718.9000000004"/>
    <x v="154"/>
    <n v="343093.75517241383"/>
  </r>
  <r>
    <x v="9"/>
    <s v="Vadodara"/>
    <x v="207"/>
    <x v="798"/>
    <n v="570087.92000000004"/>
    <x v="1161"/>
    <n v="9923811.5"/>
    <x v="158"/>
    <n v="354421.83928571426"/>
  </r>
  <r>
    <x v="9"/>
    <s v="Indore"/>
    <x v="129"/>
    <x v="799"/>
    <n v="127680"/>
    <x v="1162"/>
    <n v="2961808.85"/>
    <x v="129"/>
    <n v="92556.526562500003"/>
  </r>
  <r>
    <x v="9"/>
    <s v="Indore"/>
    <x v="325"/>
    <x v="800"/>
    <n v="113663.40000000001"/>
    <x v="1163"/>
    <n v="2934928.85"/>
    <x v="138"/>
    <n v="94675.124193548385"/>
  </r>
  <r>
    <x v="9"/>
    <s v="Indore"/>
    <x v="25"/>
    <x v="801"/>
    <n v="9039049.120000001"/>
    <x v="1164"/>
    <n v="2907762.65"/>
    <x v="149"/>
    <n v="96925.421666666662"/>
  </r>
  <r>
    <x v="9"/>
    <s v="Indore"/>
    <x v="25"/>
    <x v="801"/>
    <n v="9011399.5200000014"/>
    <x v="1165"/>
    <n v="2880113.0500000003"/>
    <x v="154"/>
    <n v="99314.243103448287"/>
  </r>
  <r>
    <x v="9"/>
    <s v="Indore"/>
    <x v="25"/>
    <x v="801"/>
    <n v="8983749.9199999999"/>
    <x v="1166"/>
    <n v="2852463.45"/>
    <x v="158"/>
    <n v="101873.69464285715"/>
  </r>
  <r>
    <x v="9"/>
    <s v="Vadodara"/>
    <x v="296"/>
    <x v="802"/>
    <n v="543791.12"/>
    <x v="1167"/>
    <n v="9897514.7000000011"/>
    <x v="160"/>
    <n v="366574.61851851858"/>
  </r>
  <r>
    <x v="9"/>
    <s v="Indore"/>
    <x v="0"/>
    <x v="803"/>
    <n v="729251"/>
    <x v="1168"/>
    <n v="2824813.85"/>
    <x v="160"/>
    <n v="104622.73518518519"/>
  </r>
  <r>
    <x v="9"/>
    <s v="Pune"/>
    <x v="328"/>
    <x v="804"/>
    <n v="411038.85"/>
    <x v="1169"/>
    <n v="315755.21999999997"/>
    <x v="415"/>
    <n v="52625.869999999995"/>
  </r>
  <r>
    <x v="9"/>
    <s v="Indore"/>
    <x v="88"/>
    <x v="805"/>
    <n v="86497.200000000012"/>
    <x v="1170"/>
    <n v="2796442.85"/>
    <x v="164"/>
    <n v="107555.49423076924"/>
  </r>
  <r>
    <x v="9"/>
    <s v="Vadodara"/>
    <x v="47"/>
    <x v="806"/>
    <n v="515550.52"/>
    <x v="1171"/>
    <n v="9869274.0999999996"/>
    <x v="164"/>
    <n v="379587.46538461535"/>
  </r>
  <r>
    <x v="9"/>
    <s v="Indore"/>
    <x v="31"/>
    <x v="807"/>
    <n v="29979.840000000004"/>
    <x v="1172"/>
    <n v="2767610.45"/>
    <x v="192"/>
    <n v="110704.41800000001"/>
  </r>
  <r>
    <x v="9"/>
    <s v="Vadodara"/>
    <x v="329"/>
    <x v="808"/>
    <n v="382288.94999999995"/>
    <x v="1173"/>
    <n v="9840056.8000000007"/>
    <x v="192"/>
    <n v="393602.27200000006"/>
  </r>
  <r>
    <x v="9"/>
    <s v="Vadodara"/>
    <x v="329"/>
    <x v="808"/>
    <n v="352242.44999999995"/>
    <x v="1174"/>
    <n v="9810010.3000000007"/>
    <x v="196"/>
    <n v="408750.4291666667"/>
  </r>
  <r>
    <x v="9"/>
    <s v="Vadodara"/>
    <x v="91"/>
    <x v="809"/>
    <n v="486333.22"/>
    <x v="1175"/>
    <n v="9779963.8000000007"/>
    <x v="212"/>
    <n v="425215.81739130436"/>
  </r>
  <r>
    <x v="9"/>
    <s v="Indore"/>
    <x v="336"/>
    <x v="810"/>
    <n v="1013304"/>
    <x v="1176"/>
    <n v="2737630.6100000003"/>
    <x v="196"/>
    <n v="114067.94208333334"/>
  </r>
  <r>
    <x v="9"/>
    <s v="Indore"/>
    <x v="336"/>
    <x v="810"/>
    <n v="981638.25"/>
    <x v="1177"/>
    <n v="2705964.8600000003"/>
    <x v="212"/>
    <n v="117650.64608695653"/>
  </r>
  <r>
    <x v="9"/>
    <s v="Indore"/>
    <x v="17"/>
    <x v="811"/>
    <n v="322195.95"/>
    <x v="1178"/>
    <n v="2674299.1100000003"/>
    <x v="219"/>
    <n v="121559.05045454548"/>
  </r>
  <r>
    <x v="9"/>
    <s v="Vadodara"/>
    <x v="17"/>
    <x v="811"/>
    <n v="289752.75"/>
    <x v="1179"/>
    <n v="9749759.9600000009"/>
    <x v="219"/>
    <n v="443170.90727272729"/>
  </r>
  <r>
    <x v="9"/>
    <s v="Vadodara"/>
    <x v="15"/>
    <x v="812"/>
    <n v="456129.38"/>
    <x v="1180"/>
    <n v="9717316.7599999998"/>
    <x v="224"/>
    <n v="462729.36952380952"/>
  </r>
  <r>
    <x v="9"/>
    <s v="Vadodara"/>
    <x v="36"/>
    <x v="813"/>
    <n v="8956100.3200000003"/>
    <x v="1181"/>
    <n v="9684663.9600000009"/>
    <x v="226"/>
    <n v="484233.19800000003"/>
  </r>
  <r>
    <x v="9"/>
    <s v="Vadodara"/>
    <x v="51"/>
    <x v="814"/>
    <n v="82400"/>
    <x v="1182"/>
    <n v="9651959.9400000013"/>
    <x v="234"/>
    <n v="507997.89157894743"/>
  </r>
  <r>
    <x v="9"/>
    <s v="Indore"/>
    <x v="16"/>
    <x v="815"/>
    <n v="257309.55000000002"/>
    <x v="1183"/>
    <n v="2641855.91"/>
    <x v="224"/>
    <n v="125802.66238095239"/>
  </r>
  <r>
    <x v="9"/>
    <s v="Indore"/>
    <x v="30"/>
    <x v="816"/>
    <n v="100800"/>
    <x v="1184"/>
    <n v="2608804.7600000002"/>
    <x v="226"/>
    <n v="130440.23800000001"/>
  </r>
  <r>
    <x v="9"/>
    <s v="Indore"/>
    <x v="30"/>
    <x v="816"/>
    <n v="67200"/>
    <x v="1185"/>
    <n v="2575204.7600000002"/>
    <x v="234"/>
    <n v="135537.09263157897"/>
  </r>
  <r>
    <x v="9"/>
    <s v="Pune"/>
    <x v="30"/>
    <x v="816"/>
    <n v="33600"/>
    <x v="1186"/>
    <n v="287005.32"/>
    <x v="416"/>
    <n v="57401.063999999998"/>
  </r>
  <r>
    <x v="9"/>
    <s v="Indore"/>
    <x v="117"/>
    <x v="817"/>
    <n v="700880"/>
    <x v="1187"/>
    <n v="2541604.7600000002"/>
    <x v="245"/>
    <n v="141200.26444444444"/>
  </r>
  <r>
    <x v="9"/>
    <s v="Indore"/>
    <x v="16"/>
    <x v="818"/>
    <n v="224258.4"/>
    <x v="1188"/>
    <n v="2507962.52"/>
    <x v="246"/>
    <n v="147527.20705882352"/>
  </r>
  <r>
    <x v="9"/>
    <s v="Indore"/>
    <x v="337"/>
    <x v="819"/>
    <n v="36842.400000000001"/>
    <x v="1189"/>
    <n v="2471906.7200000002"/>
    <x v="247"/>
    <n v="154494.17000000001"/>
  </r>
  <r>
    <x v="9"/>
    <s v="Vadodara"/>
    <x v="287"/>
    <x v="820"/>
    <n v="423476.57999999996"/>
    <x v="1190"/>
    <n v="9618999.9400000013"/>
    <x v="245"/>
    <n v="534388.88555555558"/>
  </r>
  <r>
    <x v="9"/>
    <s v="Indore"/>
    <x v="117"/>
    <x v="821"/>
    <n v="667237.76"/>
    <x v="1191"/>
    <n v="2435064.3200000003"/>
    <x v="248"/>
    <n v="162337.62133333334"/>
  </r>
  <r>
    <x v="9"/>
    <s v="Pune"/>
    <x v="332"/>
    <x v="822"/>
    <n v="188202.59999999998"/>
    <x v="1192"/>
    <n v="253405.31999999998"/>
    <x v="417"/>
    <n v="63351.329999999994"/>
  </r>
  <r>
    <x v="9"/>
    <s v="Indore"/>
    <x v="338"/>
    <x v="823"/>
    <n v="43229.760000000002"/>
    <x v="1193"/>
    <n v="2395815.04"/>
    <x v="249"/>
    <n v="171129.64571428573"/>
  </r>
  <r>
    <x v="9"/>
    <s v="Pune"/>
    <x v="329"/>
    <x v="824"/>
    <n v="145077.75"/>
    <x v="1194"/>
    <n v="210280.46999999997"/>
    <x v="418"/>
    <n v="70093.489999999991"/>
  </r>
  <r>
    <x v="9"/>
    <s v="Indore"/>
    <x v="51"/>
    <x v="825"/>
    <n v="49440"/>
    <x v="1195"/>
    <n v="2352585.2800000003"/>
    <x v="250"/>
    <n v="180968.0984615385"/>
  </r>
  <r>
    <x v="9"/>
    <s v="Vadodara"/>
    <x v="15"/>
    <x v="826"/>
    <n v="384615.48"/>
    <x v="1196"/>
    <n v="9580138.8399999999"/>
    <x v="246"/>
    <n v="563537.57882352942"/>
  </r>
  <r>
    <x v="9"/>
    <s v="Indore"/>
    <x v="91"/>
    <x v="827"/>
    <n v="334003.64"/>
    <x v="1197"/>
    <n v="2303145.2800000003"/>
    <x v="251"/>
    <n v="191928.77333333335"/>
  </r>
  <r>
    <x v="9"/>
    <s v="Indore"/>
    <x v="25"/>
    <x v="828"/>
    <n v="8923396.3000000007"/>
    <x v="1198"/>
    <n v="2252125.2800000003"/>
    <x v="252"/>
    <n v="204738.66181818183"/>
  </r>
  <r>
    <x v="9"/>
    <s v="Vadodara"/>
    <x v="25"/>
    <x v="828"/>
    <n v="8868097.1000000015"/>
    <x v="1199"/>
    <n v="9529527"/>
    <x v="247"/>
    <n v="595595.4375"/>
  </r>
  <r>
    <x v="9"/>
    <s v="Indore"/>
    <x v="88"/>
    <x v="829"/>
    <n v="57664.800000000003"/>
    <x v="1200"/>
    <n v="2196826.08"/>
    <x v="253"/>
    <n v="219682.60800000001"/>
  </r>
  <r>
    <x v="9"/>
    <s v="Pune"/>
    <x v="242"/>
    <x v="830"/>
    <n v="63578.879999999997"/>
    <x v="1201"/>
    <n v="165210.72"/>
    <x v="419"/>
    <n v="82605.36"/>
  </r>
  <r>
    <x v="9"/>
    <s v="Indore"/>
    <x v="117"/>
    <x v="831"/>
    <n v="627988.47999999998"/>
    <x v="1202"/>
    <n v="2139161.2800000003"/>
    <x v="254"/>
    <n v="237684.5866666667"/>
  </r>
  <r>
    <x v="9"/>
    <s v="Vadodara"/>
    <x v="36"/>
    <x v="832"/>
    <n v="8812797.9000000004"/>
    <x v="1203"/>
    <n v="9474227.8000000007"/>
    <x v="248"/>
    <n v="631615.18666666676"/>
  </r>
  <r>
    <x v="9"/>
    <s v="Vadodara"/>
    <x v="336"/>
    <x v="833"/>
    <n v="949972.5"/>
    <x v="1204"/>
    <n v="9401910.4600000009"/>
    <x v="249"/>
    <n v="671565.03285714297"/>
  </r>
  <r>
    <x v="9"/>
    <s v="Vadodara"/>
    <x v="287"/>
    <x v="834"/>
    <n v="282983.64"/>
    <x v="1205"/>
    <n v="9325912.6600000001"/>
    <x v="250"/>
    <n v="717377.89692307694"/>
  </r>
  <r>
    <x v="9"/>
    <s v="Indore"/>
    <x v="295"/>
    <x v="835"/>
    <n v="941270.39999999991"/>
    <x v="1206"/>
    <n v="2071876.8000000003"/>
    <x v="259"/>
    <n v="258984.60000000003"/>
  </r>
  <r>
    <x v="9"/>
    <s v="Indore"/>
    <x v="295"/>
    <x v="836"/>
    <n v="851625.6"/>
    <x v="1207"/>
    <n v="1982232"/>
    <x v="414"/>
    <n v="283176"/>
  </r>
  <r>
    <x v="9"/>
    <s v="Indore"/>
    <x v="339"/>
    <x v="837"/>
    <n v="100008"/>
    <x v="1208"/>
    <n v="1891980.23"/>
    <x v="415"/>
    <n v="315330.03833333333"/>
  </r>
  <r>
    <x v="9"/>
    <s v="Pune"/>
    <x v="15"/>
    <x v="838"/>
    <n v="205261.44"/>
    <x v="1209"/>
    <n v="101631.84"/>
    <x v="420"/>
    <n v="101631.84"/>
  </r>
  <r>
    <x v="4"/>
    <s v="Vadodara"/>
    <x v="308"/>
    <x v="839"/>
    <n v="103629.6"/>
    <x v="1210"/>
    <n v="9248190.4600000009"/>
    <x v="251"/>
    <n v="770682.53833333345"/>
  </r>
  <r>
    <x v="4"/>
    <s v="Indore"/>
    <x v="25"/>
    <x v="840"/>
    <n v="8740480.5600000005"/>
    <x v="1211"/>
    <n v="1791972.23"/>
    <x v="416"/>
    <n v="358394.446"/>
  </r>
  <r>
    <x v="4"/>
    <s v="Vadodara"/>
    <x v="267"/>
    <x v="841"/>
    <n v="873974.7"/>
    <x v="1212"/>
    <n v="9144560.8600000013"/>
    <x v="252"/>
    <n v="831323.71454545471"/>
  </r>
  <r>
    <x v="4"/>
    <s v="Indore"/>
    <x v="117"/>
    <x v="842"/>
    <n v="560704"/>
    <x v="1213"/>
    <n v="1653724.23"/>
    <x v="417"/>
    <n v="413431.0575"/>
  </r>
  <r>
    <x v="4"/>
    <s v="Vadodara"/>
    <x v="336"/>
    <x v="843"/>
    <n v="708046.16999999993"/>
    <x v="1214"/>
    <n v="8978632.3300000001"/>
    <x v="253"/>
    <n v="897863.23300000001"/>
  </r>
  <r>
    <x v="4"/>
    <s v="Vadodara"/>
    <x v="36"/>
    <x v="844"/>
    <n v="8602232.5600000005"/>
    <x v="1215"/>
    <n v="8737972.6300000008"/>
    <x v="254"/>
    <n v="970885.84777777782"/>
  </r>
  <r>
    <x v="4"/>
    <s v="Vadodara"/>
    <x v="327"/>
    <x v="845"/>
    <n v="8342903.5"/>
    <x v="1216"/>
    <n v="8478643.5700000003"/>
    <x v="259"/>
    <n v="1059830.44625"/>
  </r>
  <r>
    <x v="4"/>
    <s v="Indore"/>
    <x v="117"/>
    <x v="846"/>
    <n v="323806.56"/>
    <x v="1217"/>
    <n v="1416826.79"/>
    <x v="418"/>
    <n v="472275.59666666668"/>
  </r>
  <r>
    <x v="4"/>
    <s v="Indore"/>
    <x v="36"/>
    <x v="847"/>
    <n v="8043009.4600000009"/>
    <x v="1218"/>
    <n v="1093020.23"/>
    <x v="419"/>
    <n v="546510.11499999999"/>
  </r>
  <r>
    <x v="4"/>
    <s v="Vadodara"/>
    <x v="36"/>
    <x v="848"/>
    <n v="7711363.0600000005"/>
    <x v="1219"/>
    <n v="8178749.5300000012"/>
    <x v="414"/>
    <n v="1168392.7900000003"/>
  </r>
  <r>
    <x v="4"/>
    <s v="Vadodara"/>
    <x v="267"/>
    <x v="849"/>
    <n v="467386.47"/>
    <x v="1220"/>
    <n v="7780313.2300000004"/>
    <x v="415"/>
    <n v="1296718.8716666668"/>
  </r>
  <r>
    <x v="4"/>
    <s v="Vadodara"/>
    <x v="36"/>
    <x v="850"/>
    <n v="7312926.7599999998"/>
    <x v="1221"/>
    <n v="7312926.7599999998"/>
    <x v="416"/>
    <n v="1462585.352"/>
  </r>
  <r>
    <x v="4"/>
    <s v="Indore"/>
    <x v="133"/>
    <x v="851"/>
    <n v="761373.83"/>
    <x v="1222"/>
    <n v="761373.83"/>
    <x v="420"/>
    <n v="761373.83"/>
  </r>
  <r>
    <x v="7"/>
    <s v="Vadodara"/>
    <x v="25"/>
    <x v="852"/>
    <n v="6649633.9600000009"/>
    <x v="1223"/>
    <n v="6649633.9600000009"/>
    <x v="417"/>
    <n v="1662408.4900000002"/>
  </r>
  <r>
    <x v="4"/>
    <s v="Vadodara"/>
    <x v="25"/>
    <x v="852"/>
    <n v="5267153.9600000009"/>
    <x v="1224"/>
    <n v="5267153.9600000009"/>
    <x v="418"/>
    <n v="1755717.986666667"/>
  </r>
  <r>
    <x v="7"/>
    <s v="Vadodara"/>
    <x v="310"/>
    <x v="853"/>
    <n v="3884673.96"/>
    <x v="1225"/>
    <n v="3884673.96"/>
    <x v="419"/>
    <n v="1942336.98"/>
  </r>
  <r>
    <x v="4"/>
    <s v="Vadodara"/>
    <x v="310"/>
    <x v="854"/>
    <n v="2231769.6"/>
    <x v="1226"/>
    <n v="2231769.6"/>
    <x v="420"/>
    <n v="223176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City">
  <location ref="N3:P9" firstHeaderRow="0" firstDataRow="1" firstDataCol="1"/>
  <pivotFields count="20">
    <pivotField numFmtId="164" showAll="0"/>
    <pivotField showAll="0"/>
    <pivotField showAll="0"/>
    <pivotField showAll="0"/>
    <pivotField showAll="0"/>
    <pivotField showAll="0"/>
    <pivotField showAll="0"/>
    <pivotField showAll="0"/>
    <pivotField showAll="0"/>
    <pivotField dataField="1" showAll="0"/>
    <pivotField showAll="0"/>
    <pivotField showAll="0"/>
    <pivotField axis="axisRow" showAll="0">
      <items count="6">
        <item x="3"/>
        <item x="4"/>
        <item x="0"/>
        <item x="2"/>
        <item x="1"/>
        <item t="default"/>
      </items>
    </pivotField>
    <pivotField showAll="0"/>
    <pivotField showAll="0"/>
    <pivotField showAll="0"/>
    <pivotField showAll="0"/>
    <pivotField dataField="1" showAll="0"/>
    <pivotField showAll="0"/>
    <pivotField numFmtId="2" showAll="0"/>
  </pivotFields>
  <rowFields count="1">
    <field x="12"/>
  </rowFields>
  <rowItems count="6">
    <i>
      <x/>
    </i>
    <i>
      <x v="1"/>
    </i>
    <i>
      <x v="2"/>
    </i>
    <i>
      <x v="3"/>
    </i>
    <i>
      <x v="4"/>
    </i>
    <i t="grand">
      <x/>
    </i>
  </rowItems>
  <colFields count="1">
    <field x="-2"/>
  </colFields>
  <colItems count="2">
    <i>
      <x/>
    </i>
    <i i="1">
      <x v="1"/>
    </i>
  </colItems>
  <dataFields count="2">
    <dataField name="Sum of Revenue Per City" fld="17" baseField="0" baseItem="0"/>
    <dataField name="Average of quantity" fld="9" subtotal="average" baseField="1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Categories &amp; Brands">
  <location ref="A3:B53" firstHeaderRow="1" firstDataRow="1" firstDataCol="1"/>
  <pivotFields count="15">
    <pivotField numFmtId="164" showAll="0"/>
    <pivotField showAll="0"/>
    <pivotField showAll="0"/>
    <pivotField showAll="0"/>
    <pivotField showAll="0"/>
    <pivotField showAll="0"/>
    <pivotField axis="axisRow" showAll="0" sortType="descending">
      <items count="13">
        <item x="11"/>
        <item x="5"/>
        <item x="6"/>
        <item x="2"/>
        <item x="9"/>
        <item x="0"/>
        <item x="7"/>
        <item x="3"/>
        <item x="10"/>
        <item x="1"/>
        <item x="4"/>
        <item x="8"/>
        <item t="default"/>
      </items>
      <autoSortScope>
        <pivotArea dataOnly="0" outline="0" fieldPosition="0">
          <references count="1">
            <reference field="4294967294" count="1" selected="0">
              <x v="0"/>
            </reference>
          </references>
        </pivotArea>
      </autoSortScope>
    </pivotField>
    <pivotField axis="axisRow" showAll="0" sortType="descending">
      <items count="38">
        <item x="19"/>
        <item x="36"/>
        <item x="28"/>
        <item x="29"/>
        <item x="10"/>
        <item x="30"/>
        <item x="4"/>
        <item x="20"/>
        <item x="32"/>
        <item x="1"/>
        <item x="0"/>
        <item x="21"/>
        <item x="26"/>
        <item x="31"/>
        <item x="22"/>
        <item x="12"/>
        <item x="5"/>
        <item x="33"/>
        <item x="15"/>
        <item x="14"/>
        <item x="8"/>
        <item x="25"/>
        <item x="9"/>
        <item x="35"/>
        <item x="13"/>
        <item x="17"/>
        <item x="11"/>
        <item x="6"/>
        <item x="7"/>
        <item x="16"/>
        <item x="23"/>
        <item x="18"/>
        <item x="34"/>
        <item x="27"/>
        <item x="3"/>
        <item x="2"/>
        <item x="2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s>
  <rowFields count="2">
    <field x="6"/>
    <field x="7"/>
  </rowFields>
  <rowItems count="50">
    <i>
      <x v="7"/>
    </i>
    <i r="1">
      <x v="27"/>
    </i>
    <i r="1">
      <x v="16"/>
    </i>
    <i r="1">
      <x v="2"/>
    </i>
    <i r="1">
      <x v="29"/>
    </i>
    <i r="1">
      <x v="6"/>
    </i>
    <i r="1">
      <x v="28"/>
    </i>
    <i r="1">
      <x v="32"/>
    </i>
    <i>
      <x v="2"/>
    </i>
    <i r="1">
      <x v="4"/>
    </i>
    <i r="1">
      <x v="26"/>
    </i>
    <i r="1">
      <x v="5"/>
    </i>
    <i>
      <x v="5"/>
    </i>
    <i r="1">
      <x v="14"/>
    </i>
    <i r="1">
      <x v="36"/>
    </i>
    <i r="1">
      <x v="10"/>
    </i>
    <i r="1">
      <x v="7"/>
    </i>
    <i r="1">
      <x v="13"/>
    </i>
    <i r="1">
      <x v="18"/>
    </i>
    <i r="1">
      <x v="11"/>
    </i>
    <i r="1">
      <x v="30"/>
    </i>
    <i r="1">
      <x/>
    </i>
    <i r="1">
      <x v="1"/>
    </i>
    <i>
      <x v="3"/>
    </i>
    <i r="1">
      <x v="35"/>
    </i>
    <i r="1">
      <x v="33"/>
    </i>
    <i r="1">
      <x v="34"/>
    </i>
    <i r="1">
      <x v="17"/>
    </i>
    <i>
      <x v="6"/>
    </i>
    <i r="1">
      <x v="15"/>
    </i>
    <i r="1">
      <x v="24"/>
    </i>
    <i>
      <x v="1"/>
    </i>
    <i r="1">
      <x v="22"/>
    </i>
    <i r="1">
      <x v="23"/>
    </i>
    <i>
      <x v="8"/>
    </i>
    <i r="1">
      <x v="21"/>
    </i>
    <i>
      <x v="9"/>
    </i>
    <i r="1">
      <x v="9"/>
    </i>
    <i r="1">
      <x v="12"/>
    </i>
    <i r="1">
      <x v="8"/>
    </i>
    <i>
      <x v="4"/>
    </i>
    <i r="1">
      <x v="25"/>
    </i>
    <i r="1">
      <x v="31"/>
    </i>
    <i>
      <x v="11"/>
    </i>
    <i r="1">
      <x v="19"/>
    </i>
    <i>
      <x/>
    </i>
    <i r="1">
      <x v="3"/>
    </i>
    <i>
      <x v="10"/>
    </i>
    <i r="1">
      <x v="20"/>
    </i>
    <i t="grand">
      <x/>
    </i>
  </rowItems>
  <colItems count="1">
    <i/>
  </colItems>
  <dataFields count="1">
    <dataField name="Total Revenue"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Reason For Transactions">
  <location ref="K3:L13" firstHeaderRow="1" firstDataRow="1" firstDataCol="1"/>
  <pivotFields count="9">
    <pivotField axis="axisRow" showAll="0">
      <items count="11">
        <item x="4"/>
        <item x="7"/>
        <item x="2"/>
        <item x="5"/>
        <item x="8"/>
        <item x="6"/>
        <item x="3"/>
        <item x="1"/>
        <item x="0"/>
        <item h="1" x="9"/>
        <item t="default"/>
      </items>
    </pivotField>
    <pivotField showAll="0"/>
    <pivotField showAll="0">
      <items count="341">
        <item x="142"/>
        <item x="236"/>
        <item x="141"/>
        <item x="131"/>
        <item x="272"/>
        <item x="259"/>
        <item x="99"/>
        <item x="94"/>
        <item x="273"/>
        <item x="86"/>
        <item x="153"/>
        <item x="119"/>
        <item x="138"/>
        <item x="147"/>
        <item x="274"/>
        <item x="160"/>
        <item x="101"/>
        <item x="123"/>
        <item x="152"/>
        <item x="339"/>
        <item x="206"/>
        <item x="266"/>
        <item x="107"/>
        <item x="233"/>
        <item x="158"/>
        <item x="100"/>
        <item x="278"/>
        <item x="90"/>
        <item x="76"/>
        <item x="210"/>
        <item x="250"/>
        <item x="192"/>
        <item x="161"/>
        <item x="226"/>
        <item x="149"/>
        <item x="134"/>
        <item x="37"/>
        <item x="234"/>
        <item x="251"/>
        <item x="133"/>
        <item x="295"/>
        <item x="201"/>
        <item x="167"/>
        <item x="132"/>
        <item x="169"/>
        <item x="140"/>
        <item x="205"/>
        <item x="227"/>
        <item x="155"/>
        <item x="260"/>
        <item x="209"/>
        <item x="139"/>
        <item x="179"/>
        <item x="279"/>
        <item x="20"/>
        <item x="180"/>
        <item x="181"/>
        <item x="182"/>
        <item x="58"/>
        <item x="73"/>
        <item x="157"/>
        <item x="125"/>
        <item x="216"/>
        <item x="30"/>
        <item x="184"/>
        <item x="124"/>
        <item x="185"/>
        <item x="137"/>
        <item x="195"/>
        <item x="186"/>
        <item x="136"/>
        <item x="135"/>
        <item x="164"/>
        <item x="143"/>
        <item x="89"/>
        <item x="297"/>
        <item x="265"/>
        <item x="268"/>
        <item x="314"/>
        <item x="104"/>
        <item x="120"/>
        <item x="215"/>
        <item x="322"/>
        <item x="43"/>
        <item x="148"/>
        <item x="193"/>
        <item x="118"/>
        <item x="194"/>
        <item x="196"/>
        <item x="199"/>
        <item x="331"/>
        <item x="97"/>
        <item x="165"/>
        <item x="115"/>
        <item x="93"/>
        <item x="323"/>
        <item x="113"/>
        <item x="112"/>
        <item x="282"/>
        <item x="38"/>
        <item x="312"/>
        <item x="63"/>
        <item x="15"/>
        <item x="91"/>
        <item x="51"/>
        <item x="183"/>
        <item x="71"/>
        <item x="108"/>
        <item x="203"/>
        <item x="276"/>
        <item x="50"/>
        <item x="255"/>
        <item x="292"/>
        <item x="130"/>
        <item x="129"/>
        <item x="56"/>
        <item x="106"/>
        <item x="246"/>
        <item x="173"/>
        <item x="175"/>
        <item x="211"/>
        <item x="103"/>
        <item x="214"/>
        <item x="156"/>
        <item x="128"/>
        <item x="254"/>
        <item x="127"/>
        <item x="126"/>
        <item x="315"/>
        <item x="17"/>
        <item x="150"/>
        <item x="218"/>
        <item x="202"/>
        <item x="70"/>
        <item x="54"/>
        <item x="11"/>
        <item x="92"/>
        <item x="318"/>
        <item x="168"/>
        <item x="223"/>
        <item x="122"/>
        <item x="144"/>
        <item x="187"/>
        <item x="311"/>
        <item x="88"/>
        <item x="121"/>
        <item x="145"/>
        <item x="270"/>
        <item x="10"/>
        <item x="189"/>
        <item x="190"/>
        <item x="85"/>
        <item x="61"/>
        <item x="154"/>
        <item x="162"/>
        <item x="245"/>
        <item x="41"/>
        <item x="289"/>
        <item x="258"/>
        <item x="117"/>
        <item x="197"/>
        <item x="116"/>
        <item x="21"/>
        <item x="298"/>
        <item x="290"/>
        <item x="81"/>
        <item x="114"/>
        <item x="338"/>
        <item x="280"/>
        <item x="204"/>
        <item x="75"/>
        <item x="111"/>
        <item x="110"/>
        <item x="316"/>
        <item x="235"/>
        <item x="285"/>
        <item x="146"/>
        <item x="109"/>
        <item x="237"/>
        <item x="42"/>
        <item x="275"/>
        <item x="198"/>
        <item x="241"/>
        <item x="291"/>
        <item x="40"/>
        <item x="172"/>
        <item x="244"/>
        <item x="248"/>
        <item x="333"/>
        <item x="105"/>
        <item x="159"/>
        <item x="46"/>
        <item x="2"/>
        <item x="102"/>
        <item x="191"/>
        <item x="14"/>
        <item x="6"/>
        <item x="302"/>
        <item x="163"/>
        <item x="98"/>
        <item x="96"/>
        <item x="239"/>
        <item x="95"/>
        <item x="217"/>
        <item x="26"/>
        <item x="305"/>
        <item x="4"/>
        <item x="151"/>
        <item x="219"/>
        <item x="53"/>
        <item x="337"/>
        <item x="52"/>
        <item x="263"/>
        <item x="264"/>
        <item x="188"/>
        <item x="220"/>
        <item x="170"/>
        <item x="207"/>
        <item x="35"/>
        <item x="5"/>
        <item x="87"/>
        <item x="28"/>
        <item x="49"/>
        <item x="84"/>
        <item x="48"/>
        <item x="83"/>
        <item x="300"/>
        <item x="225"/>
        <item x="174"/>
        <item x="82"/>
        <item x="176"/>
        <item x="213"/>
        <item x="228"/>
        <item x="229"/>
        <item x="12"/>
        <item x="80"/>
        <item x="79"/>
        <item x="7"/>
        <item x="231"/>
        <item x="78"/>
        <item x="232"/>
        <item x="77"/>
        <item x="283"/>
        <item x="74"/>
        <item x="72"/>
        <item x="44"/>
        <item x="238"/>
        <item x="301"/>
        <item x="240"/>
        <item x="69"/>
        <item x="68"/>
        <item x="39"/>
        <item x="243"/>
        <item x="325"/>
        <item x="19"/>
        <item x="67"/>
        <item x="294"/>
        <item x="36"/>
        <item x="319"/>
        <item x="1"/>
        <item x="66"/>
        <item x="247"/>
        <item x="65"/>
        <item x="212"/>
        <item x="64"/>
        <item x="299"/>
        <item x="222"/>
        <item x="22"/>
        <item x="249"/>
        <item x="62"/>
        <item x="34"/>
        <item x="60"/>
        <item x="253"/>
        <item x="59"/>
        <item x="32"/>
        <item x="57"/>
        <item x="324"/>
        <item x="334"/>
        <item x="320"/>
        <item x="335"/>
        <item x="230"/>
        <item x="166"/>
        <item x="304"/>
        <item x="306"/>
        <item x="55"/>
        <item x="329"/>
        <item x="16"/>
        <item x="18"/>
        <item x="23"/>
        <item x="330"/>
        <item x="269"/>
        <item x="171"/>
        <item x="47"/>
        <item x="177"/>
        <item x="45"/>
        <item x="277"/>
        <item x="178"/>
        <item x="281"/>
        <item x="284"/>
        <item x="3"/>
        <item x="286"/>
        <item x="256"/>
        <item x="242"/>
        <item x="293"/>
        <item x="261"/>
        <item x="24"/>
        <item x="332"/>
        <item x="328"/>
        <item x="252"/>
        <item x="9"/>
        <item x="303"/>
        <item x="33"/>
        <item x="200"/>
        <item x="326"/>
        <item x="307"/>
        <item x="262"/>
        <item x="31"/>
        <item x="267"/>
        <item x="336"/>
        <item x="287"/>
        <item x="308"/>
        <item x="208"/>
        <item x="296"/>
        <item x="0"/>
        <item x="29"/>
        <item x="309"/>
        <item x="313"/>
        <item x="27"/>
        <item x="25"/>
        <item x="317"/>
        <item x="13"/>
        <item x="221"/>
        <item x="271"/>
        <item x="321"/>
        <item x="224"/>
        <item x="8"/>
        <item x="327"/>
        <item x="310"/>
        <item x="288"/>
        <item x="257"/>
        <item t="default"/>
      </items>
    </pivotField>
    <pivotField showAll="0"/>
    <pivotField showAll="0"/>
    <pivotField showAll="0">
      <items count="1228">
        <item x="9"/>
        <item x="30"/>
        <item x="14"/>
        <item x="41"/>
        <item x="5"/>
        <item x="13"/>
        <item x="16"/>
        <item x="15"/>
        <item x="52"/>
        <item x="10"/>
        <item x="102"/>
        <item x="21"/>
        <item x="71"/>
        <item x="8"/>
        <item x="110"/>
        <item x="113"/>
        <item x="116"/>
        <item x="27"/>
        <item x="117"/>
        <item x="119"/>
        <item x="34"/>
        <item x="29"/>
        <item x="17"/>
        <item x="132"/>
        <item x="36"/>
        <item x="65"/>
        <item x="121"/>
        <item x="19"/>
        <item x="31"/>
        <item x="18"/>
        <item x="38"/>
        <item x="50"/>
        <item x="145"/>
        <item x="130"/>
        <item x="86"/>
        <item x="75"/>
        <item x="33"/>
        <item x="60"/>
        <item x="20"/>
        <item x="28"/>
        <item x="46"/>
        <item x="22"/>
        <item x="156"/>
        <item x="100"/>
        <item x="139"/>
        <item x="99"/>
        <item x="26"/>
        <item x="48"/>
        <item x="183"/>
        <item x="90"/>
        <item x="43"/>
        <item x="32"/>
        <item x="155"/>
        <item x="80"/>
        <item x="79"/>
        <item x="140"/>
        <item x="184"/>
        <item x="78"/>
        <item x="53"/>
        <item x="35"/>
        <item x="63"/>
        <item x="115"/>
        <item x="69"/>
        <item x="37"/>
        <item x="104"/>
        <item x="44"/>
        <item x="159"/>
        <item x="101"/>
        <item x="45"/>
        <item x="70"/>
        <item x="185"/>
        <item x="67"/>
        <item x="95"/>
        <item x="160"/>
        <item x="73"/>
        <item x="39"/>
        <item x="56"/>
        <item x="49"/>
        <item x="151"/>
        <item x="76"/>
        <item x="62"/>
        <item x="191"/>
        <item x="40"/>
        <item x="208"/>
        <item x="42"/>
        <item x="135"/>
        <item x="124"/>
        <item x="133"/>
        <item x="47"/>
        <item x="55"/>
        <item x="134"/>
        <item x="84"/>
        <item x="174"/>
        <item x="51"/>
        <item x="118"/>
        <item x="88"/>
        <item x="54"/>
        <item x="57"/>
        <item x="58"/>
        <item x="209"/>
        <item x="109"/>
        <item x="195"/>
        <item x="61"/>
        <item x="64"/>
        <item x="163"/>
        <item x="85"/>
        <item x="122"/>
        <item x="103"/>
        <item x="148"/>
        <item x="66"/>
        <item x="125"/>
        <item x="96"/>
        <item x="128"/>
        <item x="165"/>
        <item x="68"/>
        <item x="147"/>
        <item x="211"/>
        <item x="187"/>
        <item x="168"/>
        <item x="216"/>
        <item x="107"/>
        <item x="194"/>
        <item x="164"/>
        <item x="215"/>
        <item x="72"/>
        <item x="143"/>
        <item x="178"/>
        <item x="74"/>
        <item x="77"/>
        <item x="199"/>
        <item x="81"/>
        <item x="82"/>
        <item x="175"/>
        <item x="83"/>
        <item x="127"/>
        <item x="176"/>
        <item x="87"/>
        <item x="162"/>
        <item x="206"/>
        <item x="89"/>
        <item x="91"/>
        <item x="138"/>
        <item x="161"/>
        <item x="213"/>
        <item x="227"/>
        <item x="92"/>
        <item x="93"/>
        <item x="94"/>
        <item x="97"/>
        <item x="98"/>
        <item x="144"/>
        <item x="238"/>
        <item x="217"/>
        <item x="219"/>
        <item x="204"/>
        <item x="200"/>
        <item x="105"/>
        <item x="142"/>
        <item x="224"/>
        <item x="106"/>
        <item x="108"/>
        <item x="157"/>
        <item x="126"/>
        <item x="149"/>
        <item x="112"/>
        <item x="177"/>
        <item x="154"/>
        <item x="192"/>
        <item x="202"/>
        <item x="203"/>
        <item x="180"/>
        <item x="153"/>
        <item x="186"/>
        <item x="222"/>
        <item x="120"/>
        <item x="197"/>
        <item x="179"/>
        <item x="171"/>
        <item x="167"/>
        <item x="123"/>
        <item x="129"/>
        <item x="232"/>
        <item x="188"/>
        <item x="131"/>
        <item x="243"/>
        <item x="210"/>
        <item x="223"/>
        <item x="136"/>
        <item x="137"/>
        <item x="141"/>
        <item x="207"/>
        <item x="193"/>
        <item x="169"/>
        <item x="221"/>
        <item x="150"/>
        <item x="250"/>
        <item x="152"/>
        <item x="158"/>
        <item x="229"/>
        <item x="225"/>
        <item x="255"/>
        <item x="234"/>
        <item x="212"/>
        <item x="205"/>
        <item x="220"/>
        <item x="166"/>
        <item x="170"/>
        <item x="172"/>
        <item x="218"/>
        <item x="173"/>
        <item x="228"/>
        <item x="233"/>
        <item x="230"/>
        <item x="181"/>
        <item x="182"/>
        <item x="189"/>
        <item x="190"/>
        <item x="237"/>
        <item x="271"/>
        <item x="252"/>
        <item x="196"/>
        <item x="253"/>
        <item x="198"/>
        <item x="201"/>
        <item x="251"/>
        <item x="256"/>
        <item x="257"/>
        <item x="260"/>
        <item x="264"/>
        <item x="214"/>
        <item x="236"/>
        <item x="240"/>
        <item x="261"/>
        <item x="226"/>
        <item x="245"/>
        <item x="231"/>
        <item x="275"/>
        <item x="235"/>
        <item x="239"/>
        <item x="272"/>
        <item x="276"/>
        <item x="241"/>
        <item x="242"/>
        <item x="270"/>
        <item x="244"/>
        <item x="246"/>
        <item x="247"/>
        <item x="248"/>
        <item x="249"/>
        <item x="254"/>
        <item x="258"/>
        <item x="259"/>
        <item x="262"/>
        <item x="263"/>
        <item x="280"/>
        <item x="265"/>
        <item x="266"/>
        <item x="267"/>
        <item x="268"/>
        <item x="274"/>
        <item x="277"/>
        <item x="278"/>
        <item x="279"/>
        <item x="281"/>
        <item x="282"/>
        <item x="283"/>
        <item x="284"/>
        <item x="285"/>
        <item x="286"/>
        <item x="287"/>
        <item x="288"/>
        <item x="289"/>
        <item x="273"/>
        <item x="298"/>
        <item x="299"/>
        <item x="300"/>
        <item x="304"/>
        <item x="146"/>
        <item x="314"/>
        <item x="315"/>
        <item x="344"/>
        <item x="269"/>
        <item x="347"/>
        <item x="297"/>
        <item x="313"/>
        <item x="359"/>
        <item x="367"/>
        <item x="317"/>
        <item x="399"/>
        <item x="407"/>
        <item x="354"/>
        <item x="348"/>
        <item x="309"/>
        <item x="878"/>
        <item x="567"/>
        <item x="552"/>
        <item x="535"/>
        <item x="349"/>
        <item x="1144"/>
        <item x="1158"/>
        <item x="1177"/>
        <item x="1179"/>
        <item x="1182"/>
        <item x="1184"/>
        <item x="1187"/>
        <item x="1188"/>
        <item x="1132"/>
        <item x="1191"/>
        <item x="1193"/>
        <item x="1140"/>
        <item x="1127"/>
        <item x="1155"/>
        <item x="1200"/>
        <item x="1165"/>
        <item x="1175"/>
        <item x="1152"/>
        <item x="1201"/>
        <item x="1164"/>
        <item x="1185"/>
        <item x="1202"/>
        <item x="1107"/>
        <item x="1136"/>
        <item x="1128"/>
        <item x="1189"/>
        <item x="1146"/>
        <item x="1106"/>
        <item x="1084"/>
        <item x="1162"/>
        <item x="1125"/>
        <item x="1157"/>
        <item x="1174"/>
        <item x="1085"/>
        <item x="1180"/>
        <item x="1208"/>
        <item x="1082"/>
        <item x="1209"/>
        <item x="1210"/>
        <item x="1111"/>
        <item x="1145"/>
        <item x="1134"/>
        <item x="1197"/>
        <item x="1172"/>
        <item x="1066"/>
        <item x="1060"/>
        <item x="1196"/>
        <item x="1153"/>
        <item x="1114"/>
        <item x="471"/>
        <item x="1102"/>
        <item x="1109"/>
        <item x="1171"/>
        <item x="1045"/>
        <item x="1199"/>
        <item x="1054"/>
        <item x="1120"/>
        <item x="1161"/>
        <item x="1051"/>
        <item x="1020"/>
        <item x="1148"/>
        <item x="1025"/>
        <item x="1091"/>
        <item x="1143"/>
        <item x="1211"/>
        <item x="1119"/>
        <item x="1190"/>
        <item x="1009"/>
        <item x="1137"/>
        <item x="994"/>
        <item x="1050"/>
        <item x="1031"/>
        <item x="977"/>
        <item x="1005"/>
        <item x="1129"/>
        <item x="1192"/>
        <item x="1038"/>
        <item x="1003"/>
        <item x="1160"/>
        <item x="1141"/>
        <item x="946"/>
        <item x="1112"/>
        <item x="990"/>
        <item x="1131"/>
        <item x="952"/>
        <item x="1130"/>
        <item x="1194"/>
        <item x="877"/>
        <item x="1032"/>
        <item x="904"/>
        <item x="955"/>
        <item x="1101"/>
        <item x="867"/>
        <item x="1067"/>
        <item x="903"/>
        <item x="785"/>
        <item x="927"/>
        <item x="1183"/>
        <item x="1023"/>
        <item x="1133"/>
        <item x="764"/>
        <item x="861"/>
        <item x="1124"/>
        <item x="1126"/>
        <item x="916"/>
        <item x="717"/>
        <item x="1198"/>
        <item x="1159"/>
        <item x="1090"/>
        <item x="1059"/>
        <item x="1166"/>
        <item x="858"/>
        <item x="1011"/>
        <item x="690"/>
        <item x="1205"/>
        <item x="891"/>
        <item x="670"/>
        <item x="810"/>
        <item x="657"/>
        <item x="890"/>
        <item x="782"/>
        <item x="1113"/>
        <item x="574"/>
        <item x="1173"/>
        <item x="1008"/>
        <item x="1047"/>
        <item x="559"/>
        <item x="1116"/>
        <item x="848"/>
        <item x="1117"/>
        <item x="761"/>
        <item x="1086"/>
        <item x="533"/>
        <item x="1115"/>
        <item x="487"/>
        <item x="746"/>
        <item x="480"/>
        <item x="1100"/>
        <item x="845"/>
        <item x="472"/>
        <item x="996"/>
        <item x="989"/>
        <item x="414"/>
        <item x="412"/>
        <item x="734"/>
        <item x="111"/>
        <item x="330"/>
        <item x="843"/>
        <item x="671"/>
        <item x="1178"/>
        <item x="1108"/>
        <item x="1071"/>
        <item x="1156"/>
        <item x="602"/>
        <item x="831"/>
        <item x="992"/>
        <item x="984"/>
        <item x="1110"/>
        <item x="1105"/>
        <item x="585"/>
        <item x="1094"/>
        <item x="578"/>
        <item x="824"/>
        <item x="1098"/>
        <item x="517"/>
        <item x="490"/>
        <item x="971"/>
        <item x="419"/>
        <item x="991"/>
        <item x="821"/>
        <item x="350"/>
        <item x="323"/>
        <item x="322"/>
        <item x="1070"/>
        <item x="1044"/>
        <item x="1087"/>
        <item x="1169"/>
        <item x="813"/>
        <item x="970"/>
        <item x="1099"/>
        <item x="986"/>
        <item x="1092"/>
        <item x="808"/>
        <item x="1078"/>
        <item x="1018"/>
        <item x="948"/>
        <item x="791"/>
        <item x="1195"/>
        <item x="1052"/>
        <item x="1150"/>
        <item x="958"/>
        <item x="1072"/>
        <item x="780"/>
        <item x="935"/>
        <item x="1081"/>
        <item x="988"/>
        <item x="757"/>
        <item x="937"/>
        <item x="1176"/>
        <item x="1075"/>
        <item x="1088"/>
        <item x="1040"/>
        <item x="755"/>
        <item x="905"/>
        <item x="1053"/>
        <item x="936"/>
        <item x="981"/>
        <item x="743"/>
        <item x="1096"/>
        <item x="886"/>
        <item x="1167"/>
        <item x="715"/>
        <item x="922"/>
        <item x="1056"/>
        <item x="1080"/>
        <item x="1061"/>
        <item x="1026"/>
        <item x="968"/>
        <item x="869"/>
        <item x="700"/>
        <item x="979"/>
        <item x="695"/>
        <item x="921"/>
        <item x="857"/>
        <item x="931"/>
        <item x="682"/>
        <item x="951"/>
        <item x="1017"/>
        <item x="1034"/>
        <item x="1095"/>
        <item x="1048"/>
        <item x="852"/>
        <item x="661"/>
        <item x="1063"/>
        <item x="918"/>
        <item x="1186"/>
        <item x="928"/>
        <item x="656"/>
        <item x="1163"/>
        <item x="947"/>
        <item x="828"/>
        <item x="652"/>
        <item x="1135"/>
        <item x="917"/>
        <item x="1014"/>
        <item x="902"/>
        <item x="1027"/>
        <item x="826"/>
        <item x="646"/>
        <item x="914"/>
        <item x="1041"/>
        <item x="887"/>
        <item x="1062"/>
        <item x="642"/>
        <item x="863"/>
        <item x="1093"/>
        <item x="809"/>
        <item x="634"/>
        <item x="909"/>
        <item x="999"/>
        <item x="873"/>
        <item x="1007"/>
        <item x="786"/>
        <item x="631"/>
        <item x="856"/>
        <item x="1022"/>
        <item x="629"/>
        <item x="895"/>
        <item x="784"/>
        <item x="850"/>
        <item x="842"/>
        <item x="606"/>
        <item x="1058"/>
        <item x="1122"/>
        <item x="1"/>
        <item x="998"/>
        <item x="1064"/>
        <item x="590"/>
        <item x="781"/>
        <item x="997"/>
        <item x="879"/>
        <item x="849"/>
        <item x="827"/>
        <item x="561"/>
        <item x="980"/>
        <item x="1154"/>
        <item x="775"/>
        <item x="558"/>
        <item x="1170"/>
        <item x="763"/>
        <item x="847"/>
        <item x="866"/>
        <item x="538"/>
        <item x="975"/>
        <item x="967"/>
        <item x="774"/>
        <item x="534"/>
        <item x="1057"/>
        <item x="718"/>
        <item x="966"/>
        <item x="521"/>
        <item x="6"/>
        <item x="846"/>
        <item x="1046"/>
        <item x="865"/>
        <item x="510"/>
        <item x="638"/>
        <item x="760"/>
        <item x="1097"/>
        <item x="464"/>
        <item x="505"/>
        <item x="965"/>
        <item x="941"/>
        <item x="430"/>
        <item x="340"/>
        <item x="470"/>
        <item x="830"/>
        <item x="811"/>
        <item x="949"/>
        <item x="759"/>
        <item x="465"/>
        <item x="447"/>
        <item x="439"/>
        <item x="1036"/>
        <item x="805"/>
        <item x="829"/>
        <item x="437"/>
        <item x="749"/>
        <item x="940"/>
        <item x="961"/>
        <item x="1037"/>
        <item x="431"/>
        <item x="404"/>
        <item x="378"/>
        <item x="945"/>
        <item x="374"/>
        <item x="716"/>
        <item x="799"/>
        <item x="798"/>
        <item x="373"/>
        <item x="303"/>
        <item x="1079"/>
        <item x="933"/>
        <item x="1151"/>
        <item x="713"/>
        <item x="960"/>
        <item x="792"/>
        <item x="797"/>
        <item x="924"/>
        <item x="1033"/>
        <item x="688"/>
        <item x="1028"/>
        <item x="772"/>
        <item x="787"/>
        <item x="913"/>
        <item x="679"/>
        <item x="1168"/>
        <item x="959"/>
        <item x="923"/>
        <item x="771"/>
        <item x="783"/>
        <item x="662"/>
        <item x="1055"/>
        <item x="894"/>
        <item x="1030"/>
        <item x="639"/>
        <item x="1015"/>
        <item x="732"/>
        <item x="765"/>
        <item x="910"/>
        <item x="957"/>
        <item x="621"/>
        <item x="818"/>
        <item x="726"/>
        <item x="758"/>
        <item x="613"/>
        <item x="896"/>
        <item x="802"/>
        <item x="721"/>
        <item x="597"/>
        <item x="985"/>
        <item x="1043"/>
        <item x="0"/>
        <item x="754"/>
        <item x="944"/>
        <item x="1147"/>
        <item x="1029"/>
        <item x="592"/>
        <item x="712"/>
        <item x="751"/>
        <item x="892"/>
        <item x="753"/>
        <item x="583"/>
        <item x="699"/>
        <item x="939"/>
        <item x="725"/>
        <item x="577"/>
        <item x="976"/>
        <item x="724"/>
        <item x="1149"/>
        <item x="573"/>
        <item x="889"/>
        <item x="697"/>
        <item x="683"/>
        <item x="1016"/>
        <item x="1042"/>
        <item x="568"/>
        <item x="723"/>
        <item x="884"/>
        <item x="930"/>
        <item x="696"/>
        <item x="553"/>
        <item x="681"/>
        <item x="888"/>
        <item x="704"/>
        <item x="529"/>
        <item x="691"/>
        <item x="674"/>
        <item x="516"/>
        <item x="1118"/>
        <item x="874"/>
        <item x="703"/>
        <item x="507"/>
        <item x="915"/>
        <item x="1012"/>
        <item x="660"/>
        <item x="649"/>
        <item x="882"/>
        <item x="1021"/>
        <item x="485"/>
        <item x="483"/>
        <item x="702"/>
        <item x="643"/>
        <item x="645"/>
        <item x="851"/>
        <item x="482"/>
        <item x="451"/>
        <item x="912"/>
        <item x="607"/>
        <item x="881"/>
        <item x="633"/>
        <item x="686"/>
        <item x="436"/>
        <item x="932"/>
        <item x="433"/>
        <item x="844"/>
        <item x="603"/>
        <item x="429"/>
        <item x="619"/>
        <item x="1010"/>
        <item x="2"/>
        <item x="685"/>
        <item x="427"/>
        <item x="1142"/>
        <item x="406"/>
        <item x="853"/>
        <item x="560"/>
        <item x="596"/>
        <item x="901"/>
        <item x="391"/>
        <item x="372"/>
        <item x="628"/>
        <item x="816"/>
        <item x="883"/>
        <item x="546"/>
        <item x="363"/>
        <item x="1104"/>
        <item x="589"/>
        <item x="291"/>
        <item x="494"/>
        <item x="612"/>
        <item x="838"/>
        <item x="580"/>
        <item x="489"/>
        <item x="720"/>
        <item x="880"/>
        <item x="800"/>
        <item x="982"/>
        <item x="539"/>
        <item x="442"/>
        <item x="557"/>
        <item x="401"/>
        <item x="293"/>
        <item x="491"/>
        <item x="689"/>
        <item x="554"/>
        <item x="819"/>
        <item x="462"/>
        <item x="360"/>
        <item x="796"/>
        <item x="342"/>
        <item x="509"/>
        <item x="875"/>
        <item x="676"/>
        <item x="508"/>
        <item x="817"/>
        <item x="974"/>
        <item x="495"/>
        <item x="748"/>
        <item x="1074"/>
        <item x="664"/>
        <item x="479"/>
        <item x="841"/>
        <item x="475"/>
        <item x="684"/>
        <item x="815"/>
        <item x="630"/>
        <item x="446"/>
        <item x="1139"/>
        <item x="440"/>
        <item x="840"/>
        <item x="434"/>
        <item x="680"/>
        <item x="627"/>
        <item x="973"/>
        <item x="424"/>
        <item x="801"/>
        <item x="382"/>
        <item x="351"/>
        <item x="331"/>
        <item x="605"/>
        <item x="329"/>
        <item x="650"/>
        <item x="328"/>
        <item x="324"/>
        <item x="839"/>
        <item x="319"/>
        <item x="311"/>
        <item x="310"/>
        <item x="294"/>
        <item x="579"/>
        <item x="788"/>
        <item x="624"/>
        <item x="956"/>
        <item x="555"/>
        <item x="1073"/>
        <item x="392"/>
        <item x="292"/>
        <item x="611"/>
        <item x="833"/>
        <item x="767"/>
        <item x="604"/>
        <item x="832"/>
        <item x="570"/>
        <item x="942"/>
        <item x="766"/>
        <item x="565"/>
        <item x="547"/>
        <item x="752"/>
        <item x="806"/>
        <item x="1138"/>
        <item x="481"/>
        <item x="1065"/>
        <item x="938"/>
        <item x="423"/>
        <item x="420"/>
        <item x="747"/>
        <item x="795"/>
        <item x="295"/>
        <item x="741"/>
        <item x="789"/>
        <item x="934"/>
        <item x="735"/>
        <item x="1035"/>
        <item x="778"/>
        <item x="698"/>
        <item x="919"/>
        <item x="773"/>
        <item x="1123"/>
        <item x="694"/>
        <item x="900"/>
        <item x="756"/>
        <item x="677"/>
        <item x="1024"/>
        <item x="742"/>
        <item x="673"/>
        <item x="893"/>
        <item x="665"/>
        <item x="740"/>
        <item x="663"/>
        <item x="1019"/>
        <item x="885"/>
        <item x="739"/>
        <item x="653"/>
        <item x="1121"/>
        <item x="738"/>
        <item x="870"/>
        <item x="651"/>
        <item x="737"/>
        <item x="640"/>
        <item x="1006"/>
        <item x="862"/>
        <item x="636"/>
        <item x="731"/>
        <item x="623"/>
        <item x="837"/>
        <item x="729"/>
        <item x="609"/>
        <item x="995"/>
        <item x="1103"/>
        <item x="601"/>
        <item x="722"/>
        <item x="835"/>
        <item x="600"/>
        <item x="719"/>
        <item x="823"/>
        <item x="595"/>
        <item x="993"/>
        <item x="709"/>
        <item x="593"/>
        <item x="812"/>
        <item x="586"/>
        <item x="708"/>
        <item x="575"/>
        <item x="1089"/>
        <item x="803"/>
        <item x="549"/>
        <item x="987"/>
        <item x="707"/>
        <item x="545"/>
        <item x="790"/>
        <item x="701"/>
        <item x="542"/>
        <item x="532"/>
        <item x="672"/>
        <item x="777"/>
        <item x="978"/>
        <item x="530"/>
        <item x="527"/>
        <item x="669"/>
        <item x="770"/>
        <item x="518"/>
        <item x="1083"/>
        <item x="668"/>
        <item x="488"/>
        <item x="484"/>
        <item x="745"/>
        <item x="969"/>
        <item x="478"/>
        <item x="667"/>
        <item x="473"/>
        <item x="727"/>
        <item x="467"/>
        <item x="655"/>
        <item x="463"/>
        <item x="452"/>
        <item x="963"/>
        <item x="654"/>
        <item x="714"/>
        <item x="445"/>
        <item x="443"/>
        <item x="425"/>
        <item x="647"/>
        <item x="1077"/>
        <item x="710"/>
        <item x="422"/>
        <item x="417"/>
        <item x="620"/>
        <item x="416"/>
        <item x="950"/>
        <item x="415"/>
        <item x="693"/>
        <item x="411"/>
        <item x="617"/>
        <item x="408"/>
        <item x="397"/>
        <item x="659"/>
        <item x="394"/>
        <item x="616"/>
        <item x="385"/>
        <item x="383"/>
        <item x="929"/>
        <item x="658"/>
        <item x="380"/>
        <item x="615"/>
        <item x="376"/>
        <item x="375"/>
        <item x="369"/>
        <item x="641"/>
        <item x="368"/>
        <item x="1076"/>
        <item x="594"/>
        <item x="23"/>
        <item x="366"/>
        <item x="362"/>
        <item x="361"/>
        <item x="25"/>
        <item x="920"/>
        <item x="632"/>
        <item x="591"/>
        <item x="357"/>
        <item x="353"/>
        <item x="327"/>
        <item x="308"/>
        <item x="307"/>
        <item x="114"/>
        <item x="305"/>
        <item x="302"/>
        <item x="301"/>
        <item x="588"/>
        <item x="626"/>
        <item x="587"/>
        <item x="598"/>
        <item x="908"/>
        <item x="576"/>
        <item x="584"/>
        <item x="569"/>
        <item x="581"/>
        <item x="1069"/>
        <item x="564"/>
        <item x="907"/>
        <item x="571"/>
        <item x="563"/>
        <item x="556"/>
        <item x="562"/>
        <item x="541"/>
        <item x="899"/>
        <item x="544"/>
        <item x="522"/>
        <item x="543"/>
        <item x="519"/>
        <item x="528"/>
        <item x="512"/>
        <item x="1068"/>
        <item x="898"/>
        <item x="523"/>
        <item x="506"/>
        <item x="499"/>
        <item x="520"/>
        <item x="498"/>
        <item x="515"/>
        <item x="876"/>
        <item x="496"/>
        <item x="514"/>
        <item x="469"/>
        <item x="511"/>
        <item x="459"/>
        <item x="504"/>
        <item x="458"/>
        <item x="871"/>
        <item x="1049"/>
        <item x="456"/>
        <item x="503"/>
        <item x="454"/>
        <item x="502"/>
        <item x="444"/>
        <item x="435"/>
        <item x="497"/>
        <item x="384"/>
        <item x="864"/>
        <item x="371"/>
        <item x="493"/>
        <item x="370"/>
        <item x="343"/>
        <item x="486"/>
        <item x="341"/>
        <item x="3"/>
        <item x="339"/>
        <item x="337"/>
        <item x="477"/>
        <item x="336"/>
        <item x="326"/>
        <item x="320"/>
        <item x="854"/>
        <item x="296"/>
        <item x="468"/>
        <item x="1039"/>
        <item x="450"/>
        <item x="448"/>
        <item x="441"/>
        <item x="825"/>
        <item x="438"/>
        <item x="4"/>
        <item x="432"/>
        <item x="421"/>
        <item x="413"/>
        <item x="814"/>
        <item x="410"/>
        <item x="1013"/>
        <item x="405"/>
        <item x="403"/>
        <item x="402"/>
        <item x="7"/>
        <item x="400"/>
        <item x="804"/>
        <item x="398"/>
        <item x="396"/>
        <item x="395"/>
        <item x="393"/>
        <item x="11"/>
        <item x="779"/>
        <item x="381"/>
        <item x="379"/>
        <item x="1004"/>
        <item x="377"/>
        <item x="364"/>
        <item x="356"/>
        <item x="12"/>
        <item x="355"/>
        <item x="769"/>
        <item x="352"/>
        <item x="345"/>
        <item x="338"/>
        <item x="335"/>
        <item x="333"/>
        <item x="332"/>
        <item x="59"/>
        <item x="318"/>
        <item x="316"/>
        <item x="312"/>
        <item x="768"/>
        <item x="306"/>
        <item x="1002"/>
        <item x="750"/>
        <item x="744"/>
        <item x="1001"/>
        <item x="730"/>
        <item x="711"/>
        <item x="705"/>
        <item x="1000"/>
        <item x="687"/>
        <item x="637"/>
        <item x="983"/>
        <item x="635"/>
        <item x="618"/>
        <item x="614"/>
        <item x="972"/>
        <item x="610"/>
        <item x="582"/>
        <item x="572"/>
        <item x="964"/>
        <item x="550"/>
        <item x="548"/>
        <item x="540"/>
        <item x="526"/>
        <item x="962"/>
        <item x="524"/>
        <item x="513"/>
        <item x="500"/>
        <item x="954"/>
        <item x="492"/>
        <item x="476"/>
        <item x="474"/>
        <item x="466"/>
        <item x="460"/>
        <item x="953"/>
        <item x="455"/>
        <item x="449"/>
        <item x="426"/>
        <item x="418"/>
        <item x="409"/>
        <item x="390"/>
        <item x="389"/>
        <item x="943"/>
        <item x="388"/>
        <item x="387"/>
        <item x="365"/>
        <item x="24"/>
        <item x="358"/>
        <item x="346"/>
        <item x="334"/>
        <item x="321"/>
        <item x="290"/>
        <item x="926"/>
        <item x="925"/>
        <item x="911"/>
        <item x="906"/>
        <item x="897"/>
        <item x="872"/>
        <item x="868"/>
        <item x="860"/>
        <item x="859"/>
        <item x="855"/>
        <item x="836"/>
        <item x="834"/>
        <item x="822"/>
        <item x="820"/>
        <item x="807"/>
        <item x="794"/>
        <item x="793"/>
        <item x="776"/>
        <item x="762"/>
        <item x="736"/>
        <item x="733"/>
        <item x="728"/>
        <item x="706"/>
        <item x="692"/>
        <item x="678"/>
        <item x="675"/>
        <item x="666"/>
        <item x="648"/>
        <item x="1222"/>
        <item x="644"/>
        <item x="625"/>
        <item x="622"/>
        <item x="608"/>
        <item x="599"/>
        <item x="566"/>
        <item x="551"/>
        <item x="537"/>
        <item x="536"/>
        <item x="531"/>
        <item x="525"/>
        <item x="501"/>
        <item x="461"/>
        <item x="457"/>
        <item x="453"/>
        <item x="428"/>
        <item x="386"/>
        <item x="325"/>
        <item x="1218"/>
        <item x="1217"/>
        <item x="1213"/>
        <item x="1207"/>
        <item x="1206"/>
        <item x="1226"/>
        <item x="1225"/>
        <item x="1224"/>
        <item x="1223"/>
        <item x="1221"/>
        <item x="1220"/>
        <item x="1219"/>
        <item x="1216"/>
        <item x="1215"/>
        <item x="1214"/>
        <item x="1212"/>
        <item x="1204"/>
        <item x="1203"/>
        <item x="1181"/>
        <item t="default"/>
      </items>
    </pivotField>
    <pivotField dataField="1" showAll="0"/>
    <pivotField showAll="0">
      <items count="470">
        <item h="1" x="420"/>
        <item h="1" x="419"/>
        <item h="1" x="418"/>
        <item x="417"/>
        <item h="1" x="416"/>
        <item h="1" x="415"/>
        <item h="1" x="414"/>
        <item h="1" x="259"/>
        <item h="1" x="254"/>
        <item h="1" x="253"/>
        <item h="1" x="252"/>
        <item h="1" x="251"/>
        <item h="1" x="250"/>
        <item h="1" x="249"/>
        <item h="1" x="248"/>
        <item h="1" x="247"/>
        <item h="1" x="246"/>
        <item h="1" x="245"/>
        <item h="1" x="234"/>
        <item h="1" x="226"/>
        <item h="1" x="224"/>
        <item h="1" x="219"/>
        <item h="1" x="212"/>
        <item h="1" x="196"/>
        <item h="1" x="192"/>
        <item h="1" x="164"/>
        <item h="1" x="160"/>
        <item h="1" x="158"/>
        <item h="1" x="154"/>
        <item h="1" x="149"/>
        <item h="1" x="138"/>
        <item h="1" x="129"/>
        <item h="1" x="122"/>
        <item h="1" x="121"/>
        <item h="1" x="120"/>
        <item h="1" x="118"/>
        <item h="1" x="116"/>
        <item h="1" x="114"/>
        <item h="1" x="113"/>
        <item h="1" x="110"/>
        <item h="1" x="108"/>
        <item h="1" x="100"/>
        <item h="1" x="84"/>
        <item h="1" x="83"/>
        <item h="1" x="82"/>
        <item h="1" x="80"/>
        <item h="1" x="65"/>
        <item h="1" x="61"/>
        <item h="1" x="54"/>
        <item h="1" x="51"/>
        <item h="1" x="50"/>
        <item h="1" x="49"/>
        <item h="1" x="48"/>
        <item h="1" x="47"/>
        <item h="1" x="46"/>
        <item h="1" x="45"/>
        <item h="1" x="30"/>
        <item h="1" x="29"/>
        <item h="1" x="28"/>
        <item h="1" x="23"/>
        <item h="1" x="22"/>
        <item h="1" x="13"/>
        <item h="1" x="9"/>
        <item h="1" x="8"/>
        <item h="1" x="5"/>
        <item h="1" x="413"/>
        <item h="1" x="412"/>
        <item h="1" x="411"/>
        <item h="1" x="410"/>
        <item h="1" x="409"/>
        <item h="1" x="408"/>
        <item h="1" x="407"/>
        <item h="1" x="406"/>
        <item h="1" x="405"/>
        <item h="1" x="404"/>
        <item h="1" x="403"/>
        <item h="1" x="109"/>
        <item h="1" x="25"/>
        <item h="1" x="6"/>
        <item h="1" x="2"/>
        <item h="1" x="1"/>
        <item h="1" x="0"/>
        <item h="1" x="402"/>
        <item h="1" x="401"/>
        <item h="1" x="400"/>
        <item h="1" x="399"/>
        <item h="1" x="398"/>
        <item h="1" x="397"/>
        <item h="1" x="396"/>
        <item h="1" x="395"/>
        <item h="1" x="394"/>
        <item h="1" x="393"/>
        <item h="1" x="392"/>
        <item h="1" x="391"/>
        <item h="1" x="390"/>
        <item h="1" x="389"/>
        <item h="1" x="388"/>
        <item h="1" x="387"/>
        <item h="1" x="386"/>
        <item h="1" x="385"/>
        <item h="1" x="384"/>
        <item h="1" x="383"/>
        <item h="1" x="382"/>
        <item h="1" x="381"/>
        <item h="1" x="380"/>
        <item h="1" x="379"/>
        <item h="1" x="378"/>
        <item h="1" x="377"/>
        <item h="1" x="376"/>
        <item h="1" x="375"/>
        <item h="1" x="374"/>
        <item h="1" x="373"/>
        <item h="1" x="372"/>
        <item h="1" x="371"/>
        <item h="1" x="370"/>
        <item h="1" x="369"/>
        <item h="1" x="368"/>
        <item h="1" x="367"/>
        <item h="1" x="366"/>
        <item h="1" x="365"/>
        <item h="1" x="364"/>
        <item h="1" x="363"/>
        <item h="1" x="362"/>
        <item h="1" x="361"/>
        <item h="1" x="360"/>
        <item h="1" x="359"/>
        <item h="1" x="358"/>
        <item h="1" x="357"/>
        <item h="1" x="356"/>
        <item h="1" x="355"/>
        <item h="1" x="354"/>
        <item h="1" x="353"/>
        <item h="1" x="352"/>
        <item h="1" x="351"/>
        <item h="1" x="350"/>
        <item h="1" x="349"/>
        <item h="1" x="348"/>
        <item h="1" x="347"/>
        <item h="1" x="346"/>
        <item h="1" x="345"/>
        <item h="1" x="344"/>
        <item h="1" x="343"/>
        <item h="1" x="342"/>
        <item h="1" x="341"/>
        <item h="1" x="340"/>
        <item h="1" x="339"/>
        <item h="1" x="338"/>
        <item h="1" x="337"/>
        <item h="1" x="336"/>
        <item h="1" x="335"/>
        <item h="1" x="334"/>
        <item h="1" x="333"/>
        <item h="1" x="332"/>
        <item h="1" x="331"/>
        <item h="1" x="330"/>
        <item h="1" x="329"/>
        <item h="1" x="328"/>
        <item h="1" x="327"/>
        <item h="1" x="326"/>
        <item h="1" x="325"/>
        <item h="1" x="324"/>
        <item h="1" x="323"/>
        <item h="1" x="322"/>
        <item h="1" x="321"/>
        <item h="1" x="320"/>
        <item h="1" x="319"/>
        <item h="1" x="318"/>
        <item h="1" x="317"/>
        <item h="1" x="316"/>
        <item h="1" x="315"/>
        <item h="1" x="314"/>
        <item h="1" x="313"/>
        <item h="1" x="312"/>
        <item h="1" x="311"/>
        <item h="1" x="310"/>
        <item h="1" x="309"/>
        <item h="1" x="308"/>
        <item h="1" x="307"/>
        <item h="1" x="306"/>
        <item h="1" x="305"/>
        <item h="1" x="304"/>
        <item h="1" x="303"/>
        <item h="1" x="302"/>
        <item h="1" x="301"/>
        <item h="1" x="300"/>
        <item h="1" x="299"/>
        <item h="1" x="298"/>
        <item h="1" x="297"/>
        <item h="1" x="296"/>
        <item h="1" x="295"/>
        <item h="1" x="294"/>
        <item h="1" x="293"/>
        <item h="1" x="292"/>
        <item h="1" x="291"/>
        <item h="1" x="290"/>
        <item h="1" x="289"/>
        <item h="1" x="288"/>
        <item h="1" x="287"/>
        <item h="1" x="286"/>
        <item h="1" x="285"/>
        <item h="1" x="284"/>
        <item h="1" x="283"/>
        <item h="1" x="282"/>
        <item h="1" x="281"/>
        <item h="1" x="280"/>
        <item h="1" x="279"/>
        <item h="1" x="278"/>
        <item h="1" x="277"/>
        <item h="1" x="276"/>
        <item h="1" x="275"/>
        <item h="1" x="274"/>
        <item h="1" x="273"/>
        <item h="1" x="272"/>
        <item h="1" x="271"/>
        <item h="1" x="270"/>
        <item h="1" x="269"/>
        <item h="1" x="268"/>
        <item h="1" x="267"/>
        <item h="1" x="266"/>
        <item h="1" x="265"/>
        <item h="1" x="264"/>
        <item h="1" x="263"/>
        <item h="1" x="262"/>
        <item h="1" x="261"/>
        <item h="1" x="260"/>
        <item h="1" x="258"/>
        <item h="1" x="257"/>
        <item h="1" x="256"/>
        <item h="1" x="255"/>
        <item h="1" x="244"/>
        <item h="1" x="243"/>
        <item h="1" x="242"/>
        <item h="1" x="241"/>
        <item h="1" x="240"/>
        <item h="1" x="239"/>
        <item h="1" x="238"/>
        <item h="1" x="237"/>
        <item h="1" x="236"/>
        <item h="1" x="235"/>
        <item h="1" x="233"/>
        <item h="1" x="232"/>
        <item h="1" x="231"/>
        <item h="1" x="230"/>
        <item h="1" x="229"/>
        <item h="1" x="228"/>
        <item h="1" x="227"/>
        <item h="1" x="225"/>
        <item h="1" x="223"/>
        <item h="1" x="222"/>
        <item h="1" x="221"/>
        <item h="1" x="220"/>
        <item h="1" x="218"/>
        <item h="1" x="217"/>
        <item h="1" x="216"/>
        <item h="1" x="215"/>
        <item h="1" x="214"/>
        <item h="1" x="213"/>
        <item h="1" x="211"/>
        <item h="1" x="210"/>
        <item h="1" x="209"/>
        <item h="1" x="208"/>
        <item h="1" x="207"/>
        <item h="1" x="206"/>
        <item h="1" x="205"/>
        <item h="1" x="204"/>
        <item h="1" x="203"/>
        <item h="1" x="202"/>
        <item h="1" x="201"/>
        <item h="1" x="200"/>
        <item h="1" x="199"/>
        <item h="1" x="198"/>
        <item h="1" x="197"/>
        <item h="1" x="195"/>
        <item h="1" x="194"/>
        <item h="1" x="193"/>
        <item h="1" x="191"/>
        <item h="1" x="190"/>
        <item h="1" x="189"/>
        <item h="1" x="188"/>
        <item h="1" x="187"/>
        <item h="1" x="186"/>
        <item h="1" x="185"/>
        <item h="1" x="184"/>
        <item h="1" x="183"/>
        <item h="1" x="182"/>
        <item h="1" x="181"/>
        <item h="1" x="180"/>
        <item h="1" x="179"/>
        <item h="1" x="178"/>
        <item h="1" x="177"/>
        <item h="1" x="176"/>
        <item h="1" x="175"/>
        <item h="1" x="174"/>
        <item h="1" x="173"/>
        <item h="1" x="172"/>
        <item h="1" x="171"/>
        <item h="1" x="170"/>
        <item h="1" x="169"/>
        <item h="1" x="168"/>
        <item h="1" x="167"/>
        <item h="1" x="166"/>
        <item h="1" x="165"/>
        <item h="1" x="163"/>
        <item h="1" x="162"/>
        <item h="1" x="161"/>
        <item h="1" x="159"/>
        <item h="1" x="157"/>
        <item h="1" x="156"/>
        <item h="1" x="155"/>
        <item h="1" x="153"/>
        <item h="1" x="152"/>
        <item h="1" x="151"/>
        <item h="1" x="150"/>
        <item h="1" x="148"/>
        <item h="1" x="147"/>
        <item h="1" x="146"/>
        <item h="1" x="145"/>
        <item h="1" x="144"/>
        <item h="1" x="143"/>
        <item h="1" x="142"/>
        <item h="1" x="141"/>
        <item h="1" x="140"/>
        <item h="1" x="139"/>
        <item h="1" x="137"/>
        <item h="1" x="136"/>
        <item h="1" x="135"/>
        <item h="1" x="134"/>
        <item h="1" x="133"/>
        <item h="1" x="132"/>
        <item h="1" x="131"/>
        <item h="1" x="130"/>
        <item h="1" x="128"/>
        <item h="1" x="127"/>
        <item h="1" x="126"/>
        <item h="1" x="125"/>
        <item h="1" x="124"/>
        <item h="1" x="123"/>
        <item h="1" x="119"/>
        <item h="1" x="117"/>
        <item h="1" x="115"/>
        <item h="1" x="112"/>
        <item h="1" x="111"/>
        <item h="1" x="107"/>
        <item h="1" x="106"/>
        <item h="1" x="105"/>
        <item h="1" x="104"/>
        <item h="1" x="103"/>
        <item h="1" x="102"/>
        <item h="1" x="101"/>
        <item h="1" x="99"/>
        <item h="1" x="98"/>
        <item h="1" x="97"/>
        <item h="1" x="96"/>
        <item h="1" x="95"/>
        <item h="1" x="94"/>
        <item h="1" x="93"/>
        <item h="1" x="92"/>
        <item h="1" x="91"/>
        <item h="1" x="90"/>
        <item h="1" x="89"/>
        <item h="1" x="88"/>
        <item h="1" x="87"/>
        <item h="1" x="86"/>
        <item h="1" x="85"/>
        <item h="1" x="81"/>
        <item h="1" x="79"/>
        <item h="1" x="78"/>
        <item h="1" x="77"/>
        <item h="1" x="76"/>
        <item h="1" x="75"/>
        <item h="1" x="74"/>
        <item h="1" x="73"/>
        <item h="1" x="72"/>
        <item h="1" x="71"/>
        <item h="1" x="70"/>
        <item h="1" x="69"/>
        <item h="1" x="68"/>
        <item h="1" x="67"/>
        <item h="1" x="66"/>
        <item h="1" x="64"/>
        <item h="1" x="63"/>
        <item h="1" x="62"/>
        <item h="1" x="60"/>
        <item h="1" x="26"/>
        <item h="1" x="24"/>
        <item h="1" x="12"/>
        <item h="1" x="11"/>
        <item h="1" x="7"/>
        <item h="1" x="4"/>
        <item h="1" x="3"/>
        <item h="1" x="59"/>
        <item h="1" x="58"/>
        <item h="1" x="57"/>
        <item h="1" x="56"/>
        <item h="1" x="55"/>
        <item h="1" x="53"/>
        <item h="1" x="52"/>
        <item h="1" x="44"/>
        <item h="1" x="43"/>
        <item h="1" x="42"/>
        <item h="1" x="41"/>
        <item h="1" x="40"/>
        <item h="1" x="39"/>
        <item h="1" x="38"/>
        <item h="1" x="37"/>
        <item h="1" x="36"/>
        <item h="1" x="35"/>
        <item h="1" x="34"/>
        <item h="1" x="33"/>
        <item h="1" x="32"/>
        <item h="1" x="31"/>
        <item h="1" x="27"/>
        <item h="1" x="21"/>
        <item h="1" x="20"/>
        <item h="1" x="19"/>
        <item h="1" x="18"/>
        <item h="1" x="17"/>
        <item h="1" x="16"/>
        <item h="1" x="15"/>
        <item h="1" x="14"/>
        <item h="1" x="10"/>
        <item h="1" x="468"/>
        <item h="1" x="467"/>
        <item h="1" x="466"/>
        <item h="1" x="465"/>
        <item h="1" x="464"/>
        <item h="1" x="463"/>
        <item h="1" x="462"/>
        <item h="1" x="461"/>
        <item h="1" x="460"/>
        <item h="1" x="459"/>
        <item h="1" x="458"/>
        <item h="1" x="457"/>
        <item h="1" x="456"/>
        <item h="1" x="455"/>
        <item h="1" x="454"/>
        <item h="1" x="453"/>
        <item h="1" x="452"/>
        <item h="1" x="451"/>
        <item h="1" x="450"/>
        <item h="1" x="449"/>
        <item h="1" x="448"/>
        <item h="1" x="447"/>
        <item h="1" x="446"/>
        <item h="1" x="445"/>
        <item h="1" x="444"/>
        <item h="1" x="443"/>
        <item h="1" x="442"/>
        <item h="1" x="441"/>
        <item h="1" x="440"/>
        <item h="1" x="439"/>
        <item h="1" x="438"/>
        <item h="1" x="437"/>
        <item h="1" x="436"/>
        <item h="1" x="435"/>
        <item h="1" x="434"/>
        <item h="1" x="433"/>
        <item h="1" x="432"/>
        <item h="1" x="431"/>
        <item h="1" x="430"/>
        <item h="1" x="429"/>
        <item h="1" x="428"/>
        <item h="1" x="427"/>
        <item h="1" x="426"/>
        <item h="1" x="425"/>
        <item h="1" x="424"/>
        <item h="1" x="423"/>
        <item h="1" x="422"/>
        <item h="1" x="421"/>
        <item t="default"/>
      </items>
    </pivotField>
    <pivotField numFmtId="2" showAll="0"/>
  </pivotFields>
  <rowFields count="1">
    <field x="0"/>
  </rowFields>
  <rowItems count="10">
    <i>
      <x/>
    </i>
    <i>
      <x v="1"/>
    </i>
    <i>
      <x v="2"/>
    </i>
    <i>
      <x v="3"/>
    </i>
    <i>
      <x v="4"/>
    </i>
    <i>
      <x v="5"/>
    </i>
    <i>
      <x v="6"/>
    </i>
    <i>
      <x v="7"/>
    </i>
    <i>
      <x v="8"/>
    </i>
    <i t="grand">
      <x/>
    </i>
  </rowItems>
  <colItems count="1">
    <i/>
  </colItems>
  <dataFields count="1">
    <dataField name="Sum of Revenue Per City" fld="6" baseField="0" baseItem="0"/>
  </dataFields>
  <chartFormats count="11">
    <chartFormat chart="1" format="0" series="1">
      <pivotArea type="data" outline="0" fieldPosition="0">
        <references count="1">
          <reference field="4294967294" count="1" selected="0">
            <x v="0"/>
          </reference>
        </references>
      </pivotArea>
    </chartFormat>
    <chartFormat chart="3" format="21" series="1">
      <pivotArea type="data" outline="0" fieldPosition="0">
        <references count="1">
          <reference field="4294967294" count="1" selected="0">
            <x v="0"/>
          </reference>
        </references>
      </pivotArea>
    </chartFormat>
    <chartFormat chart="3" format="22">
      <pivotArea type="data" outline="0" fieldPosition="0">
        <references count="2">
          <reference field="4294967294" count="1" selected="0">
            <x v="0"/>
          </reference>
          <reference field="0" count="1" selected="0">
            <x v="0"/>
          </reference>
        </references>
      </pivotArea>
    </chartFormat>
    <chartFormat chart="3" format="23">
      <pivotArea type="data" outline="0" fieldPosition="0">
        <references count="2">
          <reference field="4294967294" count="1" selected="0">
            <x v="0"/>
          </reference>
          <reference field="0" count="1" selected="0">
            <x v="1"/>
          </reference>
        </references>
      </pivotArea>
    </chartFormat>
    <chartFormat chart="3" format="24">
      <pivotArea type="data" outline="0" fieldPosition="0">
        <references count="2">
          <reference field="4294967294" count="1" selected="0">
            <x v="0"/>
          </reference>
          <reference field="0" count="1" selected="0">
            <x v="2"/>
          </reference>
        </references>
      </pivotArea>
    </chartFormat>
    <chartFormat chart="3" format="25">
      <pivotArea type="data" outline="0" fieldPosition="0">
        <references count="2">
          <reference field="4294967294" count="1" selected="0">
            <x v="0"/>
          </reference>
          <reference field="0" count="1" selected="0">
            <x v="3"/>
          </reference>
        </references>
      </pivotArea>
    </chartFormat>
    <chartFormat chart="3" format="26">
      <pivotArea type="data" outline="0" fieldPosition="0">
        <references count="2">
          <reference field="4294967294" count="1" selected="0">
            <x v="0"/>
          </reference>
          <reference field="0" count="1" selected="0">
            <x v="4"/>
          </reference>
        </references>
      </pivotArea>
    </chartFormat>
    <chartFormat chart="3" format="27">
      <pivotArea type="data" outline="0" fieldPosition="0">
        <references count="2">
          <reference field="4294967294" count="1" selected="0">
            <x v="0"/>
          </reference>
          <reference field="0" count="1" selected="0">
            <x v="5"/>
          </reference>
        </references>
      </pivotArea>
    </chartFormat>
    <chartFormat chart="3" format="28">
      <pivotArea type="data" outline="0" fieldPosition="0">
        <references count="2">
          <reference field="4294967294" count="1" selected="0">
            <x v="0"/>
          </reference>
          <reference field="0" count="1" selected="0">
            <x v="6"/>
          </reference>
        </references>
      </pivotArea>
    </chartFormat>
    <chartFormat chart="3" format="29">
      <pivotArea type="data" outline="0" fieldPosition="0">
        <references count="2">
          <reference field="4294967294" count="1" selected="0">
            <x v="0"/>
          </reference>
          <reference field="0" count="1" selected="0">
            <x v="7"/>
          </reference>
        </references>
      </pivotArea>
    </chartFormat>
    <chartFormat chart="3" format="30">
      <pivotArea type="data" outline="0" fieldPosition="0">
        <references count="2">
          <reference field="4294967294" count="1" selected="0">
            <x v="0"/>
          </reference>
          <reference field="0"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Channel Description">
  <location ref="G3:I25" firstHeaderRow="0" firstDataRow="1" firstDataCol="1"/>
  <pivotFields count="20">
    <pivotField numFmtId="164" showAll="0"/>
    <pivotField showAll="0"/>
    <pivotField showAll="0"/>
    <pivotField showAll="0"/>
    <pivotField axis="axisRow" showAll="0">
      <items count="22">
        <item x="6"/>
        <item x="2"/>
        <item x="9"/>
        <item x="10"/>
        <item x="4"/>
        <item x="14"/>
        <item x="12"/>
        <item x="20"/>
        <item x="17"/>
        <item x="16"/>
        <item x="3"/>
        <item x="13"/>
        <item x="11"/>
        <item x="18"/>
        <item x="5"/>
        <item x="19"/>
        <item x="15"/>
        <item x="0"/>
        <item x="1"/>
        <item x="7"/>
        <item x="8"/>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dataField="1" showAll="0"/>
    <pivotField numFmtId="2" showAll="0"/>
  </pivotFields>
  <rowFields count="1">
    <field x="4"/>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Average Quantity" fld="9" subtotal="average" baseField="4" baseItem="0"/>
    <dataField name="Sum of Number of Transactions Per City "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Customer ">
  <location ref="D3:E9" firstHeaderRow="1" firstDataRow="1" firstDataCol="1"/>
  <pivotFields count="16">
    <pivotField numFmtId="164" showAll="0"/>
    <pivotField showAll="0"/>
    <pivotField axis="axisRow" showAll="0" measureFilter="1" sortType="ascending">
      <items count="310">
        <item x="17"/>
        <item x="1"/>
        <item x="92"/>
        <item x="136"/>
        <item x="137"/>
        <item x="138"/>
        <item x="139"/>
        <item x="140"/>
        <item x="141"/>
        <item x="142"/>
        <item x="287"/>
        <item x="18"/>
        <item x="288"/>
        <item x="143"/>
        <item x="144"/>
        <item x="122"/>
        <item x="145"/>
        <item x="146"/>
        <item x="32"/>
        <item x="61"/>
        <item x="41"/>
        <item x="110"/>
        <item x="9"/>
        <item x="101"/>
        <item x="78"/>
        <item x="87"/>
        <item x="102"/>
        <item x="19"/>
        <item x="14"/>
        <item x="147"/>
        <item x="65"/>
        <item x="148"/>
        <item x="299"/>
        <item x="50"/>
        <item x="96"/>
        <item x="149"/>
        <item x="150"/>
        <item x="284"/>
        <item x="67"/>
        <item x="128"/>
        <item x="290"/>
        <item x="125"/>
        <item x="151"/>
        <item x="111"/>
        <item x="57"/>
        <item x="121"/>
        <item x="66"/>
        <item x="152"/>
        <item x="27"/>
        <item x="153"/>
        <item x="154"/>
        <item x="0"/>
        <item x="88"/>
        <item x="11"/>
        <item x="123"/>
        <item x="68"/>
        <item x="155"/>
        <item x="126"/>
        <item x="156"/>
        <item x="16"/>
        <item x="157"/>
        <item x="158"/>
        <item x="103"/>
        <item x="86"/>
        <item x="159"/>
        <item x="160"/>
        <item x="161"/>
        <item x="162"/>
        <item x="285"/>
        <item x="91"/>
        <item x="278"/>
        <item x="44"/>
        <item x="33"/>
        <item x="163"/>
        <item x="104"/>
        <item x="164"/>
        <item x="3"/>
        <item x="292"/>
        <item x="165"/>
        <item x="166"/>
        <item x="167"/>
        <item x="135"/>
        <item x="168"/>
        <item x="113"/>
        <item x="274"/>
        <item x="300"/>
        <item x="6"/>
        <item x="45"/>
        <item x="169"/>
        <item x="170"/>
        <item x="171"/>
        <item x="74"/>
        <item x="172"/>
        <item x="77"/>
        <item x="173"/>
        <item x="174"/>
        <item x="134"/>
        <item x="175"/>
        <item x="176"/>
        <item x="177"/>
        <item x="279"/>
        <item x="105"/>
        <item x="302"/>
        <item x="304"/>
        <item x="280"/>
        <item x="178"/>
        <item x="179"/>
        <item x="180"/>
        <item x="181"/>
        <item x="93"/>
        <item x="182"/>
        <item x="183"/>
        <item x="51"/>
        <item x="184"/>
        <item x="106"/>
        <item x="308"/>
        <item x="76"/>
        <item x="53"/>
        <item x="185"/>
        <item x="186"/>
        <item x="187"/>
        <item x="49"/>
        <item x="82"/>
        <item x="94"/>
        <item x="188"/>
        <item x="189"/>
        <item x="190"/>
        <item x="129"/>
        <item x="191"/>
        <item x="192"/>
        <item x="193"/>
        <item x="73"/>
        <item x="194"/>
        <item x="118"/>
        <item x="195"/>
        <item x="55"/>
        <item x="196"/>
        <item x="307"/>
        <item x="13"/>
        <item x="70"/>
        <item x="275"/>
        <item x="95"/>
        <item x="291"/>
        <item x="197"/>
        <item x="198"/>
        <item x="199"/>
        <item x="85"/>
        <item x="200"/>
        <item x="127"/>
        <item x="130"/>
        <item x="30"/>
        <item x="201"/>
        <item x="29"/>
        <item x="69"/>
        <item x="22"/>
        <item x="202"/>
        <item x="203"/>
        <item x="34"/>
        <item x="204"/>
        <item x="276"/>
        <item x="205"/>
        <item x="206"/>
        <item x="40"/>
        <item x="294"/>
        <item x="207"/>
        <item x="208"/>
        <item x="72"/>
        <item x="56"/>
        <item x="209"/>
        <item x="210"/>
        <item x="26"/>
        <item x="211"/>
        <item x="212"/>
        <item x="35"/>
        <item x="213"/>
        <item x="214"/>
        <item x="289"/>
        <item x="79"/>
        <item x="46"/>
        <item x="31"/>
        <item x="215"/>
        <item x="216"/>
        <item x="98"/>
        <item x="217"/>
        <item x="112"/>
        <item x="218"/>
        <item x="219"/>
        <item x="131"/>
        <item x="58"/>
        <item x="220"/>
        <item x="36"/>
        <item x="42"/>
        <item x="221"/>
        <item x="222"/>
        <item x="223"/>
        <item x="296"/>
        <item x="293"/>
        <item x="224"/>
        <item x="23"/>
        <item x="119"/>
        <item x="71"/>
        <item x="2"/>
        <item x="64"/>
        <item x="225"/>
        <item x="10"/>
        <item x="21"/>
        <item x="120"/>
        <item x="226"/>
        <item x="20"/>
        <item x="43"/>
        <item x="90"/>
        <item x="12"/>
        <item x="4"/>
        <item x="48"/>
        <item x="227"/>
        <item x="228"/>
        <item x="114"/>
        <item x="229"/>
        <item x="8"/>
        <item x="75"/>
        <item x="230"/>
        <item x="297"/>
        <item x="5"/>
        <item x="231"/>
        <item x="232"/>
        <item x="233"/>
        <item x="234"/>
        <item x="84"/>
        <item x="235"/>
        <item x="107"/>
        <item x="236"/>
        <item x="237"/>
        <item x="238"/>
        <item x="239"/>
        <item x="24"/>
        <item x="60"/>
        <item x="301"/>
        <item x="240"/>
        <item x="108"/>
        <item x="241"/>
        <item x="242"/>
        <item x="243"/>
        <item x="244"/>
        <item x="245"/>
        <item x="246"/>
        <item x="247"/>
        <item x="37"/>
        <item x="52"/>
        <item x="248"/>
        <item x="249"/>
        <item x="250"/>
        <item x="83"/>
        <item x="62"/>
        <item x="251"/>
        <item x="252"/>
        <item x="7"/>
        <item x="253"/>
        <item x="254"/>
        <item x="124"/>
        <item x="255"/>
        <item x="256"/>
        <item x="257"/>
        <item x="298"/>
        <item x="281"/>
        <item x="258"/>
        <item x="259"/>
        <item x="260"/>
        <item x="38"/>
        <item x="115"/>
        <item x="132"/>
        <item x="97"/>
        <item x="63"/>
        <item x="261"/>
        <item x="28"/>
        <item x="39"/>
        <item x="262"/>
        <item x="263"/>
        <item x="116"/>
        <item x="133"/>
        <item x="100"/>
        <item x="80"/>
        <item x="264"/>
        <item x="303"/>
        <item x="89"/>
        <item x="265"/>
        <item x="47"/>
        <item x="266"/>
        <item x="267"/>
        <item x="277"/>
        <item x="268"/>
        <item x="269"/>
        <item x="305"/>
        <item x="306"/>
        <item x="25"/>
        <item x="109"/>
        <item x="270"/>
        <item x="282"/>
        <item x="54"/>
        <item x="15"/>
        <item x="81"/>
        <item x="286"/>
        <item x="59"/>
        <item x="295"/>
        <item x="283"/>
        <item x="117"/>
        <item x="271"/>
        <item x="99"/>
        <item x="272"/>
        <item x="273"/>
        <item t="default"/>
      </items>
    </pivotField>
    <pivotField showAll="0"/>
    <pivotField showAll="0"/>
    <pivotField showAll="0"/>
    <pivotField showAll="0">
      <items count="13">
        <item h="1" x="10"/>
        <item h="1" x="6"/>
        <item h="1" x="7"/>
        <item h="1" x="1"/>
        <item h="1" x="5"/>
        <item h="1" x="2"/>
        <item h="1" x="9"/>
        <item x="0"/>
        <item h="1" x="8"/>
        <item h="1" x="4"/>
        <item h="1" x="11"/>
        <item h="1" x="3"/>
        <item t="default"/>
      </items>
    </pivotField>
    <pivotField showAll="0"/>
    <pivotField showAll="0"/>
    <pivotField showAll="0"/>
    <pivotField showAll="0"/>
    <pivotField showAll="0"/>
    <pivotField showAll="0">
      <items count="6">
        <item h="1" x="3"/>
        <item h="1" x="4"/>
        <item h="1" x="0"/>
        <item h="1" x="2"/>
        <item x="1"/>
        <item t="default"/>
      </items>
    </pivotField>
    <pivotField showAll="0"/>
    <pivotField dataField="1" showAll="0">
      <items count="8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t="default"/>
      </items>
    </pivotField>
    <pivotField showAll="0"/>
  </pivotFields>
  <rowFields count="1">
    <field x="2"/>
  </rowFields>
  <rowItems count="6">
    <i>
      <x v="59"/>
    </i>
    <i>
      <x v="115"/>
    </i>
    <i>
      <x v="116"/>
    </i>
    <i>
      <x v="137"/>
    </i>
    <i>
      <x v="302"/>
    </i>
    <i t="grand">
      <x/>
    </i>
  </rowItems>
  <colItems count="1">
    <i/>
  </colItems>
  <dataFields count="1">
    <dataField name="Total Revenue" fld="14" baseField="0" baseItem="0"/>
  </dataFields>
  <chartFormats count="2">
    <chartFormat chart="3" format="4"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Number_of_Transactions_Per_City" sourceName="Number of Transactions Per City ">
  <data>
    <tabular pivotCacheId="1">
      <items count="469">
        <i x="420"/>
        <i x="419"/>
        <i x="418"/>
        <i x="417"/>
        <i x="416"/>
        <i x="415"/>
        <i x="414"/>
        <i x="259"/>
        <i x="254"/>
        <i x="253"/>
        <i x="252"/>
        <i x="251"/>
        <i x="250"/>
        <i x="249"/>
        <i x="248"/>
        <i x="247"/>
        <i x="246"/>
        <i x="245"/>
        <i x="234"/>
        <i x="226"/>
        <i x="224"/>
        <i x="219"/>
        <i x="212"/>
        <i x="196"/>
        <i x="192"/>
        <i x="164"/>
        <i x="160"/>
        <i x="158"/>
        <i x="154"/>
        <i x="149"/>
        <i x="138"/>
        <i x="129"/>
        <i x="122"/>
        <i x="121"/>
        <i x="120"/>
        <i x="118"/>
        <i x="116"/>
        <i x="114"/>
        <i x="113"/>
        <i x="110"/>
        <i x="108"/>
        <i x="100"/>
        <i x="84"/>
        <i x="83"/>
        <i x="82"/>
        <i x="80"/>
        <i x="65"/>
        <i x="61"/>
        <i x="54"/>
        <i x="51"/>
        <i x="50"/>
        <i x="49"/>
        <i x="48"/>
        <i x="47"/>
        <i x="46"/>
        <i x="45"/>
        <i x="30"/>
        <i x="29"/>
        <i x="28"/>
        <i x="23"/>
        <i x="22"/>
        <i x="13"/>
        <i x="9"/>
        <i x="8"/>
        <i x="5"/>
        <i x="413"/>
        <i x="412"/>
        <i x="411"/>
        <i x="410"/>
        <i x="409"/>
        <i x="408"/>
        <i x="407"/>
        <i x="406"/>
        <i x="405"/>
        <i x="404"/>
        <i x="403"/>
        <i x="109"/>
        <i x="25"/>
        <i x="6"/>
        <i x="2"/>
        <i x="1"/>
        <i x="0"/>
        <i x="402"/>
        <i x="401"/>
        <i x="400"/>
        <i x="399"/>
        <i x="398"/>
        <i x="397"/>
        <i x="396"/>
        <i x="395"/>
        <i x="394"/>
        <i x="393"/>
        <i x="392"/>
        <i x="391"/>
        <i x="390"/>
        <i x="389"/>
        <i x="388"/>
        <i x="387"/>
        <i x="386"/>
        <i x="385"/>
        <i x="384"/>
        <i x="383"/>
        <i x="382"/>
        <i x="381"/>
        <i x="380"/>
        <i x="379"/>
        <i x="378"/>
        <i x="377"/>
        <i x="376"/>
        <i x="375"/>
        <i x="374"/>
        <i x="373"/>
        <i x="372"/>
        <i x="371"/>
        <i x="370"/>
        <i x="369"/>
        <i x="368"/>
        <i x="367"/>
        <i x="366"/>
        <i x="365"/>
        <i x="364"/>
        <i x="363"/>
        <i x="362"/>
        <i x="361"/>
        <i x="360" s="1"/>
        <i x="359"/>
        <i x="358"/>
        <i x="357"/>
        <i x="356"/>
        <i x="355"/>
        <i x="354"/>
        <i x="353"/>
        <i x="352"/>
        <i x="351"/>
        <i x="350"/>
        <i x="349"/>
        <i x="348"/>
        <i x="347"/>
        <i x="346"/>
        <i x="345"/>
        <i x="344"/>
        <i x="343"/>
        <i x="342"/>
        <i x="341"/>
        <i x="340"/>
        <i x="339"/>
        <i x="338"/>
        <i x="337"/>
        <i x="336"/>
        <i x="335"/>
        <i x="334"/>
        <i x="333"/>
        <i x="332"/>
        <i x="331"/>
        <i x="330"/>
        <i x="329"/>
        <i x="328"/>
        <i x="327"/>
        <i x="326"/>
        <i x="325"/>
        <i x="324"/>
        <i x="323"/>
        <i x="322"/>
        <i x="321"/>
        <i x="320"/>
        <i x="319"/>
        <i x="318"/>
        <i x="317"/>
        <i x="316"/>
        <i x="315"/>
        <i x="314"/>
        <i x="313"/>
        <i x="312"/>
        <i x="311"/>
        <i x="310"/>
        <i x="309"/>
        <i x="308"/>
        <i x="307"/>
        <i x="306"/>
        <i x="305"/>
        <i x="304"/>
        <i x="303"/>
        <i x="302"/>
        <i x="301"/>
        <i x="300"/>
        <i x="299"/>
        <i x="298"/>
        <i x="297"/>
        <i x="296"/>
        <i x="295"/>
        <i x="294"/>
        <i x="293"/>
        <i x="292"/>
        <i x="291"/>
        <i x="290"/>
        <i x="289"/>
        <i x="288"/>
        <i x="287"/>
        <i x="286"/>
        <i x="285"/>
        <i x="284"/>
        <i x="283"/>
        <i x="282"/>
        <i x="281"/>
        <i x="280"/>
        <i x="279"/>
        <i x="278"/>
        <i x="277"/>
        <i x="276"/>
        <i x="275"/>
        <i x="274"/>
        <i x="273"/>
        <i x="272"/>
        <i x="271"/>
        <i x="270"/>
        <i x="269"/>
        <i x="268"/>
        <i x="267"/>
        <i x="266"/>
        <i x="265"/>
        <i x="264"/>
        <i x="263"/>
        <i x="262"/>
        <i x="261"/>
        <i x="260"/>
        <i x="258"/>
        <i x="257"/>
        <i x="256"/>
        <i x="255"/>
        <i x="244"/>
        <i x="243"/>
        <i x="242"/>
        <i x="241"/>
        <i x="240"/>
        <i x="239"/>
        <i x="238"/>
        <i x="237"/>
        <i x="236"/>
        <i x="235"/>
        <i x="233"/>
        <i x="232"/>
        <i x="231"/>
        <i x="230"/>
        <i x="229"/>
        <i x="228"/>
        <i x="227"/>
        <i x="225"/>
        <i x="223"/>
        <i x="222"/>
        <i x="221"/>
        <i x="220"/>
        <i x="218"/>
        <i x="217"/>
        <i x="216"/>
        <i x="215"/>
        <i x="214"/>
        <i x="213"/>
        <i x="211"/>
        <i x="210"/>
        <i x="209"/>
        <i x="208"/>
        <i x="207"/>
        <i x="206"/>
        <i x="205"/>
        <i x="204"/>
        <i x="203"/>
        <i x="202"/>
        <i x="201"/>
        <i x="200"/>
        <i x="199"/>
        <i x="198"/>
        <i x="197"/>
        <i x="195"/>
        <i x="194"/>
        <i x="193"/>
        <i x="191"/>
        <i x="190"/>
        <i x="189"/>
        <i x="188"/>
        <i x="187"/>
        <i x="186"/>
        <i x="185"/>
        <i x="184"/>
        <i x="183"/>
        <i x="182"/>
        <i x="181"/>
        <i x="180"/>
        <i x="179"/>
        <i x="178"/>
        <i x="177"/>
        <i x="176"/>
        <i x="175"/>
        <i x="174"/>
        <i x="173"/>
        <i x="172"/>
        <i x="171"/>
        <i x="170"/>
        <i x="169"/>
        <i x="168"/>
        <i x="167"/>
        <i x="166"/>
        <i x="165"/>
        <i x="163"/>
        <i x="162"/>
        <i x="161"/>
        <i x="159"/>
        <i x="157"/>
        <i x="156"/>
        <i x="155"/>
        <i x="153"/>
        <i x="152"/>
        <i x="151"/>
        <i x="150"/>
        <i x="148"/>
        <i x="147"/>
        <i x="146"/>
        <i x="145"/>
        <i x="144"/>
        <i x="143"/>
        <i x="142"/>
        <i x="141"/>
        <i x="140"/>
        <i x="139"/>
        <i x="137"/>
        <i x="136"/>
        <i x="135"/>
        <i x="134"/>
        <i x="133"/>
        <i x="132"/>
        <i x="131"/>
        <i x="130"/>
        <i x="128"/>
        <i x="127"/>
        <i x="126"/>
        <i x="125"/>
        <i x="124"/>
        <i x="123"/>
        <i x="119"/>
        <i x="117"/>
        <i x="115"/>
        <i x="112"/>
        <i x="111"/>
        <i x="107"/>
        <i x="106"/>
        <i x="105"/>
        <i x="104"/>
        <i x="103"/>
        <i x="102"/>
        <i x="101"/>
        <i x="99"/>
        <i x="98"/>
        <i x="97"/>
        <i x="96"/>
        <i x="95"/>
        <i x="94"/>
        <i x="93"/>
        <i x="92"/>
        <i x="91"/>
        <i x="90"/>
        <i x="89"/>
        <i x="88"/>
        <i x="87"/>
        <i x="86"/>
        <i x="85"/>
        <i x="81"/>
        <i x="79"/>
        <i x="78"/>
        <i x="77"/>
        <i x="76"/>
        <i x="75"/>
        <i x="74"/>
        <i x="73"/>
        <i x="72"/>
        <i x="71"/>
        <i x="70"/>
        <i x="69"/>
        <i x="68"/>
        <i x="67"/>
        <i x="66"/>
        <i x="64"/>
        <i x="63"/>
        <i x="62"/>
        <i x="60"/>
        <i x="26"/>
        <i x="24"/>
        <i x="12"/>
        <i x="11"/>
        <i x="7"/>
        <i x="4"/>
        <i x="3"/>
        <i x="59"/>
        <i x="58"/>
        <i x="57"/>
        <i x="56"/>
        <i x="55"/>
        <i x="53"/>
        <i x="52"/>
        <i x="44"/>
        <i x="43"/>
        <i x="42"/>
        <i x="41"/>
        <i x="40"/>
        <i x="39"/>
        <i x="38"/>
        <i x="37"/>
        <i x="36"/>
        <i x="35"/>
        <i x="34"/>
        <i x="33"/>
        <i x="32"/>
        <i x="31"/>
        <i x="27"/>
        <i x="21"/>
        <i x="20"/>
        <i x="19"/>
        <i x="18"/>
        <i x="17"/>
        <i x="16"/>
        <i x="15"/>
        <i x="14"/>
        <i x="10"/>
        <i x="468"/>
        <i x="467"/>
        <i x="466"/>
        <i x="465"/>
        <i x="464"/>
        <i x="463"/>
        <i x="462"/>
        <i x="461"/>
        <i x="460"/>
        <i x="459"/>
        <i x="458"/>
        <i x="457"/>
        <i x="456"/>
        <i x="455"/>
        <i x="454"/>
        <i x="453"/>
        <i x="452"/>
        <i x="451"/>
        <i x="450"/>
        <i x="449"/>
        <i x="448"/>
        <i x="447"/>
        <i x="446"/>
        <i x="445"/>
        <i x="444"/>
        <i x="443"/>
        <i x="442"/>
        <i x="441"/>
        <i x="440"/>
        <i x="439"/>
        <i x="438"/>
        <i x="437"/>
        <i x="436"/>
        <i x="435"/>
        <i x="434"/>
        <i x="433"/>
        <i x="432"/>
        <i x="431"/>
        <i x="430"/>
        <i x="429"/>
        <i x="428"/>
        <i x="427"/>
        <i x="426"/>
        <i x="425"/>
        <i x="424"/>
        <i x="423"/>
        <i x="422"/>
        <i x="42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2" name="PivotTable2"/>
  </pivotTables>
  <data>
    <tabular pivotCacheId="2">
      <items count="12">
        <i x="10"/>
        <i x="6"/>
        <i x="7"/>
        <i x="1"/>
        <i x="5"/>
        <i x="2"/>
        <i x="9"/>
        <i x="0" s="1"/>
        <i x="8"/>
        <i x="4"/>
        <i x="1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Number of Transactions Per City " cache="Slicer_Number_of_Transactions_Per_City" caption="Number of Transactions Per City " startItem="124" rowHeight="230716"/>
  <slicer name="Category" cache="Slicer_Category" caption="Category" startItem="8" rowHeight="230716"/>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03"/>
  <sheetViews>
    <sheetView tabSelected="1" workbookViewId="0">
      <selection activeCell="Y7" sqref="Y7"/>
    </sheetView>
  </sheetViews>
  <sheetFormatPr defaultColWidth="12.6640625" defaultRowHeight="15" customHeight="1"/>
  <cols>
    <col min="1" max="1" width="5.9140625" bestFit="1" customWidth="1"/>
    <col min="2" max="2" width="13.58203125" bestFit="1" customWidth="1"/>
    <col min="3" max="3" width="30" bestFit="1" customWidth="1"/>
    <col min="4" max="4" width="13.9140625" customWidth="1"/>
    <col min="5" max="5" width="16.75" bestFit="1" customWidth="1"/>
    <col min="6" max="6" width="27.6640625" bestFit="1" customWidth="1"/>
    <col min="7" max="7" width="13.4140625" bestFit="1" customWidth="1"/>
    <col min="8" max="8" width="13.58203125" bestFit="1" customWidth="1"/>
    <col min="9" max="9" width="14.1640625" bestFit="1" customWidth="1"/>
    <col min="10" max="10" width="6.6640625" bestFit="1" customWidth="1"/>
    <col min="11" max="11" width="8.25" bestFit="1" customWidth="1"/>
    <col min="12" max="12" width="21" bestFit="1" customWidth="1"/>
    <col min="13" max="13" width="7.9140625" bestFit="1" customWidth="1"/>
    <col min="14" max="14" width="15.83203125" customWidth="1"/>
    <col min="15" max="15" width="7.25" bestFit="1" customWidth="1"/>
    <col min="16" max="16" width="12.58203125" bestFit="1" customWidth="1"/>
    <col min="17" max="17" width="19.9140625" style="19" bestFit="1" customWidth="1"/>
    <col min="18" max="18" width="12.58203125" bestFit="1" customWidth="1"/>
    <col min="19" max="19" width="24" bestFit="1" customWidth="1"/>
    <col min="20" max="20" width="22.58203125" bestFit="1" customWidth="1"/>
    <col min="21" max="21" width="12.5" bestFit="1" customWidth="1"/>
    <col min="22" max="22" width="25.33203125" bestFit="1" customWidth="1"/>
    <col min="23" max="23" width="23.33203125" bestFit="1" customWidth="1"/>
    <col min="24" max="25" width="8.6640625" customWidth="1"/>
  </cols>
  <sheetData>
    <row r="1" spans="1:23" ht="14.25" customHeight="1">
      <c r="A1" s="1" t="s">
        <v>0</v>
      </c>
      <c r="B1" s="2" t="s">
        <v>1</v>
      </c>
      <c r="C1" s="2" t="s">
        <v>2</v>
      </c>
      <c r="D1" s="2" t="s">
        <v>3</v>
      </c>
      <c r="E1" s="2" t="s">
        <v>4</v>
      </c>
      <c r="F1" s="2" t="s">
        <v>5</v>
      </c>
      <c r="G1" s="3" t="s">
        <v>6</v>
      </c>
      <c r="H1" s="3" t="s">
        <v>7</v>
      </c>
      <c r="I1" s="3" t="s">
        <v>8</v>
      </c>
      <c r="J1" s="3" t="s">
        <v>9</v>
      </c>
      <c r="K1" s="3" t="s">
        <v>10</v>
      </c>
      <c r="L1" s="2" t="s">
        <v>11</v>
      </c>
      <c r="M1" s="9" t="s">
        <v>12</v>
      </c>
      <c r="N1" s="10" t="s">
        <v>762</v>
      </c>
      <c r="O1" s="10" t="s">
        <v>763</v>
      </c>
      <c r="P1" s="10" t="s">
        <v>767</v>
      </c>
      <c r="Q1" s="10" t="s">
        <v>768</v>
      </c>
      <c r="R1" s="10" t="s">
        <v>771</v>
      </c>
      <c r="S1" s="22" t="s">
        <v>772</v>
      </c>
      <c r="T1" s="31" t="s">
        <v>774</v>
      </c>
      <c r="U1" s="10" t="s">
        <v>770</v>
      </c>
      <c r="V1" s="25" t="s">
        <v>769</v>
      </c>
      <c r="W1" s="27" t="s">
        <v>773</v>
      </c>
    </row>
    <row r="2" spans="1:23" ht="14.25" customHeight="1">
      <c r="A2" s="6">
        <v>45640</v>
      </c>
      <c r="B2" s="7" t="s">
        <v>83</v>
      </c>
      <c r="C2" s="7" t="s">
        <v>58</v>
      </c>
      <c r="D2" s="7" t="s">
        <v>59</v>
      </c>
      <c r="E2" s="7" t="s">
        <v>60</v>
      </c>
      <c r="F2" s="7" t="s">
        <v>61</v>
      </c>
      <c r="G2" s="7" t="s">
        <v>40</v>
      </c>
      <c r="H2" s="7" t="s">
        <v>93</v>
      </c>
      <c r="I2" s="7">
        <v>4</v>
      </c>
      <c r="J2" s="7">
        <v>-28</v>
      </c>
      <c r="K2" s="7">
        <v>-39719.4</v>
      </c>
      <c r="L2" s="7" t="s">
        <v>86</v>
      </c>
      <c r="M2" s="12" t="s">
        <v>64</v>
      </c>
      <c r="N2" s="13">
        <f t="shared" ref="N2:N65" si="0">K2/J2</f>
        <v>1418.55</v>
      </c>
      <c r="O2" s="13">
        <f>J2*N2</f>
        <v>-39719.4</v>
      </c>
      <c r="P2" s="13">
        <f>SUMIFS(O2:O1428,G2:G1428,G2,H2:H1428,H2)</f>
        <v>927091.44</v>
      </c>
      <c r="Q2" s="13">
        <f>SUMIF(C2:C1428,C2,O2:O1428)</f>
        <v>332078.40000000002</v>
      </c>
      <c r="R2" s="13">
        <f>SUMIF(M2:M1428,M2,O2:O1428)</f>
        <v>684148.99</v>
      </c>
      <c r="S2" s="18">
        <f>COUNTIF(M2:M1428,M2)</f>
        <v>82</v>
      </c>
      <c r="T2" s="30">
        <f>R2/S2</f>
        <v>8343.2803658536577</v>
      </c>
      <c r="U2" s="24" t="str">
        <f t="array" ref="U2">INDEX(C$2:C$1428, MATCH(LARGE(O$2:O$1428, 1), O$2:O$1428, 0))</f>
        <v>Kyra Enterprises</v>
      </c>
      <c r="V2" s="26" t="str">
        <f t="array" ref="V2">INDEX($F$2:$F$1428, MATCH(MAX(COUNTIFS($F$2:$F$1428, $F$2:$F$1428, $I$2:$I$1428, $I$2:$I$1428)), COUNTIFS($F$2:$F$1428, $F$2:$F$1428, $I$2:$I$1428, $I$2:$I$1428), 0)) &amp; " - " &amp; INDEX($I$2:$I$1428, MATCH(MAX(COUNTIFS($F$2:$F$1428, $F$2:$F$1428, $I$2:$I$1428, $I$2:$I$1428)), COUNTIFS($F$2:$F$1428, $F$2:$F$1428, $I$2:$I$1428, $I$2:$I$1428), 0))</f>
        <v>Maximus Jun22 (New Traditional) - 60</v>
      </c>
      <c r="W2" s="28" t="str">
        <f>INDEX(L2:L1428, MATCH(MAX(O2:O1428), O2:O1428, 0))</f>
        <v>DAMAGED</v>
      </c>
    </row>
    <row r="3" spans="1:23" ht="14.25" customHeight="1">
      <c r="A3" s="6">
        <v>45640</v>
      </c>
      <c r="B3" s="7" t="s">
        <v>83</v>
      </c>
      <c r="C3" s="7" t="s">
        <v>90</v>
      </c>
      <c r="D3" s="7" t="s">
        <v>91</v>
      </c>
      <c r="E3" s="7" t="s">
        <v>81</v>
      </c>
      <c r="F3" s="7" t="s">
        <v>82</v>
      </c>
      <c r="G3" s="7" t="s">
        <v>31</v>
      </c>
      <c r="H3" s="7" t="s">
        <v>32</v>
      </c>
      <c r="I3" s="7">
        <v>24</v>
      </c>
      <c r="J3" s="7">
        <v>-24</v>
      </c>
      <c r="K3" s="7">
        <v>-11170.08</v>
      </c>
      <c r="L3" s="7" t="s">
        <v>92</v>
      </c>
      <c r="M3" s="7" t="s">
        <v>64</v>
      </c>
      <c r="N3" s="13">
        <f t="shared" si="0"/>
        <v>465.42</v>
      </c>
      <c r="O3" s="13">
        <f t="shared" ref="O3:O65" si="1">J3*N3</f>
        <v>-11170.08</v>
      </c>
      <c r="P3" s="13">
        <f t="shared" ref="P3:P65" si="2">SUMIFS(O3:O1429,G3:G1429,G3,H3:H1429,H3)</f>
        <v>377430.55000000005</v>
      </c>
      <c r="Q3" s="13">
        <f t="shared" ref="Q3:Q65" si="3">SUMIF(C3:C1429,C3,O3:O1429)</f>
        <v>283465.48000000004</v>
      </c>
      <c r="R3" s="13">
        <f t="shared" ref="R3:R66" si="4">SUMIF(M3:M1429,M3,O3:O1429)</f>
        <v>723868.3899999999</v>
      </c>
      <c r="S3" s="18">
        <f t="shared" ref="S3:S66" si="5">COUNTIF(M3:M1429,M3)</f>
        <v>81</v>
      </c>
      <c r="T3" s="30">
        <f t="shared" ref="T3:T66" si="6">R3/S3</f>
        <v>8936.6467901234555</v>
      </c>
      <c r="U3" s="24" t="str">
        <f t="array" ref="U3">INDEX(C$2:C$1428, MATCH(LARGE(IF(COUNTIF(U2, C$2:C$1428)=0, O$2:O$1428), 2), O$2:O$1428, 0))</f>
        <v>JCK Enterprise</v>
      </c>
      <c r="V3" s="29">
        <f t="array" ref="V3">MAX(COUNTIFS($F$2:$F$1428, $F$2:$F$1428, $I$2:$I$1428, $I$2:$I$1428))</f>
        <v>118</v>
      </c>
      <c r="W3" s="28" t="str">
        <f t="array" ref="W3">INDEX(L2:L1428, MATCH(LARGE(O2:O1428, 2), O2:O1428, 0))</f>
        <v>Expired Pack</v>
      </c>
    </row>
    <row r="4" spans="1:23" ht="14.25" customHeight="1">
      <c r="A4" s="6">
        <v>45640</v>
      </c>
      <c r="B4" s="7" t="s">
        <v>83</v>
      </c>
      <c r="C4" s="7" t="s">
        <v>84</v>
      </c>
      <c r="D4" s="7" t="s">
        <v>85</v>
      </c>
      <c r="E4" s="7" t="s">
        <v>60</v>
      </c>
      <c r="F4" s="7" t="s">
        <v>61</v>
      </c>
      <c r="G4" s="7" t="s">
        <v>18</v>
      </c>
      <c r="H4" s="7" t="s">
        <v>19</v>
      </c>
      <c r="I4" s="7">
        <v>36</v>
      </c>
      <c r="J4" s="7">
        <v>-36</v>
      </c>
      <c r="K4" s="7">
        <v>-8839.44</v>
      </c>
      <c r="L4" s="7" t="s">
        <v>86</v>
      </c>
      <c r="M4" s="12" t="s">
        <v>64</v>
      </c>
      <c r="N4" s="13">
        <f t="shared" si="0"/>
        <v>245.54000000000002</v>
      </c>
      <c r="O4" s="13">
        <f t="shared" si="1"/>
        <v>-8839.44</v>
      </c>
      <c r="P4" s="13">
        <f t="shared" si="2"/>
        <v>115149.18</v>
      </c>
      <c r="Q4" s="13">
        <f t="shared" si="3"/>
        <v>360078.69999999995</v>
      </c>
      <c r="R4" s="13">
        <f t="shared" si="4"/>
        <v>735038.47</v>
      </c>
      <c r="S4" s="18">
        <f t="shared" si="5"/>
        <v>80</v>
      </c>
      <c r="T4" s="30">
        <f t="shared" si="6"/>
        <v>9187.9808749999993</v>
      </c>
    </row>
    <row r="5" spans="1:23" ht="14.25" customHeight="1">
      <c r="A5" s="6">
        <v>45643</v>
      </c>
      <c r="B5" s="7" t="s">
        <v>83</v>
      </c>
      <c r="C5" s="7" t="s">
        <v>126</v>
      </c>
      <c r="D5" s="7" t="s">
        <v>127</v>
      </c>
      <c r="E5" s="7" t="s">
        <v>45</v>
      </c>
      <c r="F5" s="7" t="s">
        <v>128</v>
      </c>
      <c r="G5" s="7" t="s">
        <v>77</v>
      </c>
      <c r="H5" s="7" t="s">
        <v>78</v>
      </c>
      <c r="I5" s="7">
        <v>6</v>
      </c>
      <c r="J5" s="7">
        <v>-9</v>
      </c>
      <c r="K5" s="7">
        <v>-7426.89</v>
      </c>
      <c r="L5" s="7" t="s">
        <v>86</v>
      </c>
      <c r="M5" s="12" t="s">
        <v>136</v>
      </c>
      <c r="N5" s="13">
        <f t="shared" si="0"/>
        <v>825.21</v>
      </c>
      <c r="O5" s="13">
        <f t="shared" si="1"/>
        <v>-7426.89</v>
      </c>
      <c r="P5" s="13">
        <f t="shared" si="2"/>
        <v>11697.599999999999</v>
      </c>
      <c r="Q5" s="13">
        <f t="shared" si="3"/>
        <v>544192.47999999986</v>
      </c>
      <c r="R5" s="13">
        <f t="shared" si="4"/>
        <v>11861276.300000001</v>
      </c>
      <c r="S5" s="18">
        <f t="shared" si="5"/>
        <v>390</v>
      </c>
      <c r="T5" s="30">
        <f t="shared" si="6"/>
        <v>30413.528974358975</v>
      </c>
    </row>
    <row r="6" spans="1:23" ht="14.25" customHeight="1">
      <c r="A6" s="6">
        <v>45643</v>
      </c>
      <c r="B6" s="7" t="s">
        <v>83</v>
      </c>
      <c r="C6" s="7" t="s">
        <v>126</v>
      </c>
      <c r="D6" s="7" t="s">
        <v>127</v>
      </c>
      <c r="E6" s="7" t="s">
        <v>45</v>
      </c>
      <c r="F6" s="7" t="s">
        <v>128</v>
      </c>
      <c r="G6" s="7" t="s">
        <v>26</v>
      </c>
      <c r="H6" s="7" t="s">
        <v>116</v>
      </c>
      <c r="I6" s="7">
        <v>6</v>
      </c>
      <c r="J6" s="7">
        <v>-24</v>
      </c>
      <c r="K6" s="7">
        <v>-6964.32</v>
      </c>
      <c r="L6" s="7" t="s">
        <v>86</v>
      </c>
      <c r="M6" s="12" t="s">
        <v>136</v>
      </c>
      <c r="N6" s="13">
        <f t="shared" si="0"/>
        <v>290.18</v>
      </c>
      <c r="O6" s="13">
        <f t="shared" si="1"/>
        <v>-6964.32</v>
      </c>
      <c r="P6" s="13">
        <f t="shared" si="2"/>
        <v>23716.800000000003</v>
      </c>
      <c r="Q6" s="13">
        <f t="shared" si="3"/>
        <v>551619.36999999988</v>
      </c>
      <c r="R6" s="13">
        <f t="shared" si="4"/>
        <v>11868703.189999999</v>
      </c>
      <c r="S6" s="18">
        <f t="shared" si="5"/>
        <v>389</v>
      </c>
      <c r="T6" s="30">
        <f t="shared" si="6"/>
        <v>30510.805115681233</v>
      </c>
    </row>
    <row r="7" spans="1:23" ht="14.25" customHeight="1">
      <c r="A7" s="6">
        <v>45628</v>
      </c>
      <c r="B7" s="7" t="s">
        <v>83</v>
      </c>
      <c r="C7" s="7" t="s">
        <v>170</v>
      </c>
      <c r="D7" s="7" t="s">
        <v>171</v>
      </c>
      <c r="E7" s="7" t="s">
        <v>172</v>
      </c>
      <c r="F7" s="7" t="s">
        <v>173</v>
      </c>
      <c r="G7" s="7" t="s">
        <v>94</v>
      </c>
      <c r="H7" s="7" t="s">
        <v>98</v>
      </c>
      <c r="I7" s="7">
        <v>18</v>
      </c>
      <c r="J7" s="7">
        <v>-18</v>
      </c>
      <c r="K7" s="7">
        <v>-5921.1</v>
      </c>
      <c r="L7" s="7" t="s">
        <v>174</v>
      </c>
      <c r="M7" s="11" t="s">
        <v>21</v>
      </c>
      <c r="N7" s="13">
        <f t="shared" si="0"/>
        <v>328.95000000000005</v>
      </c>
      <c r="O7" s="13">
        <f t="shared" si="1"/>
        <v>-5921.1</v>
      </c>
      <c r="P7" s="13">
        <f t="shared" si="2"/>
        <v>52808.509999999995</v>
      </c>
      <c r="Q7" s="13">
        <f t="shared" si="3"/>
        <v>-5921.1</v>
      </c>
      <c r="R7" s="13">
        <f t="shared" si="4"/>
        <v>-49546.490000000013</v>
      </c>
      <c r="S7" s="18">
        <f t="shared" si="5"/>
        <v>65</v>
      </c>
      <c r="T7" s="30">
        <f t="shared" si="6"/>
        <v>-762.25369230769252</v>
      </c>
    </row>
    <row r="8" spans="1:23" ht="14.25" customHeight="1">
      <c r="A8" s="6">
        <v>45640</v>
      </c>
      <c r="B8" s="7" t="s">
        <v>83</v>
      </c>
      <c r="C8" s="7" t="s">
        <v>90</v>
      </c>
      <c r="D8" s="7" t="s">
        <v>91</v>
      </c>
      <c r="E8" s="7" t="s">
        <v>81</v>
      </c>
      <c r="F8" s="7" t="s">
        <v>82</v>
      </c>
      <c r="G8" s="7" t="s">
        <v>55</v>
      </c>
      <c r="H8" s="7" t="s">
        <v>56</v>
      </c>
      <c r="I8" s="7">
        <v>12</v>
      </c>
      <c r="J8" s="7">
        <v>-18</v>
      </c>
      <c r="K8" s="7">
        <v>-4680</v>
      </c>
      <c r="L8" s="7" t="s">
        <v>92</v>
      </c>
      <c r="M8" s="12" t="s">
        <v>64</v>
      </c>
      <c r="N8" s="13">
        <f t="shared" si="0"/>
        <v>260</v>
      </c>
      <c r="O8" s="13">
        <f t="shared" si="1"/>
        <v>-4680</v>
      </c>
      <c r="P8" s="13">
        <f t="shared" si="2"/>
        <v>403507.64999999991</v>
      </c>
      <c r="Q8" s="13">
        <f t="shared" si="3"/>
        <v>294635.56</v>
      </c>
      <c r="R8" s="13">
        <f t="shared" si="4"/>
        <v>743877.91</v>
      </c>
      <c r="S8" s="18">
        <f t="shared" si="5"/>
        <v>79</v>
      </c>
      <c r="T8" s="30">
        <f t="shared" si="6"/>
        <v>9416.1760759493682</v>
      </c>
    </row>
    <row r="9" spans="1:23" ht="14.25" customHeight="1">
      <c r="A9" s="6">
        <v>45643</v>
      </c>
      <c r="B9" s="7" t="s">
        <v>83</v>
      </c>
      <c r="C9" s="7" t="s">
        <v>126</v>
      </c>
      <c r="D9" s="7" t="s">
        <v>127</v>
      </c>
      <c r="E9" s="7" t="s">
        <v>45</v>
      </c>
      <c r="F9" s="7" t="s">
        <v>128</v>
      </c>
      <c r="G9" s="7" t="s">
        <v>26</v>
      </c>
      <c r="H9" s="7" t="s">
        <v>132</v>
      </c>
      <c r="I9" s="7">
        <v>6</v>
      </c>
      <c r="J9" s="7">
        <v>-12</v>
      </c>
      <c r="K9" s="7">
        <v>-4553.5200000000004</v>
      </c>
      <c r="L9" s="7" t="s">
        <v>86</v>
      </c>
      <c r="M9" s="12" t="s">
        <v>136</v>
      </c>
      <c r="N9" s="13">
        <f t="shared" si="0"/>
        <v>379.46000000000004</v>
      </c>
      <c r="O9" s="13">
        <f t="shared" si="1"/>
        <v>-4553.5200000000004</v>
      </c>
      <c r="P9" s="13">
        <f t="shared" si="2"/>
        <v>0</v>
      </c>
      <c r="Q9" s="13">
        <f t="shared" si="3"/>
        <v>558583.68999999983</v>
      </c>
      <c r="R9" s="13">
        <f t="shared" si="4"/>
        <v>11875667.51</v>
      </c>
      <c r="S9" s="18">
        <f t="shared" si="5"/>
        <v>388</v>
      </c>
      <c r="T9" s="30">
        <f t="shared" si="6"/>
        <v>30607.390489690722</v>
      </c>
    </row>
    <row r="10" spans="1:23" ht="14.25" customHeight="1">
      <c r="A10" s="6">
        <v>45628</v>
      </c>
      <c r="B10" s="7" t="s">
        <v>83</v>
      </c>
      <c r="C10" s="7" t="s">
        <v>205</v>
      </c>
      <c r="D10" s="7" t="s">
        <v>206</v>
      </c>
      <c r="E10" s="7" t="s">
        <v>24</v>
      </c>
      <c r="F10" s="7" t="s">
        <v>25</v>
      </c>
      <c r="G10" s="7" t="s">
        <v>18</v>
      </c>
      <c r="H10" s="7" t="s">
        <v>102</v>
      </c>
      <c r="I10" s="7">
        <v>40</v>
      </c>
      <c r="J10" s="7">
        <v>-2</v>
      </c>
      <c r="K10" s="7">
        <v>-4283.92</v>
      </c>
      <c r="L10" s="7" t="s">
        <v>153</v>
      </c>
      <c r="M10" s="11" t="s">
        <v>21</v>
      </c>
      <c r="N10" s="13">
        <f t="shared" si="0"/>
        <v>2141.96</v>
      </c>
      <c r="O10" s="13">
        <f t="shared" si="1"/>
        <v>-4283.92</v>
      </c>
      <c r="P10" s="13">
        <f t="shared" si="2"/>
        <v>110937.16999999998</v>
      </c>
      <c r="Q10" s="13">
        <f t="shared" si="3"/>
        <v>-4283.92</v>
      </c>
      <c r="R10" s="13">
        <f t="shared" si="4"/>
        <v>-43625.390000000007</v>
      </c>
      <c r="S10" s="18">
        <f t="shared" si="5"/>
        <v>64</v>
      </c>
      <c r="T10" s="30">
        <f t="shared" si="6"/>
        <v>-681.6467187500001</v>
      </c>
      <c r="V10" s="20"/>
    </row>
    <row r="11" spans="1:23" ht="14.25" customHeight="1">
      <c r="A11" s="6">
        <v>45628</v>
      </c>
      <c r="B11" s="7" t="s">
        <v>83</v>
      </c>
      <c r="C11" s="7" t="s">
        <v>195</v>
      </c>
      <c r="D11" s="7" t="s">
        <v>196</v>
      </c>
      <c r="E11" s="7" t="s">
        <v>45</v>
      </c>
      <c r="F11" s="7" t="s">
        <v>46</v>
      </c>
      <c r="G11" s="7" t="s">
        <v>18</v>
      </c>
      <c r="H11" s="7" t="s">
        <v>102</v>
      </c>
      <c r="I11" s="7">
        <v>40</v>
      </c>
      <c r="J11" s="7">
        <v>-4</v>
      </c>
      <c r="K11" s="7">
        <v>-4103.6000000000004</v>
      </c>
      <c r="L11" s="7" t="s">
        <v>86</v>
      </c>
      <c r="M11" s="11" t="s">
        <v>21</v>
      </c>
      <c r="N11" s="13">
        <f t="shared" si="0"/>
        <v>1025.9000000000001</v>
      </c>
      <c r="O11" s="13">
        <f t="shared" si="1"/>
        <v>-4103.6000000000004</v>
      </c>
      <c r="P11" s="13">
        <f t="shared" si="2"/>
        <v>115221.09</v>
      </c>
      <c r="Q11" s="13">
        <f t="shared" si="3"/>
        <v>-9950.9000000000015</v>
      </c>
      <c r="R11" s="13">
        <f t="shared" si="4"/>
        <v>-39341.470000000023</v>
      </c>
      <c r="S11" s="18">
        <f t="shared" si="5"/>
        <v>63</v>
      </c>
      <c r="T11" s="30">
        <f t="shared" si="6"/>
        <v>-624.46777777777811</v>
      </c>
    </row>
    <row r="12" spans="1:23" ht="14.25" customHeight="1">
      <c r="A12" s="6">
        <v>45628</v>
      </c>
      <c r="B12" s="7" t="s">
        <v>83</v>
      </c>
      <c r="C12" s="7" t="s">
        <v>230</v>
      </c>
      <c r="D12" s="7" t="s">
        <v>231</v>
      </c>
      <c r="E12" s="7" t="s">
        <v>224</v>
      </c>
      <c r="F12" s="7" t="s">
        <v>232</v>
      </c>
      <c r="G12" s="7" t="s">
        <v>62</v>
      </c>
      <c r="H12" s="7" t="s">
        <v>63</v>
      </c>
      <c r="I12" s="7">
        <v>24</v>
      </c>
      <c r="J12" s="7">
        <v>-24</v>
      </c>
      <c r="K12" s="7">
        <v>-3977.76</v>
      </c>
      <c r="L12" s="7" t="s">
        <v>153</v>
      </c>
      <c r="M12" s="12" t="s">
        <v>207</v>
      </c>
      <c r="N12" s="13">
        <f t="shared" si="0"/>
        <v>165.74</v>
      </c>
      <c r="O12" s="13">
        <f t="shared" si="1"/>
        <v>-3977.76</v>
      </c>
      <c r="P12" s="13">
        <f t="shared" si="2"/>
        <v>1099523.03</v>
      </c>
      <c r="Q12" s="13">
        <f t="shared" si="3"/>
        <v>-4761.3100000000004</v>
      </c>
      <c r="R12" s="13">
        <f t="shared" si="4"/>
        <v>-108548.65</v>
      </c>
      <c r="S12" s="18">
        <f t="shared" si="5"/>
        <v>421</v>
      </c>
      <c r="T12" s="30">
        <f t="shared" si="6"/>
        <v>-257.83527315914489</v>
      </c>
    </row>
    <row r="13" spans="1:23" ht="14.25" customHeight="1">
      <c r="A13" s="6">
        <v>45643</v>
      </c>
      <c r="B13" s="7" t="s">
        <v>83</v>
      </c>
      <c r="C13" s="7" t="s">
        <v>126</v>
      </c>
      <c r="D13" s="7" t="s">
        <v>127</v>
      </c>
      <c r="E13" s="7" t="s">
        <v>45</v>
      </c>
      <c r="F13" s="7" t="s">
        <v>128</v>
      </c>
      <c r="G13" s="7" t="s">
        <v>110</v>
      </c>
      <c r="H13" s="7" t="s">
        <v>111</v>
      </c>
      <c r="I13" s="7">
        <v>24</v>
      </c>
      <c r="J13" s="7">
        <v>-25</v>
      </c>
      <c r="K13" s="7">
        <v>-3750</v>
      </c>
      <c r="L13" s="7" t="s">
        <v>86</v>
      </c>
      <c r="M13" s="12" t="s">
        <v>136</v>
      </c>
      <c r="N13" s="13">
        <f t="shared" si="0"/>
        <v>150</v>
      </c>
      <c r="O13" s="13">
        <f t="shared" si="1"/>
        <v>-3750</v>
      </c>
      <c r="P13" s="13">
        <f t="shared" si="2"/>
        <v>150959.37999999998</v>
      </c>
      <c r="Q13" s="13">
        <f t="shared" si="3"/>
        <v>563137.20999999985</v>
      </c>
      <c r="R13" s="13">
        <f t="shared" si="4"/>
        <v>11880221.029999999</v>
      </c>
      <c r="S13" s="18">
        <f t="shared" si="5"/>
        <v>387</v>
      </c>
      <c r="T13" s="30">
        <f t="shared" si="6"/>
        <v>30698.245555555553</v>
      </c>
    </row>
    <row r="14" spans="1:23" ht="14.25" customHeight="1">
      <c r="A14" s="6">
        <v>45643</v>
      </c>
      <c r="B14" s="7" t="s">
        <v>83</v>
      </c>
      <c r="C14" s="7" t="s">
        <v>126</v>
      </c>
      <c r="D14" s="7" t="s">
        <v>127</v>
      </c>
      <c r="E14" s="7" t="s">
        <v>45</v>
      </c>
      <c r="F14" s="7" t="s">
        <v>128</v>
      </c>
      <c r="G14" s="7" t="s">
        <v>77</v>
      </c>
      <c r="H14" s="7" t="s">
        <v>78</v>
      </c>
      <c r="I14" s="7">
        <v>6</v>
      </c>
      <c r="J14" s="7">
        <v>-10</v>
      </c>
      <c r="K14" s="7">
        <v>-3730.4</v>
      </c>
      <c r="L14" s="7" t="s">
        <v>86</v>
      </c>
      <c r="M14" s="12" t="s">
        <v>136</v>
      </c>
      <c r="N14" s="13">
        <f t="shared" si="0"/>
        <v>373.04</v>
      </c>
      <c r="O14" s="13">
        <f t="shared" si="1"/>
        <v>-3730.4</v>
      </c>
      <c r="P14" s="13">
        <f t="shared" si="2"/>
        <v>19124.489999999998</v>
      </c>
      <c r="Q14" s="13">
        <f t="shared" si="3"/>
        <v>566887.20999999985</v>
      </c>
      <c r="R14" s="13">
        <f t="shared" si="4"/>
        <v>11883971.029999999</v>
      </c>
      <c r="S14" s="18">
        <f t="shared" si="5"/>
        <v>386</v>
      </c>
      <c r="T14" s="30">
        <f t="shared" si="6"/>
        <v>30787.489715025906</v>
      </c>
    </row>
    <row r="15" spans="1:23" ht="14.25" customHeight="1">
      <c r="A15" s="6">
        <v>45628</v>
      </c>
      <c r="B15" s="7" t="s">
        <v>83</v>
      </c>
      <c r="C15" s="7" t="s">
        <v>195</v>
      </c>
      <c r="D15" s="7" t="s">
        <v>196</v>
      </c>
      <c r="E15" s="7" t="s">
        <v>45</v>
      </c>
      <c r="F15" s="7" t="s">
        <v>46</v>
      </c>
      <c r="G15" s="7" t="s">
        <v>18</v>
      </c>
      <c r="H15" s="7" t="s">
        <v>102</v>
      </c>
      <c r="I15" s="7">
        <v>40</v>
      </c>
      <c r="J15" s="7">
        <v>-2</v>
      </c>
      <c r="K15" s="7">
        <v>-3705.34</v>
      </c>
      <c r="L15" s="7" t="s">
        <v>86</v>
      </c>
      <c r="M15" s="11" t="s">
        <v>21</v>
      </c>
      <c r="N15" s="13">
        <f t="shared" si="0"/>
        <v>1852.67</v>
      </c>
      <c r="O15" s="13">
        <f t="shared" si="1"/>
        <v>-3705.34</v>
      </c>
      <c r="P15" s="13">
        <f t="shared" si="2"/>
        <v>119324.69</v>
      </c>
      <c r="Q15" s="13">
        <f t="shared" si="3"/>
        <v>-5847.3</v>
      </c>
      <c r="R15" s="13">
        <f t="shared" si="4"/>
        <v>-35237.870000000024</v>
      </c>
      <c r="S15" s="18">
        <f t="shared" si="5"/>
        <v>62</v>
      </c>
      <c r="T15" s="30">
        <f t="shared" si="6"/>
        <v>-568.35274193548423</v>
      </c>
    </row>
    <row r="16" spans="1:23" ht="14.25" customHeight="1">
      <c r="A16" s="6">
        <v>45628</v>
      </c>
      <c r="B16" s="7" t="s">
        <v>83</v>
      </c>
      <c r="C16" s="7" t="s">
        <v>210</v>
      </c>
      <c r="D16" s="7" t="s">
        <v>211</v>
      </c>
      <c r="E16" s="7" t="s">
        <v>212</v>
      </c>
      <c r="F16" s="7" t="s">
        <v>213</v>
      </c>
      <c r="G16" s="7" t="s">
        <v>62</v>
      </c>
      <c r="H16" s="7" t="s">
        <v>71</v>
      </c>
      <c r="I16" s="7">
        <v>12</v>
      </c>
      <c r="J16" s="7">
        <v>-12</v>
      </c>
      <c r="K16" s="7">
        <v>-3111.12</v>
      </c>
      <c r="L16" s="7" t="s">
        <v>174</v>
      </c>
      <c r="M16" s="12" t="s">
        <v>207</v>
      </c>
      <c r="N16" s="13">
        <f t="shared" si="0"/>
        <v>259.26</v>
      </c>
      <c r="O16" s="13">
        <f t="shared" si="1"/>
        <v>-3111.12</v>
      </c>
      <c r="P16" s="13">
        <f t="shared" si="2"/>
        <v>843321.36999999988</v>
      </c>
      <c r="Q16" s="13">
        <f t="shared" si="3"/>
        <v>-7583.01</v>
      </c>
      <c r="R16" s="13">
        <f t="shared" si="4"/>
        <v>-104570.89000000003</v>
      </c>
      <c r="S16" s="18">
        <f t="shared" si="5"/>
        <v>420</v>
      </c>
      <c r="T16" s="30">
        <f t="shared" si="6"/>
        <v>-248.9783095238096</v>
      </c>
    </row>
    <row r="17" spans="1:20" ht="14.25" customHeight="1">
      <c r="A17" s="6">
        <v>45628</v>
      </c>
      <c r="B17" s="7" t="s">
        <v>83</v>
      </c>
      <c r="C17" s="7" t="s">
        <v>316</v>
      </c>
      <c r="D17" s="7" t="s">
        <v>317</v>
      </c>
      <c r="E17" s="7" t="s">
        <v>45</v>
      </c>
      <c r="F17" s="7" t="s">
        <v>268</v>
      </c>
      <c r="G17" s="7" t="s">
        <v>62</v>
      </c>
      <c r="H17" s="7" t="s">
        <v>71</v>
      </c>
      <c r="I17" s="7">
        <v>5</v>
      </c>
      <c r="J17" s="7">
        <v>-30</v>
      </c>
      <c r="K17" s="7">
        <v>-3061.2</v>
      </c>
      <c r="L17" s="7" t="s">
        <v>86</v>
      </c>
      <c r="M17" s="12" t="s">
        <v>207</v>
      </c>
      <c r="N17" s="13">
        <f t="shared" si="0"/>
        <v>102.03999999999999</v>
      </c>
      <c r="O17" s="13">
        <f t="shared" si="1"/>
        <v>-3061.2</v>
      </c>
      <c r="P17" s="13">
        <f t="shared" si="2"/>
        <v>846432.48999999987</v>
      </c>
      <c r="Q17" s="13">
        <f t="shared" si="3"/>
        <v>-5610.48</v>
      </c>
      <c r="R17" s="13">
        <f t="shared" si="4"/>
        <v>-101459.77000000003</v>
      </c>
      <c r="S17" s="18">
        <f t="shared" si="5"/>
        <v>419</v>
      </c>
      <c r="T17" s="30">
        <f t="shared" si="6"/>
        <v>-242.14742243436763</v>
      </c>
    </row>
    <row r="18" spans="1:20" ht="14.25" customHeight="1">
      <c r="A18" s="6">
        <v>45628</v>
      </c>
      <c r="B18" s="7" t="s">
        <v>83</v>
      </c>
      <c r="C18" s="7" t="s">
        <v>405</v>
      </c>
      <c r="D18" s="7" t="s">
        <v>406</v>
      </c>
      <c r="E18" s="7" t="s">
        <v>407</v>
      </c>
      <c r="F18" s="7" t="s">
        <v>408</v>
      </c>
      <c r="G18" s="7" t="s">
        <v>62</v>
      </c>
      <c r="H18" s="7" t="s">
        <v>71</v>
      </c>
      <c r="I18" s="7">
        <v>5</v>
      </c>
      <c r="J18" s="7">
        <v>-5</v>
      </c>
      <c r="K18" s="7">
        <v>-3004.65</v>
      </c>
      <c r="L18" s="7" t="s">
        <v>174</v>
      </c>
      <c r="M18" s="12" t="s">
        <v>207</v>
      </c>
      <c r="N18" s="13">
        <f t="shared" si="0"/>
        <v>600.93000000000006</v>
      </c>
      <c r="O18" s="13">
        <f t="shared" si="1"/>
        <v>-3004.6500000000005</v>
      </c>
      <c r="P18" s="13">
        <f t="shared" si="2"/>
        <v>849493.68999999983</v>
      </c>
      <c r="Q18" s="13">
        <f t="shared" si="3"/>
        <v>-5735.67</v>
      </c>
      <c r="R18" s="13">
        <f t="shared" si="4"/>
        <v>-98398.570000000051</v>
      </c>
      <c r="S18" s="18">
        <f t="shared" si="5"/>
        <v>418</v>
      </c>
      <c r="T18" s="30">
        <f t="shared" si="6"/>
        <v>-235.40327751196185</v>
      </c>
    </row>
    <row r="19" spans="1:20" ht="14.25" customHeight="1">
      <c r="A19" s="6">
        <v>45628</v>
      </c>
      <c r="B19" s="7" t="s">
        <v>83</v>
      </c>
      <c r="C19" s="7" t="s">
        <v>426</v>
      </c>
      <c r="D19" s="7" t="s">
        <v>427</v>
      </c>
      <c r="E19" s="7" t="s">
        <v>428</v>
      </c>
      <c r="F19" s="7" t="s">
        <v>429</v>
      </c>
      <c r="G19" s="7" t="s">
        <v>62</v>
      </c>
      <c r="H19" s="7" t="s">
        <v>71</v>
      </c>
      <c r="I19" s="7">
        <v>24</v>
      </c>
      <c r="J19" s="7">
        <v>-21</v>
      </c>
      <c r="K19" s="7">
        <v>-2838.78</v>
      </c>
      <c r="L19" s="7" t="s">
        <v>86</v>
      </c>
      <c r="M19" s="12" t="s">
        <v>207</v>
      </c>
      <c r="N19" s="13">
        <f t="shared" si="0"/>
        <v>135.18</v>
      </c>
      <c r="O19" s="13">
        <f t="shared" si="1"/>
        <v>-2838.78</v>
      </c>
      <c r="P19" s="13">
        <f t="shared" si="2"/>
        <v>852498.33999999985</v>
      </c>
      <c r="Q19" s="13">
        <f t="shared" si="3"/>
        <v>-2838.78</v>
      </c>
      <c r="R19" s="13">
        <f t="shared" si="4"/>
        <v>-95393.920000000071</v>
      </c>
      <c r="S19" s="18">
        <f t="shared" si="5"/>
        <v>417</v>
      </c>
      <c r="T19" s="30">
        <f t="shared" si="6"/>
        <v>-228.76239808153494</v>
      </c>
    </row>
    <row r="20" spans="1:20" ht="14.25" customHeight="1">
      <c r="A20" s="6">
        <v>45628</v>
      </c>
      <c r="B20" s="7" t="s">
        <v>83</v>
      </c>
      <c r="C20" s="7" t="s">
        <v>403</v>
      </c>
      <c r="D20" s="7" t="s">
        <v>404</v>
      </c>
      <c r="E20" s="7" t="s">
        <v>184</v>
      </c>
      <c r="F20" s="7" t="s">
        <v>185</v>
      </c>
      <c r="G20" s="7" t="s">
        <v>62</v>
      </c>
      <c r="H20" s="7" t="s">
        <v>124</v>
      </c>
      <c r="I20" s="7">
        <v>4</v>
      </c>
      <c r="J20" s="7">
        <v>-4</v>
      </c>
      <c r="K20" s="7">
        <v>-2555.56</v>
      </c>
      <c r="L20" s="7" t="s">
        <v>86</v>
      </c>
      <c r="M20" s="12" t="s">
        <v>207</v>
      </c>
      <c r="N20" s="13">
        <f t="shared" si="0"/>
        <v>638.89</v>
      </c>
      <c r="O20" s="13">
        <f t="shared" si="1"/>
        <v>-2555.56</v>
      </c>
      <c r="P20" s="13">
        <f t="shared" si="2"/>
        <v>518179.79999999987</v>
      </c>
      <c r="Q20" s="13">
        <f t="shared" si="3"/>
        <v>-2555.56</v>
      </c>
      <c r="R20" s="13">
        <f t="shared" si="4"/>
        <v>-92555.140000000043</v>
      </c>
      <c r="S20" s="18">
        <f t="shared" si="5"/>
        <v>416</v>
      </c>
      <c r="T20" s="30">
        <f t="shared" si="6"/>
        <v>-222.4883173076924</v>
      </c>
    </row>
    <row r="21" spans="1:20" ht="14.25" customHeight="1">
      <c r="A21" s="6">
        <v>45628</v>
      </c>
      <c r="B21" s="7" t="s">
        <v>83</v>
      </c>
      <c r="C21" s="7" t="s">
        <v>405</v>
      </c>
      <c r="D21" s="7" t="s">
        <v>406</v>
      </c>
      <c r="E21" s="7" t="s">
        <v>407</v>
      </c>
      <c r="F21" s="7" t="s">
        <v>408</v>
      </c>
      <c r="G21" s="7" t="s">
        <v>62</v>
      </c>
      <c r="H21" s="7" t="s">
        <v>63</v>
      </c>
      <c r="I21" s="7">
        <v>12</v>
      </c>
      <c r="J21" s="7">
        <v>-5</v>
      </c>
      <c r="K21" s="7">
        <v>-2275.85</v>
      </c>
      <c r="L21" s="7" t="s">
        <v>174</v>
      </c>
      <c r="M21" s="12" t="s">
        <v>207</v>
      </c>
      <c r="N21" s="13">
        <f t="shared" si="0"/>
        <v>455.16999999999996</v>
      </c>
      <c r="O21" s="13">
        <f t="shared" si="1"/>
        <v>-2275.85</v>
      </c>
      <c r="P21" s="13">
        <f t="shared" si="2"/>
        <v>1103500.79</v>
      </c>
      <c r="Q21" s="13">
        <f t="shared" si="3"/>
        <v>-2731.02</v>
      </c>
      <c r="R21" s="13">
        <f t="shared" si="4"/>
        <v>-89999.580000000045</v>
      </c>
      <c r="S21" s="18">
        <f t="shared" si="5"/>
        <v>415</v>
      </c>
      <c r="T21" s="30">
        <f t="shared" si="6"/>
        <v>-216.86645783132542</v>
      </c>
    </row>
    <row r="22" spans="1:20" ht="14.25" customHeight="1">
      <c r="A22" s="6">
        <v>45628</v>
      </c>
      <c r="B22" s="7" t="s">
        <v>83</v>
      </c>
      <c r="C22" s="7" t="s">
        <v>220</v>
      </c>
      <c r="D22" s="7" t="s">
        <v>221</v>
      </c>
      <c r="E22" s="7" t="s">
        <v>16</v>
      </c>
      <c r="F22" s="7" t="s">
        <v>17</v>
      </c>
      <c r="G22" s="7" t="s">
        <v>18</v>
      </c>
      <c r="H22" s="7" t="s">
        <v>103</v>
      </c>
      <c r="I22" s="7">
        <v>192</v>
      </c>
      <c r="J22" s="7">
        <v>-34</v>
      </c>
      <c r="K22" s="7">
        <v>-2236.52</v>
      </c>
      <c r="L22" s="7" t="s">
        <v>153</v>
      </c>
      <c r="M22" s="12" t="s">
        <v>207</v>
      </c>
      <c r="N22" s="13">
        <f t="shared" si="0"/>
        <v>65.78</v>
      </c>
      <c r="O22" s="13">
        <f t="shared" si="1"/>
        <v>-2236.52</v>
      </c>
      <c r="P22" s="13">
        <f t="shared" si="2"/>
        <v>15780.68</v>
      </c>
      <c r="Q22" s="13">
        <f t="shared" si="3"/>
        <v>-2236.52</v>
      </c>
      <c r="R22" s="13">
        <f t="shared" si="4"/>
        <v>-87723.73000000004</v>
      </c>
      <c r="S22" s="18">
        <f t="shared" si="5"/>
        <v>414</v>
      </c>
      <c r="T22" s="30">
        <f t="shared" si="6"/>
        <v>-211.89306763285035</v>
      </c>
    </row>
    <row r="23" spans="1:20" ht="14.25" customHeight="1">
      <c r="A23" s="6">
        <v>45628</v>
      </c>
      <c r="B23" s="7" t="s">
        <v>83</v>
      </c>
      <c r="C23" s="7" t="s">
        <v>210</v>
      </c>
      <c r="D23" s="7" t="s">
        <v>211</v>
      </c>
      <c r="E23" s="7" t="s">
        <v>212</v>
      </c>
      <c r="F23" s="7" t="s">
        <v>213</v>
      </c>
      <c r="G23" s="7" t="s">
        <v>62</v>
      </c>
      <c r="H23" s="7" t="s">
        <v>124</v>
      </c>
      <c r="I23" s="7">
        <v>12</v>
      </c>
      <c r="J23" s="7">
        <v>-12</v>
      </c>
      <c r="K23" s="7">
        <v>-2211.12</v>
      </c>
      <c r="L23" s="7" t="s">
        <v>174</v>
      </c>
      <c r="M23" s="12" t="s">
        <v>207</v>
      </c>
      <c r="N23" s="13">
        <f t="shared" si="0"/>
        <v>184.26</v>
      </c>
      <c r="O23" s="13">
        <f t="shared" si="1"/>
        <v>-2211.12</v>
      </c>
      <c r="P23" s="13">
        <f t="shared" si="2"/>
        <v>520735.35999999987</v>
      </c>
      <c r="Q23" s="13">
        <f t="shared" si="3"/>
        <v>-4471.8899999999994</v>
      </c>
      <c r="R23" s="13">
        <f t="shared" si="4"/>
        <v>-85487.210000000036</v>
      </c>
      <c r="S23" s="18">
        <f t="shared" si="5"/>
        <v>413</v>
      </c>
      <c r="T23" s="30">
        <f t="shared" si="6"/>
        <v>-206.99082324455213</v>
      </c>
    </row>
    <row r="24" spans="1:20" ht="14.25" customHeight="1">
      <c r="A24" s="6">
        <v>45628</v>
      </c>
      <c r="B24" s="7" t="s">
        <v>83</v>
      </c>
      <c r="C24" s="7" t="s">
        <v>203</v>
      </c>
      <c r="D24" s="7" t="s">
        <v>204</v>
      </c>
      <c r="E24" s="7" t="s">
        <v>16</v>
      </c>
      <c r="F24" s="7" t="s">
        <v>17</v>
      </c>
      <c r="G24" s="7" t="s">
        <v>18</v>
      </c>
      <c r="H24" s="7" t="s">
        <v>102</v>
      </c>
      <c r="I24" s="7">
        <v>40</v>
      </c>
      <c r="J24" s="7">
        <v>-1</v>
      </c>
      <c r="K24" s="7">
        <v>-2141.96</v>
      </c>
      <c r="L24" s="7" t="s">
        <v>86</v>
      </c>
      <c r="M24" s="11" t="s">
        <v>21</v>
      </c>
      <c r="N24" s="13">
        <f t="shared" si="0"/>
        <v>2141.96</v>
      </c>
      <c r="O24" s="13">
        <f t="shared" si="1"/>
        <v>-2141.96</v>
      </c>
      <c r="P24" s="13">
        <f t="shared" si="2"/>
        <v>123030.03</v>
      </c>
      <c r="Q24" s="13">
        <f t="shared" si="3"/>
        <v>-2141.96</v>
      </c>
      <c r="R24" s="13">
        <f t="shared" si="4"/>
        <v>-31532.529999999995</v>
      </c>
      <c r="S24" s="18">
        <f t="shared" si="5"/>
        <v>61</v>
      </c>
      <c r="T24" s="30">
        <f t="shared" si="6"/>
        <v>-516.92672131147538</v>
      </c>
    </row>
    <row r="25" spans="1:20" ht="14.25" customHeight="1">
      <c r="A25" s="6">
        <v>45628</v>
      </c>
      <c r="B25" s="7" t="s">
        <v>83</v>
      </c>
      <c r="C25" s="7" t="s">
        <v>195</v>
      </c>
      <c r="D25" s="7" t="s">
        <v>196</v>
      </c>
      <c r="E25" s="7" t="s">
        <v>45</v>
      </c>
      <c r="F25" s="7" t="s">
        <v>46</v>
      </c>
      <c r="G25" s="7" t="s">
        <v>18</v>
      </c>
      <c r="H25" s="7" t="s">
        <v>102</v>
      </c>
      <c r="I25" s="7">
        <v>40</v>
      </c>
      <c r="J25" s="7">
        <v>-1</v>
      </c>
      <c r="K25" s="7">
        <v>-2141.96</v>
      </c>
      <c r="L25" s="7" t="s">
        <v>86</v>
      </c>
      <c r="M25" s="11" t="s">
        <v>21</v>
      </c>
      <c r="N25" s="13">
        <f t="shared" si="0"/>
        <v>2141.96</v>
      </c>
      <c r="O25" s="13">
        <f t="shared" si="1"/>
        <v>-2141.96</v>
      </c>
      <c r="P25" s="13">
        <f t="shared" si="2"/>
        <v>125171.98999999999</v>
      </c>
      <c r="Q25" s="13">
        <f t="shared" si="3"/>
        <v>-2141.96</v>
      </c>
      <c r="R25" s="13">
        <f t="shared" si="4"/>
        <v>-29390.569999999996</v>
      </c>
      <c r="S25" s="18">
        <f t="shared" si="5"/>
        <v>60</v>
      </c>
      <c r="T25" s="30">
        <f t="shared" si="6"/>
        <v>-489.84283333333326</v>
      </c>
    </row>
    <row r="26" spans="1:20" ht="14.25" customHeight="1">
      <c r="A26" s="6">
        <v>45643</v>
      </c>
      <c r="B26" s="7" t="s">
        <v>13</v>
      </c>
      <c r="C26" s="7" t="s">
        <v>129</v>
      </c>
      <c r="D26" s="7" t="s">
        <v>130</v>
      </c>
      <c r="E26" s="7" t="s">
        <v>81</v>
      </c>
      <c r="F26" s="7" t="s">
        <v>82</v>
      </c>
      <c r="G26" s="7" t="s">
        <v>62</v>
      </c>
      <c r="H26" s="7" t="s">
        <v>124</v>
      </c>
      <c r="I26" s="7">
        <v>4</v>
      </c>
      <c r="J26" s="7">
        <v>-4</v>
      </c>
      <c r="K26" s="7">
        <v>-1988.88</v>
      </c>
      <c r="L26" s="7" t="s">
        <v>20</v>
      </c>
      <c r="M26" s="12" t="s">
        <v>136</v>
      </c>
      <c r="N26" s="13">
        <f t="shared" si="0"/>
        <v>497.22</v>
      </c>
      <c r="O26" s="13">
        <f t="shared" si="1"/>
        <v>-1988.88</v>
      </c>
      <c r="P26" s="13">
        <f t="shared" si="2"/>
        <v>522946.47999999986</v>
      </c>
      <c r="Q26" s="13">
        <f t="shared" si="3"/>
        <v>501594.2300000001</v>
      </c>
      <c r="R26" s="13">
        <f t="shared" si="4"/>
        <v>11887701.43</v>
      </c>
      <c r="S26" s="18">
        <f t="shared" si="5"/>
        <v>385</v>
      </c>
      <c r="T26" s="30">
        <f t="shared" si="6"/>
        <v>30877.14657142857</v>
      </c>
    </row>
    <row r="27" spans="1:20" ht="14.25" customHeight="1">
      <c r="A27" s="6">
        <v>45640</v>
      </c>
      <c r="B27" s="7" t="s">
        <v>83</v>
      </c>
      <c r="C27" s="7" t="s">
        <v>87</v>
      </c>
      <c r="D27" s="7" t="s">
        <v>88</v>
      </c>
      <c r="E27" s="7" t="s">
        <v>60</v>
      </c>
      <c r="F27" s="7" t="s">
        <v>61</v>
      </c>
      <c r="G27" s="7" t="s">
        <v>18</v>
      </c>
      <c r="H27" s="7" t="s">
        <v>89</v>
      </c>
      <c r="I27" s="7">
        <v>48</v>
      </c>
      <c r="J27" s="7">
        <v>-3</v>
      </c>
      <c r="K27" s="7">
        <v>-1918.83</v>
      </c>
      <c r="L27" s="7" t="s">
        <v>86</v>
      </c>
      <c r="M27" s="12" t="s">
        <v>64</v>
      </c>
      <c r="N27" s="13">
        <f t="shared" si="0"/>
        <v>639.61</v>
      </c>
      <c r="O27" s="13">
        <f t="shared" si="1"/>
        <v>-1918.83</v>
      </c>
      <c r="P27" s="13">
        <f t="shared" si="2"/>
        <v>25473.449999999997</v>
      </c>
      <c r="Q27" s="13">
        <f t="shared" si="3"/>
        <v>641414.65000000014</v>
      </c>
      <c r="R27" s="13">
        <f t="shared" si="4"/>
        <v>748557.91</v>
      </c>
      <c r="S27" s="18">
        <f t="shared" si="5"/>
        <v>78</v>
      </c>
      <c r="T27" s="30">
        <f t="shared" si="6"/>
        <v>9596.8962820512825</v>
      </c>
    </row>
    <row r="28" spans="1:20" ht="14.25" customHeight="1">
      <c r="A28" s="6">
        <v>45643</v>
      </c>
      <c r="B28" s="7" t="s">
        <v>13</v>
      </c>
      <c r="C28" s="7" t="s">
        <v>129</v>
      </c>
      <c r="D28" s="7" t="s">
        <v>130</v>
      </c>
      <c r="E28" s="7" t="s">
        <v>81</v>
      </c>
      <c r="F28" s="7" t="s">
        <v>82</v>
      </c>
      <c r="G28" s="7" t="s">
        <v>18</v>
      </c>
      <c r="H28" s="7" t="s">
        <v>89</v>
      </c>
      <c r="I28" s="7">
        <v>48</v>
      </c>
      <c r="J28" s="7">
        <v>-3</v>
      </c>
      <c r="K28" s="7">
        <v>-1918.83</v>
      </c>
      <c r="L28" s="7" t="s">
        <v>20</v>
      </c>
      <c r="M28" s="12" t="s">
        <v>136</v>
      </c>
      <c r="N28" s="13">
        <f t="shared" si="0"/>
        <v>639.61</v>
      </c>
      <c r="O28" s="13">
        <f t="shared" si="1"/>
        <v>-1918.83</v>
      </c>
      <c r="P28" s="13">
        <f t="shared" si="2"/>
        <v>27392.28</v>
      </c>
      <c r="Q28" s="13">
        <f t="shared" si="3"/>
        <v>503583.1100000001</v>
      </c>
      <c r="R28" s="13">
        <f t="shared" si="4"/>
        <v>11889690.310000001</v>
      </c>
      <c r="S28" s="18">
        <f t="shared" si="5"/>
        <v>384</v>
      </c>
      <c r="T28" s="30">
        <f t="shared" si="6"/>
        <v>30962.735182291668</v>
      </c>
    </row>
    <row r="29" spans="1:20" ht="14.25" customHeight="1">
      <c r="A29" s="6">
        <v>45628</v>
      </c>
      <c r="B29" s="7" t="s">
        <v>83</v>
      </c>
      <c r="C29" s="7" t="s">
        <v>727</v>
      </c>
      <c r="D29" s="7" t="s">
        <v>728</v>
      </c>
      <c r="E29" s="7" t="s">
        <v>184</v>
      </c>
      <c r="F29" s="7" t="s">
        <v>185</v>
      </c>
      <c r="G29" s="7" t="s">
        <v>77</v>
      </c>
      <c r="H29" s="7" t="s">
        <v>78</v>
      </c>
      <c r="I29" s="7">
        <v>6</v>
      </c>
      <c r="J29" s="7">
        <v>-2</v>
      </c>
      <c r="K29" s="7">
        <v>-1911.32</v>
      </c>
      <c r="L29" s="7" t="s">
        <v>174</v>
      </c>
      <c r="M29" s="12" t="s">
        <v>207</v>
      </c>
      <c r="N29" s="13">
        <f t="shared" si="0"/>
        <v>955.66</v>
      </c>
      <c r="O29" s="13">
        <f t="shared" si="1"/>
        <v>-1911.32</v>
      </c>
      <c r="P29" s="13">
        <f t="shared" si="2"/>
        <v>22854.89</v>
      </c>
      <c r="Q29" s="13">
        <f t="shared" si="3"/>
        <v>-1911.32</v>
      </c>
      <c r="R29" s="13">
        <f t="shared" si="4"/>
        <v>-83276.090000000011</v>
      </c>
      <c r="S29" s="18">
        <f t="shared" si="5"/>
        <v>412</v>
      </c>
      <c r="T29" s="30">
        <f t="shared" si="6"/>
        <v>-202.12643203883499</v>
      </c>
    </row>
    <row r="30" spans="1:20" ht="14.25" customHeight="1">
      <c r="A30" s="6">
        <v>45628</v>
      </c>
      <c r="B30" s="7" t="s">
        <v>83</v>
      </c>
      <c r="C30" s="7" t="s">
        <v>201</v>
      </c>
      <c r="D30" s="7" t="s">
        <v>202</v>
      </c>
      <c r="E30" s="7" t="s">
        <v>16</v>
      </c>
      <c r="F30" s="7" t="s">
        <v>17</v>
      </c>
      <c r="G30" s="7" t="s">
        <v>18</v>
      </c>
      <c r="H30" s="7" t="s">
        <v>102</v>
      </c>
      <c r="I30" s="7">
        <v>40</v>
      </c>
      <c r="J30" s="7">
        <v>-1</v>
      </c>
      <c r="K30" s="7">
        <v>-1852.67</v>
      </c>
      <c r="L30" s="7" t="s">
        <v>86</v>
      </c>
      <c r="M30" s="11" t="s">
        <v>21</v>
      </c>
      <c r="N30" s="13">
        <f t="shared" si="0"/>
        <v>1852.67</v>
      </c>
      <c r="O30" s="13">
        <f t="shared" si="1"/>
        <v>-1852.67</v>
      </c>
      <c r="P30" s="13">
        <f t="shared" si="2"/>
        <v>127313.95000000001</v>
      </c>
      <c r="Q30" s="13">
        <f t="shared" si="3"/>
        <v>-3394.4699999999993</v>
      </c>
      <c r="R30" s="13">
        <f t="shared" si="4"/>
        <v>-27248.609999999997</v>
      </c>
      <c r="S30" s="18">
        <f t="shared" si="5"/>
        <v>59</v>
      </c>
      <c r="T30" s="30">
        <f t="shared" si="6"/>
        <v>-461.84084745762709</v>
      </c>
    </row>
    <row r="31" spans="1:20" ht="14.25" customHeight="1">
      <c r="A31" s="6">
        <v>45628</v>
      </c>
      <c r="B31" s="7" t="s">
        <v>83</v>
      </c>
      <c r="C31" s="7" t="s">
        <v>199</v>
      </c>
      <c r="D31" s="7" t="s">
        <v>200</v>
      </c>
      <c r="E31" s="7" t="s">
        <v>16</v>
      </c>
      <c r="F31" s="7" t="s">
        <v>17</v>
      </c>
      <c r="G31" s="7" t="s">
        <v>18</v>
      </c>
      <c r="H31" s="7" t="s">
        <v>102</v>
      </c>
      <c r="I31" s="7">
        <v>40</v>
      </c>
      <c r="J31" s="7">
        <v>-1</v>
      </c>
      <c r="K31" s="7">
        <v>-1852.67</v>
      </c>
      <c r="L31" s="7" t="s">
        <v>153</v>
      </c>
      <c r="M31" s="11" t="s">
        <v>21</v>
      </c>
      <c r="N31" s="13">
        <f t="shared" si="0"/>
        <v>1852.67</v>
      </c>
      <c r="O31" s="13">
        <f t="shared" si="1"/>
        <v>-1852.67</v>
      </c>
      <c r="P31" s="13">
        <f t="shared" si="2"/>
        <v>129166.62</v>
      </c>
      <c r="Q31" s="13">
        <f t="shared" si="3"/>
        <v>-2202.67</v>
      </c>
      <c r="R31" s="13">
        <f t="shared" si="4"/>
        <v>-25395.94</v>
      </c>
      <c r="S31" s="18">
        <f t="shared" si="5"/>
        <v>58</v>
      </c>
      <c r="T31" s="30">
        <f t="shared" si="6"/>
        <v>-437.86103448275861</v>
      </c>
    </row>
    <row r="32" spans="1:20" ht="14.25" customHeight="1">
      <c r="A32" s="6">
        <v>45628</v>
      </c>
      <c r="B32" s="7" t="s">
        <v>83</v>
      </c>
      <c r="C32" s="7" t="s">
        <v>150</v>
      </c>
      <c r="D32" s="7" t="s">
        <v>151</v>
      </c>
      <c r="E32" s="7" t="s">
        <v>45</v>
      </c>
      <c r="F32" s="7" t="s">
        <v>152</v>
      </c>
      <c r="G32" s="7" t="s">
        <v>18</v>
      </c>
      <c r="H32" s="7" t="s">
        <v>102</v>
      </c>
      <c r="I32" s="7">
        <v>40</v>
      </c>
      <c r="J32" s="7">
        <v>-1</v>
      </c>
      <c r="K32" s="7">
        <v>-1852.67</v>
      </c>
      <c r="L32" s="7" t="s">
        <v>153</v>
      </c>
      <c r="M32" s="11" t="s">
        <v>21</v>
      </c>
      <c r="N32" s="13">
        <f t="shared" si="0"/>
        <v>1852.67</v>
      </c>
      <c r="O32" s="13">
        <f t="shared" si="1"/>
        <v>-1852.67</v>
      </c>
      <c r="P32" s="13">
        <f t="shared" si="2"/>
        <v>131019.29000000001</v>
      </c>
      <c r="Q32" s="13">
        <f t="shared" si="3"/>
        <v>-2844.9</v>
      </c>
      <c r="R32" s="13">
        <f t="shared" si="4"/>
        <v>-23543.269999999997</v>
      </c>
      <c r="S32" s="18">
        <f t="shared" si="5"/>
        <v>57</v>
      </c>
      <c r="T32" s="30">
        <f t="shared" si="6"/>
        <v>-413.03982456140346</v>
      </c>
    </row>
    <row r="33" spans="1:20" ht="14.25" customHeight="1">
      <c r="A33" s="6">
        <v>45628</v>
      </c>
      <c r="B33" s="7" t="s">
        <v>83</v>
      </c>
      <c r="C33" s="7" t="s">
        <v>177</v>
      </c>
      <c r="D33" s="7" t="s">
        <v>178</v>
      </c>
      <c r="E33" s="7" t="s">
        <v>45</v>
      </c>
      <c r="F33" s="7" t="s">
        <v>46</v>
      </c>
      <c r="G33" s="7" t="s">
        <v>40</v>
      </c>
      <c r="H33" s="7" t="s">
        <v>47</v>
      </c>
      <c r="I33" s="7">
        <v>16</v>
      </c>
      <c r="J33" s="7">
        <v>-1</v>
      </c>
      <c r="K33" s="7">
        <v>-1728.1</v>
      </c>
      <c r="L33" s="7" t="s">
        <v>179</v>
      </c>
      <c r="M33" s="12" t="s">
        <v>207</v>
      </c>
      <c r="N33" s="13">
        <f t="shared" si="0"/>
        <v>1728.1</v>
      </c>
      <c r="O33" s="13">
        <f t="shared" si="1"/>
        <v>-1728.1</v>
      </c>
      <c r="P33" s="13">
        <f t="shared" si="2"/>
        <v>9168370.9600000009</v>
      </c>
      <c r="Q33" s="13">
        <f t="shared" si="3"/>
        <v>-8101.6500000000005</v>
      </c>
      <c r="R33" s="13">
        <f t="shared" si="4"/>
        <v>-81364.770000000019</v>
      </c>
      <c r="S33" s="18">
        <f t="shared" si="5"/>
        <v>411</v>
      </c>
      <c r="T33" s="30">
        <f t="shared" si="6"/>
        <v>-197.96781021897814</v>
      </c>
    </row>
    <row r="34" spans="1:20" ht="14.25" customHeight="1">
      <c r="A34" s="6">
        <v>45628</v>
      </c>
      <c r="B34" s="7" t="s">
        <v>83</v>
      </c>
      <c r="C34" s="7" t="s">
        <v>351</v>
      </c>
      <c r="D34" s="7" t="s">
        <v>352</v>
      </c>
      <c r="E34" s="7" t="s">
        <v>45</v>
      </c>
      <c r="F34" s="7" t="s">
        <v>46</v>
      </c>
      <c r="G34" s="7" t="s">
        <v>40</v>
      </c>
      <c r="H34" s="7" t="s">
        <v>42</v>
      </c>
      <c r="I34" s="7">
        <v>32</v>
      </c>
      <c r="J34" s="7">
        <v>-6</v>
      </c>
      <c r="K34" s="7">
        <v>-1727.28</v>
      </c>
      <c r="L34" s="7" t="s">
        <v>86</v>
      </c>
      <c r="M34" s="12" t="s">
        <v>207</v>
      </c>
      <c r="N34" s="13">
        <f t="shared" si="0"/>
        <v>287.88</v>
      </c>
      <c r="O34" s="13">
        <f t="shared" si="1"/>
        <v>-1727.28</v>
      </c>
      <c r="P34" s="13">
        <f t="shared" si="2"/>
        <v>1077102.3599999999</v>
      </c>
      <c r="Q34" s="13">
        <f t="shared" si="3"/>
        <v>-2648.52</v>
      </c>
      <c r="R34" s="13">
        <f t="shared" si="4"/>
        <v>-79636.670000000027</v>
      </c>
      <c r="S34" s="18">
        <f t="shared" si="5"/>
        <v>410</v>
      </c>
      <c r="T34" s="30">
        <f t="shared" si="6"/>
        <v>-194.23578048780493</v>
      </c>
    </row>
    <row r="35" spans="1:20" ht="14.25" customHeight="1">
      <c r="A35" s="6">
        <v>45628</v>
      </c>
      <c r="B35" s="7" t="s">
        <v>83</v>
      </c>
      <c r="C35" s="7" t="s">
        <v>306</v>
      </c>
      <c r="D35" s="7" t="s">
        <v>307</v>
      </c>
      <c r="E35" s="7" t="s">
        <v>241</v>
      </c>
      <c r="F35" s="7" t="s">
        <v>242</v>
      </c>
      <c r="G35" s="7" t="s">
        <v>110</v>
      </c>
      <c r="H35" s="7" t="s">
        <v>111</v>
      </c>
      <c r="I35" s="7">
        <v>6</v>
      </c>
      <c r="J35" s="7">
        <v>-1</v>
      </c>
      <c r="K35" s="7">
        <v>-1723.27</v>
      </c>
      <c r="L35" s="7" t="s">
        <v>174</v>
      </c>
      <c r="M35" s="12" t="s">
        <v>207</v>
      </c>
      <c r="N35" s="13">
        <f t="shared" si="0"/>
        <v>1723.27</v>
      </c>
      <c r="O35" s="13">
        <f t="shared" si="1"/>
        <v>-1723.27</v>
      </c>
      <c r="P35" s="13">
        <f t="shared" si="2"/>
        <v>154709.37999999998</v>
      </c>
      <c r="Q35" s="13">
        <f t="shared" si="3"/>
        <v>-1723.27</v>
      </c>
      <c r="R35" s="13">
        <f t="shared" si="4"/>
        <v>-77909.390000000029</v>
      </c>
      <c r="S35" s="18">
        <f t="shared" si="5"/>
        <v>409</v>
      </c>
      <c r="T35" s="30">
        <f t="shared" si="6"/>
        <v>-190.4875061124695</v>
      </c>
    </row>
    <row r="36" spans="1:20" ht="14.25" customHeight="1">
      <c r="A36" s="6">
        <v>45628</v>
      </c>
      <c r="B36" s="7" t="s">
        <v>83</v>
      </c>
      <c r="C36" s="7" t="s">
        <v>218</v>
      </c>
      <c r="D36" s="7" t="s">
        <v>219</v>
      </c>
      <c r="E36" s="7" t="s">
        <v>16</v>
      </c>
      <c r="F36" s="7" t="s">
        <v>17</v>
      </c>
      <c r="G36" s="7" t="s">
        <v>18</v>
      </c>
      <c r="H36" s="7" t="s">
        <v>103</v>
      </c>
      <c r="I36" s="7">
        <v>192</v>
      </c>
      <c r="J36" s="7">
        <v>-26</v>
      </c>
      <c r="K36" s="7">
        <v>-1710.28</v>
      </c>
      <c r="L36" s="7" t="s">
        <v>86</v>
      </c>
      <c r="M36" s="12" t="s">
        <v>207</v>
      </c>
      <c r="N36" s="13">
        <f t="shared" si="0"/>
        <v>65.78</v>
      </c>
      <c r="O36" s="13">
        <f t="shared" si="1"/>
        <v>-1710.28</v>
      </c>
      <c r="P36" s="13">
        <f t="shared" si="2"/>
        <v>18017.2</v>
      </c>
      <c r="Q36" s="13">
        <f t="shared" si="3"/>
        <v>-2269.36</v>
      </c>
      <c r="R36" s="13">
        <f t="shared" si="4"/>
        <v>-76186.12000000001</v>
      </c>
      <c r="S36" s="18">
        <f t="shared" si="5"/>
        <v>408</v>
      </c>
      <c r="T36" s="30">
        <f t="shared" si="6"/>
        <v>-186.73068627450982</v>
      </c>
    </row>
    <row r="37" spans="1:20" ht="14.25" customHeight="1">
      <c r="A37" s="6">
        <v>45628</v>
      </c>
      <c r="B37" s="7" t="s">
        <v>83</v>
      </c>
      <c r="C37" s="7" t="s">
        <v>389</v>
      </c>
      <c r="D37" s="7" t="s">
        <v>390</v>
      </c>
      <c r="E37" s="7" t="s">
        <v>248</v>
      </c>
      <c r="F37" s="7" t="s">
        <v>249</v>
      </c>
      <c r="G37" s="7" t="s">
        <v>55</v>
      </c>
      <c r="H37" s="7" t="s">
        <v>56</v>
      </c>
      <c r="I37" s="7">
        <v>12</v>
      </c>
      <c r="J37" s="7">
        <v>-5</v>
      </c>
      <c r="K37" s="7">
        <v>-1662.5</v>
      </c>
      <c r="L37" s="7" t="s">
        <v>153</v>
      </c>
      <c r="M37" s="12" t="s">
        <v>207</v>
      </c>
      <c r="N37" s="13">
        <f t="shared" si="0"/>
        <v>332.5</v>
      </c>
      <c r="O37" s="13">
        <f t="shared" si="1"/>
        <v>-1662.5</v>
      </c>
      <c r="P37" s="13">
        <f t="shared" si="2"/>
        <v>408187.64999999985</v>
      </c>
      <c r="Q37" s="13">
        <f t="shared" si="3"/>
        <v>-3009.16</v>
      </c>
      <c r="R37" s="13">
        <f t="shared" si="4"/>
        <v>-74475.839999999997</v>
      </c>
      <c r="S37" s="18">
        <f t="shared" si="5"/>
        <v>407</v>
      </c>
      <c r="T37" s="30">
        <f t="shared" si="6"/>
        <v>-182.98732186732187</v>
      </c>
    </row>
    <row r="38" spans="1:20" ht="14.25" customHeight="1">
      <c r="A38" s="6">
        <v>45628</v>
      </c>
      <c r="B38" s="7" t="s">
        <v>83</v>
      </c>
      <c r="C38" s="7" t="s">
        <v>725</v>
      </c>
      <c r="D38" s="7" t="s">
        <v>726</v>
      </c>
      <c r="E38" s="7" t="s">
        <v>184</v>
      </c>
      <c r="F38" s="7" t="s">
        <v>185</v>
      </c>
      <c r="G38" s="7" t="s">
        <v>77</v>
      </c>
      <c r="H38" s="7" t="s">
        <v>78</v>
      </c>
      <c r="I38" s="7">
        <v>6</v>
      </c>
      <c r="J38" s="7">
        <v>-1</v>
      </c>
      <c r="K38" s="7">
        <v>-1499.16</v>
      </c>
      <c r="L38" s="7" t="s">
        <v>174</v>
      </c>
      <c r="M38" s="12" t="s">
        <v>207</v>
      </c>
      <c r="N38" s="13">
        <f t="shared" si="0"/>
        <v>1499.16</v>
      </c>
      <c r="O38" s="13">
        <f t="shared" si="1"/>
        <v>-1499.16</v>
      </c>
      <c r="P38" s="13">
        <f t="shared" si="2"/>
        <v>24766.21</v>
      </c>
      <c r="Q38" s="13">
        <f t="shared" si="3"/>
        <v>-1499.16</v>
      </c>
      <c r="R38" s="13">
        <f t="shared" si="4"/>
        <v>-72813.34</v>
      </c>
      <c r="S38" s="18">
        <f t="shared" si="5"/>
        <v>406</v>
      </c>
      <c r="T38" s="30">
        <f t="shared" si="6"/>
        <v>-179.34320197044335</v>
      </c>
    </row>
    <row r="39" spans="1:20" ht="14.25" customHeight="1">
      <c r="A39" s="6">
        <v>45628</v>
      </c>
      <c r="B39" s="7" t="s">
        <v>83</v>
      </c>
      <c r="C39" s="7" t="s">
        <v>164</v>
      </c>
      <c r="D39" s="7" t="s">
        <v>165</v>
      </c>
      <c r="E39" s="7" t="s">
        <v>24</v>
      </c>
      <c r="F39" s="7" t="s">
        <v>25</v>
      </c>
      <c r="G39" s="7" t="s">
        <v>18</v>
      </c>
      <c r="H39" s="7" t="s">
        <v>104</v>
      </c>
      <c r="I39" s="7">
        <v>480</v>
      </c>
      <c r="J39" s="7">
        <v>-20</v>
      </c>
      <c r="K39" s="7">
        <v>-1400</v>
      </c>
      <c r="L39" s="7" t="s">
        <v>86</v>
      </c>
      <c r="M39" s="12" t="s">
        <v>207</v>
      </c>
      <c r="N39" s="13">
        <f t="shared" si="0"/>
        <v>70</v>
      </c>
      <c r="O39" s="13">
        <f t="shared" si="1"/>
        <v>-1400</v>
      </c>
      <c r="P39" s="13">
        <f t="shared" si="2"/>
        <v>328709.29000000004</v>
      </c>
      <c r="Q39" s="13">
        <f t="shared" si="3"/>
        <v>-2809.34</v>
      </c>
      <c r="R39" s="13">
        <f t="shared" si="4"/>
        <v>-71314.179999999978</v>
      </c>
      <c r="S39" s="18">
        <f t="shared" si="5"/>
        <v>405</v>
      </c>
      <c r="T39" s="30">
        <f t="shared" si="6"/>
        <v>-176.08439506172834</v>
      </c>
    </row>
    <row r="40" spans="1:20" ht="14.25" customHeight="1">
      <c r="A40" s="6">
        <v>45628</v>
      </c>
      <c r="B40" s="7" t="s">
        <v>83</v>
      </c>
      <c r="C40" s="7" t="s">
        <v>250</v>
      </c>
      <c r="D40" s="7" t="s">
        <v>251</v>
      </c>
      <c r="E40" s="7" t="s">
        <v>241</v>
      </c>
      <c r="F40" s="7" t="s">
        <v>242</v>
      </c>
      <c r="G40" s="7" t="s">
        <v>62</v>
      </c>
      <c r="H40" s="7" t="s">
        <v>124</v>
      </c>
      <c r="I40" s="7">
        <v>4</v>
      </c>
      <c r="J40" s="7">
        <v>-2</v>
      </c>
      <c r="K40" s="7">
        <v>-1277.78</v>
      </c>
      <c r="L40" s="7" t="s">
        <v>86</v>
      </c>
      <c r="M40" s="12" t="s">
        <v>207</v>
      </c>
      <c r="N40" s="13">
        <f t="shared" si="0"/>
        <v>638.89</v>
      </c>
      <c r="O40" s="13">
        <f t="shared" si="1"/>
        <v>-1277.78</v>
      </c>
      <c r="P40" s="13">
        <f t="shared" si="2"/>
        <v>524935.35999999987</v>
      </c>
      <c r="Q40" s="13">
        <f t="shared" si="3"/>
        <v>-1410.82</v>
      </c>
      <c r="R40" s="13">
        <f t="shared" si="4"/>
        <v>-69914.179999999978</v>
      </c>
      <c r="S40" s="18">
        <f t="shared" si="5"/>
        <v>404</v>
      </c>
      <c r="T40" s="30">
        <f t="shared" si="6"/>
        <v>-173.05490099009896</v>
      </c>
    </row>
    <row r="41" spans="1:20" ht="14.25" customHeight="1">
      <c r="A41" s="6">
        <v>45628</v>
      </c>
      <c r="B41" s="7" t="s">
        <v>83</v>
      </c>
      <c r="C41" s="7" t="s">
        <v>316</v>
      </c>
      <c r="D41" s="7" t="s">
        <v>317</v>
      </c>
      <c r="E41" s="7" t="s">
        <v>45</v>
      </c>
      <c r="F41" s="7" t="s">
        <v>268</v>
      </c>
      <c r="G41" s="7" t="s">
        <v>55</v>
      </c>
      <c r="H41" s="7" t="s">
        <v>56</v>
      </c>
      <c r="I41" s="7">
        <v>4</v>
      </c>
      <c r="J41" s="7">
        <v>-1</v>
      </c>
      <c r="K41" s="7">
        <v>-1249.1600000000001</v>
      </c>
      <c r="L41" s="7" t="s">
        <v>86</v>
      </c>
      <c r="M41" s="12" t="s">
        <v>207</v>
      </c>
      <c r="N41" s="13">
        <f t="shared" si="0"/>
        <v>1249.1600000000001</v>
      </c>
      <c r="O41" s="13">
        <f t="shared" si="1"/>
        <v>-1249.1600000000001</v>
      </c>
      <c r="P41" s="13">
        <f t="shared" si="2"/>
        <v>409850.14999999985</v>
      </c>
      <c r="Q41" s="13">
        <f t="shared" si="3"/>
        <v>-2549.2799999999997</v>
      </c>
      <c r="R41" s="13">
        <f t="shared" si="4"/>
        <v>-68636.399999999994</v>
      </c>
      <c r="S41" s="18">
        <f t="shared" si="5"/>
        <v>403</v>
      </c>
      <c r="T41" s="30">
        <f t="shared" si="6"/>
        <v>-170.31364764267988</v>
      </c>
    </row>
    <row r="42" spans="1:20" ht="14.25" customHeight="1">
      <c r="A42" s="6">
        <v>45628</v>
      </c>
      <c r="B42" s="7" t="s">
        <v>83</v>
      </c>
      <c r="C42" s="7" t="s">
        <v>214</v>
      </c>
      <c r="D42" s="7" t="s">
        <v>215</v>
      </c>
      <c r="E42" s="7" t="s">
        <v>16</v>
      </c>
      <c r="F42" s="7" t="s">
        <v>17</v>
      </c>
      <c r="G42" s="7" t="s">
        <v>18</v>
      </c>
      <c r="H42" s="7" t="s">
        <v>103</v>
      </c>
      <c r="I42" s="7">
        <v>192</v>
      </c>
      <c r="J42" s="7">
        <v>-18</v>
      </c>
      <c r="K42" s="7">
        <v>-1184.04</v>
      </c>
      <c r="L42" s="7" t="s">
        <v>153</v>
      </c>
      <c r="M42" s="12" t="s">
        <v>207</v>
      </c>
      <c r="N42" s="13">
        <f t="shared" si="0"/>
        <v>65.78</v>
      </c>
      <c r="O42" s="13">
        <f t="shared" si="1"/>
        <v>-1184.04</v>
      </c>
      <c r="P42" s="13">
        <f t="shared" si="2"/>
        <v>19727.48</v>
      </c>
      <c r="Q42" s="13">
        <f t="shared" si="3"/>
        <v>-1184.04</v>
      </c>
      <c r="R42" s="13">
        <f t="shared" si="4"/>
        <v>-67387.239999999976</v>
      </c>
      <c r="S42" s="18">
        <f t="shared" si="5"/>
        <v>402</v>
      </c>
      <c r="T42" s="30">
        <f t="shared" si="6"/>
        <v>-167.62995024875616</v>
      </c>
    </row>
    <row r="43" spans="1:20" ht="14.25" customHeight="1">
      <c r="A43" s="6">
        <v>45628</v>
      </c>
      <c r="B43" s="7" t="s">
        <v>83</v>
      </c>
      <c r="C43" s="7" t="s">
        <v>399</v>
      </c>
      <c r="D43" s="7" t="s">
        <v>400</v>
      </c>
      <c r="E43" s="7" t="s">
        <v>114</v>
      </c>
      <c r="F43" s="7" t="s">
        <v>245</v>
      </c>
      <c r="G43" s="7" t="s">
        <v>62</v>
      </c>
      <c r="H43" s="7" t="s">
        <v>124</v>
      </c>
      <c r="I43" s="7">
        <v>12</v>
      </c>
      <c r="J43" s="7">
        <v>-6</v>
      </c>
      <c r="K43" s="7">
        <v>-1105.56</v>
      </c>
      <c r="L43" s="7" t="s">
        <v>86</v>
      </c>
      <c r="M43" s="12" t="s">
        <v>207</v>
      </c>
      <c r="N43" s="13">
        <f t="shared" si="0"/>
        <v>184.26</v>
      </c>
      <c r="O43" s="13">
        <f t="shared" si="1"/>
        <v>-1105.56</v>
      </c>
      <c r="P43" s="13">
        <f t="shared" si="2"/>
        <v>526213.1399999999</v>
      </c>
      <c r="Q43" s="13">
        <f t="shared" si="3"/>
        <v>-1105.56</v>
      </c>
      <c r="R43" s="13">
        <f t="shared" si="4"/>
        <v>-66203.199999999983</v>
      </c>
      <c r="S43" s="18">
        <f t="shared" si="5"/>
        <v>401</v>
      </c>
      <c r="T43" s="30">
        <f t="shared" si="6"/>
        <v>-165.09526184538649</v>
      </c>
    </row>
    <row r="44" spans="1:20" ht="14.25" customHeight="1">
      <c r="A44" s="6">
        <v>45628</v>
      </c>
      <c r="B44" s="7" t="s">
        <v>83</v>
      </c>
      <c r="C44" s="7" t="s">
        <v>177</v>
      </c>
      <c r="D44" s="7" t="s">
        <v>178</v>
      </c>
      <c r="E44" s="7" t="s">
        <v>45</v>
      </c>
      <c r="F44" s="7" t="s">
        <v>46</v>
      </c>
      <c r="G44" s="7" t="s">
        <v>31</v>
      </c>
      <c r="H44" s="7" t="s">
        <v>32</v>
      </c>
      <c r="I44" s="7">
        <v>12</v>
      </c>
      <c r="J44" s="7">
        <v>-2</v>
      </c>
      <c r="K44" s="7">
        <v>-1088.06</v>
      </c>
      <c r="L44" s="7" t="s">
        <v>179</v>
      </c>
      <c r="M44" s="12" t="s">
        <v>207</v>
      </c>
      <c r="N44" s="13">
        <f t="shared" si="0"/>
        <v>544.03</v>
      </c>
      <c r="O44" s="13">
        <f t="shared" si="1"/>
        <v>-1088.06</v>
      </c>
      <c r="P44" s="13">
        <f t="shared" si="2"/>
        <v>388600.63000000006</v>
      </c>
      <c r="Q44" s="13">
        <f t="shared" si="3"/>
        <v>-6373.5499999999984</v>
      </c>
      <c r="R44" s="13">
        <f t="shared" si="4"/>
        <v>-65097.64</v>
      </c>
      <c r="S44" s="18">
        <f t="shared" si="5"/>
        <v>400</v>
      </c>
      <c r="T44" s="30">
        <f t="shared" si="6"/>
        <v>-162.7441</v>
      </c>
    </row>
    <row r="45" spans="1:20" ht="14.25" customHeight="1">
      <c r="A45" s="6">
        <v>45628</v>
      </c>
      <c r="B45" s="7" t="s">
        <v>83</v>
      </c>
      <c r="C45" s="7" t="s">
        <v>370</v>
      </c>
      <c r="D45" s="7" t="s">
        <v>371</v>
      </c>
      <c r="E45" s="7" t="s">
        <v>45</v>
      </c>
      <c r="F45" s="7" t="s">
        <v>46</v>
      </c>
      <c r="G45" s="7" t="s">
        <v>55</v>
      </c>
      <c r="H45" s="7" t="s">
        <v>56</v>
      </c>
      <c r="I45" s="7">
        <v>6</v>
      </c>
      <c r="J45" s="7">
        <v>-1</v>
      </c>
      <c r="K45" s="7">
        <v>-1086.0899999999999</v>
      </c>
      <c r="L45" s="7" t="s">
        <v>86</v>
      </c>
      <c r="M45" s="12" t="s">
        <v>207</v>
      </c>
      <c r="N45" s="13">
        <f t="shared" si="0"/>
        <v>1086.0899999999999</v>
      </c>
      <c r="O45" s="13">
        <f t="shared" si="1"/>
        <v>-1086.0899999999999</v>
      </c>
      <c r="P45" s="13">
        <f t="shared" si="2"/>
        <v>411099.30999999988</v>
      </c>
      <c r="Q45" s="13">
        <f t="shared" si="3"/>
        <v>-1086.0899999999999</v>
      </c>
      <c r="R45" s="13">
        <f t="shared" si="4"/>
        <v>-64009.579999999987</v>
      </c>
      <c r="S45" s="18">
        <f t="shared" si="5"/>
        <v>399</v>
      </c>
      <c r="T45" s="30">
        <f t="shared" si="6"/>
        <v>-160.42501253132829</v>
      </c>
    </row>
    <row r="46" spans="1:20" ht="14.25" customHeight="1">
      <c r="A46" s="6">
        <v>45628</v>
      </c>
      <c r="B46" s="7" t="s">
        <v>83</v>
      </c>
      <c r="C46" s="7" t="s">
        <v>154</v>
      </c>
      <c r="D46" s="7" t="s">
        <v>155</v>
      </c>
      <c r="E46" s="7" t="s">
        <v>24</v>
      </c>
      <c r="F46" s="7" t="s">
        <v>25</v>
      </c>
      <c r="G46" s="7" t="s">
        <v>18</v>
      </c>
      <c r="H46" s="7" t="s">
        <v>19</v>
      </c>
      <c r="I46" s="7">
        <v>48</v>
      </c>
      <c r="J46" s="7">
        <v>-2</v>
      </c>
      <c r="K46" s="7">
        <v>-1026.78</v>
      </c>
      <c r="L46" s="7" t="s">
        <v>153</v>
      </c>
      <c r="M46" s="12" t="s">
        <v>207</v>
      </c>
      <c r="N46" s="13">
        <f t="shared" si="0"/>
        <v>513.39</v>
      </c>
      <c r="O46" s="13">
        <f t="shared" si="1"/>
        <v>-1026.78</v>
      </c>
      <c r="P46" s="13">
        <f t="shared" si="2"/>
        <v>123988.62000000001</v>
      </c>
      <c r="Q46" s="13">
        <f t="shared" si="3"/>
        <v>-1810.4</v>
      </c>
      <c r="R46" s="13">
        <f t="shared" si="4"/>
        <v>-62923.490000000034</v>
      </c>
      <c r="S46" s="18">
        <f t="shared" si="5"/>
        <v>398</v>
      </c>
      <c r="T46" s="30">
        <f t="shared" si="6"/>
        <v>-158.09922110552773</v>
      </c>
    </row>
    <row r="47" spans="1:20" ht="14.25" customHeight="1">
      <c r="A47" s="6">
        <v>45628</v>
      </c>
      <c r="B47" s="7" t="s">
        <v>83</v>
      </c>
      <c r="C47" s="7" t="s">
        <v>186</v>
      </c>
      <c r="D47" s="7" t="s">
        <v>187</v>
      </c>
      <c r="E47" s="7" t="s">
        <v>24</v>
      </c>
      <c r="F47" s="7" t="s">
        <v>25</v>
      </c>
      <c r="G47" s="7" t="s">
        <v>18</v>
      </c>
      <c r="H47" s="7" t="s">
        <v>102</v>
      </c>
      <c r="I47" s="7">
        <v>40</v>
      </c>
      <c r="J47" s="7">
        <v>-1</v>
      </c>
      <c r="K47" s="7">
        <v>-1025.9000000000001</v>
      </c>
      <c r="L47" s="7" t="s">
        <v>86</v>
      </c>
      <c r="M47" s="11" t="s">
        <v>21</v>
      </c>
      <c r="N47" s="13">
        <f t="shared" si="0"/>
        <v>1025.9000000000001</v>
      </c>
      <c r="O47" s="13">
        <f t="shared" si="1"/>
        <v>-1025.9000000000001</v>
      </c>
      <c r="P47" s="13">
        <f t="shared" si="2"/>
        <v>132871.96</v>
      </c>
      <c r="Q47" s="13">
        <f t="shared" si="3"/>
        <v>-1405.3600000000001</v>
      </c>
      <c r="R47" s="13">
        <f t="shared" si="4"/>
        <v>-21690.599999999995</v>
      </c>
      <c r="S47" s="18">
        <f t="shared" si="5"/>
        <v>56</v>
      </c>
      <c r="T47" s="30">
        <f t="shared" si="6"/>
        <v>-387.33214285714274</v>
      </c>
    </row>
    <row r="48" spans="1:20" ht="14.25" customHeight="1">
      <c r="A48" s="6">
        <v>45628</v>
      </c>
      <c r="B48" s="7" t="s">
        <v>83</v>
      </c>
      <c r="C48" s="7" t="s">
        <v>193</v>
      </c>
      <c r="D48" s="7" t="s">
        <v>194</v>
      </c>
      <c r="E48" s="7" t="s">
        <v>16</v>
      </c>
      <c r="F48" s="7" t="s">
        <v>17</v>
      </c>
      <c r="G48" s="7" t="s">
        <v>18</v>
      </c>
      <c r="H48" s="7" t="s">
        <v>102</v>
      </c>
      <c r="I48" s="7">
        <v>40</v>
      </c>
      <c r="J48" s="7">
        <v>-1</v>
      </c>
      <c r="K48" s="7">
        <v>-1025.9000000000001</v>
      </c>
      <c r="L48" s="7" t="s">
        <v>86</v>
      </c>
      <c r="M48" s="11" t="s">
        <v>21</v>
      </c>
      <c r="N48" s="13">
        <f t="shared" si="0"/>
        <v>1025.9000000000001</v>
      </c>
      <c r="O48" s="13">
        <f t="shared" si="1"/>
        <v>-1025.9000000000001</v>
      </c>
      <c r="P48" s="13">
        <f t="shared" si="2"/>
        <v>133897.86000000002</v>
      </c>
      <c r="Q48" s="13">
        <f t="shared" si="3"/>
        <v>-1351.22</v>
      </c>
      <c r="R48" s="13">
        <f t="shared" si="4"/>
        <v>-20664.699999999993</v>
      </c>
      <c r="S48" s="18">
        <f t="shared" si="5"/>
        <v>55</v>
      </c>
      <c r="T48" s="30">
        <f t="shared" si="6"/>
        <v>-375.72181818181804</v>
      </c>
    </row>
    <row r="49" spans="1:20" ht="14.25" customHeight="1">
      <c r="A49" s="6">
        <v>45628</v>
      </c>
      <c r="B49" s="7" t="s">
        <v>83</v>
      </c>
      <c r="C49" s="7" t="s">
        <v>182</v>
      </c>
      <c r="D49" s="7" t="s">
        <v>183</v>
      </c>
      <c r="E49" s="7" t="s">
        <v>184</v>
      </c>
      <c r="F49" s="7" t="s">
        <v>185</v>
      </c>
      <c r="G49" s="7" t="s">
        <v>18</v>
      </c>
      <c r="H49" s="7" t="s">
        <v>102</v>
      </c>
      <c r="I49" s="7">
        <v>40</v>
      </c>
      <c r="J49" s="7">
        <v>-1</v>
      </c>
      <c r="K49" s="7">
        <v>-1025.9000000000001</v>
      </c>
      <c r="L49" s="7" t="s">
        <v>86</v>
      </c>
      <c r="M49" s="11" t="s">
        <v>21</v>
      </c>
      <c r="N49" s="13">
        <f t="shared" si="0"/>
        <v>1025.9000000000001</v>
      </c>
      <c r="O49" s="13">
        <f t="shared" si="1"/>
        <v>-1025.9000000000001</v>
      </c>
      <c r="P49" s="13">
        <f t="shared" si="2"/>
        <v>134923.76</v>
      </c>
      <c r="Q49" s="13">
        <f t="shared" si="3"/>
        <v>-1405.3600000000001</v>
      </c>
      <c r="R49" s="13">
        <f t="shared" si="4"/>
        <v>-19638.799999999992</v>
      </c>
      <c r="S49" s="18">
        <f t="shared" si="5"/>
        <v>54</v>
      </c>
      <c r="T49" s="30">
        <f t="shared" si="6"/>
        <v>-363.68148148148134</v>
      </c>
    </row>
    <row r="50" spans="1:20" ht="14.25" customHeight="1">
      <c r="A50" s="6">
        <v>45628</v>
      </c>
      <c r="B50" s="7" t="s">
        <v>83</v>
      </c>
      <c r="C50" s="7" t="s">
        <v>190</v>
      </c>
      <c r="D50" s="7" t="s">
        <v>191</v>
      </c>
      <c r="E50" s="7" t="s">
        <v>16</v>
      </c>
      <c r="F50" s="7" t="s">
        <v>17</v>
      </c>
      <c r="G50" s="7" t="s">
        <v>18</v>
      </c>
      <c r="H50" s="7" t="s">
        <v>102</v>
      </c>
      <c r="I50" s="7">
        <v>40</v>
      </c>
      <c r="J50" s="7">
        <v>-1</v>
      </c>
      <c r="K50" s="7">
        <v>-1025.9000000000001</v>
      </c>
      <c r="L50" s="7" t="s">
        <v>192</v>
      </c>
      <c r="M50" s="11" t="s">
        <v>21</v>
      </c>
      <c r="N50" s="13">
        <f t="shared" si="0"/>
        <v>1025.9000000000001</v>
      </c>
      <c r="O50" s="13">
        <f t="shared" si="1"/>
        <v>-1025.9000000000001</v>
      </c>
      <c r="P50" s="13">
        <f t="shared" si="2"/>
        <v>135949.66</v>
      </c>
      <c r="Q50" s="13">
        <f t="shared" si="3"/>
        <v>-2189.4100000000003</v>
      </c>
      <c r="R50" s="13">
        <f t="shared" si="4"/>
        <v>-18612.899999999987</v>
      </c>
      <c r="S50" s="18">
        <f t="shared" si="5"/>
        <v>53</v>
      </c>
      <c r="T50" s="30">
        <f t="shared" si="6"/>
        <v>-351.18679245282993</v>
      </c>
    </row>
    <row r="51" spans="1:20" ht="14.25" customHeight="1">
      <c r="A51" s="6">
        <v>45628</v>
      </c>
      <c r="B51" s="7" t="s">
        <v>83</v>
      </c>
      <c r="C51" s="7" t="s">
        <v>197</v>
      </c>
      <c r="D51" s="7" t="s">
        <v>198</v>
      </c>
      <c r="E51" s="7" t="s">
        <v>24</v>
      </c>
      <c r="F51" s="7" t="s">
        <v>25</v>
      </c>
      <c r="G51" s="7" t="s">
        <v>18</v>
      </c>
      <c r="H51" s="7" t="s">
        <v>102</v>
      </c>
      <c r="I51" s="7">
        <v>40</v>
      </c>
      <c r="J51" s="7">
        <v>-1</v>
      </c>
      <c r="K51" s="7">
        <v>-1025.9000000000001</v>
      </c>
      <c r="L51" s="7" t="s">
        <v>86</v>
      </c>
      <c r="M51" s="11" t="s">
        <v>21</v>
      </c>
      <c r="N51" s="13">
        <f t="shared" si="0"/>
        <v>1025.9000000000001</v>
      </c>
      <c r="O51" s="13">
        <f t="shared" si="1"/>
        <v>-1025.9000000000001</v>
      </c>
      <c r="P51" s="13">
        <f t="shared" si="2"/>
        <v>136975.56</v>
      </c>
      <c r="Q51" s="13">
        <f t="shared" si="3"/>
        <v>-1025.9000000000001</v>
      </c>
      <c r="R51" s="13">
        <f t="shared" si="4"/>
        <v>-17586.999999999989</v>
      </c>
      <c r="S51" s="18">
        <f t="shared" si="5"/>
        <v>52</v>
      </c>
      <c r="T51" s="30">
        <f t="shared" si="6"/>
        <v>-338.21153846153823</v>
      </c>
    </row>
    <row r="52" spans="1:20" ht="14.25" customHeight="1">
      <c r="A52" s="6">
        <v>45628</v>
      </c>
      <c r="B52" s="7" t="s">
        <v>83</v>
      </c>
      <c r="C52" s="7" t="s">
        <v>180</v>
      </c>
      <c r="D52" s="7" t="s">
        <v>181</v>
      </c>
      <c r="E52" s="7" t="s">
        <v>16</v>
      </c>
      <c r="F52" s="7" t="s">
        <v>17</v>
      </c>
      <c r="G52" s="7" t="s">
        <v>18</v>
      </c>
      <c r="H52" s="7" t="s">
        <v>102</v>
      </c>
      <c r="I52" s="7">
        <v>40</v>
      </c>
      <c r="J52" s="7">
        <v>-1</v>
      </c>
      <c r="K52" s="7">
        <v>-1025.9000000000001</v>
      </c>
      <c r="L52" s="7" t="s">
        <v>86</v>
      </c>
      <c r="M52" s="11" t="s">
        <v>21</v>
      </c>
      <c r="N52" s="13">
        <f t="shared" si="0"/>
        <v>1025.9000000000001</v>
      </c>
      <c r="O52" s="13">
        <f t="shared" si="1"/>
        <v>-1025.9000000000001</v>
      </c>
      <c r="P52" s="13">
        <f t="shared" si="2"/>
        <v>138001.46</v>
      </c>
      <c r="Q52" s="13">
        <f t="shared" si="3"/>
        <v>-1842.89</v>
      </c>
      <c r="R52" s="13">
        <f t="shared" si="4"/>
        <v>-16561.099999999988</v>
      </c>
      <c r="S52" s="18">
        <f t="shared" si="5"/>
        <v>51</v>
      </c>
      <c r="T52" s="30">
        <f t="shared" si="6"/>
        <v>-324.72745098039189</v>
      </c>
    </row>
    <row r="53" spans="1:20" ht="14.25" customHeight="1">
      <c r="A53" s="6">
        <v>45628</v>
      </c>
      <c r="B53" s="7" t="s">
        <v>83</v>
      </c>
      <c r="C53" s="7" t="s">
        <v>188</v>
      </c>
      <c r="D53" s="7" t="s">
        <v>189</v>
      </c>
      <c r="E53" s="7" t="s">
        <v>36</v>
      </c>
      <c r="F53" s="7" t="s">
        <v>37</v>
      </c>
      <c r="G53" s="7" t="s">
        <v>18</v>
      </c>
      <c r="H53" s="7" t="s">
        <v>102</v>
      </c>
      <c r="I53" s="7">
        <v>40</v>
      </c>
      <c r="J53" s="7">
        <v>-1</v>
      </c>
      <c r="K53" s="7">
        <v>-1025.9000000000001</v>
      </c>
      <c r="L53" s="7" t="s">
        <v>86</v>
      </c>
      <c r="M53" s="11" t="s">
        <v>21</v>
      </c>
      <c r="N53" s="13">
        <f t="shared" si="0"/>
        <v>1025.9000000000001</v>
      </c>
      <c r="O53" s="13">
        <f t="shared" si="1"/>
        <v>-1025.9000000000001</v>
      </c>
      <c r="P53" s="13">
        <f t="shared" si="2"/>
        <v>139027.36000000002</v>
      </c>
      <c r="Q53" s="13">
        <f t="shared" si="3"/>
        <v>-1025.9000000000001</v>
      </c>
      <c r="R53" s="13">
        <f t="shared" si="4"/>
        <v>-15535.199999999988</v>
      </c>
      <c r="S53" s="18">
        <f t="shared" si="5"/>
        <v>50</v>
      </c>
      <c r="T53" s="30">
        <f t="shared" si="6"/>
        <v>-310.70399999999978</v>
      </c>
    </row>
    <row r="54" spans="1:20" ht="14.25" customHeight="1">
      <c r="A54" s="6">
        <v>45628</v>
      </c>
      <c r="B54" s="7" t="s">
        <v>83</v>
      </c>
      <c r="C54" s="7" t="s">
        <v>383</v>
      </c>
      <c r="D54" s="7" t="s">
        <v>384</v>
      </c>
      <c r="E54" s="7" t="s">
        <v>16</v>
      </c>
      <c r="F54" s="7" t="s">
        <v>17</v>
      </c>
      <c r="G54" s="7" t="s">
        <v>55</v>
      </c>
      <c r="H54" s="7" t="s">
        <v>56</v>
      </c>
      <c r="I54" s="7">
        <v>12</v>
      </c>
      <c r="J54" s="7">
        <v>-3</v>
      </c>
      <c r="K54" s="7">
        <v>-997.5</v>
      </c>
      <c r="L54" s="7" t="s">
        <v>86</v>
      </c>
      <c r="M54" s="12" t="s">
        <v>207</v>
      </c>
      <c r="N54" s="13">
        <f t="shared" si="0"/>
        <v>332.5</v>
      </c>
      <c r="O54" s="13">
        <f t="shared" si="1"/>
        <v>-997.5</v>
      </c>
      <c r="P54" s="13">
        <f t="shared" si="2"/>
        <v>412185.39999999985</v>
      </c>
      <c r="Q54" s="13">
        <f t="shared" si="3"/>
        <v>-1162.5</v>
      </c>
      <c r="R54" s="13">
        <f t="shared" si="4"/>
        <v>-61896.710000000036</v>
      </c>
      <c r="S54" s="18">
        <f t="shared" si="5"/>
        <v>397</v>
      </c>
      <c r="T54" s="30">
        <f t="shared" si="6"/>
        <v>-155.91110831234266</v>
      </c>
    </row>
    <row r="55" spans="1:20" ht="14.25" customHeight="1">
      <c r="A55" s="6">
        <v>45628</v>
      </c>
      <c r="B55" s="7" t="s">
        <v>83</v>
      </c>
      <c r="C55" s="7" t="s">
        <v>391</v>
      </c>
      <c r="D55" s="7" t="s">
        <v>392</v>
      </c>
      <c r="E55" s="7" t="s">
        <v>24</v>
      </c>
      <c r="F55" s="7" t="s">
        <v>25</v>
      </c>
      <c r="G55" s="7" t="s">
        <v>62</v>
      </c>
      <c r="H55" s="7" t="s">
        <v>63</v>
      </c>
      <c r="I55" s="7">
        <v>24</v>
      </c>
      <c r="J55" s="7">
        <v>-6</v>
      </c>
      <c r="K55" s="7">
        <v>-994.44</v>
      </c>
      <c r="L55" s="7" t="s">
        <v>86</v>
      </c>
      <c r="M55" s="12" t="s">
        <v>207</v>
      </c>
      <c r="N55" s="13">
        <f t="shared" si="0"/>
        <v>165.74</v>
      </c>
      <c r="O55" s="13">
        <f t="shared" si="1"/>
        <v>-994.44</v>
      </c>
      <c r="P55" s="13">
        <f t="shared" si="2"/>
        <v>1105776.6400000001</v>
      </c>
      <c r="Q55" s="13">
        <f t="shared" si="3"/>
        <v>-2492.84</v>
      </c>
      <c r="R55" s="13">
        <f t="shared" si="4"/>
        <v>-60899.21000000005</v>
      </c>
      <c r="S55" s="18">
        <f t="shared" si="5"/>
        <v>396</v>
      </c>
      <c r="T55" s="30">
        <f t="shared" si="6"/>
        <v>-153.78588383838397</v>
      </c>
    </row>
    <row r="56" spans="1:20" ht="14.25" customHeight="1">
      <c r="A56" s="6">
        <v>45628</v>
      </c>
      <c r="B56" s="7" t="s">
        <v>83</v>
      </c>
      <c r="C56" s="7" t="s">
        <v>175</v>
      </c>
      <c r="D56" s="7" t="s">
        <v>176</v>
      </c>
      <c r="E56" s="7" t="s">
        <v>16</v>
      </c>
      <c r="F56" s="7" t="s">
        <v>17</v>
      </c>
      <c r="G56" s="7" t="s">
        <v>94</v>
      </c>
      <c r="H56" s="7" t="s">
        <v>98</v>
      </c>
      <c r="I56" s="7">
        <v>18</v>
      </c>
      <c r="J56" s="7">
        <v>-3</v>
      </c>
      <c r="K56" s="7">
        <v>-986.85</v>
      </c>
      <c r="L56" s="7" t="s">
        <v>86</v>
      </c>
      <c r="M56" s="11" t="s">
        <v>21</v>
      </c>
      <c r="N56" s="13">
        <f t="shared" si="0"/>
        <v>328.95</v>
      </c>
      <c r="O56" s="13">
        <f t="shared" si="1"/>
        <v>-986.84999999999991</v>
      </c>
      <c r="P56" s="13">
        <f t="shared" si="2"/>
        <v>58729.61</v>
      </c>
      <c r="Q56" s="13">
        <f t="shared" si="3"/>
        <v>-986.84999999999991</v>
      </c>
      <c r="R56" s="13">
        <f t="shared" si="4"/>
        <v>-14509.29999999999</v>
      </c>
      <c r="S56" s="18">
        <f t="shared" si="5"/>
        <v>49</v>
      </c>
      <c r="T56" s="30">
        <f t="shared" si="6"/>
        <v>-296.1081632653059</v>
      </c>
    </row>
    <row r="57" spans="1:20" ht="14.25" customHeight="1">
      <c r="A57" s="6">
        <v>45628</v>
      </c>
      <c r="B57" s="7" t="s">
        <v>83</v>
      </c>
      <c r="C57" s="7" t="s">
        <v>177</v>
      </c>
      <c r="D57" s="7" t="s">
        <v>178</v>
      </c>
      <c r="E57" s="7" t="s">
        <v>45</v>
      </c>
      <c r="F57" s="7" t="s">
        <v>46</v>
      </c>
      <c r="G57" s="7" t="s">
        <v>31</v>
      </c>
      <c r="H57" s="7" t="s">
        <v>32</v>
      </c>
      <c r="I57" s="7">
        <v>18</v>
      </c>
      <c r="J57" s="7">
        <v>-3</v>
      </c>
      <c r="K57" s="7">
        <v>-986.85</v>
      </c>
      <c r="L57" s="7" t="s">
        <v>179</v>
      </c>
      <c r="M57" s="12" t="s">
        <v>207</v>
      </c>
      <c r="N57" s="13">
        <f t="shared" si="0"/>
        <v>328.95</v>
      </c>
      <c r="O57" s="13">
        <f t="shared" si="1"/>
        <v>-986.84999999999991</v>
      </c>
      <c r="P57" s="13">
        <f t="shared" si="2"/>
        <v>389688.69000000012</v>
      </c>
      <c r="Q57" s="13">
        <f t="shared" si="3"/>
        <v>-5285.4899999999989</v>
      </c>
      <c r="R57" s="13">
        <f t="shared" si="4"/>
        <v>-59904.770000000062</v>
      </c>
      <c r="S57" s="18">
        <f t="shared" si="5"/>
        <v>395</v>
      </c>
      <c r="T57" s="30">
        <f t="shared" si="6"/>
        <v>-151.6576455696204</v>
      </c>
    </row>
    <row r="58" spans="1:20" ht="14.25" customHeight="1">
      <c r="A58" s="6">
        <v>45628</v>
      </c>
      <c r="B58" s="7" t="s">
        <v>83</v>
      </c>
      <c r="C58" s="7" t="s">
        <v>335</v>
      </c>
      <c r="D58" s="7" t="s">
        <v>336</v>
      </c>
      <c r="E58" s="7" t="s">
        <v>24</v>
      </c>
      <c r="F58" s="7" t="s">
        <v>25</v>
      </c>
      <c r="G58" s="7" t="s">
        <v>31</v>
      </c>
      <c r="H58" s="7" t="s">
        <v>32</v>
      </c>
      <c r="I58" s="7">
        <v>18</v>
      </c>
      <c r="J58" s="7">
        <v>-3</v>
      </c>
      <c r="K58" s="7">
        <v>-986.85</v>
      </c>
      <c r="L58" s="7" t="s">
        <v>86</v>
      </c>
      <c r="M58" s="12" t="s">
        <v>207</v>
      </c>
      <c r="N58" s="13">
        <f t="shared" si="0"/>
        <v>328.95</v>
      </c>
      <c r="O58" s="13">
        <f t="shared" si="1"/>
        <v>-986.84999999999991</v>
      </c>
      <c r="P58" s="13">
        <f t="shared" si="2"/>
        <v>390675.5400000001</v>
      </c>
      <c r="Q58" s="13">
        <f t="shared" si="3"/>
        <v>-986.84999999999991</v>
      </c>
      <c r="R58" s="13">
        <f t="shared" si="4"/>
        <v>-58917.920000000042</v>
      </c>
      <c r="S58" s="18">
        <f t="shared" si="5"/>
        <v>394</v>
      </c>
      <c r="T58" s="30">
        <f t="shared" si="6"/>
        <v>-149.53786802030467</v>
      </c>
    </row>
    <row r="59" spans="1:20" ht="14.25" customHeight="1">
      <c r="A59" s="6">
        <v>45628</v>
      </c>
      <c r="B59" s="7" t="s">
        <v>83</v>
      </c>
      <c r="C59" s="7" t="s">
        <v>362</v>
      </c>
      <c r="D59" s="7" t="s">
        <v>363</v>
      </c>
      <c r="E59" s="7" t="s">
        <v>16</v>
      </c>
      <c r="F59" s="7" t="s">
        <v>17</v>
      </c>
      <c r="G59" s="7" t="s">
        <v>40</v>
      </c>
      <c r="H59" s="7" t="s">
        <v>47</v>
      </c>
      <c r="I59" s="7">
        <v>72</v>
      </c>
      <c r="J59" s="7">
        <v>-2</v>
      </c>
      <c r="K59" s="7">
        <v>-921.24</v>
      </c>
      <c r="L59" s="7" t="s">
        <v>153</v>
      </c>
      <c r="M59" s="12" t="s">
        <v>207</v>
      </c>
      <c r="N59" s="13">
        <f t="shared" si="0"/>
        <v>460.62</v>
      </c>
      <c r="O59" s="13">
        <f t="shared" si="1"/>
        <v>-921.24</v>
      </c>
      <c r="P59" s="13">
        <f t="shared" si="2"/>
        <v>9170099.0600000005</v>
      </c>
      <c r="Q59" s="13">
        <f t="shared" si="3"/>
        <v>-1538.72</v>
      </c>
      <c r="R59" s="13">
        <f t="shared" si="4"/>
        <v>-57931.070000000065</v>
      </c>
      <c r="S59" s="18">
        <f t="shared" si="5"/>
        <v>393</v>
      </c>
      <c r="T59" s="30">
        <f t="shared" si="6"/>
        <v>-147.40730279898236</v>
      </c>
    </row>
    <row r="60" spans="1:20" ht="14.25" customHeight="1">
      <c r="A60" s="6">
        <v>45628</v>
      </c>
      <c r="B60" s="7" t="s">
        <v>83</v>
      </c>
      <c r="C60" s="7" t="s">
        <v>364</v>
      </c>
      <c r="D60" s="7" t="s">
        <v>365</v>
      </c>
      <c r="E60" s="7" t="s">
        <v>16</v>
      </c>
      <c r="F60" s="7" t="s">
        <v>17</v>
      </c>
      <c r="G60" s="7" t="s">
        <v>40</v>
      </c>
      <c r="H60" s="7" t="s">
        <v>47</v>
      </c>
      <c r="I60" s="7">
        <v>72</v>
      </c>
      <c r="J60" s="7">
        <v>-2</v>
      </c>
      <c r="K60" s="7">
        <v>-921.24</v>
      </c>
      <c r="L60" s="7" t="s">
        <v>86</v>
      </c>
      <c r="M60" s="12" t="s">
        <v>207</v>
      </c>
      <c r="N60" s="13">
        <f t="shared" si="0"/>
        <v>460.62</v>
      </c>
      <c r="O60" s="13">
        <f t="shared" si="1"/>
        <v>-921.24</v>
      </c>
      <c r="P60" s="13">
        <f t="shared" si="2"/>
        <v>9171020.3000000007</v>
      </c>
      <c r="Q60" s="13">
        <f t="shared" si="3"/>
        <v>-921.24</v>
      </c>
      <c r="R60" s="13">
        <f t="shared" si="4"/>
        <v>-57009.830000000075</v>
      </c>
      <c r="S60" s="18">
        <f t="shared" si="5"/>
        <v>392</v>
      </c>
      <c r="T60" s="30">
        <f t="shared" si="6"/>
        <v>-145.43323979591855</v>
      </c>
    </row>
    <row r="61" spans="1:20" ht="14.25" customHeight="1">
      <c r="A61" s="6">
        <v>45628</v>
      </c>
      <c r="B61" s="7" t="s">
        <v>83</v>
      </c>
      <c r="C61" s="7" t="s">
        <v>351</v>
      </c>
      <c r="D61" s="7" t="s">
        <v>352</v>
      </c>
      <c r="E61" s="7" t="s">
        <v>45</v>
      </c>
      <c r="F61" s="7" t="s">
        <v>46</v>
      </c>
      <c r="G61" s="7" t="s">
        <v>40</v>
      </c>
      <c r="H61" s="7" t="s">
        <v>47</v>
      </c>
      <c r="I61" s="7">
        <v>72</v>
      </c>
      <c r="J61" s="7">
        <v>-2</v>
      </c>
      <c r="K61" s="7">
        <v>-921.24</v>
      </c>
      <c r="L61" s="7" t="s">
        <v>86</v>
      </c>
      <c r="M61" s="12" t="s">
        <v>207</v>
      </c>
      <c r="N61" s="13">
        <f t="shared" si="0"/>
        <v>460.62</v>
      </c>
      <c r="O61" s="13">
        <f t="shared" si="1"/>
        <v>-921.24</v>
      </c>
      <c r="P61" s="13">
        <f t="shared" si="2"/>
        <v>9171941.540000001</v>
      </c>
      <c r="Q61" s="13">
        <f t="shared" si="3"/>
        <v>-921.24</v>
      </c>
      <c r="R61" s="13">
        <f t="shared" si="4"/>
        <v>-56088.590000000084</v>
      </c>
      <c r="S61" s="18">
        <f t="shared" si="5"/>
        <v>391</v>
      </c>
      <c r="T61" s="30">
        <f t="shared" si="6"/>
        <v>-143.44907928388767</v>
      </c>
    </row>
    <row r="62" spans="1:20" ht="14.25" customHeight="1">
      <c r="A62" s="6">
        <v>45628</v>
      </c>
      <c r="B62" s="7" t="s">
        <v>83</v>
      </c>
      <c r="C62" s="7" t="s">
        <v>341</v>
      </c>
      <c r="D62" s="7" t="s">
        <v>342</v>
      </c>
      <c r="E62" s="7" t="s">
        <v>45</v>
      </c>
      <c r="F62" s="7" t="s">
        <v>46</v>
      </c>
      <c r="G62" s="7" t="s">
        <v>40</v>
      </c>
      <c r="H62" s="7" t="s">
        <v>47</v>
      </c>
      <c r="I62" s="7">
        <v>72</v>
      </c>
      <c r="J62" s="7">
        <v>-2</v>
      </c>
      <c r="K62" s="7">
        <v>-921.24</v>
      </c>
      <c r="L62" s="7" t="s">
        <v>86</v>
      </c>
      <c r="M62" s="12" t="s">
        <v>207</v>
      </c>
      <c r="N62" s="13">
        <f t="shared" si="0"/>
        <v>460.62</v>
      </c>
      <c r="O62" s="13">
        <f t="shared" si="1"/>
        <v>-921.24</v>
      </c>
      <c r="P62" s="13">
        <f t="shared" si="2"/>
        <v>9172862.7800000012</v>
      </c>
      <c r="Q62" s="13">
        <f t="shared" si="3"/>
        <v>-1014.62</v>
      </c>
      <c r="R62" s="13">
        <f t="shared" si="4"/>
        <v>-55167.350000000064</v>
      </c>
      <c r="S62" s="18">
        <f t="shared" si="5"/>
        <v>390</v>
      </c>
      <c r="T62" s="30">
        <f t="shared" si="6"/>
        <v>-141.45474358974374</v>
      </c>
    </row>
    <row r="63" spans="1:20" ht="14.25" customHeight="1">
      <c r="A63" s="6">
        <v>45628</v>
      </c>
      <c r="B63" s="7" t="s">
        <v>83</v>
      </c>
      <c r="C63" s="7" t="s">
        <v>190</v>
      </c>
      <c r="D63" s="7" t="s">
        <v>191</v>
      </c>
      <c r="E63" s="7" t="s">
        <v>16</v>
      </c>
      <c r="F63" s="7" t="s">
        <v>17</v>
      </c>
      <c r="G63" s="7" t="s">
        <v>40</v>
      </c>
      <c r="H63" s="7" t="s">
        <v>47</v>
      </c>
      <c r="I63" s="7">
        <v>72</v>
      </c>
      <c r="J63" s="7">
        <v>-2</v>
      </c>
      <c r="K63" s="7">
        <v>-921.24</v>
      </c>
      <c r="L63" s="7" t="s">
        <v>192</v>
      </c>
      <c r="M63" s="12" t="s">
        <v>207</v>
      </c>
      <c r="N63" s="13">
        <f t="shared" si="0"/>
        <v>460.62</v>
      </c>
      <c r="O63" s="13">
        <f t="shared" si="1"/>
        <v>-921.24</v>
      </c>
      <c r="P63" s="13">
        <f t="shared" si="2"/>
        <v>9173784.0200000014</v>
      </c>
      <c r="Q63" s="13">
        <f t="shared" si="3"/>
        <v>-1163.51</v>
      </c>
      <c r="R63" s="13">
        <f t="shared" si="4"/>
        <v>-54246.110000000073</v>
      </c>
      <c r="S63" s="18">
        <f t="shared" si="5"/>
        <v>389</v>
      </c>
      <c r="T63" s="30">
        <f t="shared" si="6"/>
        <v>-139.45015424164544</v>
      </c>
    </row>
    <row r="64" spans="1:20" ht="14.25" customHeight="1">
      <c r="A64" s="6">
        <v>45628</v>
      </c>
      <c r="B64" s="7" t="s">
        <v>83</v>
      </c>
      <c r="C64" s="7" t="s">
        <v>325</v>
      </c>
      <c r="D64" s="7" t="s">
        <v>326</v>
      </c>
      <c r="E64" s="7" t="s">
        <v>16</v>
      </c>
      <c r="F64" s="7" t="s">
        <v>313</v>
      </c>
      <c r="G64" s="7" t="s">
        <v>31</v>
      </c>
      <c r="H64" s="7" t="s">
        <v>117</v>
      </c>
      <c r="I64" s="7">
        <v>112</v>
      </c>
      <c r="J64" s="7">
        <v>-20</v>
      </c>
      <c r="K64" s="7">
        <v>-900.8</v>
      </c>
      <c r="L64" s="7" t="s">
        <v>86</v>
      </c>
      <c r="M64" s="12" t="s">
        <v>207</v>
      </c>
      <c r="N64" s="13">
        <f t="shared" si="0"/>
        <v>45.04</v>
      </c>
      <c r="O64" s="13">
        <f t="shared" si="1"/>
        <v>-900.8</v>
      </c>
      <c r="P64" s="13">
        <f t="shared" si="2"/>
        <v>194565.53999999998</v>
      </c>
      <c r="Q64" s="13">
        <f t="shared" si="3"/>
        <v>-900.8</v>
      </c>
      <c r="R64" s="13">
        <f t="shared" si="4"/>
        <v>-53324.87000000009</v>
      </c>
      <c r="S64" s="18">
        <f t="shared" si="5"/>
        <v>388</v>
      </c>
      <c r="T64" s="30">
        <f t="shared" si="6"/>
        <v>-137.43523195876313</v>
      </c>
    </row>
    <row r="65" spans="1:20" ht="14.25" customHeight="1">
      <c r="A65" s="6">
        <v>45628</v>
      </c>
      <c r="B65" s="7" t="s">
        <v>83</v>
      </c>
      <c r="C65" s="7" t="s">
        <v>243</v>
      </c>
      <c r="D65" s="7" t="s">
        <v>244</v>
      </c>
      <c r="E65" s="7" t="s">
        <v>114</v>
      </c>
      <c r="F65" s="7" t="s">
        <v>245</v>
      </c>
      <c r="G65" s="7" t="s">
        <v>18</v>
      </c>
      <c r="H65" s="7" t="s">
        <v>104</v>
      </c>
      <c r="I65" s="7">
        <v>24</v>
      </c>
      <c r="J65" s="7">
        <v>-9</v>
      </c>
      <c r="K65" s="7">
        <v>-900</v>
      </c>
      <c r="L65" s="7" t="s">
        <v>86</v>
      </c>
      <c r="M65" s="12" t="s">
        <v>207</v>
      </c>
      <c r="N65" s="13">
        <f t="shared" si="0"/>
        <v>100</v>
      </c>
      <c r="O65" s="13">
        <f t="shared" si="1"/>
        <v>-900</v>
      </c>
      <c r="P65" s="13">
        <f t="shared" si="2"/>
        <v>330109.28999999998</v>
      </c>
      <c r="Q65" s="13">
        <f t="shared" si="3"/>
        <v>-900</v>
      </c>
      <c r="R65" s="13">
        <f t="shared" si="4"/>
        <v>-52424.070000000087</v>
      </c>
      <c r="S65" s="18">
        <f t="shared" si="5"/>
        <v>387</v>
      </c>
      <c r="T65" s="30">
        <f t="shared" si="6"/>
        <v>-135.46271317829479</v>
      </c>
    </row>
    <row r="66" spans="1:20" ht="14.25" customHeight="1">
      <c r="A66" s="6">
        <v>45643</v>
      </c>
      <c r="B66" s="7" t="s">
        <v>83</v>
      </c>
      <c r="C66" s="7" t="s">
        <v>126</v>
      </c>
      <c r="D66" s="7" t="s">
        <v>127</v>
      </c>
      <c r="E66" s="7" t="s">
        <v>45</v>
      </c>
      <c r="F66" s="7" t="s">
        <v>128</v>
      </c>
      <c r="G66" s="7" t="s">
        <v>26</v>
      </c>
      <c r="H66" s="7" t="s">
        <v>116</v>
      </c>
      <c r="I66" s="7">
        <v>12</v>
      </c>
      <c r="J66" s="7">
        <v>-2</v>
      </c>
      <c r="K66" s="7">
        <v>-891.08</v>
      </c>
      <c r="L66" s="7" t="s">
        <v>92</v>
      </c>
      <c r="M66" s="12" t="s">
        <v>136</v>
      </c>
      <c r="N66" s="13">
        <f t="shared" ref="N66:N129" si="7">K66/J66</f>
        <v>445.54</v>
      </c>
      <c r="O66" s="13">
        <f t="shared" ref="O66:O129" si="8">J66*N66</f>
        <v>-891.08</v>
      </c>
      <c r="P66" s="13">
        <f t="shared" ref="P66:P129" si="9">SUMIFS(O66:O1492,G66:G1492,G66,H66:H1492,H66)</f>
        <v>30681.120000000003</v>
      </c>
      <c r="Q66" s="13">
        <f t="shared" ref="Q66:Q129" si="10">SUMIF(C66:C1492,C66,O66:O1492)</f>
        <v>570617.60999999987</v>
      </c>
      <c r="R66" s="13">
        <f t="shared" si="4"/>
        <v>11891609.139999999</v>
      </c>
      <c r="S66" s="18">
        <f t="shared" si="5"/>
        <v>383</v>
      </c>
      <c r="T66" s="30">
        <f t="shared" si="6"/>
        <v>31048.587832898171</v>
      </c>
    </row>
    <row r="67" spans="1:20" ht="14.25" customHeight="1">
      <c r="A67" s="6">
        <v>45628</v>
      </c>
      <c r="B67" s="7" t="s">
        <v>83</v>
      </c>
      <c r="C67" s="7" t="s">
        <v>210</v>
      </c>
      <c r="D67" s="7" t="s">
        <v>211</v>
      </c>
      <c r="E67" s="7" t="s">
        <v>212</v>
      </c>
      <c r="F67" s="7" t="s">
        <v>213</v>
      </c>
      <c r="G67" s="7" t="s">
        <v>26</v>
      </c>
      <c r="H67" s="7" t="s">
        <v>27</v>
      </c>
      <c r="I67" s="7">
        <v>12</v>
      </c>
      <c r="J67" s="7">
        <v>-4</v>
      </c>
      <c r="K67" s="7">
        <v>-889.28</v>
      </c>
      <c r="L67" s="7" t="s">
        <v>174</v>
      </c>
      <c r="M67" s="12" t="s">
        <v>207</v>
      </c>
      <c r="N67" s="13">
        <f t="shared" si="7"/>
        <v>222.32</v>
      </c>
      <c r="O67" s="13">
        <f t="shared" si="8"/>
        <v>-889.28</v>
      </c>
      <c r="P67" s="13">
        <f t="shared" si="9"/>
        <v>121832.63</v>
      </c>
      <c r="Q67" s="13">
        <f t="shared" si="10"/>
        <v>-2260.77</v>
      </c>
      <c r="R67" s="13">
        <f t="shared" ref="R67:R130" si="11">SUMIF(M67:M1493,M67,O67:O1493)</f>
        <v>-51524.070000000087</v>
      </c>
      <c r="S67" s="18">
        <f t="shared" ref="S67:S130" si="12">COUNTIF(M67:M1493,M67)</f>
        <v>386</v>
      </c>
      <c r="T67" s="30">
        <f t="shared" ref="T67:T130" si="13">R67/S67</f>
        <v>-133.48204663212456</v>
      </c>
    </row>
    <row r="68" spans="1:20" ht="14.25" customHeight="1">
      <c r="A68" s="6">
        <v>45628</v>
      </c>
      <c r="B68" s="7" t="s">
        <v>83</v>
      </c>
      <c r="C68" s="7" t="s">
        <v>347</v>
      </c>
      <c r="D68" s="7" t="s">
        <v>348</v>
      </c>
      <c r="E68" s="7" t="s">
        <v>241</v>
      </c>
      <c r="F68" s="7" t="s">
        <v>242</v>
      </c>
      <c r="G68" s="7" t="s">
        <v>40</v>
      </c>
      <c r="H68" s="7" t="s">
        <v>41</v>
      </c>
      <c r="I68" s="7">
        <v>144</v>
      </c>
      <c r="J68" s="7">
        <v>-5</v>
      </c>
      <c r="K68" s="7">
        <v>-867.85</v>
      </c>
      <c r="L68" s="7" t="s">
        <v>192</v>
      </c>
      <c r="M68" s="12" t="s">
        <v>207</v>
      </c>
      <c r="N68" s="13">
        <f t="shared" si="7"/>
        <v>173.57</v>
      </c>
      <c r="O68" s="13">
        <f t="shared" si="8"/>
        <v>-867.84999999999991</v>
      </c>
      <c r="P68" s="13">
        <f t="shared" si="9"/>
        <v>120355.18</v>
      </c>
      <c r="Q68" s="13">
        <f t="shared" si="10"/>
        <v>-867.84999999999991</v>
      </c>
      <c r="R68" s="13">
        <f t="shared" si="11"/>
        <v>-50634.790000000081</v>
      </c>
      <c r="S68" s="18">
        <f t="shared" si="12"/>
        <v>385</v>
      </c>
      <c r="T68" s="30">
        <f t="shared" si="13"/>
        <v>-131.51893506493528</v>
      </c>
    </row>
    <row r="69" spans="1:20" ht="14.25" customHeight="1">
      <c r="A69" s="4">
        <v>45628</v>
      </c>
      <c r="B69" s="5" t="s">
        <v>13</v>
      </c>
      <c r="C69" s="5" t="s">
        <v>48</v>
      </c>
      <c r="D69" s="5" t="s">
        <v>49</v>
      </c>
      <c r="E69" s="5" t="s">
        <v>36</v>
      </c>
      <c r="F69" s="5" t="s">
        <v>37</v>
      </c>
      <c r="G69" s="5" t="s">
        <v>40</v>
      </c>
      <c r="H69" s="5" t="s">
        <v>47</v>
      </c>
      <c r="I69" s="5">
        <v>72</v>
      </c>
      <c r="J69" s="5">
        <v>-4</v>
      </c>
      <c r="K69" s="5">
        <v>-841.12</v>
      </c>
      <c r="L69" s="5" t="s">
        <v>28</v>
      </c>
      <c r="M69" s="11" t="s">
        <v>21</v>
      </c>
      <c r="N69" s="13">
        <f t="shared" si="7"/>
        <v>210.28</v>
      </c>
      <c r="O69" s="13">
        <f t="shared" si="8"/>
        <v>-841.12</v>
      </c>
      <c r="P69" s="13">
        <f t="shared" si="9"/>
        <v>9174705.2600000016</v>
      </c>
      <c r="Q69" s="13">
        <f t="shared" si="10"/>
        <v>-1121.54</v>
      </c>
      <c r="R69" s="13">
        <f t="shared" si="11"/>
        <v>-13522.449999999992</v>
      </c>
      <c r="S69" s="18">
        <f t="shared" si="12"/>
        <v>48</v>
      </c>
      <c r="T69" s="30">
        <f t="shared" si="13"/>
        <v>-281.71770833333318</v>
      </c>
    </row>
    <row r="70" spans="1:20" ht="14.25" customHeight="1">
      <c r="A70" s="6">
        <v>45628</v>
      </c>
      <c r="B70" s="7" t="s">
        <v>83</v>
      </c>
      <c r="C70" s="7" t="s">
        <v>391</v>
      </c>
      <c r="D70" s="7" t="s">
        <v>392</v>
      </c>
      <c r="E70" s="7" t="s">
        <v>24</v>
      </c>
      <c r="F70" s="7" t="s">
        <v>25</v>
      </c>
      <c r="G70" s="7" t="s">
        <v>62</v>
      </c>
      <c r="H70" s="7" t="s">
        <v>63</v>
      </c>
      <c r="I70" s="7">
        <v>48</v>
      </c>
      <c r="J70" s="7">
        <v>-10</v>
      </c>
      <c r="K70" s="7">
        <v>-833.4</v>
      </c>
      <c r="L70" s="7" t="s">
        <v>86</v>
      </c>
      <c r="M70" s="12" t="s">
        <v>207</v>
      </c>
      <c r="N70" s="13">
        <f t="shared" si="7"/>
        <v>83.34</v>
      </c>
      <c r="O70" s="13">
        <f t="shared" si="8"/>
        <v>-833.40000000000009</v>
      </c>
      <c r="P70" s="13">
        <f t="shared" si="9"/>
        <v>1106771.08</v>
      </c>
      <c r="Q70" s="13">
        <f t="shared" si="10"/>
        <v>-1498.4</v>
      </c>
      <c r="R70" s="13">
        <f t="shared" si="11"/>
        <v>-49766.940000000082</v>
      </c>
      <c r="S70" s="18">
        <f t="shared" si="12"/>
        <v>384</v>
      </c>
      <c r="T70" s="30">
        <f t="shared" si="13"/>
        <v>-129.60140625000022</v>
      </c>
    </row>
    <row r="71" spans="1:20" ht="14.25" customHeight="1">
      <c r="A71" s="6">
        <v>45628</v>
      </c>
      <c r="B71" s="7" t="s">
        <v>83</v>
      </c>
      <c r="C71" s="7" t="s">
        <v>409</v>
      </c>
      <c r="D71" s="7" t="s">
        <v>410</v>
      </c>
      <c r="E71" s="7" t="s">
        <v>24</v>
      </c>
      <c r="F71" s="7" t="s">
        <v>25</v>
      </c>
      <c r="G71" s="7" t="s">
        <v>62</v>
      </c>
      <c r="H71" s="7" t="s">
        <v>63</v>
      </c>
      <c r="I71" s="7">
        <v>12</v>
      </c>
      <c r="J71" s="7">
        <v>-2</v>
      </c>
      <c r="K71" s="7">
        <v>-820.7</v>
      </c>
      <c r="L71" s="7" t="s">
        <v>86</v>
      </c>
      <c r="M71" s="12" t="s">
        <v>207</v>
      </c>
      <c r="N71" s="13">
        <f t="shared" si="7"/>
        <v>410.35</v>
      </c>
      <c r="O71" s="13">
        <f t="shared" si="8"/>
        <v>-820.7</v>
      </c>
      <c r="P71" s="13">
        <f t="shared" si="9"/>
        <v>1107604.48</v>
      </c>
      <c r="Q71" s="13">
        <f t="shared" si="10"/>
        <v>-845.2</v>
      </c>
      <c r="R71" s="13">
        <f t="shared" si="11"/>
        <v>-48933.540000000052</v>
      </c>
      <c r="S71" s="18">
        <f t="shared" si="12"/>
        <v>383</v>
      </c>
      <c r="T71" s="30">
        <f t="shared" si="13"/>
        <v>-127.763812010444</v>
      </c>
    </row>
    <row r="72" spans="1:20" ht="14.25" customHeight="1">
      <c r="A72" s="6">
        <v>45628</v>
      </c>
      <c r="B72" s="7" t="s">
        <v>83</v>
      </c>
      <c r="C72" s="7" t="s">
        <v>397</v>
      </c>
      <c r="D72" s="7" t="s">
        <v>398</v>
      </c>
      <c r="E72" s="7" t="s">
        <v>224</v>
      </c>
      <c r="F72" s="7" t="s">
        <v>225</v>
      </c>
      <c r="G72" s="7" t="s">
        <v>62</v>
      </c>
      <c r="H72" s="7" t="s">
        <v>71</v>
      </c>
      <c r="I72" s="7">
        <v>24</v>
      </c>
      <c r="J72" s="7">
        <v>-6</v>
      </c>
      <c r="K72" s="7">
        <v>-811.08</v>
      </c>
      <c r="L72" s="7" t="s">
        <v>86</v>
      </c>
      <c r="M72" s="12" t="s">
        <v>207</v>
      </c>
      <c r="N72" s="13">
        <f t="shared" si="7"/>
        <v>135.18</v>
      </c>
      <c r="O72" s="13">
        <f t="shared" si="8"/>
        <v>-811.08</v>
      </c>
      <c r="P72" s="13">
        <f t="shared" si="9"/>
        <v>855337.11999999988</v>
      </c>
      <c r="Q72" s="13">
        <f t="shared" si="10"/>
        <v>-2790.11</v>
      </c>
      <c r="R72" s="13">
        <f t="shared" si="11"/>
        <v>-48112.840000000062</v>
      </c>
      <c r="S72" s="18">
        <f t="shared" si="12"/>
        <v>382</v>
      </c>
      <c r="T72" s="30">
        <f t="shared" si="13"/>
        <v>-125.94984293193734</v>
      </c>
    </row>
    <row r="73" spans="1:20" ht="14.25" customHeight="1">
      <c r="A73" s="6">
        <v>45628</v>
      </c>
      <c r="B73" s="7" t="s">
        <v>83</v>
      </c>
      <c r="C73" s="7" t="s">
        <v>393</v>
      </c>
      <c r="D73" s="7" t="s">
        <v>394</v>
      </c>
      <c r="E73" s="7" t="s">
        <v>329</v>
      </c>
      <c r="F73" s="7" t="s">
        <v>330</v>
      </c>
      <c r="G73" s="7" t="s">
        <v>55</v>
      </c>
      <c r="H73" s="7" t="s">
        <v>56</v>
      </c>
      <c r="I73" s="7">
        <v>12</v>
      </c>
      <c r="J73" s="7">
        <v>-3</v>
      </c>
      <c r="K73" s="7">
        <v>-780</v>
      </c>
      <c r="L73" s="7" t="s">
        <v>86</v>
      </c>
      <c r="M73" s="12" t="s">
        <v>207</v>
      </c>
      <c r="N73" s="13">
        <f t="shared" si="7"/>
        <v>260</v>
      </c>
      <c r="O73" s="13">
        <f t="shared" si="8"/>
        <v>-780</v>
      </c>
      <c r="P73" s="13">
        <f t="shared" si="9"/>
        <v>413182.89999999985</v>
      </c>
      <c r="Q73" s="13">
        <f t="shared" si="10"/>
        <v>-780</v>
      </c>
      <c r="R73" s="13">
        <f t="shared" si="11"/>
        <v>-47301.760000000046</v>
      </c>
      <c r="S73" s="18">
        <f t="shared" si="12"/>
        <v>381</v>
      </c>
      <c r="T73" s="30">
        <f t="shared" si="13"/>
        <v>-124.15160104986889</v>
      </c>
    </row>
    <row r="74" spans="1:20" ht="14.25" customHeight="1">
      <c r="A74" s="6">
        <v>45628</v>
      </c>
      <c r="B74" s="7" t="s">
        <v>83</v>
      </c>
      <c r="C74" s="7" t="s">
        <v>316</v>
      </c>
      <c r="D74" s="7" t="s">
        <v>317</v>
      </c>
      <c r="E74" s="7" t="s">
        <v>45</v>
      </c>
      <c r="F74" s="7" t="s">
        <v>268</v>
      </c>
      <c r="G74" s="7" t="s">
        <v>55</v>
      </c>
      <c r="H74" s="7" t="s">
        <v>56</v>
      </c>
      <c r="I74" s="7">
        <v>6</v>
      </c>
      <c r="J74" s="7">
        <v>-1</v>
      </c>
      <c r="K74" s="7">
        <v>-749.17</v>
      </c>
      <c r="L74" s="7" t="s">
        <v>86</v>
      </c>
      <c r="M74" s="12" t="s">
        <v>207</v>
      </c>
      <c r="N74" s="13">
        <f t="shared" si="7"/>
        <v>749.17</v>
      </c>
      <c r="O74" s="13">
        <f t="shared" si="8"/>
        <v>-749.17</v>
      </c>
      <c r="P74" s="13">
        <f t="shared" si="9"/>
        <v>413962.89999999985</v>
      </c>
      <c r="Q74" s="13">
        <f t="shared" si="10"/>
        <v>-1300.1199999999999</v>
      </c>
      <c r="R74" s="13">
        <f t="shared" si="11"/>
        <v>-46521.760000000046</v>
      </c>
      <c r="S74" s="18">
        <f t="shared" si="12"/>
        <v>380</v>
      </c>
      <c r="T74" s="30">
        <f t="shared" si="13"/>
        <v>-122.42568421052644</v>
      </c>
    </row>
    <row r="75" spans="1:20" ht="14.25" customHeight="1">
      <c r="A75" s="4">
        <v>45628</v>
      </c>
      <c r="B75" s="5" t="s">
        <v>13</v>
      </c>
      <c r="C75" s="5" t="s">
        <v>14</v>
      </c>
      <c r="D75" s="5" t="s">
        <v>15</v>
      </c>
      <c r="E75" s="5" t="s">
        <v>16</v>
      </c>
      <c r="F75" s="5" t="s">
        <v>17</v>
      </c>
      <c r="G75" s="5" t="s">
        <v>18</v>
      </c>
      <c r="H75" s="5" t="s">
        <v>19</v>
      </c>
      <c r="I75" s="5">
        <v>36</v>
      </c>
      <c r="J75" s="5">
        <v>-3</v>
      </c>
      <c r="K75" s="5">
        <v>-736.62</v>
      </c>
      <c r="L75" s="5" t="s">
        <v>20</v>
      </c>
      <c r="M75" s="11" t="s">
        <v>21</v>
      </c>
      <c r="N75" s="13">
        <f t="shared" si="7"/>
        <v>245.54</v>
      </c>
      <c r="O75" s="13">
        <f t="shared" si="8"/>
        <v>-736.62</v>
      </c>
      <c r="P75" s="13">
        <f t="shared" si="9"/>
        <v>125015.40000000001</v>
      </c>
      <c r="Q75" s="13">
        <f t="shared" si="10"/>
        <v>-736.62</v>
      </c>
      <c r="R75" s="13">
        <f t="shared" si="11"/>
        <v>-12681.329999999993</v>
      </c>
      <c r="S75" s="18">
        <f t="shared" si="12"/>
        <v>47</v>
      </c>
      <c r="T75" s="30">
        <f t="shared" si="13"/>
        <v>-269.81553191489348</v>
      </c>
    </row>
    <row r="76" spans="1:20" ht="14.25" customHeight="1">
      <c r="A76" s="6">
        <v>45628</v>
      </c>
      <c r="B76" s="7" t="s">
        <v>83</v>
      </c>
      <c r="C76" s="7" t="s">
        <v>318</v>
      </c>
      <c r="D76" s="7" t="s">
        <v>319</v>
      </c>
      <c r="E76" s="7" t="s">
        <v>264</v>
      </c>
      <c r="F76" s="7" t="s">
        <v>320</v>
      </c>
      <c r="G76" s="7" t="s">
        <v>62</v>
      </c>
      <c r="H76" s="7" t="s">
        <v>63</v>
      </c>
      <c r="I76" s="7">
        <v>6</v>
      </c>
      <c r="J76" s="7">
        <v>-1</v>
      </c>
      <c r="K76" s="7">
        <v>-695.65</v>
      </c>
      <c r="L76" s="7" t="s">
        <v>192</v>
      </c>
      <c r="M76" s="12" t="s">
        <v>207</v>
      </c>
      <c r="N76" s="13">
        <f t="shared" si="7"/>
        <v>695.65</v>
      </c>
      <c r="O76" s="13">
        <f t="shared" si="8"/>
        <v>-695.65</v>
      </c>
      <c r="P76" s="13">
        <f t="shared" si="9"/>
        <v>1108425.1800000002</v>
      </c>
      <c r="Q76" s="13">
        <f t="shared" si="10"/>
        <v>-1465.54</v>
      </c>
      <c r="R76" s="13">
        <f t="shared" si="11"/>
        <v>-45772.590000000062</v>
      </c>
      <c r="S76" s="18">
        <f t="shared" si="12"/>
        <v>379</v>
      </c>
      <c r="T76" s="30">
        <f t="shared" si="13"/>
        <v>-120.77200527704503</v>
      </c>
    </row>
    <row r="77" spans="1:20" ht="14.25" customHeight="1">
      <c r="A77" s="6">
        <v>45628</v>
      </c>
      <c r="B77" s="7" t="s">
        <v>83</v>
      </c>
      <c r="C77" s="7" t="s">
        <v>389</v>
      </c>
      <c r="D77" s="7" t="s">
        <v>390</v>
      </c>
      <c r="E77" s="7" t="s">
        <v>248</v>
      </c>
      <c r="F77" s="7" t="s">
        <v>249</v>
      </c>
      <c r="G77" s="7" t="s">
        <v>55</v>
      </c>
      <c r="H77" s="7" t="s">
        <v>56</v>
      </c>
      <c r="I77" s="7">
        <v>12</v>
      </c>
      <c r="J77" s="7">
        <v>-2</v>
      </c>
      <c r="K77" s="7">
        <v>-681.66</v>
      </c>
      <c r="L77" s="7" t="s">
        <v>153</v>
      </c>
      <c r="M77" s="12" t="s">
        <v>207</v>
      </c>
      <c r="N77" s="13">
        <f t="shared" si="7"/>
        <v>340.83</v>
      </c>
      <c r="O77" s="13">
        <f t="shared" si="8"/>
        <v>-681.66</v>
      </c>
      <c r="P77" s="13">
        <f t="shared" si="9"/>
        <v>414712.06999999983</v>
      </c>
      <c r="Q77" s="13">
        <f t="shared" si="10"/>
        <v>-1346.6599999999999</v>
      </c>
      <c r="R77" s="13">
        <f t="shared" si="11"/>
        <v>-45076.940000000053</v>
      </c>
      <c r="S77" s="18">
        <f t="shared" si="12"/>
        <v>378</v>
      </c>
      <c r="T77" s="30">
        <f t="shared" si="13"/>
        <v>-119.25116402116416</v>
      </c>
    </row>
    <row r="78" spans="1:20" ht="14.25" customHeight="1">
      <c r="A78" s="6">
        <v>45628</v>
      </c>
      <c r="B78" s="7" t="s">
        <v>83</v>
      </c>
      <c r="C78" s="7" t="s">
        <v>177</v>
      </c>
      <c r="D78" s="7" t="s">
        <v>178</v>
      </c>
      <c r="E78" s="7" t="s">
        <v>45</v>
      </c>
      <c r="F78" s="7" t="s">
        <v>46</v>
      </c>
      <c r="G78" s="7" t="s">
        <v>31</v>
      </c>
      <c r="H78" s="7" t="s">
        <v>32</v>
      </c>
      <c r="I78" s="7">
        <v>18</v>
      </c>
      <c r="J78" s="7">
        <v>-2</v>
      </c>
      <c r="K78" s="7">
        <v>-666.66</v>
      </c>
      <c r="L78" s="7" t="s">
        <v>179</v>
      </c>
      <c r="M78" s="12" t="s">
        <v>207</v>
      </c>
      <c r="N78" s="13">
        <f t="shared" si="7"/>
        <v>333.33</v>
      </c>
      <c r="O78" s="13">
        <f t="shared" si="8"/>
        <v>-666.66</v>
      </c>
      <c r="P78" s="13">
        <f t="shared" si="9"/>
        <v>391662.39000000007</v>
      </c>
      <c r="Q78" s="13">
        <f t="shared" si="10"/>
        <v>-4298.6399999999994</v>
      </c>
      <c r="R78" s="13">
        <f t="shared" si="11"/>
        <v>-44395.280000000057</v>
      </c>
      <c r="S78" s="18">
        <f t="shared" si="12"/>
        <v>377</v>
      </c>
      <c r="T78" s="30">
        <f t="shared" si="13"/>
        <v>-117.75936339522562</v>
      </c>
    </row>
    <row r="79" spans="1:20" ht="14.25" customHeight="1">
      <c r="A79" s="6">
        <v>45628</v>
      </c>
      <c r="B79" s="7" t="s">
        <v>83</v>
      </c>
      <c r="C79" s="7" t="s">
        <v>391</v>
      </c>
      <c r="D79" s="7" t="s">
        <v>392</v>
      </c>
      <c r="E79" s="7" t="s">
        <v>24</v>
      </c>
      <c r="F79" s="7" t="s">
        <v>25</v>
      </c>
      <c r="G79" s="7" t="s">
        <v>55</v>
      </c>
      <c r="H79" s="7" t="s">
        <v>56</v>
      </c>
      <c r="I79" s="7">
        <v>12</v>
      </c>
      <c r="J79" s="7">
        <v>-2</v>
      </c>
      <c r="K79" s="7">
        <v>-665</v>
      </c>
      <c r="L79" s="7" t="s">
        <v>86</v>
      </c>
      <c r="M79" s="12" t="s">
        <v>207</v>
      </c>
      <c r="N79" s="13">
        <f t="shared" si="7"/>
        <v>332.5</v>
      </c>
      <c r="O79" s="13">
        <f t="shared" si="8"/>
        <v>-665</v>
      </c>
      <c r="P79" s="13">
        <f t="shared" si="9"/>
        <v>415393.72999999986</v>
      </c>
      <c r="Q79" s="13">
        <f t="shared" si="10"/>
        <v>-665</v>
      </c>
      <c r="R79" s="13">
        <f t="shared" si="11"/>
        <v>-43728.620000000068</v>
      </c>
      <c r="S79" s="18">
        <f t="shared" si="12"/>
        <v>376</v>
      </c>
      <c r="T79" s="30">
        <f t="shared" si="13"/>
        <v>-116.29952127659593</v>
      </c>
    </row>
    <row r="80" spans="1:20" ht="14.25" customHeight="1">
      <c r="A80" s="6">
        <v>45628</v>
      </c>
      <c r="B80" s="7" t="s">
        <v>83</v>
      </c>
      <c r="C80" s="7" t="s">
        <v>53</v>
      </c>
      <c r="D80" s="7" t="s">
        <v>54</v>
      </c>
      <c r="E80" s="7" t="s">
        <v>36</v>
      </c>
      <c r="F80" s="7" t="s">
        <v>37</v>
      </c>
      <c r="G80" s="7" t="s">
        <v>55</v>
      </c>
      <c r="H80" s="7" t="s">
        <v>56</v>
      </c>
      <c r="I80" s="7">
        <v>12</v>
      </c>
      <c r="J80" s="7">
        <v>-2</v>
      </c>
      <c r="K80" s="7">
        <v>-665</v>
      </c>
      <c r="L80" s="7" t="s">
        <v>86</v>
      </c>
      <c r="M80" s="12" t="s">
        <v>207</v>
      </c>
      <c r="N80" s="13">
        <f t="shared" si="7"/>
        <v>332.5</v>
      </c>
      <c r="O80" s="13">
        <f t="shared" si="8"/>
        <v>-665</v>
      </c>
      <c r="P80" s="13">
        <f t="shared" si="9"/>
        <v>416058.72999999981</v>
      </c>
      <c r="Q80" s="13">
        <f t="shared" si="10"/>
        <v>-1247.5</v>
      </c>
      <c r="R80" s="13">
        <f t="shared" si="11"/>
        <v>-43063.620000000061</v>
      </c>
      <c r="S80" s="18">
        <f t="shared" si="12"/>
        <v>375</v>
      </c>
      <c r="T80" s="30">
        <f t="shared" si="13"/>
        <v>-114.83632000000016</v>
      </c>
    </row>
    <row r="81" spans="1:20" ht="14.25" customHeight="1">
      <c r="A81" s="6">
        <v>45628</v>
      </c>
      <c r="B81" s="7" t="s">
        <v>83</v>
      </c>
      <c r="C81" s="7" t="s">
        <v>389</v>
      </c>
      <c r="D81" s="7" t="s">
        <v>390</v>
      </c>
      <c r="E81" s="7" t="s">
        <v>248</v>
      </c>
      <c r="F81" s="7" t="s">
        <v>249</v>
      </c>
      <c r="G81" s="7" t="s">
        <v>55</v>
      </c>
      <c r="H81" s="7" t="s">
        <v>56</v>
      </c>
      <c r="I81" s="7">
        <v>12</v>
      </c>
      <c r="J81" s="7">
        <v>-2</v>
      </c>
      <c r="K81" s="7">
        <v>-665</v>
      </c>
      <c r="L81" s="7" t="s">
        <v>153</v>
      </c>
      <c r="M81" s="12" t="s">
        <v>207</v>
      </c>
      <c r="N81" s="13">
        <f t="shared" si="7"/>
        <v>332.5</v>
      </c>
      <c r="O81" s="13">
        <f t="shared" si="8"/>
        <v>-665</v>
      </c>
      <c r="P81" s="13">
        <f t="shared" si="9"/>
        <v>416723.72999999986</v>
      </c>
      <c r="Q81" s="13">
        <f t="shared" si="10"/>
        <v>-665</v>
      </c>
      <c r="R81" s="13">
        <f t="shared" si="11"/>
        <v>-42398.620000000068</v>
      </c>
      <c r="S81" s="18">
        <f t="shared" si="12"/>
        <v>374</v>
      </c>
      <c r="T81" s="30">
        <f t="shared" si="13"/>
        <v>-113.36529411764724</v>
      </c>
    </row>
    <row r="82" spans="1:20" ht="14.25" customHeight="1">
      <c r="A82" s="6">
        <v>45628</v>
      </c>
      <c r="B82" s="7" t="s">
        <v>83</v>
      </c>
      <c r="C82" s="7" t="s">
        <v>327</v>
      </c>
      <c r="D82" s="7" t="s">
        <v>328</v>
      </c>
      <c r="E82" s="7" t="s">
        <v>329</v>
      </c>
      <c r="F82" s="7" t="s">
        <v>330</v>
      </c>
      <c r="G82" s="7" t="s">
        <v>31</v>
      </c>
      <c r="H82" s="7" t="s">
        <v>117</v>
      </c>
      <c r="I82" s="7">
        <v>40</v>
      </c>
      <c r="J82" s="7">
        <v>-6</v>
      </c>
      <c r="K82" s="7">
        <v>-648.66</v>
      </c>
      <c r="L82" s="7" t="s">
        <v>86</v>
      </c>
      <c r="M82" s="12" t="s">
        <v>207</v>
      </c>
      <c r="N82" s="13">
        <f t="shared" si="7"/>
        <v>108.11</v>
      </c>
      <c r="O82" s="13">
        <f t="shared" si="8"/>
        <v>-648.66</v>
      </c>
      <c r="P82" s="13">
        <f t="shared" si="9"/>
        <v>195466.33999999997</v>
      </c>
      <c r="Q82" s="13">
        <f t="shared" si="10"/>
        <v>-648.66</v>
      </c>
      <c r="R82" s="13">
        <f t="shared" si="11"/>
        <v>-41733.620000000075</v>
      </c>
      <c r="S82" s="18">
        <f t="shared" si="12"/>
        <v>373</v>
      </c>
      <c r="T82" s="30">
        <f t="shared" si="13"/>
        <v>-111.88638069705114</v>
      </c>
    </row>
    <row r="83" spans="1:20" ht="14.25" customHeight="1">
      <c r="A83" s="6">
        <v>45628</v>
      </c>
      <c r="B83" s="7" t="s">
        <v>83</v>
      </c>
      <c r="C83" s="7" t="s">
        <v>286</v>
      </c>
      <c r="D83" s="7" t="s">
        <v>287</v>
      </c>
      <c r="E83" s="7" t="s">
        <v>16</v>
      </c>
      <c r="F83" s="7" t="s">
        <v>17</v>
      </c>
      <c r="G83" s="7" t="s">
        <v>31</v>
      </c>
      <c r="H83" s="7" t="s">
        <v>117</v>
      </c>
      <c r="I83" s="7">
        <v>112</v>
      </c>
      <c r="J83" s="7">
        <v>-14</v>
      </c>
      <c r="K83" s="7">
        <v>-630.55999999999995</v>
      </c>
      <c r="L83" s="7" t="s">
        <v>86</v>
      </c>
      <c r="M83" s="12" t="s">
        <v>207</v>
      </c>
      <c r="N83" s="13">
        <f t="shared" si="7"/>
        <v>45.04</v>
      </c>
      <c r="O83" s="13">
        <f t="shared" si="8"/>
        <v>-630.55999999999995</v>
      </c>
      <c r="P83" s="13">
        <f t="shared" si="9"/>
        <v>196114.99999999997</v>
      </c>
      <c r="Q83" s="13">
        <f t="shared" si="10"/>
        <v>-2277.16</v>
      </c>
      <c r="R83" s="13">
        <f t="shared" si="11"/>
        <v>-41084.960000000065</v>
      </c>
      <c r="S83" s="18">
        <f t="shared" si="12"/>
        <v>372</v>
      </c>
      <c r="T83" s="30">
        <f t="shared" si="13"/>
        <v>-110.44344086021523</v>
      </c>
    </row>
    <row r="84" spans="1:20" ht="14.25" customHeight="1">
      <c r="A84" s="6">
        <v>45628</v>
      </c>
      <c r="B84" s="7" t="s">
        <v>83</v>
      </c>
      <c r="C84" s="7" t="s">
        <v>252</v>
      </c>
      <c r="D84" s="7" t="s">
        <v>253</v>
      </c>
      <c r="E84" s="7" t="s">
        <v>45</v>
      </c>
      <c r="F84" s="7" t="s">
        <v>46</v>
      </c>
      <c r="G84" s="7" t="s">
        <v>18</v>
      </c>
      <c r="H84" s="7" t="s">
        <v>109</v>
      </c>
      <c r="I84" s="7">
        <v>160</v>
      </c>
      <c r="J84" s="7">
        <v>-6</v>
      </c>
      <c r="K84" s="7">
        <v>-618</v>
      </c>
      <c r="L84" s="7" t="s">
        <v>86</v>
      </c>
      <c r="M84" s="12" t="s">
        <v>207</v>
      </c>
      <c r="N84" s="13">
        <f t="shared" si="7"/>
        <v>103</v>
      </c>
      <c r="O84" s="13">
        <f t="shared" si="8"/>
        <v>-618</v>
      </c>
      <c r="P84" s="13">
        <f t="shared" si="9"/>
        <v>143123.5</v>
      </c>
      <c r="Q84" s="13">
        <f t="shared" si="10"/>
        <v>-1123.5</v>
      </c>
      <c r="R84" s="13">
        <f t="shared" si="11"/>
        <v>-40454.400000000052</v>
      </c>
      <c r="S84" s="18">
        <f t="shared" si="12"/>
        <v>371</v>
      </c>
      <c r="T84" s="30">
        <f t="shared" si="13"/>
        <v>-109.0415094339624</v>
      </c>
    </row>
    <row r="85" spans="1:20" ht="14.25" customHeight="1">
      <c r="A85" s="6">
        <v>45628</v>
      </c>
      <c r="B85" s="7" t="s">
        <v>83</v>
      </c>
      <c r="C85" s="7" t="s">
        <v>362</v>
      </c>
      <c r="D85" s="7" t="s">
        <v>363</v>
      </c>
      <c r="E85" s="7" t="s">
        <v>16</v>
      </c>
      <c r="F85" s="7" t="s">
        <v>17</v>
      </c>
      <c r="G85" s="7" t="s">
        <v>40</v>
      </c>
      <c r="H85" s="7" t="s">
        <v>93</v>
      </c>
      <c r="I85" s="7">
        <v>16</v>
      </c>
      <c r="J85" s="7">
        <v>-2</v>
      </c>
      <c r="K85" s="7">
        <v>-617.48</v>
      </c>
      <c r="L85" s="7" t="s">
        <v>153</v>
      </c>
      <c r="M85" s="12" t="s">
        <v>207</v>
      </c>
      <c r="N85" s="13">
        <f t="shared" si="7"/>
        <v>308.74</v>
      </c>
      <c r="O85" s="13">
        <f t="shared" si="8"/>
        <v>-617.48</v>
      </c>
      <c r="P85" s="13">
        <f t="shared" si="9"/>
        <v>966810.84000000008</v>
      </c>
      <c r="Q85" s="13">
        <f t="shared" si="10"/>
        <v>-617.48</v>
      </c>
      <c r="R85" s="13">
        <f t="shared" si="11"/>
        <v>-39836.400000000052</v>
      </c>
      <c r="S85" s="18">
        <f t="shared" si="12"/>
        <v>370</v>
      </c>
      <c r="T85" s="30">
        <f t="shared" si="13"/>
        <v>-107.66594594594609</v>
      </c>
    </row>
    <row r="86" spans="1:20" ht="14.25" customHeight="1">
      <c r="A86" s="6">
        <v>45628</v>
      </c>
      <c r="B86" s="7" t="s">
        <v>83</v>
      </c>
      <c r="C86" s="7" t="s">
        <v>201</v>
      </c>
      <c r="D86" s="7" t="s">
        <v>202</v>
      </c>
      <c r="E86" s="7" t="s">
        <v>16</v>
      </c>
      <c r="F86" s="7" t="s">
        <v>17</v>
      </c>
      <c r="G86" s="7" t="s">
        <v>31</v>
      </c>
      <c r="H86" s="7" t="s">
        <v>32</v>
      </c>
      <c r="I86" s="7">
        <v>12</v>
      </c>
      <c r="J86" s="7">
        <v>-2</v>
      </c>
      <c r="K86" s="7">
        <v>-614.04</v>
      </c>
      <c r="L86" s="7" t="s">
        <v>86</v>
      </c>
      <c r="M86" s="12" t="s">
        <v>207</v>
      </c>
      <c r="N86" s="13">
        <f t="shared" si="7"/>
        <v>307.02</v>
      </c>
      <c r="O86" s="13">
        <f t="shared" si="8"/>
        <v>-614.04</v>
      </c>
      <c r="P86" s="13">
        <f t="shared" si="9"/>
        <v>392329.0500000001</v>
      </c>
      <c r="Q86" s="13">
        <f t="shared" si="10"/>
        <v>-1541.8</v>
      </c>
      <c r="R86" s="13">
        <f t="shared" si="11"/>
        <v>-39218.920000000042</v>
      </c>
      <c r="S86" s="18">
        <f t="shared" si="12"/>
        <v>369</v>
      </c>
      <c r="T86" s="30">
        <f t="shared" si="13"/>
        <v>-106.28433604336055</v>
      </c>
    </row>
    <row r="87" spans="1:20" ht="14.25" customHeight="1">
      <c r="A87" s="6">
        <v>45628</v>
      </c>
      <c r="B87" s="7" t="s">
        <v>83</v>
      </c>
      <c r="C87" s="7" t="s">
        <v>286</v>
      </c>
      <c r="D87" s="7" t="s">
        <v>287</v>
      </c>
      <c r="E87" s="7" t="s">
        <v>16</v>
      </c>
      <c r="F87" s="7" t="s">
        <v>17</v>
      </c>
      <c r="G87" s="7" t="s">
        <v>31</v>
      </c>
      <c r="H87" s="7" t="s">
        <v>32</v>
      </c>
      <c r="I87" s="7">
        <v>12</v>
      </c>
      <c r="J87" s="7">
        <v>-2</v>
      </c>
      <c r="K87" s="7">
        <v>-614.04</v>
      </c>
      <c r="L87" s="7" t="s">
        <v>86</v>
      </c>
      <c r="M87" s="12" t="s">
        <v>207</v>
      </c>
      <c r="N87" s="13">
        <f t="shared" si="7"/>
        <v>307.02</v>
      </c>
      <c r="O87" s="13">
        <f t="shared" si="8"/>
        <v>-614.04</v>
      </c>
      <c r="P87" s="13">
        <f t="shared" si="9"/>
        <v>392943.09000000008</v>
      </c>
      <c r="Q87" s="13">
        <f t="shared" si="10"/>
        <v>-1646.6</v>
      </c>
      <c r="R87" s="13">
        <f t="shared" si="11"/>
        <v>-38604.880000000048</v>
      </c>
      <c r="S87" s="18">
        <f t="shared" si="12"/>
        <v>368</v>
      </c>
      <c r="T87" s="30">
        <f t="shared" si="13"/>
        <v>-104.90456521739144</v>
      </c>
    </row>
    <row r="88" spans="1:20" ht="14.25" customHeight="1">
      <c r="A88" s="6">
        <v>45628</v>
      </c>
      <c r="B88" s="7" t="s">
        <v>83</v>
      </c>
      <c r="C88" s="7" t="s">
        <v>208</v>
      </c>
      <c r="D88" s="7" t="s">
        <v>209</v>
      </c>
      <c r="E88" s="7" t="s">
        <v>16</v>
      </c>
      <c r="F88" s="7" t="s">
        <v>17</v>
      </c>
      <c r="G88" s="7" t="s">
        <v>31</v>
      </c>
      <c r="H88" s="7" t="s">
        <v>32</v>
      </c>
      <c r="I88" s="7">
        <v>8</v>
      </c>
      <c r="J88" s="7">
        <v>-2</v>
      </c>
      <c r="K88" s="7">
        <v>-614.04</v>
      </c>
      <c r="L88" s="7" t="s">
        <v>86</v>
      </c>
      <c r="M88" s="12" t="s">
        <v>207</v>
      </c>
      <c r="N88" s="13">
        <f t="shared" si="7"/>
        <v>307.02</v>
      </c>
      <c r="O88" s="13">
        <f t="shared" si="8"/>
        <v>-614.04</v>
      </c>
      <c r="P88" s="13">
        <f t="shared" si="9"/>
        <v>393557.13000000006</v>
      </c>
      <c r="Q88" s="13">
        <f t="shared" si="10"/>
        <v>-1648.74</v>
      </c>
      <c r="R88" s="13">
        <f t="shared" si="11"/>
        <v>-37990.840000000047</v>
      </c>
      <c r="S88" s="18">
        <f t="shared" si="12"/>
        <v>367</v>
      </c>
      <c r="T88" s="30">
        <f t="shared" si="13"/>
        <v>-103.51727520435981</v>
      </c>
    </row>
    <row r="89" spans="1:20" ht="14.25" customHeight="1">
      <c r="A89" s="6">
        <v>45628</v>
      </c>
      <c r="B89" s="7" t="s">
        <v>83</v>
      </c>
      <c r="C89" s="7" t="s">
        <v>395</v>
      </c>
      <c r="D89" s="7" t="s">
        <v>396</v>
      </c>
      <c r="E89" s="7" t="s">
        <v>24</v>
      </c>
      <c r="F89" s="7" t="s">
        <v>25</v>
      </c>
      <c r="G89" s="7" t="s">
        <v>62</v>
      </c>
      <c r="H89" s="7" t="s">
        <v>63</v>
      </c>
      <c r="I89" s="7">
        <v>34</v>
      </c>
      <c r="J89" s="7">
        <v>-4</v>
      </c>
      <c r="K89" s="7">
        <v>-592.6</v>
      </c>
      <c r="L89" s="7" t="s">
        <v>174</v>
      </c>
      <c r="M89" s="12" t="s">
        <v>207</v>
      </c>
      <c r="N89" s="13">
        <f t="shared" si="7"/>
        <v>148.15</v>
      </c>
      <c r="O89" s="13">
        <f t="shared" si="8"/>
        <v>-592.6</v>
      </c>
      <c r="P89" s="13">
        <f t="shared" si="9"/>
        <v>1109120.83</v>
      </c>
      <c r="Q89" s="13">
        <f t="shared" si="10"/>
        <v>-592.6</v>
      </c>
      <c r="R89" s="13">
        <f t="shared" si="11"/>
        <v>-37376.800000000047</v>
      </c>
      <c r="S89" s="18">
        <f t="shared" si="12"/>
        <v>366</v>
      </c>
      <c r="T89" s="30">
        <f t="shared" si="13"/>
        <v>-102.12240437158482</v>
      </c>
    </row>
    <row r="90" spans="1:20" ht="14.25" customHeight="1">
      <c r="A90" s="4">
        <v>45628</v>
      </c>
      <c r="B90" s="5" t="s">
        <v>13</v>
      </c>
      <c r="C90" s="5" t="s">
        <v>53</v>
      </c>
      <c r="D90" s="5" t="s">
        <v>54</v>
      </c>
      <c r="E90" s="5" t="s">
        <v>36</v>
      </c>
      <c r="F90" s="5" t="s">
        <v>37</v>
      </c>
      <c r="G90" s="5" t="s">
        <v>55</v>
      </c>
      <c r="H90" s="5" t="s">
        <v>56</v>
      </c>
      <c r="I90" s="5">
        <v>4</v>
      </c>
      <c r="J90" s="5">
        <v>-1</v>
      </c>
      <c r="K90" s="5">
        <v>-582.5</v>
      </c>
      <c r="L90" s="5" t="s">
        <v>28</v>
      </c>
      <c r="M90" s="11" t="s">
        <v>21</v>
      </c>
      <c r="N90" s="13">
        <f t="shared" si="7"/>
        <v>582.5</v>
      </c>
      <c r="O90" s="13">
        <f t="shared" si="8"/>
        <v>-582.5</v>
      </c>
      <c r="P90" s="13">
        <f t="shared" si="9"/>
        <v>417388.72999999986</v>
      </c>
      <c r="Q90" s="13">
        <f t="shared" si="10"/>
        <v>-582.5</v>
      </c>
      <c r="R90" s="13">
        <f t="shared" si="11"/>
        <v>-11944.709999999994</v>
      </c>
      <c r="S90" s="18">
        <f t="shared" si="12"/>
        <v>46</v>
      </c>
      <c r="T90" s="30">
        <f t="shared" si="13"/>
        <v>-259.66760869565206</v>
      </c>
    </row>
    <row r="91" spans="1:20" ht="14.25" customHeight="1">
      <c r="A91" s="6">
        <v>45628</v>
      </c>
      <c r="B91" s="7" t="s">
        <v>83</v>
      </c>
      <c r="C91" s="7" t="s">
        <v>304</v>
      </c>
      <c r="D91" s="7" t="s">
        <v>305</v>
      </c>
      <c r="E91" s="7" t="s">
        <v>241</v>
      </c>
      <c r="F91" s="7" t="s">
        <v>242</v>
      </c>
      <c r="G91" s="7" t="s">
        <v>110</v>
      </c>
      <c r="H91" s="7" t="s">
        <v>111</v>
      </c>
      <c r="I91" s="7">
        <v>72</v>
      </c>
      <c r="J91" s="7">
        <v>-5</v>
      </c>
      <c r="K91" s="7">
        <v>-562.5</v>
      </c>
      <c r="L91" s="7" t="s">
        <v>86</v>
      </c>
      <c r="M91" s="12" t="s">
        <v>207</v>
      </c>
      <c r="N91" s="13">
        <f t="shared" si="7"/>
        <v>112.5</v>
      </c>
      <c r="O91" s="13">
        <f t="shared" si="8"/>
        <v>-562.5</v>
      </c>
      <c r="P91" s="13">
        <f t="shared" si="9"/>
        <v>156432.65</v>
      </c>
      <c r="Q91" s="13">
        <f t="shared" si="10"/>
        <v>-562.5</v>
      </c>
      <c r="R91" s="13">
        <f t="shared" si="11"/>
        <v>-36784.200000000048</v>
      </c>
      <c r="S91" s="18">
        <f t="shared" si="12"/>
        <v>365</v>
      </c>
      <c r="T91" s="30">
        <f t="shared" si="13"/>
        <v>-100.77863013698644</v>
      </c>
    </row>
    <row r="92" spans="1:20" ht="14.25" customHeight="1">
      <c r="A92" s="6">
        <v>45628</v>
      </c>
      <c r="B92" s="7" t="s">
        <v>83</v>
      </c>
      <c r="C92" s="7" t="s">
        <v>150</v>
      </c>
      <c r="D92" s="7" t="s">
        <v>151</v>
      </c>
      <c r="E92" s="7" t="s">
        <v>45</v>
      </c>
      <c r="F92" s="7" t="s">
        <v>152</v>
      </c>
      <c r="G92" s="7" t="s">
        <v>18</v>
      </c>
      <c r="H92" s="7" t="s">
        <v>102</v>
      </c>
      <c r="I92" s="7">
        <v>200</v>
      </c>
      <c r="J92" s="7">
        <v>-1</v>
      </c>
      <c r="K92" s="7">
        <v>-558.04</v>
      </c>
      <c r="L92" s="7" t="s">
        <v>153</v>
      </c>
      <c r="M92" s="11" t="s">
        <v>21</v>
      </c>
      <c r="N92" s="13">
        <f t="shared" si="7"/>
        <v>558.04</v>
      </c>
      <c r="O92" s="13">
        <f t="shared" si="8"/>
        <v>-558.04</v>
      </c>
      <c r="P92" s="13">
        <f t="shared" si="9"/>
        <v>140053.26</v>
      </c>
      <c r="Q92" s="13">
        <f t="shared" si="10"/>
        <v>-992.2299999999999</v>
      </c>
      <c r="R92" s="13">
        <f t="shared" si="11"/>
        <v>-11362.209999999994</v>
      </c>
      <c r="S92" s="18">
        <f t="shared" si="12"/>
        <v>45</v>
      </c>
      <c r="T92" s="30">
        <f t="shared" si="13"/>
        <v>-252.49355555555542</v>
      </c>
    </row>
    <row r="93" spans="1:20" ht="14.25" customHeight="1">
      <c r="A93" s="6">
        <v>45628</v>
      </c>
      <c r="B93" s="7" t="s">
        <v>83</v>
      </c>
      <c r="C93" s="7" t="s">
        <v>180</v>
      </c>
      <c r="D93" s="7" t="s">
        <v>181</v>
      </c>
      <c r="E93" s="7" t="s">
        <v>16</v>
      </c>
      <c r="F93" s="7" t="s">
        <v>17</v>
      </c>
      <c r="G93" s="7" t="s">
        <v>18</v>
      </c>
      <c r="H93" s="7" t="s">
        <v>102</v>
      </c>
      <c r="I93" s="7">
        <v>200</v>
      </c>
      <c r="J93" s="7">
        <v>-1</v>
      </c>
      <c r="K93" s="7">
        <v>-558.04</v>
      </c>
      <c r="L93" s="7" t="s">
        <v>86</v>
      </c>
      <c r="M93" s="11" t="s">
        <v>21</v>
      </c>
      <c r="N93" s="13">
        <f t="shared" si="7"/>
        <v>558.04</v>
      </c>
      <c r="O93" s="13">
        <f t="shared" si="8"/>
        <v>-558.04</v>
      </c>
      <c r="P93" s="13">
        <f t="shared" si="9"/>
        <v>140611.29999999999</v>
      </c>
      <c r="Q93" s="13">
        <f t="shared" si="10"/>
        <v>-816.99</v>
      </c>
      <c r="R93" s="13">
        <f t="shared" si="11"/>
        <v>-10804.169999999996</v>
      </c>
      <c r="S93" s="18">
        <f t="shared" si="12"/>
        <v>44</v>
      </c>
      <c r="T93" s="30">
        <f t="shared" si="13"/>
        <v>-245.54931818181811</v>
      </c>
    </row>
    <row r="94" spans="1:20" ht="14.25" customHeight="1">
      <c r="A94" s="6">
        <v>45628</v>
      </c>
      <c r="B94" s="7" t="s">
        <v>83</v>
      </c>
      <c r="C94" s="7" t="s">
        <v>158</v>
      </c>
      <c r="D94" s="7" t="s">
        <v>159</v>
      </c>
      <c r="E94" s="7" t="s">
        <v>16</v>
      </c>
      <c r="F94" s="7" t="s">
        <v>17</v>
      </c>
      <c r="G94" s="7" t="s">
        <v>18</v>
      </c>
      <c r="H94" s="7" t="s">
        <v>102</v>
      </c>
      <c r="I94" s="7">
        <v>200</v>
      </c>
      <c r="J94" s="7">
        <v>-1</v>
      </c>
      <c r="K94" s="7">
        <v>-558.04</v>
      </c>
      <c r="L94" s="7" t="s">
        <v>153</v>
      </c>
      <c r="M94" s="11" t="s">
        <v>21</v>
      </c>
      <c r="N94" s="13">
        <f t="shared" si="7"/>
        <v>558.04</v>
      </c>
      <c r="O94" s="13">
        <f t="shared" si="8"/>
        <v>-558.04</v>
      </c>
      <c r="P94" s="13">
        <f t="shared" si="9"/>
        <v>141169.34</v>
      </c>
      <c r="Q94" s="13">
        <f t="shared" si="10"/>
        <v>-2383.59</v>
      </c>
      <c r="R94" s="13">
        <f t="shared" si="11"/>
        <v>-10246.129999999997</v>
      </c>
      <c r="S94" s="18">
        <f t="shared" si="12"/>
        <v>43</v>
      </c>
      <c r="T94" s="30">
        <f t="shared" si="13"/>
        <v>-238.28209302325575</v>
      </c>
    </row>
    <row r="95" spans="1:20" ht="14.25" customHeight="1">
      <c r="A95" s="6">
        <v>45628</v>
      </c>
      <c r="B95" s="7" t="s">
        <v>83</v>
      </c>
      <c r="C95" s="7" t="s">
        <v>401</v>
      </c>
      <c r="D95" s="7" t="s">
        <v>402</v>
      </c>
      <c r="E95" s="7" t="s">
        <v>114</v>
      </c>
      <c r="F95" s="7" t="s">
        <v>245</v>
      </c>
      <c r="G95" s="7" t="s">
        <v>62</v>
      </c>
      <c r="H95" s="7" t="s">
        <v>124</v>
      </c>
      <c r="I95" s="7">
        <v>12</v>
      </c>
      <c r="J95" s="7">
        <v>-3</v>
      </c>
      <c r="K95" s="7">
        <v>-552.78</v>
      </c>
      <c r="L95" s="7" t="s">
        <v>174</v>
      </c>
      <c r="M95" s="12" t="s">
        <v>207</v>
      </c>
      <c r="N95" s="13">
        <f t="shared" si="7"/>
        <v>184.26</v>
      </c>
      <c r="O95" s="13">
        <f t="shared" si="8"/>
        <v>-552.78</v>
      </c>
      <c r="P95" s="13">
        <f t="shared" si="9"/>
        <v>527318.69999999995</v>
      </c>
      <c r="Q95" s="13">
        <f t="shared" si="10"/>
        <v>-552.78</v>
      </c>
      <c r="R95" s="13">
        <f t="shared" si="11"/>
        <v>-36221.700000000041</v>
      </c>
      <c r="S95" s="18">
        <f t="shared" si="12"/>
        <v>364</v>
      </c>
      <c r="T95" s="30">
        <f t="shared" si="13"/>
        <v>-99.510164835164943</v>
      </c>
    </row>
    <row r="96" spans="1:20" ht="14.25" customHeight="1">
      <c r="A96" s="6">
        <v>45628</v>
      </c>
      <c r="B96" s="7" t="s">
        <v>83</v>
      </c>
      <c r="C96" s="7" t="s">
        <v>201</v>
      </c>
      <c r="D96" s="7" t="s">
        <v>202</v>
      </c>
      <c r="E96" s="7" t="s">
        <v>16</v>
      </c>
      <c r="F96" s="7" t="s">
        <v>17</v>
      </c>
      <c r="G96" s="7" t="s">
        <v>31</v>
      </c>
      <c r="H96" s="7" t="s">
        <v>32</v>
      </c>
      <c r="I96" s="7">
        <v>12</v>
      </c>
      <c r="J96" s="7">
        <v>-1</v>
      </c>
      <c r="K96" s="7">
        <v>-544.03</v>
      </c>
      <c r="L96" s="7" t="s">
        <v>86</v>
      </c>
      <c r="M96" s="12" t="s">
        <v>207</v>
      </c>
      <c r="N96" s="13">
        <f t="shared" si="7"/>
        <v>544.03</v>
      </c>
      <c r="O96" s="13">
        <f t="shared" si="8"/>
        <v>-544.03</v>
      </c>
      <c r="P96" s="13">
        <f t="shared" si="9"/>
        <v>394171.1700000001</v>
      </c>
      <c r="Q96" s="13">
        <f t="shared" si="10"/>
        <v>-927.76</v>
      </c>
      <c r="R96" s="13">
        <f t="shared" si="11"/>
        <v>-35668.920000000042</v>
      </c>
      <c r="S96" s="18">
        <f t="shared" si="12"/>
        <v>363</v>
      </c>
      <c r="T96" s="30">
        <f t="shared" si="13"/>
        <v>-98.261487603305895</v>
      </c>
    </row>
    <row r="97" spans="1:20" ht="14.25" customHeight="1">
      <c r="A97" s="6">
        <v>45628</v>
      </c>
      <c r="B97" s="7" t="s">
        <v>83</v>
      </c>
      <c r="C97" s="7" t="s">
        <v>430</v>
      </c>
      <c r="D97" s="7" t="s">
        <v>431</v>
      </c>
      <c r="E97" s="7" t="s">
        <v>428</v>
      </c>
      <c r="F97" s="7" t="s">
        <v>429</v>
      </c>
      <c r="G97" s="7" t="s">
        <v>62</v>
      </c>
      <c r="H97" s="7" t="s">
        <v>71</v>
      </c>
      <c r="I97" s="7">
        <v>48</v>
      </c>
      <c r="J97" s="7">
        <v>-8</v>
      </c>
      <c r="K97" s="7">
        <v>-540.79999999999995</v>
      </c>
      <c r="L97" s="7" t="s">
        <v>86</v>
      </c>
      <c r="M97" s="12" t="s">
        <v>207</v>
      </c>
      <c r="N97" s="13">
        <f t="shared" si="7"/>
        <v>67.599999999999994</v>
      </c>
      <c r="O97" s="13">
        <f t="shared" si="8"/>
        <v>-540.79999999999995</v>
      </c>
      <c r="P97" s="13">
        <f t="shared" si="9"/>
        <v>856148.19999999984</v>
      </c>
      <c r="Q97" s="13">
        <f t="shared" si="10"/>
        <v>-540.79999999999995</v>
      </c>
      <c r="R97" s="13">
        <f t="shared" si="11"/>
        <v>-35124.890000000043</v>
      </c>
      <c r="S97" s="18">
        <f t="shared" si="12"/>
        <v>362</v>
      </c>
      <c r="T97" s="30">
        <f t="shared" si="13"/>
        <v>-97.03008287292829</v>
      </c>
    </row>
    <row r="98" spans="1:20" ht="14.25" customHeight="1">
      <c r="A98" s="6">
        <v>45628</v>
      </c>
      <c r="B98" s="7" t="s">
        <v>83</v>
      </c>
      <c r="C98" s="7" t="s">
        <v>158</v>
      </c>
      <c r="D98" s="7" t="s">
        <v>159</v>
      </c>
      <c r="E98" s="7" t="s">
        <v>16</v>
      </c>
      <c r="F98" s="7" t="s">
        <v>17</v>
      </c>
      <c r="G98" s="7" t="s">
        <v>31</v>
      </c>
      <c r="H98" s="7" t="s">
        <v>117</v>
      </c>
      <c r="I98" s="7">
        <v>112</v>
      </c>
      <c r="J98" s="7">
        <v>-12</v>
      </c>
      <c r="K98" s="7">
        <v>-540.48</v>
      </c>
      <c r="L98" s="7" t="s">
        <v>153</v>
      </c>
      <c r="M98" s="12" t="s">
        <v>207</v>
      </c>
      <c r="N98" s="13">
        <f t="shared" si="7"/>
        <v>45.04</v>
      </c>
      <c r="O98" s="13">
        <f t="shared" si="8"/>
        <v>-540.48</v>
      </c>
      <c r="P98" s="13">
        <f t="shared" si="9"/>
        <v>196745.55999999997</v>
      </c>
      <c r="Q98" s="13">
        <f t="shared" si="10"/>
        <v>-1825.5500000000002</v>
      </c>
      <c r="R98" s="13">
        <f t="shared" si="11"/>
        <v>-34584.090000000047</v>
      </c>
      <c r="S98" s="18">
        <f t="shared" si="12"/>
        <v>361</v>
      </c>
      <c r="T98" s="30">
        <f t="shared" si="13"/>
        <v>-95.80080332409986</v>
      </c>
    </row>
    <row r="99" spans="1:20" ht="14.25" customHeight="1">
      <c r="A99" s="6">
        <v>45628</v>
      </c>
      <c r="B99" s="7" t="s">
        <v>83</v>
      </c>
      <c r="C99" s="7" t="s">
        <v>331</v>
      </c>
      <c r="D99" s="7" t="s">
        <v>332</v>
      </c>
      <c r="E99" s="7" t="s">
        <v>241</v>
      </c>
      <c r="F99" s="7" t="s">
        <v>242</v>
      </c>
      <c r="G99" s="7" t="s">
        <v>31</v>
      </c>
      <c r="H99" s="7" t="s">
        <v>32</v>
      </c>
      <c r="I99" s="7">
        <v>12</v>
      </c>
      <c r="J99" s="7">
        <v>-1</v>
      </c>
      <c r="K99" s="7">
        <v>-540.29</v>
      </c>
      <c r="L99" s="7" t="s">
        <v>86</v>
      </c>
      <c r="M99" s="12" t="s">
        <v>207</v>
      </c>
      <c r="N99" s="13">
        <f t="shared" si="7"/>
        <v>540.29</v>
      </c>
      <c r="O99" s="13">
        <f t="shared" si="8"/>
        <v>-540.29</v>
      </c>
      <c r="P99" s="13">
        <f t="shared" si="9"/>
        <v>394715.20000000007</v>
      </c>
      <c r="Q99" s="13">
        <f t="shared" si="10"/>
        <v>-540.29</v>
      </c>
      <c r="R99" s="13">
        <f t="shared" si="11"/>
        <v>-34043.610000000044</v>
      </c>
      <c r="S99" s="18">
        <f t="shared" si="12"/>
        <v>360</v>
      </c>
      <c r="T99" s="30">
        <f t="shared" si="13"/>
        <v>-94.56558333333345</v>
      </c>
    </row>
    <row r="100" spans="1:20" ht="14.25" customHeight="1">
      <c r="A100" s="6">
        <v>45628</v>
      </c>
      <c r="B100" s="7" t="s">
        <v>83</v>
      </c>
      <c r="C100" s="7" t="s">
        <v>337</v>
      </c>
      <c r="D100" s="7" t="s">
        <v>338</v>
      </c>
      <c r="E100" s="7" t="s">
        <v>241</v>
      </c>
      <c r="F100" s="7" t="s">
        <v>242</v>
      </c>
      <c r="G100" s="7" t="s">
        <v>40</v>
      </c>
      <c r="H100" s="7" t="s">
        <v>121</v>
      </c>
      <c r="I100" s="7">
        <v>90</v>
      </c>
      <c r="J100" s="7">
        <v>-1</v>
      </c>
      <c r="K100" s="7">
        <v>-515.75</v>
      </c>
      <c r="L100" s="7" t="s">
        <v>86</v>
      </c>
      <c r="M100" s="12" t="s">
        <v>207</v>
      </c>
      <c r="N100" s="13">
        <f t="shared" si="7"/>
        <v>515.75</v>
      </c>
      <c r="O100" s="13">
        <f t="shared" si="8"/>
        <v>-515.75</v>
      </c>
      <c r="P100" s="13">
        <f t="shared" si="9"/>
        <v>959522.35</v>
      </c>
      <c r="Q100" s="13">
        <f t="shared" si="10"/>
        <v>-515.75</v>
      </c>
      <c r="R100" s="13">
        <f t="shared" si="11"/>
        <v>-33503.320000000051</v>
      </c>
      <c r="S100" s="18">
        <f t="shared" si="12"/>
        <v>359</v>
      </c>
      <c r="T100" s="30">
        <f t="shared" si="13"/>
        <v>-93.324011142061423</v>
      </c>
    </row>
    <row r="101" spans="1:20" ht="14.25" customHeight="1">
      <c r="A101" s="6">
        <v>45628</v>
      </c>
      <c r="B101" s="7" t="s">
        <v>83</v>
      </c>
      <c r="C101" s="7" t="s">
        <v>262</v>
      </c>
      <c r="D101" s="7" t="s">
        <v>263</v>
      </c>
      <c r="E101" s="7" t="s">
        <v>264</v>
      </c>
      <c r="F101" s="7" t="s">
        <v>265</v>
      </c>
      <c r="G101" s="7" t="s">
        <v>18</v>
      </c>
      <c r="H101" s="7" t="s">
        <v>109</v>
      </c>
      <c r="I101" s="7">
        <v>160</v>
      </c>
      <c r="J101" s="7">
        <v>-5</v>
      </c>
      <c r="K101" s="7">
        <v>-515</v>
      </c>
      <c r="L101" s="7" t="s">
        <v>174</v>
      </c>
      <c r="M101" s="12" t="s">
        <v>207</v>
      </c>
      <c r="N101" s="13">
        <f t="shared" si="7"/>
        <v>103</v>
      </c>
      <c r="O101" s="13">
        <f t="shared" si="8"/>
        <v>-515</v>
      </c>
      <c r="P101" s="13">
        <f t="shared" si="9"/>
        <v>143741.5</v>
      </c>
      <c r="Q101" s="13">
        <f t="shared" si="10"/>
        <v>-515</v>
      </c>
      <c r="R101" s="13">
        <f t="shared" si="11"/>
        <v>-32987.570000000051</v>
      </c>
      <c r="S101" s="18">
        <f t="shared" si="12"/>
        <v>358</v>
      </c>
      <c r="T101" s="30">
        <f t="shared" si="13"/>
        <v>-92.144050279329747</v>
      </c>
    </row>
    <row r="102" spans="1:20" ht="14.25" customHeight="1">
      <c r="A102" s="6">
        <v>45628</v>
      </c>
      <c r="B102" s="7" t="s">
        <v>83</v>
      </c>
      <c r="C102" s="7" t="s">
        <v>333</v>
      </c>
      <c r="D102" s="7" t="s">
        <v>334</v>
      </c>
      <c r="E102" s="7" t="s">
        <v>16</v>
      </c>
      <c r="F102" s="7" t="s">
        <v>17</v>
      </c>
      <c r="G102" s="7" t="s">
        <v>31</v>
      </c>
      <c r="H102" s="7" t="s">
        <v>32</v>
      </c>
      <c r="I102" s="7">
        <v>48</v>
      </c>
      <c r="J102" s="7">
        <v>-3</v>
      </c>
      <c r="K102" s="7">
        <v>-513.51</v>
      </c>
      <c r="L102" s="7" t="s">
        <v>86</v>
      </c>
      <c r="M102" s="12" t="s">
        <v>207</v>
      </c>
      <c r="N102" s="13">
        <f t="shared" si="7"/>
        <v>171.17</v>
      </c>
      <c r="O102" s="13">
        <f t="shared" si="8"/>
        <v>-513.51</v>
      </c>
      <c r="P102" s="13">
        <f t="shared" si="9"/>
        <v>395255.49000000011</v>
      </c>
      <c r="Q102" s="13">
        <f t="shared" si="10"/>
        <v>-513.51</v>
      </c>
      <c r="R102" s="13">
        <f t="shared" si="11"/>
        <v>-32472.570000000051</v>
      </c>
      <c r="S102" s="18">
        <f t="shared" si="12"/>
        <v>357</v>
      </c>
      <c r="T102" s="30">
        <f t="shared" si="13"/>
        <v>-90.959579831932913</v>
      </c>
    </row>
    <row r="103" spans="1:20" ht="14.25" customHeight="1">
      <c r="A103" s="6">
        <v>45628</v>
      </c>
      <c r="B103" s="7" t="s">
        <v>83</v>
      </c>
      <c r="C103" s="7" t="s">
        <v>158</v>
      </c>
      <c r="D103" s="7" t="s">
        <v>159</v>
      </c>
      <c r="E103" s="7" t="s">
        <v>16</v>
      </c>
      <c r="F103" s="7" t="s">
        <v>17</v>
      </c>
      <c r="G103" s="7" t="s">
        <v>31</v>
      </c>
      <c r="H103" s="7" t="s">
        <v>32</v>
      </c>
      <c r="I103" s="7">
        <v>20</v>
      </c>
      <c r="J103" s="7">
        <v>-1</v>
      </c>
      <c r="K103" s="7">
        <v>-511.72</v>
      </c>
      <c r="L103" s="7" t="s">
        <v>153</v>
      </c>
      <c r="M103" s="12" t="s">
        <v>207</v>
      </c>
      <c r="N103" s="13">
        <f t="shared" si="7"/>
        <v>511.72</v>
      </c>
      <c r="O103" s="13">
        <f t="shared" si="8"/>
        <v>-511.72</v>
      </c>
      <c r="P103" s="13">
        <f t="shared" si="9"/>
        <v>395769.00000000006</v>
      </c>
      <c r="Q103" s="13">
        <f t="shared" si="10"/>
        <v>-1285.0700000000002</v>
      </c>
      <c r="R103" s="13">
        <f t="shared" si="11"/>
        <v>-31959.060000000049</v>
      </c>
      <c r="S103" s="18">
        <f t="shared" si="12"/>
        <v>356</v>
      </c>
      <c r="T103" s="30">
        <f t="shared" si="13"/>
        <v>-89.772640449438342</v>
      </c>
    </row>
    <row r="104" spans="1:20" ht="14.25" customHeight="1">
      <c r="A104" s="6">
        <v>45628</v>
      </c>
      <c r="B104" s="7" t="s">
        <v>83</v>
      </c>
      <c r="C104" s="7" t="s">
        <v>318</v>
      </c>
      <c r="D104" s="7" t="s">
        <v>319</v>
      </c>
      <c r="E104" s="7" t="s">
        <v>264</v>
      </c>
      <c r="F104" s="7" t="s">
        <v>320</v>
      </c>
      <c r="G104" s="7" t="s">
        <v>62</v>
      </c>
      <c r="H104" s="7" t="s">
        <v>63</v>
      </c>
      <c r="I104" s="7">
        <v>5</v>
      </c>
      <c r="J104" s="7">
        <v>-5</v>
      </c>
      <c r="K104" s="7">
        <v>-510.2</v>
      </c>
      <c r="L104" s="7" t="s">
        <v>192</v>
      </c>
      <c r="M104" s="12" t="s">
        <v>207</v>
      </c>
      <c r="N104" s="13">
        <f t="shared" si="7"/>
        <v>102.03999999999999</v>
      </c>
      <c r="O104" s="13">
        <f t="shared" si="8"/>
        <v>-510.19999999999993</v>
      </c>
      <c r="P104" s="13">
        <f t="shared" si="9"/>
        <v>1109713.4300000002</v>
      </c>
      <c r="Q104" s="13">
        <f t="shared" si="10"/>
        <v>-769.88999999999987</v>
      </c>
      <c r="R104" s="13">
        <f t="shared" si="11"/>
        <v>-31447.340000000047</v>
      </c>
      <c r="S104" s="18">
        <f t="shared" si="12"/>
        <v>355</v>
      </c>
      <c r="T104" s="30">
        <f t="shared" si="13"/>
        <v>-88.584056338028304</v>
      </c>
    </row>
    <row r="105" spans="1:20" ht="14.25" customHeight="1">
      <c r="A105" s="6">
        <v>45628</v>
      </c>
      <c r="B105" s="7" t="s">
        <v>83</v>
      </c>
      <c r="C105" s="7" t="s">
        <v>413</v>
      </c>
      <c r="D105" s="7" t="s">
        <v>414</v>
      </c>
      <c r="E105" s="7" t="s">
        <v>264</v>
      </c>
      <c r="F105" s="7" t="s">
        <v>283</v>
      </c>
      <c r="G105" s="7" t="s">
        <v>62</v>
      </c>
      <c r="H105" s="7" t="s">
        <v>63</v>
      </c>
      <c r="I105" s="7">
        <v>5</v>
      </c>
      <c r="J105" s="7">
        <v>-5</v>
      </c>
      <c r="K105" s="7">
        <v>-510.2</v>
      </c>
      <c r="L105" s="7" t="s">
        <v>153</v>
      </c>
      <c r="M105" s="12" t="s">
        <v>207</v>
      </c>
      <c r="N105" s="13">
        <f t="shared" si="7"/>
        <v>102.03999999999999</v>
      </c>
      <c r="O105" s="13">
        <f t="shared" si="8"/>
        <v>-510.19999999999993</v>
      </c>
      <c r="P105" s="13">
        <f t="shared" si="9"/>
        <v>1110223.6300000001</v>
      </c>
      <c r="Q105" s="13">
        <f t="shared" si="10"/>
        <v>-510.19999999999993</v>
      </c>
      <c r="R105" s="13">
        <f t="shared" si="11"/>
        <v>-30937.14000000005</v>
      </c>
      <c r="S105" s="18">
        <f t="shared" si="12"/>
        <v>354</v>
      </c>
      <c r="T105" s="30">
        <f t="shared" si="13"/>
        <v>-87.393050847457772</v>
      </c>
    </row>
    <row r="106" spans="1:20" ht="14.25" customHeight="1">
      <c r="A106" s="6">
        <v>45628</v>
      </c>
      <c r="B106" s="7" t="s">
        <v>83</v>
      </c>
      <c r="C106" s="7" t="s">
        <v>252</v>
      </c>
      <c r="D106" s="7" t="s">
        <v>253</v>
      </c>
      <c r="E106" s="7" t="s">
        <v>45</v>
      </c>
      <c r="F106" s="7" t="s">
        <v>46</v>
      </c>
      <c r="G106" s="7" t="s">
        <v>18</v>
      </c>
      <c r="H106" s="7" t="s">
        <v>109</v>
      </c>
      <c r="I106" s="7">
        <v>120</v>
      </c>
      <c r="J106" s="7">
        <v>-5</v>
      </c>
      <c r="K106" s="7">
        <v>-505.5</v>
      </c>
      <c r="L106" s="7" t="s">
        <v>86</v>
      </c>
      <c r="M106" s="12" t="s">
        <v>207</v>
      </c>
      <c r="N106" s="13">
        <f t="shared" si="7"/>
        <v>101.1</v>
      </c>
      <c r="O106" s="13">
        <f t="shared" si="8"/>
        <v>-505.5</v>
      </c>
      <c r="P106" s="13">
        <f t="shared" si="9"/>
        <v>144256.5</v>
      </c>
      <c r="Q106" s="13">
        <f t="shared" si="10"/>
        <v>-505.5</v>
      </c>
      <c r="R106" s="13">
        <f t="shared" si="11"/>
        <v>-30426.940000000061</v>
      </c>
      <c r="S106" s="18">
        <f t="shared" si="12"/>
        <v>353</v>
      </c>
      <c r="T106" s="30">
        <f t="shared" si="13"/>
        <v>-86.195297450425102</v>
      </c>
    </row>
    <row r="107" spans="1:20" ht="14.25" customHeight="1">
      <c r="A107" s="6">
        <v>45628</v>
      </c>
      <c r="B107" s="7" t="s">
        <v>83</v>
      </c>
      <c r="C107" s="7" t="s">
        <v>397</v>
      </c>
      <c r="D107" s="7" t="s">
        <v>398</v>
      </c>
      <c r="E107" s="7" t="s">
        <v>224</v>
      </c>
      <c r="F107" s="7" t="s">
        <v>225</v>
      </c>
      <c r="G107" s="7" t="s">
        <v>62</v>
      </c>
      <c r="H107" s="7" t="s">
        <v>63</v>
      </c>
      <c r="I107" s="7">
        <v>48</v>
      </c>
      <c r="J107" s="7">
        <v>-6</v>
      </c>
      <c r="K107" s="7">
        <v>-500.04</v>
      </c>
      <c r="L107" s="7" t="s">
        <v>86</v>
      </c>
      <c r="M107" s="12" t="s">
        <v>207</v>
      </c>
      <c r="N107" s="13">
        <f t="shared" si="7"/>
        <v>83.34</v>
      </c>
      <c r="O107" s="13">
        <f t="shared" si="8"/>
        <v>-500.04</v>
      </c>
      <c r="P107" s="13">
        <f t="shared" si="9"/>
        <v>1110733.83</v>
      </c>
      <c r="Q107" s="13">
        <f t="shared" si="10"/>
        <v>-1979.0300000000002</v>
      </c>
      <c r="R107" s="13">
        <f t="shared" si="11"/>
        <v>-29921.440000000053</v>
      </c>
      <c r="S107" s="18">
        <f t="shared" si="12"/>
        <v>352</v>
      </c>
      <c r="T107" s="30">
        <f t="shared" si="13"/>
        <v>-85.004090909091062</v>
      </c>
    </row>
    <row r="108" spans="1:20" ht="14.25" customHeight="1">
      <c r="A108" s="6">
        <v>45628</v>
      </c>
      <c r="B108" s="7" t="s">
        <v>83</v>
      </c>
      <c r="C108" s="7" t="s">
        <v>239</v>
      </c>
      <c r="D108" s="7" t="s">
        <v>240</v>
      </c>
      <c r="E108" s="7" t="s">
        <v>241</v>
      </c>
      <c r="F108" s="7" t="s">
        <v>242</v>
      </c>
      <c r="G108" s="7" t="s">
        <v>31</v>
      </c>
      <c r="H108" s="7" t="s">
        <v>117</v>
      </c>
      <c r="I108" s="7">
        <v>112</v>
      </c>
      <c r="J108" s="7">
        <v>-11</v>
      </c>
      <c r="K108" s="7">
        <v>-495.44</v>
      </c>
      <c r="L108" s="7" t="s">
        <v>153</v>
      </c>
      <c r="M108" s="12" t="s">
        <v>207</v>
      </c>
      <c r="N108" s="13">
        <f t="shared" si="7"/>
        <v>45.04</v>
      </c>
      <c r="O108" s="13">
        <f t="shared" si="8"/>
        <v>-495.44</v>
      </c>
      <c r="P108" s="13">
        <f t="shared" si="9"/>
        <v>197286.03999999998</v>
      </c>
      <c r="Q108" s="13">
        <f t="shared" si="10"/>
        <v>-2109.16</v>
      </c>
      <c r="R108" s="13">
        <f t="shared" si="11"/>
        <v>-29421.40000000006</v>
      </c>
      <c r="S108" s="18">
        <f t="shared" si="12"/>
        <v>351</v>
      </c>
      <c r="T108" s="30">
        <f t="shared" si="13"/>
        <v>-83.821652421652587</v>
      </c>
    </row>
    <row r="109" spans="1:20" ht="14.25" customHeight="1">
      <c r="A109" s="6">
        <v>45628</v>
      </c>
      <c r="B109" s="7" t="s">
        <v>83</v>
      </c>
      <c r="C109" s="7" t="s">
        <v>210</v>
      </c>
      <c r="D109" s="7" t="s">
        <v>211</v>
      </c>
      <c r="E109" s="7" t="s">
        <v>212</v>
      </c>
      <c r="F109" s="7" t="s">
        <v>213</v>
      </c>
      <c r="G109" s="7" t="s">
        <v>26</v>
      </c>
      <c r="H109" s="7" t="s">
        <v>27</v>
      </c>
      <c r="I109" s="7">
        <v>24</v>
      </c>
      <c r="J109" s="7">
        <v>-1</v>
      </c>
      <c r="K109" s="7">
        <v>-489.6</v>
      </c>
      <c r="L109" s="7" t="s">
        <v>174</v>
      </c>
      <c r="M109" s="12" t="s">
        <v>207</v>
      </c>
      <c r="N109" s="13">
        <f t="shared" si="7"/>
        <v>489.6</v>
      </c>
      <c r="O109" s="13">
        <f t="shared" si="8"/>
        <v>-489.6</v>
      </c>
      <c r="P109" s="13">
        <f t="shared" si="9"/>
        <v>122721.91</v>
      </c>
      <c r="Q109" s="13">
        <f t="shared" si="10"/>
        <v>-1371.49</v>
      </c>
      <c r="R109" s="13">
        <f t="shared" si="11"/>
        <v>-28925.96000000005</v>
      </c>
      <c r="S109" s="18">
        <f t="shared" si="12"/>
        <v>350</v>
      </c>
      <c r="T109" s="30">
        <f t="shared" si="13"/>
        <v>-82.645600000000144</v>
      </c>
    </row>
    <row r="110" spans="1:20" ht="14.25" customHeight="1">
      <c r="A110" s="4">
        <v>45628</v>
      </c>
      <c r="B110" s="5" t="s">
        <v>13</v>
      </c>
      <c r="C110" s="5" t="s">
        <v>29</v>
      </c>
      <c r="D110" s="5" t="s">
        <v>30</v>
      </c>
      <c r="E110" s="5" t="s">
        <v>16</v>
      </c>
      <c r="F110" s="5" t="s">
        <v>17</v>
      </c>
      <c r="G110" s="5" t="s">
        <v>31</v>
      </c>
      <c r="H110" s="5" t="s">
        <v>32</v>
      </c>
      <c r="I110" s="5">
        <v>18</v>
      </c>
      <c r="J110" s="5">
        <v>-1</v>
      </c>
      <c r="K110" s="5">
        <v>-485.63</v>
      </c>
      <c r="L110" s="5" t="s">
        <v>20</v>
      </c>
      <c r="M110" s="11" t="s">
        <v>21</v>
      </c>
      <c r="N110" s="13">
        <f t="shared" si="7"/>
        <v>485.63</v>
      </c>
      <c r="O110" s="13">
        <f t="shared" si="8"/>
        <v>-485.63</v>
      </c>
      <c r="P110" s="13">
        <f t="shared" si="9"/>
        <v>396280.72000000009</v>
      </c>
      <c r="Q110" s="13">
        <f t="shared" si="10"/>
        <v>-4503.7900000000009</v>
      </c>
      <c r="R110" s="13">
        <f t="shared" si="11"/>
        <v>-9688.0899999999983</v>
      </c>
      <c r="S110" s="18">
        <f t="shared" si="12"/>
        <v>42</v>
      </c>
      <c r="T110" s="30">
        <f t="shared" si="13"/>
        <v>-230.66880952380947</v>
      </c>
    </row>
    <row r="111" spans="1:20" ht="14.25" customHeight="1">
      <c r="A111" s="6">
        <v>45628</v>
      </c>
      <c r="B111" s="7" t="s">
        <v>83</v>
      </c>
      <c r="C111" s="7" t="s">
        <v>154</v>
      </c>
      <c r="D111" s="7" t="s">
        <v>155</v>
      </c>
      <c r="E111" s="7" t="s">
        <v>24</v>
      </c>
      <c r="F111" s="7" t="s">
        <v>25</v>
      </c>
      <c r="G111" s="7" t="s">
        <v>31</v>
      </c>
      <c r="H111" s="7" t="s">
        <v>117</v>
      </c>
      <c r="I111" s="7">
        <v>1</v>
      </c>
      <c r="J111" s="7">
        <v>-1</v>
      </c>
      <c r="K111" s="7">
        <v>-466.71</v>
      </c>
      <c r="L111" s="7" t="s">
        <v>153</v>
      </c>
      <c r="M111" s="12" t="s">
        <v>207</v>
      </c>
      <c r="N111" s="13">
        <f t="shared" si="7"/>
        <v>466.71</v>
      </c>
      <c r="O111" s="13">
        <f t="shared" si="8"/>
        <v>-466.71</v>
      </c>
      <c r="P111" s="13">
        <f t="shared" si="9"/>
        <v>197781.47999999995</v>
      </c>
      <c r="Q111" s="13">
        <f t="shared" si="10"/>
        <v>-783.62</v>
      </c>
      <c r="R111" s="13">
        <f t="shared" si="11"/>
        <v>-28436.360000000059</v>
      </c>
      <c r="S111" s="18">
        <f t="shared" si="12"/>
        <v>349</v>
      </c>
      <c r="T111" s="30">
        <f t="shared" si="13"/>
        <v>-81.479541547278103</v>
      </c>
    </row>
    <row r="112" spans="1:20" ht="14.25" customHeight="1">
      <c r="A112" s="6">
        <v>45628</v>
      </c>
      <c r="B112" s="7" t="s">
        <v>83</v>
      </c>
      <c r="C112" s="7" t="s">
        <v>164</v>
      </c>
      <c r="D112" s="7" t="s">
        <v>165</v>
      </c>
      <c r="E112" s="7" t="s">
        <v>24</v>
      </c>
      <c r="F112" s="7" t="s">
        <v>25</v>
      </c>
      <c r="G112" s="7" t="s">
        <v>31</v>
      </c>
      <c r="H112" s="7" t="s">
        <v>117</v>
      </c>
      <c r="I112" s="7">
        <v>1</v>
      </c>
      <c r="J112" s="7">
        <v>-1</v>
      </c>
      <c r="K112" s="7">
        <v>-466.71</v>
      </c>
      <c r="L112" s="7" t="s">
        <v>86</v>
      </c>
      <c r="M112" s="12" t="s">
        <v>207</v>
      </c>
      <c r="N112" s="13">
        <f t="shared" si="7"/>
        <v>466.71</v>
      </c>
      <c r="O112" s="13">
        <f t="shared" si="8"/>
        <v>-466.71</v>
      </c>
      <c r="P112" s="13">
        <f t="shared" si="9"/>
        <v>198248.18999999997</v>
      </c>
      <c r="Q112" s="13">
        <f t="shared" si="10"/>
        <v>-1409.3400000000001</v>
      </c>
      <c r="R112" s="13">
        <f t="shared" si="11"/>
        <v>-27969.65000000006</v>
      </c>
      <c r="S112" s="18">
        <f t="shared" si="12"/>
        <v>348</v>
      </c>
      <c r="T112" s="30">
        <f t="shared" si="13"/>
        <v>-80.372557471264543</v>
      </c>
    </row>
    <row r="113" spans="1:20" ht="14.25" customHeight="1">
      <c r="A113" s="6">
        <v>45628</v>
      </c>
      <c r="B113" s="7" t="s">
        <v>83</v>
      </c>
      <c r="C113" s="7" t="s">
        <v>321</v>
      </c>
      <c r="D113" s="7" t="s">
        <v>322</v>
      </c>
      <c r="E113" s="7" t="s">
        <v>24</v>
      </c>
      <c r="F113" s="7" t="s">
        <v>25</v>
      </c>
      <c r="G113" s="7" t="s">
        <v>31</v>
      </c>
      <c r="H113" s="7" t="s">
        <v>117</v>
      </c>
      <c r="I113" s="7">
        <v>1</v>
      </c>
      <c r="J113" s="7">
        <v>-1</v>
      </c>
      <c r="K113" s="7">
        <v>-466.71</v>
      </c>
      <c r="L113" s="7" t="s">
        <v>86</v>
      </c>
      <c r="M113" s="12" t="s">
        <v>207</v>
      </c>
      <c r="N113" s="13">
        <f t="shared" si="7"/>
        <v>466.71</v>
      </c>
      <c r="O113" s="13">
        <f t="shared" si="8"/>
        <v>-466.71</v>
      </c>
      <c r="P113" s="13">
        <f t="shared" si="9"/>
        <v>198714.9</v>
      </c>
      <c r="Q113" s="13">
        <f t="shared" si="10"/>
        <v>-466.71</v>
      </c>
      <c r="R113" s="13">
        <f t="shared" si="11"/>
        <v>-27502.940000000061</v>
      </c>
      <c r="S113" s="18">
        <f t="shared" si="12"/>
        <v>347</v>
      </c>
      <c r="T113" s="30">
        <f t="shared" si="13"/>
        <v>-79.259193083573663</v>
      </c>
    </row>
    <row r="114" spans="1:20" ht="14.25" customHeight="1">
      <c r="A114" s="6">
        <v>45628</v>
      </c>
      <c r="B114" s="7" t="s">
        <v>83</v>
      </c>
      <c r="C114" s="7" t="s">
        <v>368</v>
      </c>
      <c r="D114" s="7" t="s">
        <v>369</v>
      </c>
      <c r="E114" s="7" t="s">
        <v>16</v>
      </c>
      <c r="F114" s="7" t="s">
        <v>17</v>
      </c>
      <c r="G114" s="7" t="s">
        <v>40</v>
      </c>
      <c r="H114" s="7" t="s">
        <v>47</v>
      </c>
      <c r="I114" s="7">
        <v>72</v>
      </c>
      <c r="J114" s="7">
        <v>-1</v>
      </c>
      <c r="K114" s="7">
        <v>-460.62</v>
      </c>
      <c r="L114" s="7" t="s">
        <v>86</v>
      </c>
      <c r="M114" s="12" t="s">
        <v>207</v>
      </c>
      <c r="N114" s="13">
        <f t="shared" si="7"/>
        <v>460.62</v>
      </c>
      <c r="O114" s="13">
        <f t="shared" si="8"/>
        <v>-460.62</v>
      </c>
      <c r="P114" s="13">
        <f t="shared" si="9"/>
        <v>9175546.3800000008</v>
      </c>
      <c r="Q114" s="13">
        <f t="shared" si="10"/>
        <v>-460.62</v>
      </c>
      <c r="R114" s="13">
        <f t="shared" si="11"/>
        <v>-27036.230000000054</v>
      </c>
      <c r="S114" s="18">
        <f t="shared" si="12"/>
        <v>346</v>
      </c>
      <c r="T114" s="30">
        <f t="shared" si="13"/>
        <v>-78.139393063583967</v>
      </c>
    </row>
    <row r="115" spans="1:20" ht="14.25" customHeight="1">
      <c r="A115" s="6">
        <v>45628</v>
      </c>
      <c r="B115" s="7" t="s">
        <v>83</v>
      </c>
      <c r="C115" s="7" t="s">
        <v>366</v>
      </c>
      <c r="D115" s="7" t="s">
        <v>367</v>
      </c>
      <c r="E115" s="7" t="s">
        <v>16</v>
      </c>
      <c r="F115" s="7" t="s">
        <v>17</v>
      </c>
      <c r="G115" s="7" t="s">
        <v>40</v>
      </c>
      <c r="H115" s="7" t="s">
        <v>47</v>
      </c>
      <c r="I115" s="7">
        <v>72</v>
      </c>
      <c r="J115" s="7">
        <v>-1</v>
      </c>
      <c r="K115" s="7">
        <v>-460.62</v>
      </c>
      <c r="L115" s="7" t="s">
        <v>153</v>
      </c>
      <c r="M115" s="12" t="s">
        <v>207</v>
      </c>
      <c r="N115" s="13">
        <f t="shared" si="7"/>
        <v>460.62</v>
      </c>
      <c r="O115" s="13">
        <f t="shared" si="8"/>
        <v>-460.62</v>
      </c>
      <c r="P115" s="13">
        <f t="shared" si="9"/>
        <v>9176007</v>
      </c>
      <c r="Q115" s="13">
        <f t="shared" si="10"/>
        <v>-700.95</v>
      </c>
      <c r="R115" s="13">
        <f t="shared" si="11"/>
        <v>-26575.610000000044</v>
      </c>
      <c r="S115" s="18">
        <f t="shared" si="12"/>
        <v>345</v>
      </c>
      <c r="T115" s="30">
        <f t="shared" si="13"/>
        <v>-77.030753623188531</v>
      </c>
    </row>
    <row r="116" spans="1:20" ht="14.25" customHeight="1">
      <c r="A116" s="6">
        <v>45628</v>
      </c>
      <c r="B116" s="7" t="s">
        <v>83</v>
      </c>
      <c r="C116" s="7" t="s">
        <v>405</v>
      </c>
      <c r="D116" s="7" t="s">
        <v>406</v>
      </c>
      <c r="E116" s="7" t="s">
        <v>407</v>
      </c>
      <c r="F116" s="7" t="s">
        <v>408</v>
      </c>
      <c r="G116" s="7" t="s">
        <v>62</v>
      </c>
      <c r="H116" s="7" t="s">
        <v>63</v>
      </c>
      <c r="I116" s="7">
        <v>12</v>
      </c>
      <c r="J116" s="7">
        <v>-1</v>
      </c>
      <c r="K116" s="7">
        <v>-455.17</v>
      </c>
      <c r="L116" s="7" t="s">
        <v>174</v>
      </c>
      <c r="M116" s="12" t="s">
        <v>207</v>
      </c>
      <c r="N116" s="13">
        <f t="shared" si="7"/>
        <v>455.17</v>
      </c>
      <c r="O116" s="13">
        <f t="shared" si="8"/>
        <v>-455.17</v>
      </c>
      <c r="P116" s="13">
        <f t="shared" si="9"/>
        <v>1111233.8700000001</v>
      </c>
      <c r="Q116" s="13">
        <f t="shared" si="10"/>
        <v>-455.17</v>
      </c>
      <c r="R116" s="13">
        <f t="shared" si="11"/>
        <v>-26114.990000000049</v>
      </c>
      <c r="S116" s="18">
        <f t="shared" si="12"/>
        <v>344</v>
      </c>
      <c r="T116" s="30">
        <f t="shared" si="13"/>
        <v>-75.915668604651302</v>
      </c>
    </row>
    <row r="117" spans="1:20" ht="14.25" customHeight="1">
      <c r="A117" s="6">
        <v>45628</v>
      </c>
      <c r="B117" s="7" t="s">
        <v>83</v>
      </c>
      <c r="C117" s="7" t="s">
        <v>210</v>
      </c>
      <c r="D117" s="7" t="s">
        <v>211</v>
      </c>
      <c r="E117" s="7" t="s">
        <v>212</v>
      </c>
      <c r="F117" s="7" t="s">
        <v>213</v>
      </c>
      <c r="G117" s="7" t="s">
        <v>26</v>
      </c>
      <c r="H117" s="7" t="s">
        <v>27</v>
      </c>
      <c r="I117" s="7">
        <v>12</v>
      </c>
      <c r="J117" s="7">
        <v>-2</v>
      </c>
      <c r="K117" s="7">
        <v>-444.64</v>
      </c>
      <c r="L117" s="7" t="s">
        <v>174</v>
      </c>
      <c r="M117" s="12" t="s">
        <v>207</v>
      </c>
      <c r="N117" s="13">
        <f t="shared" si="7"/>
        <v>222.32</v>
      </c>
      <c r="O117" s="13">
        <f t="shared" si="8"/>
        <v>-444.64</v>
      </c>
      <c r="P117" s="13">
        <f t="shared" si="9"/>
        <v>123211.51000000001</v>
      </c>
      <c r="Q117" s="13">
        <f t="shared" si="10"/>
        <v>-881.88999999999987</v>
      </c>
      <c r="R117" s="13">
        <f t="shared" si="11"/>
        <v>-25659.820000000051</v>
      </c>
      <c r="S117" s="18">
        <f t="shared" si="12"/>
        <v>343</v>
      </c>
      <c r="T117" s="30">
        <f t="shared" si="13"/>
        <v>-74.809970845481203</v>
      </c>
    </row>
    <row r="118" spans="1:20" ht="14.25" customHeight="1">
      <c r="A118" s="4">
        <v>45628</v>
      </c>
      <c r="B118" s="5" t="s">
        <v>13</v>
      </c>
      <c r="C118" s="5" t="s">
        <v>29</v>
      </c>
      <c r="D118" s="5" t="s">
        <v>30</v>
      </c>
      <c r="E118" s="5" t="s">
        <v>16</v>
      </c>
      <c r="F118" s="5" t="s">
        <v>17</v>
      </c>
      <c r="G118" s="5" t="s">
        <v>31</v>
      </c>
      <c r="H118" s="5" t="s">
        <v>32</v>
      </c>
      <c r="I118" s="5">
        <v>18</v>
      </c>
      <c r="J118" s="5">
        <v>-1</v>
      </c>
      <c r="K118" s="5">
        <v>-442.89</v>
      </c>
      <c r="L118" s="5" t="s">
        <v>20</v>
      </c>
      <c r="M118" s="11" t="s">
        <v>21</v>
      </c>
      <c r="N118" s="13">
        <f t="shared" si="7"/>
        <v>442.89</v>
      </c>
      <c r="O118" s="13">
        <f t="shared" si="8"/>
        <v>-442.89</v>
      </c>
      <c r="P118" s="13">
        <f t="shared" si="9"/>
        <v>396766.35000000009</v>
      </c>
      <c r="Q118" s="13">
        <f t="shared" si="10"/>
        <v>-4018.16</v>
      </c>
      <c r="R118" s="13">
        <f t="shared" si="11"/>
        <v>-9202.4599999999973</v>
      </c>
      <c r="S118" s="18">
        <f t="shared" si="12"/>
        <v>41</v>
      </c>
      <c r="T118" s="30">
        <f t="shared" si="13"/>
        <v>-224.45024390243896</v>
      </c>
    </row>
    <row r="119" spans="1:20" ht="14.25" customHeight="1">
      <c r="A119" s="6">
        <v>45640</v>
      </c>
      <c r="B119" s="7" t="s">
        <v>13</v>
      </c>
      <c r="C119" s="7" t="s">
        <v>79</v>
      </c>
      <c r="D119" s="7" t="s">
        <v>80</v>
      </c>
      <c r="E119" s="7" t="s">
        <v>81</v>
      </c>
      <c r="F119" s="7" t="s">
        <v>82</v>
      </c>
      <c r="G119" s="7" t="s">
        <v>26</v>
      </c>
      <c r="H119" s="7" t="s">
        <v>27</v>
      </c>
      <c r="I119" s="7">
        <v>24</v>
      </c>
      <c r="J119" s="7">
        <v>-1</v>
      </c>
      <c r="K119" s="7">
        <v>-437.5</v>
      </c>
      <c r="L119" s="7" t="s">
        <v>20</v>
      </c>
      <c r="M119" s="12" t="s">
        <v>64</v>
      </c>
      <c r="N119" s="13">
        <f t="shared" si="7"/>
        <v>437.5</v>
      </c>
      <c r="O119" s="13">
        <f t="shared" si="8"/>
        <v>-437.5</v>
      </c>
      <c r="P119" s="13">
        <f t="shared" si="9"/>
        <v>123656.15</v>
      </c>
      <c r="Q119" s="13">
        <f t="shared" si="10"/>
        <v>200445.81999999998</v>
      </c>
      <c r="R119" s="13">
        <f t="shared" si="11"/>
        <v>750476.74</v>
      </c>
      <c r="S119" s="18">
        <f t="shared" si="12"/>
        <v>77</v>
      </c>
      <c r="T119" s="30">
        <f t="shared" si="13"/>
        <v>9746.4511688311686</v>
      </c>
    </row>
    <row r="120" spans="1:20" ht="14.25" customHeight="1">
      <c r="A120" s="6">
        <v>45628</v>
      </c>
      <c r="B120" s="7" t="s">
        <v>83</v>
      </c>
      <c r="C120" s="7" t="s">
        <v>150</v>
      </c>
      <c r="D120" s="7" t="s">
        <v>151</v>
      </c>
      <c r="E120" s="7" t="s">
        <v>45</v>
      </c>
      <c r="F120" s="7" t="s">
        <v>152</v>
      </c>
      <c r="G120" s="7" t="s">
        <v>94</v>
      </c>
      <c r="H120" s="7" t="s">
        <v>98</v>
      </c>
      <c r="I120" s="7">
        <v>72</v>
      </c>
      <c r="J120" s="7">
        <v>-3</v>
      </c>
      <c r="K120" s="7">
        <v>-434.19</v>
      </c>
      <c r="L120" s="7" t="s">
        <v>153</v>
      </c>
      <c r="M120" s="11" t="s">
        <v>21</v>
      </c>
      <c r="N120" s="13">
        <f t="shared" si="7"/>
        <v>144.72999999999999</v>
      </c>
      <c r="O120" s="13">
        <f t="shared" si="8"/>
        <v>-434.18999999999994</v>
      </c>
      <c r="P120" s="13">
        <f t="shared" si="9"/>
        <v>59716.460000000006</v>
      </c>
      <c r="Q120" s="13">
        <f t="shared" si="10"/>
        <v>-434.18999999999994</v>
      </c>
      <c r="R120" s="13">
        <f t="shared" si="11"/>
        <v>-8759.5699999999961</v>
      </c>
      <c r="S120" s="18">
        <f t="shared" si="12"/>
        <v>40</v>
      </c>
      <c r="T120" s="30">
        <f t="shared" si="13"/>
        <v>-218.98924999999991</v>
      </c>
    </row>
    <row r="121" spans="1:20" ht="14.25" customHeight="1">
      <c r="A121" s="6">
        <v>45628</v>
      </c>
      <c r="B121" s="7" t="s">
        <v>83</v>
      </c>
      <c r="C121" s="7" t="s">
        <v>177</v>
      </c>
      <c r="D121" s="7" t="s">
        <v>178</v>
      </c>
      <c r="E121" s="7" t="s">
        <v>45</v>
      </c>
      <c r="F121" s="7" t="s">
        <v>46</v>
      </c>
      <c r="G121" s="7" t="s">
        <v>40</v>
      </c>
      <c r="H121" s="7" t="s">
        <v>41</v>
      </c>
      <c r="I121" s="7">
        <v>216</v>
      </c>
      <c r="J121" s="7">
        <v>-4</v>
      </c>
      <c r="K121" s="7">
        <v>-417.24</v>
      </c>
      <c r="L121" s="7" t="s">
        <v>179</v>
      </c>
      <c r="M121" s="12" t="s">
        <v>207</v>
      </c>
      <c r="N121" s="13">
        <f t="shared" si="7"/>
        <v>104.31</v>
      </c>
      <c r="O121" s="13">
        <f t="shared" si="8"/>
        <v>-417.24</v>
      </c>
      <c r="P121" s="13">
        <f t="shared" si="9"/>
        <v>121223.02999999998</v>
      </c>
      <c r="Q121" s="13">
        <f t="shared" si="10"/>
        <v>-3631.9799999999996</v>
      </c>
      <c r="R121" s="13">
        <f t="shared" si="11"/>
        <v>-25215.180000000058</v>
      </c>
      <c r="S121" s="18">
        <f t="shared" si="12"/>
        <v>342</v>
      </c>
      <c r="T121" s="30">
        <f t="shared" si="13"/>
        <v>-73.728596491228245</v>
      </c>
    </row>
    <row r="122" spans="1:20" ht="14.25" customHeight="1">
      <c r="A122" s="6">
        <v>45643</v>
      </c>
      <c r="B122" s="7" t="s">
        <v>13</v>
      </c>
      <c r="C122" s="7" t="s">
        <v>129</v>
      </c>
      <c r="D122" s="7" t="s">
        <v>130</v>
      </c>
      <c r="E122" s="7" t="s">
        <v>81</v>
      </c>
      <c r="F122" s="7" t="s">
        <v>82</v>
      </c>
      <c r="G122" s="7" t="s">
        <v>62</v>
      </c>
      <c r="H122" s="7" t="s">
        <v>124</v>
      </c>
      <c r="I122" s="7">
        <v>6</v>
      </c>
      <c r="J122" s="7">
        <v>-1</v>
      </c>
      <c r="K122" s="7">
        <v>-406.48</v>
      </c>
      <c r="L122" s="7" t="s">
        <v>20</v>
      </c>
      <c r="M122" s="12" t="s">
        <v>136</v>
      </c>
      <c r="N122" s="13">
        <f t="shared" si="7"/>
        <v>406.48</v>
      </c>
      <c r="O122" s="13">
        <f t="shared" si="8"/>
        <v>-406.48</v>
      </c>
      <c r="P122" s="13">
        <f t="shared" si="9"/>
        <v>527871.47999999986</v>
      </c>
      <c r="Q122" s="13">
        <f t="shared" si="10"/>
        <v>505501.94000000006</v>
      </c>
      <c r="R122" s="13">
        <f t="shared" si="11"/>
        <v>11892500.219999999</v>
      </c>
      <c r="S122" s="18">
        <f t="shared" si="12"/>
        <v>382</v>
      </c>
      <c r="T122" s="30">
        <f t="shared" si="13"/>
        <v>31132.199528795809</v>
      </c>
    </row>
    <row r="123" spans="1:20" ht="14.25" customHeight="1">
      <c r="A123" s="6">
        <v>45628</v>
      </c>
      <c r="B123" s="7" t="s">
        <v>83</v>
      </c>
      <c r="C123" s="7" t="s">
        <v>397</v>
      </c>
      <c r="D123" s="7" t="s">
        <v>398</v>
      </c>
      <c r="E123" s="7" t="s">
        <v>224</v>
      </c>
      <c r="F123" s="7" t="s">
        <v>225</v>
      </c>
      <c r="G123" s="7" t="s">
        <v>62</v>
      </c>
      <c r="H123" s="7" t="s">
        <v>71</v>
      </c>
      <c r="I123" s="7">
        <v>48</v>
      </c>
      <c r="J123" s="7">
        <v>-6</v>
      </c>
      <c r="K123" s="7">
        <v>-405.6</v>
      </c>
      <c r="L123" s="7" t="s">
        <v>86</v>
      </c>
      <c r="M123" s="12" t="s">
        <v>207</v>
      </c>
      <c r="N123" s="13">
        <f t="shared" si="7"/>
        <v>67.600000000000009</v>
      </c>
      <c r="O123" s="13">
        <f t="shared" si="8"/>
        <v>-405.6</v>
      </c>
      <c r="P123" s="13">
        <f t="shared" si="9"/>
        <v>856688.99999999988</v>
      </c>
      <c r="Q123" s="13">
        <f t="shared" si="10"/>
        <v>-1478.9899999999998</v>
      </c>
      <c r="R123" s="13">
        <f t="shared" si="11"/>
        <v>-24797.940000000061</v>
      </c>
      <c r="S123" s="18">
        <f t="shared" si="12"/>
        <v>341</v>
      </c>
      <c r="T123" s="30">
        <f t="shared" si="13"/>
        <v>-72.721231671554435</v>
      </c>
    </row>
    <row r="124" spans="1:20" ht="14.25" customHeight="1">
      <c r="A124" s="4">
        <v>45628</v>
      </c>
      <c r="B124" s="5" t="s">
        <v>13</v>
      </c>
      <c r="C124" s="5" t="s">
        <v>29</v>
      </c>
      <c r="D124" s="5" t="s">
        <v>30</v>
      </c>
      <c r="E124" s="5" t="s">
        <v>16</v>
      </c>
      <c r="F124" s="5" t="s">
        <v>17</v>
      </c>
      <c r="G124" s="5" t="s">
        <v>31</v>
      </c>
      <c r="H124" s="5" t="s">
        <v>32</v>
      </c>
      <c r="I124" s="5">
        <v>18</v>
      </c>
      <c r="J124" s="5">
        <v>-1</v>
      </c>
      <c r="K124" s="5">
        <v>-404.08</v>
      </c>
      <c r="L124" s="5" t="s">
        <v>20</v>
      </c>
      <c r="M124" s="11" t="s">
        <v>21</v>
      </c>
      <c r="N124" s="13">
        <f t="shared" si="7"/>
        <v>404.08</v>
      </c>
      <c r="O124" s="13">
        <f t="shared" si="8"/>
        <v>-404.08</v>
      </c>
      <c r="P124" s="13">
        <f t="shared" si="9"/>
        <v>397209.24000000011</v>
      </c>
      <c r="Q124" s="13">
        <f t="shared" si="10"/>
        <v>-3575.2699999999995</v>
      </c>
      <c r="R124" s="13">
        <f t="shared" si="11"/>
        <v>-8325.3799999999974</v>
      </c>
      <c r="S124" s="18">
        <f t="shared" si="12"/>
        <v>39</v>
      </c>
      <c r="T124" s="30">
        <f t="shared" si="13"/>
        <v>-213.47128205128197</v>
      </c>
    </row>
    <row r="125" spans="1:20" ht="14.25" customHeight="1">
      <c r="A125" s="6">
        <v>45628</v>
      </c>
      <c r="B125" s="7" t="s">
        <v>83</v>
      </c>
      <c r="C125" s="7" t="s">
        <v>177</v>
      </c>
      <c r="D125" s="7" t="s">
        <v>178</v>
      </c>
      <c r="E125" s="7" t="s">
        <v>45</v>
      </c>
      <c r="F125" s="7" t="s">
        <v>46</v>
      </c>
      <c r="G125" s="7" t="s">
        <v>18</v>
      </c>
      <c r="H125" s="7" t="s">
        <v>139</v>
      </c>
      <c r="I125" s="7">
        <v>600</v>
      </c>
      <c r="J125" s="7">
        <v>-2</v>
      </c>
      <c r="K125" s="7">
        <v>-400</v>
      </c>
      <c r="L125" s="7" t="s">
        <v>179</v>
      </c>
      <c r="M125" s="11" t="s">
        <v>21</v>
      </c>
      <c r="N125" s="13">
        <f t="shared" si="7"/>
        <v>200</v>
      </c>
      <c r="O125" s="13">
        <f t="shared" si="8"/>
        <v>-400</v>
      </c>
      <c r="P125" s="13">
        <f t="shared" si="9"/>
        <v>3088.39</v>
      </c>
      <c r="Q125" s="13">
        <f t="shared" si="10"/>
        <v>-3214.7399999999993</v>
      </c>
      <c r="R125" s="13">
        <f t="shared" si="11"/>
        <v>-7921.2999999999984</v>
      </c>
      <c r="S125" s="18">
        <f t="shared" si="12"/>
        <v>38</v>
      </c>
      <c r="T125" s="30">
        <f t="shared" si="13"/>
        <v>-208.45526315789471</v>
      </c>
    </row>
    <row r="126" spans="1:20" ht="14.25" customHeight="1">
      <c r="A126" s="6">
        <v>45628</v>
      </c>
      <c r="B126" s="7" t="s">
        <v>83</v>
      </c>
      <c r="C126" s="7" t="s">
        <v>164</v>
      </c>
      <c r="D126" s="7" t="s">
        <v>165</v>
      </c>
      <c r="E126" s="7" t="s">
        <v>24</v>
      </c>
      <c r="F126" s="7" t="s">
        <v>25</v>
      </c>
      <c r="G126" s="7" t="s">
        <v>18</v>
      </c>
      <c r="H126" s="7" t="s">
        <v>104</v>
      </c>
      <c r="I126" s="7">
        <v>480</v>
      </c>
      <c r="J126" s="7">
        <v>-10</v>
      </c>
      <c r="K126" s="7">
        <v>-400</v>
      </c>
      <c r="L126" s="7" t="s">
        <v>86</v>
      </c>
      <c r="M126" s="12" t="s">
        <v>207</v>
      </c>
      <c r="N126" s="13">
        <f t="shared" si="7"/>
        <v>40</v>
      </c>
      <c r="O126" s="13">
        <f t="shared" si="8"/>
        <v>-400</v>
      </c>
      <c r="P126" s="13">
        <f t="shared" si="9"/>
        <v>331009.28999999998</v>
      </c>
      <c r="Q126" s="13">
        <f t="shared" si="10"/>
        <v>-942.63</v>
      </c>
      <c r="R126" s="13">
        <f t="shared" si="11"/>
        <v>-24392.340000000062</v>
      </c>
      <c r="S126" s="18">
        <f t="shared" si="12"/>
        <v>340</v>
      </c>
      <c r="T126" s="30">
        <f t="shared" si="13"/>
        <v>-71.742176470588419</v>
      </c>
    </row>
    <row r="127" spans="1:20" ht="14.25" customHeight="1">
      <c r="A127" s="4">
        <v>45628</v>
      </c>
      <c r="B127" s="5" t="s">
        <v>13</v>
      </c>
      <c r="C127" s="5" t="s">
        <v>29</v>
      </c>
      <c r="D127" s="5" t="s">
        <v>30</v>
      </c>
      <c r="E127" s="5" t="s">
        <v>16</v>
      </c>
      <c r="F127" s="5" t="s">
        <v>17</v>
      </c>
      <c r="G127" s="5" t="s">
        <v>31</v>
      </c>
      <c r="H127" s="5" t="s">
        <v>32</v>
      </c>
      <c r="I127" s="5">
        <v>12</v>
      </c>
      <c r="J127" s="5">
        <v>-1</v>
      </c>
      <c r="K127" s="5">
        <v>-394.74</v>
      </c>
      <c r="L127" s="5" t="s">
        <v>20</v>
      </c>
      <c r="M127" s="11" t="s">
        <v>21</v>
      </c>
      <c r="N127" s="13">
        <f t="shared" si="7"/>
        <v>394.74</v>
      </c>
      <c r="O127" s="13">
        <f t="shared" si="8"/>
        <v>-394.74</v>
      </c>
      <c r="P127" s="13">
        <f t="shared" si="9"/>
        <v>397613.32000000007</v>
      </c>
      <c r="Q127" s="13">
        <f t="shared" si="10"/>
        <v>-3171.1899999999996</v>
      </c>
      <c r="R127" s="13">
        <f t="shared" si="11"/>
        <v>-7521.2999999999984</v>
      </c>
      <c r="S127" s="18">
        <f t="shared" si="12"/>
        <v>37</v>
      </c>
      <c r="T127" s="30">
        <f t="shared" si="13"/>
        <v>-203.27837837837833</v>
      </c>
    </row>
    <row r="128" spans="1:20" ht="14.25" customHeight="1">
      <c r="A128" s="6">
        <v>45628</v>
      </c>
      <c r="B128" s="7" t="s">
        <v>83</v>
      </c>
      <c r="C128" s="7" t="s">
        <v>216</v>
      </c>
      <c r="D128" s="7" t="s">
        <v>217</v>
      </c>
      <c r="E128" s="7" t="s">
        <v>184</v>
      </c>
      <c r="F128" s="7" t="s">
        <v>185</v>
      </c>
      <c r="G128" s="7" t="s">
        <v>18</v>
      </c>
      <c r="H128" s="7" t="s">
        <v>103</v>
      </c>
      <c r="I128" s="7">
        <v>192</v>
      </c>
      <c r="J128" s="7">
        <v>-6</v>
      </c>
      <c r="K128" s="7">
        <v>-394.68</v>
      </c>
      <c r="L128" s="7" t="s">
        <v>153</v>
      </c>
      <c r="M128" s="12" t="s">
        <v>207</v>
      </c>
      <c r="N128" s="13">
        <f t="shared" si="7"/>
        <v>65.78</v>
      </c>
      <c r="O128" s="13">
        <f t="shared" si="8"/>
        <v>-394.68</v>
      </c>
      <c r="P128" s="13">
        <f t="shared" si="9"/>
        <v>20911.52</v>
      </c>
      <c r="Q128" s="13">
        <f t="shared" si="10"/>
        <v>-394.68</v>
      </c>
      <c r="R128" s="13">
        <f t="shared" si="11"/>
        <v>-23992.340000000055</v>
      </c>
      <c r="S128" s="18">
        <f t="shared" si="12"/>
        <v>339</v>
      </c>
      <c r="T128" s="30">
        <f t="shared" si="13"/>
        <v>-70.773864306784816</v>
      </c>
    </row>
    <row r="129" spans="1:20" ht="14.25" customHeight="1">
      <c r="A129" s="4">
        <v>45628</v>
      </c>
      <c r="B129" s="5" t="s">
        <v>13</v>
      </c>
      <c r="C129" s="5" t="s">
        <v>29</v>
      </c>
      <c r="D129" s="5" t="s">
        <v>30</v>
      </c>
      <c r="E129" s="5" t="s">
        <v>16</v>
      </c>
      <c r="F129" s="5" t="s">
        <v>17</v>
      </c>
      <c r="G129" s="5" t="s">
        <v>31</v>
      </c>
      <c r="H129" s="5" t="s">
        <v>32</v>
      </c>
      <c r="I129" s="5">
        <v>18</v>
      </c>
      <c r="J129" s="5">
        <v>-1</v>
      </c>
      <c r="K129" s="5">
        <v>-385.96</v>
      </c>
      <c r="L129" s="5" t="s">
        <v>20</v>
      </c>
      <c r="M129" s="11" t="s">
        <v>21</v>
      </c>
      <c r="N129" s="13">
        <f t="shared" si="7"/>
        <v>385.96</v>
      </c>
      <c r="O129" s="13">
        <f t="shared" si="8"/>
        <v>-385.96</v>
      </c>
      <c r="P129" s="13">
        <f t="shared" si="9"/>
        <v>398008.06000000006</v>
      </c>
      <c r="Q129" s="13">
        <f t="shared" si="10"/>
        <v>-2776.45</v>
      </c>
      <c r="R129" s="13">
        <f t="shared" si="11"/>
        <v>-7126.5599999999968</v>
      </c>
      <c r="S129" s="18">
        <f t="shared" si="12"/>
        <v>36</v>
      </c>
      <c r="T129" s="30">
        <f t="shared" si="13"/>
        <v>-197.95999999999992</v>
      </c>
    </row>
    <row r="130" spans="1:20" ht="14.25" customHeight="1">
      <c r="A130" s="6">
        <v>45628</v>
      </c>
      <c r="B130" s="7" t="s">
        <v>83</v>
      </c>
      <c r="C130" s="7" t="s">
        <v>166</v>
      </c>
      <c r="D130" s="7" t="s">
        <v>167</v>
      </c>
      <c r="E130" s="7" t="s">
        <v>16</v>
      </c>
      <c r="F130" s="7" t="s">
        <v>17</v>
      </c>
      <c r="G130" s="7" t="s">
        <v>18</v>
      </c>
      <c r="H130" s="7" t="s">
        <v>102</v>
      </c>
      <c r="I130" s="7">
        <v>36</v>
      </c>
      <c r="J130" s="7">
        <v>-1</v>
      </c>
      <c r="K130" s="7">
        <v>-379.46</v>
      </c>
      <c r="L130" s="7" t="s">
        <v>86</v>
      </c>
      <c r="M130" s="12" t="s">
        <v>207</v>
      </c>
      <c r="N130" s="13">
        <f t="shared" ref="N130:N193" si="14">K130/J130</f>
        <v>379.46</v>
      </c>
      <c r="O130" s="13">
        <f t="shared" ref="O130:O193" si="15">J130*N130</f>
        <v>-379.46</v>
      </c>
      <c r="P130" s="13">
        <f t="shared" ref="P130:P193" si="16">SUMIFS(O130:O1556,G130:G1556,G130,H130:H1556,H130)</f>
        <v>141727.38</v>
      </c>
      <c r="Q130" s="13">
        <f t="shared" ref="Q130:Q193" si="17">SUMIF(C130:C1556,C130,O130:O1556)</f>
        <v>-813.35</v>
      </c>
      <c r="R130" s="13">
        <f t="shared" si="11"/>
        <v>-23597.660000000062</v>
      </c>
      <c r="S130" s="18">
        <f t="shared" si="12"/>
        <v>338</v>
      </c>
      <c r="T130" s="30">
        <f t="shared" si="13"/>
        <v>-69.815562130177696</v>
      </c>
    </row>
    <row r="131" spans="1:20" ht="14.25" customHeight="1">
      <c r="A131" s="6">
        <v>45628</v>
      </c>
      <c r="B131" s="7" t="s">
        <v>83</v>
      </c>
      <c r="C131" s="7" t="s">
        <v>186</v>
      </c>
      <c r="D131" s="7" t="s">
        <v>187</v>
      </c>
      <c r="E131" s="7" t="s">
        <v>24</v>
      </c>
      <c r="F131" s="7" t="s">
        <v>25</v>
      </c>
      <c r="G131" s="7" t="s">
        <v>18</v>
      </c>
      <c r="H131" s="7" t="s">
        <v>102</v>
      </c>
      <c r="I131" s="7">
        <v>36</v>
      </c>
      <c r="J131" s="7">
        <v>-1</v>
      </c>
      <c r="K131" s="7">
        <v>-379.46</v>
      </c>
      <c r="L131" s="7" t="s">
        <v>86</v>
      </c>
      <c r="M131" s="11" t="s">
        <v>21</v>
      </c>
      <c r="N131" s="13">
        <f t="shared" si="14"/>
        <v>379.46</v>
      </c>
      <c r="O131" s="13">
        <f t="shared" si="15"/>
        <v>-379.46</v>
      </c>
      <c r="P131" s="13">
        <f t="shared" si="16"/>
        <v>142106.84</v>
      </c>
      <c r="Q131" s="13">
        <f t="shared" si="17"/>
        <v>-379.46</v>
      </c>
      <c r="R131" s="13">
        <f t="shared" ref="R131:R194" si="18">SUMIF(M131:M1557,M131,O131:O1557)</f>
        <v>-6740.5999999999958</v>
      </c>
      <c r="S131" s="18">
        <f t="shared" ref="S131:S194" si="19">COUNTIF(M131:M1557,M131)</f>
        <v>35</v>
      </c>
      <c r="T131" s="30">
        <f t="shared" ref="T131:T194" si="20">R131/S131</f>
        <v>-192.5885714285713</v>
      </c>
    </row>
    <row r="132" spans="1:20" ht="14.25" customHeight="1">
      <c r="A132" s="6">
        <v>45628</v>
      </c>
      <c r="B132" s="7" t="s">
        <v>83</v>
      </c>
      <c r="C132" s="7" t="s">
        <v>182</v>
      </c>
      <c r="D132" s="7" t="s">
        <v>183</v>
      </c>
      <c r="E132" s="7" t="s">
        <v>184</v>
      </c>
      <c r="F132" s="7" t="s">
        <v>185</v>
      </c>
      <c r="G132" s="7" t="s">
        <v>18</v>
      </c>
      <c r="H132" s="7" t="s">
        <v>102</v>
      </c>
      <c r="I132" s="7">
        <v>36</v>
      </c>
      <c r="J132" s="7">
        <v>-1</v>
      </c>
      <c r="K132" s="7">
        <v>-379.46</v>
      </c>
      <c r="L132" s="7" t="s">
        <v>86</v>
      </c>
      <c r="M132" s="11" t="s">
        <v>21</v>
      </c>
      <c r="N132" s="13">
        <f t="shared" si="14"/>
        <v>379.46</v>
      </c>
      <c r="O132" s="13">
        <f t="shared" si="15"/>
        <v>-379.46</v>
      </c>
      <c r="P132" s="13">
        <f t="shared" si="16"/>
        <v>142486.29999999999</v>
      </c>
      <c r="Q132" s="13">
        <f t="shared" si="17"/>
        <v>-379.46</v>
      </c>
      <c r="R132" s="13">
        <f t="shared" si="18"/>
        <v>-6361.1399999999967</v>
      </c>
      <c r="S132" s="18">
        <f t="shared" si="19"/>
        <v>34</v>
      </c>
      <c r="T132" s="30">
        <f t="shared" si="20"/>
        <v>-187.09235294117639</v>
      </c>
    </row>
    <row r="133" spans="1:20" ht="14.25" customHeight="1">
      <c r="A133" s="6">
        <v>45628</v>
      </c>
      <c r="B133" s="7" t="s">
        <v>83</v>
      </c>
      <c r="C133" s="7" t="s">
        <v>162</v>
      </c>
      <c r="D133" s="7" t="s">
        <v>163</v>
      </c>
      <c r="E133" s="7" t="s">
        <v>16</v>
      </c>
      <c r="F133" s="7" t="s">
        <v>17</v>
      </c>
      <c r="G133" s="7" t="s">
        <v>18</v>
      </c>
      <c r="H133" s="7" t="s">
        <v>102</v>
      </c>
      <c r="I133" s="7">
        <v>36</v>
      </c>
      <c r="J133" s="7">
        <v>-1</v>
      </c>
      <c r="K133" s="7">
        <v>-379.46</v>
      </c>
      <c r="L133" s="7" t="s">
        <v>86</v>
      </c>
      <c r="M133" s="11" t="s">
        <v>21</v>
      </c>
      <c r="N133" s="13">
        <f t="shared" si="14"/>
        <v>379.46</v>
      </c>
      <c r="O133" s="13">
        <f t="shared" si="15"/>
        <v>-379.46</v>
      </c>
      <c r="P133" s="13">
        <f t="shared" si="16"/>
        <v>142865.76</v>
      </c>
      <c r="Q133" s="13">
        <f t="shared" si="17"/>
        <v>-813.35</v>
      </c>
      <c r="R133" s="13">
        <f t="shared" si="18"/>
        <v>-5981.6799999999976</v>
      </c>
      <c r="S133" s="18">
        <f t="shared" si="19"/>
        <v>33</v>
      </c>
      <c r="T133" s="30">
        <f t="shared" si="20"/>
        <v>-181.26303030303023</v>
      </c>
    </row>
    <row r="134" spans="1:20" ht="14.25" customHeight="1">
      <c r="A134" s="6">
        <v>45628</v>
      </c>
      <c r="B134" s="7" t="s">
        <v>83</v>
      </c>
      <c r="C134" s="7" t="s">
        <v>208</v>
      </c>
      <c r="D134" s="7" t="s">
        <v>209</v>
      </c>
      <c r="E134" s="7" t="s">
        <v>16</v>
      </c>
      <c r="F134" s="7" t="s">
        <v>17</v>
      </c>
      <c r="G134" s="7" t="s">
        <v>18</v>
      </c>
      <c r="H134" s="7" t="s">
        <v>102</v>
      </c>
      <c r="I134" s="7">
        <v>36</v>
      </c>
      <c r="J134" s="7">
        <v>-1</v>
      </c>
      <c r="K134" s="7">
        <v>-379.46</v>
      </c>
      <c r="L134" s="7" t="s">
        <v>86</v>
      </c>
      <c r="M134" s="12" t="s">
        <v>207</v>
      </c>
      <c r="N134" s="13">
        <f t="shared" si="14"/>
        <v>379.46</v>
      </c>
      <c r="O134" s="13">
        <f t="shared" si="15"/>
        <v>-379.46</v>
      </c>
      <c r="P134" s="13">
        <f t="shared" si="16"/>
        <v>143245.22</v>
      </c>
      <c r="Q134" s="13">
        <f t="shared" si="17"/>
        <v>-1034.7</v>
      </c>
      <c r="R134" s="13">
        <f t="shared" si="18"/>
        <v>-23218.200000000052</v>
      </c>
      <c r="S134" s="18">
        <f t="shared" si="19"/>
        <v>337</v>
      </c>
      <c r="T134" s="30">
        <f t="shared" si="20"/>
        <v>-68.896735905044665</v>
      </c>
    </row>
    <row r="135" spans="1:20" ht="14.25" customHeight="1">
      <c r="A135" s="6">
        <v>45628</v>
      </c>
      <c r="B135" s="7" t="s">
        <v>83</v>
      </c>
      <c r="C135" s="7" t="s">
        <v>158</v>
      </c>
      <c r="D135" s="7" t="s">
        <v>159</v>
      </c>
      <c r="E135" s="7" t="s">
        <v>16</v>
      </c>
      <c r="F135" s="7" t="s">
        <v>17</v>
      </c>
      <c r="G135" s="7" t="s">
        <v>18</v>
      </c>
      <c r="H135" s="7" t="s">
        <v>102</v>
      </c>
      <c r="I135" s="7">
        <v>36</v>
      </c>
      <c r="J135" s="7">
        <v>-1</v>
      </c>
      <c r="K135" s="7">
        <v>-379.46</v>
      </c>
      <c r="L135" s="7" t="s">
        <v>153</v>
      </c>
      <c r="M135" s="12" t="s">
        <v>207</v>
      </c>
      <c r="N135" s="13">
        <f t="shared" si="14"/>
        <v>379.46</v>
      </c>
      <c r="O135" s="13">
        <f t="shared" si="15"/>
        <v>-379.46</v>
      </c>
      <c r="P135" s="13">
        <f t="shared" si="16"/>
        <v>143624.68</v>
      </c>
      <c r="Q135" s="13">
        <f t="shared" si="17"/>
        <v>-773.35</v>
      </c>
      <c r="R135" s="13">
        <f t="shared" si="18"/>
        <v>-22838.74000000006</v>
      </c>
      <c r="S135" s="18">
        <f t="shared" si="19"/>
        <v>336</v>
      </c>
      <c r="T135" s="30">
        <f t="shared" si="20"/>
        <v>-67.972440476190656</v>
      </c>
    </row>
    <row r="136" spans="1:20" ht="14.25" customHeight="1">
      <c r="A136" s="6">
        <v>45628</v>
      </c>
      <c r="B136" s="7" t="s">
        <v>83</v>
      </c>
      <c r="C136" s="7" t="s">
        <v>353</v>
      </c>
      <c r="D136" s="7" t="s">
        <v>354</v>
      </c>
      <c r="E136" s="7" t="s">
        <v>264</v>
      </c>
      <c r="F136" s="7" t="s">
        <v>355</v>
      </c>
      <c r="G136" s="7" t="s">
        <v>40</v>
      </c>
      <c r="H136" s="7" t="s">
        <v>134</v>
      </c>
      <c r="I136" s="7">
        <v>48</v>
      </c>
      <c r="J136" s="7">
        <v>-1</v>
      </c>
      <c r="K136" s="7">
        <v>-374.17</v>
      </c>
      <c r="L136" s="7" t="s">
        <v>86</v>
      </c>
      <c r="M136" s="12" t="s">
        <v>207</v>
      </c>
      <c r="N136" s="13">
        <f t="shared" si="14"/>
        <v>374.17</v>
      </c>
      <c r="O136" s="13">
        <f t="shared" si="15"/>
        <v>-374.17</v>
      </c>
      <c r="P136" s="13">
        <f t="shared" si="16"/>
        <v>1615.79</v>
      </c>
      <c r="Q136" s="13">
        <f t="shared" si="17"/>
        <v>-441.77</v>
      </c>
      <c r="R136" s="13">
        <f t="shared" si="18"/>
        <v>-22459.280000000053</v>
      </c>
      <c r="S136" s="18">
        <f t="shared" si="19"/>
        <v>335</v>
      </c>
      <c r="T136" s="30">
        <f t="shared" si="20"/>
        <v>-67.042626865671807</v>
      </c>
    </row>
    <row r="137" spans="1:20" ht="14.25" customHeight="1">
      <c r="A137" s="6">
        <v>45628</v>
      </c>
      <c r="B137" s="7" t="s">
        <v>83</v>
      </c>
      <c r="C137" s="7" t="s">
        <v>218</v>
      </c>
      <c r="D137" s="7" t="s">
        <v>219</v>
      </c>
      <c r="E137" s="7" t="s">
        <v>16</v>
      </c>
      <c r="F137" s="7" t="s">
        <v>17</v>
      </c>
      <c r="G137" s="7" t="s">
        <v>74</v>
      </c>
      <c r="H137" s="7" t="s">
        <v>75</v>
      </c>
      <c r="I137" s="7">
        <v>56</v>
      </c>
      <c r="J137" s="7">
        <v>-2</v>
      </c>
      <c r="K137" s="7">
        <v>-372.72</v>
      </c>
      <c r="L137" s="7" t="s">
        <v>86</v>
      </c>
      <c r="M137" s="12" t="s">
        <v>207</v>
      </c>
      <c r="N137" s="13">
        <f t="shared" si="14"/>
        <v>186.36</v>
      </c>
      <c r="O137" s="13">
        <f t="shared" si="15"/>
        <v>-372.72</v>
      </c>
      <c r="P137" s="13">
        <f t="shared" si="16"/>
        <v>393029.18999999989</v>
      </c>
      <c r="Q137" s="13">
        <f t="shared" si="17"/>
        <v>-559.08000000000004</v>
      </c>
      <c r="R137" s="13">
        <f t="shared" si="18"/>
        <v>-22085.110000000055</v>
      </c>
      <c r="S137" s="18">
        <f t="shared" si="19"/>
        <v>334</v>
      </c>
      <c r="T137" s="30">
        <f t="shared" si="20"/>
        <v>-66.123083832335496</v>
      </c>
    </row>
    <row r="138" spans="1:20" ht="14.25" customHeight="1">
      <c r="A138" s="6">
        <v>45628</v>
      </c>
      <c r="B138" s="7" t="s">
        <v>83</v>
      </c>
      <c r="C138" s="7" t="s">
        <v>434</v>
      </c>
      <c r="D138" s="7" t="s">
        <v>435</v>
      </c>
      <c r="E138" s="7" t="s">
        <v>16</v>
      </c>
      <c r="F138" s="7" t="s">
        <v>17</v>
      </c>
      <c r="G138" s="7" t="s">
        <v>74</v>
      </c>
      <c r="H138" s="7" t="s">
        <v>75</v>
      </c>
      <c r="I138" s="7">
        <v>56</v>
      </c>
      <c r="J138" s="7">
        <v>-2</v>
      </c>
      <c r="K138" s="7">
        <v>-372.72</v>
      </c>
      <c r="L138" s="7" t="s">
        <v>153</v>
      </c>
      <c r="M138" s="12" t="s">
        <v>207</v>
      </c>
      <c r="N138" s="13">
        <f t="shared" si="14"/>
        <v>186.36</v>
      </c>
      <c r="O138" s="13">
        <f t="shared" si="15"/>
        <v>-372.72</v>
      </c>
      <c r="P138" s="13">
        <f t="shared" si="16"/>
        <v>393401.90999999992</v>
      </c>
      <c r="Q138" s="13">
        <f t="shared" si="17"/>
        <v>-767.2600000000001</v>
      </c>
      <c r="R138" s="13">
        <f t="shared" si="18"/>
        <v>-21712.390000000054</v>
      </c>
      <c r="S138" s="18">
        <f t="shared" si="19"/>
        <v>333</v>
      </c>
      <c r="T138" s="30">
        <f t="shared" si="20"/>
        <v>-65.202372372372537</v>
      </c>
    </row>
    <row r="139" spans="1:20" ht="14.25" customHeight="1">
      <c r="A139" s="6">
        <v>45628</v>
      </c>
      <c r="B139" s="7" t="s">
        <v>83</v>
      </c>
      <c r="C139" s="7" t="s">
        <v>323</v>
      </c>
      <c r="D139" s="7" t="s">
        <v>324</v>
      </c>
      <c r="E139" s="7" t="s">
        <v>224</v>
      </c>
      <c r="F139" s="7" t="s">
        <v>225</v>
      </c>
      <c r="G139" s="7" t="s">
        <v>31</v>
      </c>
      <c r="H139" s="7" t="s">
        <v>117</v>
      </c>
      <c r="I139" s="7">
        <v>112</v>
      </c>
      <c r="J139" s="7">
        <v>-8</v>
      </c>
      <c r="K139" s="7">
        <v>-360.32</v>
      </c>
      <c r="L139" s="7" t="s">
        <v>192</v>
      </c>
      <c r="M139" s="12" t="s">
        <v>207</v>
      </c>
      <c r="N139" s="13">
        <f t="shared" si="14"/>
        <v>45.04</v>
      </c>
      <c r="O139" s="13">
        <f t="shared" si="15"/>
        <v>-360.32</v>
      </c>
      <c r="P139" s="13">
        <f t="shared" si="16"/>
        <v>199181.61</v>
      </c>
      <c r="Q139" s="13">
        <f t="shared" si="17"/>
        <v>-360.32</v>
      </c>
      <c r="R139" s="13">
        <f t="shared" si="18"/>
        <v>-21339.670000000053</v>
      </c>
      <c r="S139" s="18">
        <f t="shared" si="19"/>
        <v>332</v>
      </c>
      <c r="T139" s="30">
        <f t="shared" si="20"/>
        <v>-64.276114457831483</v>
      </c>
    </row>
    <row r="140" spans="1:20" ht="14.25" customHeight="1">
      <c r="A140" s="4">
        <v>45628</v>
      </c>
      <c r="B140" s="5" t="s">
        <v>13</v>
      </c>
      <c r="C140" s="5" t="s">
        <v>29</v>
      </c>
      <c r="D140" s="5" t="s">
        <v>30</v>
      </c>
      <c r="E140" s="5" t="s">
        <v>16</v>
      </c>
      <c r="F140" s="5" t="s">
        <v>17</v>
      </c>
      <c r="G140" s="5" t="s">
        <v>31</v>
      </c>
      <c r="H140" s="5" t="s">
        <v>32</v>
      </c>
      <c r="I140" s="5">
        <v>12</v>
      </c>
      <c r="J140" s="5">
        <v>-1</v>
      </c>
      <c r="K140" s="5">
        <v>-350.88</v>
      </c>
      <c r="L140" s="5" t="s">
        <v>20</v>
      </c>
      <c r="M140" s="11" t="s">
        <v>21</v>
      </c>
      <c r="N140" s="13">
        <f t="shared" si="14"/>
        <v>350.88</v>
      </c>
      <c r="O140" s="13">
        <f t="shared" si="15"/>
        <v>-350.88</v>
      </c>
      <c r="P140" s="13">
        <f t="shared" si="16"/>
        <v>398394.02000000008</v>
      </c>
      <c r="Q140" s="13">
        <f t="shared" si="17"/>
        <v>-2390.4899999999998</v>
      </c>
      <c r="R140" s="13">
        <f t="shared" si="18"/>
        <v>-5602.2199999999984</v>
      </c>
      <c r="S140" s="18">
        <f t="shared" si="19"/>
        <v>32</v>
      </c>
      <c r="T140" s="30">
        <f t="shared" si="20"/>
        <v>-175.06937499999995</v>
      </c>
    </row>
    <row r="141" spans="1:20" ht="14.25" customHeight="1">
      <c r="A141" s="6">
        <v>45628</v>
      </c>
      <c r="B141" s="7" t="s">
        <v>83</v>
      </c>
      <c r="C141" s="7" t="s">
        <v>199</v>
      </c>
      <c r="D141" s="7" t="s">
        <v>200</v>
      </c>
      <c r="E141" s="7" t="s">
        <v>16</v>
      </c>
      <c r="F141" s="7" t="s">
        <v>17</v>
      </c>
      <c r="G141" s="7" t="s">
        <v>18</v>
      </c>
      <c r="H141" s="7" t="s">
        <v>104</v>
      </c>
      <c r="I141" s="7">
        <v>480</v>
      </c>
      <c r="J141" s="7">
        <v>-5</v>
      </c>
      <c r="K141" s="7">
        <v>-350</v>
      </c>
      <c r="L141" s="7" t="s">
        <v>153</v>
      </c>
      <c r="M141" s="12" t="s">
        <v>207</v>
      </c>
      <c r="N141" s="13">
        <f t="shared" si="14"/>
        <v>70</v>
      </c>
      <c r="O141" s="13">
        <f t="shared" si="15"/>
        <v>-350</v>
      </c>
      <c r="P141" s="13">
        <f t="shared" si="16"/>
        <v>331409.28999999998</v>
      </c>
      <c r="Q141" s="13">
        <f t="shared" si="17"/>
        <v>-350</v>
      </c>
      <c r="R141" s="13">
        <f t="shared" si="18"/>
        <v>-20979.350000000053</v>
      </c>
      <c r="S141" s="18">
        <f t="shared" si="19"/>
        <v>331</v>
      </c>
      <c r="T141" s="30">
        <f t="shared" si="20"/>
        <v>-63.381722054380823</v>
      </c>
    </row>
    <row r="142" spans="1:20" ht="14.25" customHeight="1">
      <c r="A142" s="6">
        <v>45628</v>
      </c>
      <c r="B142" s="7" t="s">
        <v>83</v>
      </c>
      <c r="C142" s="7" t="s">
        <v>177</v>
      </c>
      <c r="D142" s="7" t="s">
        <v>178</v>
      </c>
      <c r="E142" s="7" t="s">
        <v>45</v>
      </c>
      <c r="F142" s="7" t="s">
        <v>46</v>
      </c>
      <c r="G142" s="7" t="s">
        <v>40</v>
      </c>
      <c r="H142" s="7" t="s">
        <v>41</v>
      </c>
      <c r="I142" s="7">
        <v>144</v>
      </c>
      <c r="J142" s="7">
        <v>-2</v>
      </c>
      <c r="K142" s="7">
        <v>-347.14</v>
      </c>
      <c r="L142" s="7" t="s">
        <v>179</v>
      </c>
      <c r="M142" s="12" t="s">
        <v>207</v>
      </c>
      <c r="N142" s="13">
        <f t="shared" si="14"/>
        <v>173.57</v>
      </c>
      <c r="O142" s="13">
        <f t="shared" si="15"/>
        <v>-347.14</v>
      </c>
      <c r="P142" s="13">
        <f t="shared" si="16"/>
        <v>121640.26999999999</v>
      </c>
      <c r="Q142" s="13">
        <f t="shared" si="17"/>
        <v>-2814.74</v>
      </c>
      <c r="R142" s="13">
        <f t="shared" si="18"/>
        <v>-20629.350000000053</v>
      </c>
      <c r="S142" s="18">
        <f t="shared" si="19"/>
        <v>330</v>
      </c>
      <c r="T142" s="30">
        <f t="shared" si="20"/>
        <v>-62.513181818181977</v>
      </c>
    </row>
    <row r="143" spans="1:20" ht="14.25" customHeight="1">
      <c r="A143" s="6">
        <v>45628</v>
      </c>
      <c r="B143" s="7" t="s">
        <v>83</v>
      </c>
      <c r="C143" s="7" t="s">
        <v>286</v>
      </c>
      <c r="D143" s="7" t="s">
        <v>287</v>
      </c>
      <c r="E143" s="7" t="s">
        <v>16</v>
      </c>
      <c r="F143" s="7" t="s">
        <v>17</v>
      </c>
      <c r="G143" s="7" t="s">
        <v>31</v>
      </c>
      <c r="H143" s="7" t="s">
        <v>32</v>
      </c>
      <c r="I143" s="7">
        <v>48</v>
      </c>
      <c r="J143" s="7">
        <v>-2</v>
      </c>
      <c r="K143" s="7">
        <v>-342.34</v>
      </c>
      <c r="L143" s="7" t="s">
        <v>86</v>
      </c>
      <c r="M143" s="12" t="s">
        <v>207</v>
      </c>
      <c r="N143" s="13">
        <f t="shared" si="14"/>
        <v>171.17</v>
      </c>
      <c r="O143" s="13">
        <f t="shared" si="15"/>
        <v>-342.34</v>
      </c>
      <c r="P143" s="13">
        <f t="shared" si="16"/>
        <v>398744.90000000008</v>
      </c>
      <c r="Q143" s="13">
        <f t="shared" si="17"/>
        <v>-1032.56</v>
      </c>
      <c r="R143" s="13">
        <f t="shared" si="18"/>
        <v>-20282.210000000054</v>
      </c>
      <c r="S143" s="18">
        <f t="shared" si="19"/>
        <v>329</v>
      </c>
      <c r="T143" s="30">
        <f t="shared" si="20"/>
        <v>-61.648054711246367</v>
      </c>
    </row>
    <row r="144" spans="1:20" ht="14.25" customHeight="1">
      <c r="A144" s="6">
        <v>45628</v>
      </c>
      <c r="B144" s="7" t="s">
        <v>83</v>
      </c>
      <c r="C144" s="7" t="s">
        <v>292</v>
      </c>
      <c r="D144" s="7" t="s">
        <v>293</v>
      </c>
      <c r="E144" s="7" t="s">
        <v>294</v>
      </c>
      <c r="F144" s="7" t="s">
        <v>295</v>
      </c>
      <c r="G144" s="7" t="s">
        <v>31</v>
      </c>
      <c r="H144" s="7" t="s">
        <v>32</v>
      </c>
      <c r="I144" s="7">
        <v>48</v>
      </c>
      <c r="J144" s="7">
        <v>-2</v>
      </c>
      <c r="K144" s="7">
        <v>-342.34</v>
      </c>
      <c r="L144" s="7" t="s">
        <v>86</v>
      </c>
      <c r="M144" s="12" t="s">
        <v>207</v>
      </c>
      <c r="N144" s="13">
        <f t="shared" si="14"/>
        <v>171.17</v>
      </c>
      <c r="O144" s="13">
        <f t="shared" si="15"/>
        <v>-342.34</v>
      </c>
      <c r="P144" s="13">
        <f t="shared" si="16"/>
        <v>399087.24000000011</v>
      </c>
      <c r="Q144" s="13">
        <f t="shared" si="17"/>
        <v>-1006.3399999999999</v>
      </c>
      <c r="R144" s="13">
        <f t="shared" si="18"/>
        <v>-19939.87000000005</v>
      </c>
      <c r="S144" s="18">
        <f t="shared" si="19"/>
        <v>328</v>
      </c>
      <c r="T144" s="30">
        <f t="shared" si="20"/>
        <v>-60.792286585366007</v>
      </c>
    </row>
    <row r="145" spans="1:20" ht="14.25" customHeight="1">
      <c r="A145" s="6">
        <v>45628</v>
      </c>
      <c r="B145" s="7" t="s">
        <v>83</v>
      </c>
      <c r="C145" s="7" t="s">
        <v>397</v>
      </c>
      <c r="D145" s="7" t="s">
        <v>398</v>
      </c>
      <c r="E145" s="7" t="s">
        <v>224</v>
      </c>
      <c r="F145" s="7" t="s">
        <v>225</v>
      </c>
      <c r="G145" s="7" t="s">
        <v>74</v>
      </c>
      <c r="H145" s="7" t="s">
        <v>76</v>
      </c>
      <c r="I145" s="7">
        <v>30</v>
      </c>
      <c r="J145" s="7">
        <v>-1</v>
      </c>
      <c r="K145" s="7">
        <v>-340.91</v>
      </c>
      <c r="L145" s="7" t="s">
        <v>86</v>
      </c>
      <c r="M145" s="12" t="s">
        <v>207</v>
      </c>
      <c r="N145" s="13">
        <f t="shared" si="14"/>
        <v>340.91</v>
      </c>
      <c r="O145" s="13">
        <f t="shared" si="15"/>
        <v>-340.91</v>
      </c>
      <c r="P145" s="13">
        <f t="shared" si="16"/>
        <v>89090.62999999999</v>
      </c>
      <c r="Q145" s="13">
        <f t="shared" si="17"/>
        <v>-1073.3900000000001</v>
      </c>
      <c r="R145" s="13">
        <f t="shared" si="18"/>
        <v>-19597.530000000053</v>
      </c>
      <c r="S145" s="18">
        <f t="shared" si="19"/>
        <v>327</v>
      </c>
      <c r="T145" s="30">
        <f t="shared" si="20"/>
        <v>-59.931284403669885</v>
      </c>
    </row>
    <row r="146" spans="1:20" ht="14.25" customHeight="1">
      <c r="A146" s="6">
        <v>45628</v>
      </c>
      <c r="B146" s="7" t="s">
        <v>83</v>
      </c>
      <c r="C146" s="7" t="s">
        <v>308</v>
      </c>
      <c r="D146" s="7" t="s">
        <v>309</v>
      </c>
      <c r="E146" s="7" t="s">
        <v>24</v>
      </c>
      <c r="F146" s="7" t="s">
        <v>310</v>
      </c>
      <c r="G146" s="7" t="s">
        <v>110</v>
      </c>
      <c r="H146" s="7" t="s">
        <v>111</v>
      </c>
      <c r="I146" s="7">
        <v>36</v>
      </c>
      <c r="J146" s="7">
        <v>-3</v>
      </c>
      <c r="K146" s="7">
        <v>-337.5</v>
      </c>
      <c r="L146" s="7" t="s">
        <v>86</v>
      </c>
      <c r="M146" s="12" t="s">
        <v>207</v>
      </c>
      <c r="N146" s="13">
        <f t="shared" si="14"/>
        <v>112.5</v>
      </c>
      <c r="O146" s="13">
        <f t="shared" si="15"/>
        <v>-337.5</v>
      </c>
      <c r="P146" s="13">
        <f t="shared" si="16"/>
        <v>156995.14999999997</v>
      </c>
      <c r="Q146" s="13">
        <f t="shared" si="17"/>
        <v>-337.5</v>
      </c>
      <c r="R146" s="13">
        <f t="shared" si="18"/>
        <v>-19256.62000000005</v>
      </c>
      <c r="S146" s="18">
        <f t="shared" si="19"/>
        <v>326</v>
      </c>
      <c r="T146" s="30">
        <f t="shared" si="20"/>
        <v>-59.069386503067641</v>
      </c>
    </row>
    <row r="147" spans="1:20" ht="14.25" customHeight="1">
      <c r="A147" s="6">
        <v>45628</v>
      </c>
      <c r="B147" s="7" t="s">
        <v>83</v>
      </c>
      <c r="C147" s="7" t="s">
        <v>314</v>
      </c>
      <c r="D147" s="7" t="s">
        <v>315</v>
      </c>
      <c r="E147" s="7" t="s">
        <v>184</v>
      </c>
      <c r="F147" s="7" t="s">
        <v>185</v>
      </c>
      <c r="G147" s="7" t="s">
        <v>26</v>
      </c>
      <c r="H147" s="7" t="s">
        <v>116</v>
      </c>
      <c r="I147" s="7">
        <v>6</v>
      </c>
      <c r="J147" s="7">
        <v>-1</v>
      </c>
      <c r="K147" s="7">
        <v>-334.82</v>
      </c>
      <c r="L147" s="7" t="s">
        <v>174</v>
      </c>
      <c r="M147" s="12" t="s">
        <v>207</v>
      </c>
      <c r="N147" s="13">
        <f t="shared" si="14"/>
        <v>334.82</v>
      </c>
      <c r="O147" s="13">
        <f t="shared" si="15"/>
        <v>-334.82</v>
      </c>
      <c r="P147" s="13">
        <f t="shared" si="16"/>
        <v>31572.2</v>
      </c>
      <c r="Q147" s="13">
        <f t="shared" si="17"/>
        <v>-334.82</v>
      </c>
      <c r="R147" s="13">
        <f t="shared" si="18"/>
        <v>-18919.12000000005</v>
      </c>
      <c r="S147" s="18">
        <f t="shared" si="19"/>
        <v>325</v>
      </c>
      <c r="T147" s="30">
        <f t="shared" si="20"/>
        <v>-58.212676923077076</v>
      </c>
    </row>
    <row r="148" spans="1:20" ht="14.25" customHeight="1">
      <c r="A148" s="6">
        <v>45628</v>
      </c>
      <c r="B148" s="7" t="s">
        <v>83</v>
      </c>
      <c r="C148" s="7" t="s">
        <v>254</v>
      </c>
      <c r="D148" s="7" t="s">
        <v>255</v>
      </c>
      <c r="E148" s="7" t="s">
        <v>256</v>
      </c>
      <c r="F148" s="7" t="s">
        <v>257</v>
      </c>
      <c r="G148" s="7" t="s">
        <v>62</v>
      </c>
      <c r="H148" s="7" t="s">
        <v>63</v>
      </c>
      <c r="I148" s="7">
        <v>48</v>
      </c>
      <c r="J148" s="7">
        <v>-4</v>
      </c>
      <c r="K148" s="7">
        <v>-333.36</v>
      </c>
      <c r="L148" s="7" t="s">
        <v>86</v>
      </c>
      <c r="M148" s="12" t="s">
        <v>207</v>
      </c>
      <c r="N148" s="13">
        <f t="shared" si="14"/>
        <v>83.34</v>
      </c>
      <c r="O148" s="13">
        <f t="shared" si="15"/>
        <v>-333.36</v>
      </c>
      <c r="P148" s="13">
        <f t="shared" si="16"/>
        <v>1111689.04</v>
      </c>
      <c r="Q148" s="13">
        <f t="shared" si="17"/>
        <v>-539.36</v>
      </c>
      <c r="R148" s="13">
        <f t="shared" si="18"/>
        <v>-18584.300000000057</v>
      </c>
      <c r="S148" s="18">
        <f t="shared" si="19"/>
        <v>324</v>
      </c>
      <c r="T148" s="30">
        <f t="shared" si="20"/>
        <v>-57.35895061728413</v>
      </c>
    </row>
    <row r="149" spans="1:20" ht="14.25" customHeight="1">
      <c r="A149" s="4">
        <v>45628</v>
      </c>
      <c r="B149" s="5" t="s">
        <v>13</v>
      </c>
      <c r="C149" s="5" t="s">
        <v>29</v>
      </c>
      <c r="D149" s="5" t="s">
        <v>30</v>
      </c>
      <c r="E149" s="5" t="s">
        <v>16</v>
      </c>
      <c r="F149" s="5" t="s">
        <v>17</v>
      </c>
      <c r="G149" s="5" t="s">
        <v>31</v>
      </c>
      <c r="H149" s="5" t="s">
        <v>32</v>
      </c>
      <c r="I149" s="5">
        <v>24</v>
      </c>
      <c r="J149" s="5">
        <v>-2</v>
      </c>
      <c r="K149" s="5">
        <v>-333.34</v>
      </c>
      <c r="L149" s="5" t="s">
        <v>20</v>
      </c>
      <c r="M149" s="11" t="s">
        <v>21</v>
      </c>
      <c r="N149" s="13">
        <f t="shared" si="14"/>
        <v>166.67</v>
      </c>
      <c r="O149" s="13">
        <f t="shared" si="15"/>
        <v>-333.34</v>
      </c>
      <c r="P149" s="13">
        <f t="shared" si="16"/>
        <v>399429.58000000007</v>
      </c>
      <c r="Q149" s="13">
        <f t="shared" si="17"/>
        <v>-2039.61</v>
      </c>
      <c r="R149" s="13">
        <f t="shared" si="18"/>
        <v>-5251.34</v>
      </c>
      <c r="S149" s="18">
        <f t="shared" si="19"/>
        <v>31</v>
      </c>
      <c r="T149" s="30">
        <f t="shared" si="20"/>
        <v>-169.39806451612904</v>
      </c>
    </row>
    <row r="150" spans="1:20" ht="14.25" customHeight="1">
      <c r="A150" s="6">
        <v>45628</v>
      </c>
      <c r="B150" s="7" t="s">
        <v>83</v>
      </c>
      <c r="C150" s="7" t="s">
        <v>239</v>
      </c>
      <c r="D150" s="7" t="s">
        <v>240</v>
      </c>
      <c r="E150" s="7" t="s">
        <v>241</v>
      </c>
      <c r="F150" s="7" t="s">
        <v>242</v>
      </c>
      <c r="G150" s="7" t="s">
        <v>55</v>
      </c>
      <c r="H150" s="7" t="s">
        <v>56</v>
      </c>
      <c r="I150" s="7">
        <v>288</v>
      </c>
      <c r="J150" s="7">
        <v>-26</v>
      </c>
      <c r="K150" s="7">
        <v>-333.32</v>
      </c>
      <c r="L150" s="7" t="s">
        <v>153</v>
      </c>
      <c r="M150" s="12" t="s">
        <v>207</v>
      </c>
      <c r="N150" s="13">
        <f t="shared" si="14"/>
        <v>12.82</v>
      </c>
      <c r="O150" s="13">
        <f t="shared" si="15"/>
        <v>-333.32</v>
      </c>
      <c r="P150" s="13">
        <f t="shared" si="16"/>
        <v>417971.22999999986</v>
      </c>
      <c r="Q150" s="13">
        <f t="shared" si="17"/>
        <v>-1613.7200000000003</v>
      </c>
      <c r="R150" s="13">
        <f t="shared" si="18"/>
        <v>-18250.94000000005</v>
      </c>
      <c r="S150" s="18">
        <f t="shared" si="19"/>
        <v>323</v>
      </c>
      <c r="T150" s="30">
        <f t="shared" si="20"/>
        <v>-56.504458204334519</v>
      </c>
    </row>
    <row r="151" spans="1:20" ht="14.25" customHeight="1">
      <c r="A151" s="6">
        <v>45628</v>
      </c>
      <c r="B151" s="7" t="s">
        <v>83</v>
      </c>
      <c r="C151" s="7" t="s">
        <v>387</v>
      </c>
      <c r="D151" s="7" t="s">
        <v>388</v>
      </c>
      <c r="E151" s="7" t="s">
        <v>36</v>
      </c>
      <c r="F151" s="7" t="s">
        <v>37</v>
      </c>
      <c r="G151" s="7" t="s">
        <v>55</v>
      </c>
      <c r="H151" s="7" t="s">
        <v>56</v>
      </c>
      <c r="I151" s="7">
        <v>12</v>
      </c>
      <c r="J151" s="7">
        <v>-1</v>
      </c>
      <c r="K151" s="7">
        <v>-332.5</v>
      </c>
      <c r="L151" s="7" t="s">
        <v>174</v>
      </c>
      <c r="M151" s="12" t="s">
        <v>207</v>
      </c>
      <c r="N151" s="13">
        <f t="shared" si="14"/>
        <v>332.5</v>
      </c>
      <c r="O151" s="13">
        <f t="shared" si="15"/>
        <v>-332.5</v>
      </c>
      <c r="P151" s="13">
        <f t="shared" si="16"/>
        <v>418304.54999999981</v>
      </c>
      <c r="Q151" s="13">
        <f t="shared" si="17"/>
        <v>-332.5</v>
      </c>
      <c r="R151" s="13">
        <f t="shared" si="18"/>
        <v>-17917.62000000005</v>
      </c>
      <c r="S151" s="18">
        <f t="shared" si="19"/>
        <v>322</v>
      </c>
      <c r="T151" s="30">
        <f t="shared" si="20"/>
        <v>-55.644782608695806</v>
      </c>
    </row>
    <row r="152" spans="1:20" ht="14.25" customHeight="1">
      <c r="A152" s="6">
        <v>45628</v>
      </c>
      <c r="B152" s="7" t="s">
        <v>83</v>
      </c>
      <c r="C152" s="7" t="s">
        <v>385</v>
      </c>
      <c r="D152" s="7" t="s">
        <v>386</v>
      </c>
      <c r="E152" s="7" t="s">
        <v>24</v>
      </c>
      <c r="F152" s="7" t="s">
        <v>25</v>
      </c>
      <c r="G152" s="7" t="s">
        <v>55</v>
      </c>
      <c r="H152" s="7" t="s">
        <v>56</v>
      </c>
      <c r="I152" s="7">
        <v>12</v>
      </c>
      <c r="J152" s="7">
        <v>-1</v>
      </c>
      <c r="K152" s="7">
        <v>-332.5</v>
      </c>
      <c r="L152" s="7" t="s">
        <v>86</v>
      </c>
      <c r="M152" s="12" t="s">
        <v>207</v>
      </c>
      <c r="N152" s="13">
        <f t="shared" si="14"/>
        <v>332.5</v>
      </c>
      <c r="O152" s="13">
        <f t="shared" si="15"/>
        <v>-332.5</v>
      </c>
      <c r="P152" s="13">
        <f t="shared" si="16"/>
        <v>418637.04999999981</v>
      </c>
      <c r="Q152" s="13">
        <f t="shared" si="17"/>
        <v>-465</v>
      </c>
      <c r="R152" s="13">
        <f t="shared" si="18"/>
        <v>-17585.120000000043</v>
      </c>
      <c r="S152" s="18">
        <f t="shared" si="19"/>
        <v>321</v>
      </c>
      <c r="T152" s="30">
        <f t="shared" si="20"/>
        <v>-54.782305295950287</v>
      </c>
    </row>
    <row r="153" spans="1:20" ht="14.25" customHeight="1">
      <c r="A153" s="6">
        <v>45628</v>
      </c>
      <c r="B153" s="7" t="s">
        <v>83</v>
      </c>
      <c r="C153" s="7" t="s">
        <v>292</v>
      </c>
      <c r="D153" s="7" t="s">
        <v>293</v>
      </c>
      <c r="E153" s="7" t="s">
        <v>294</v>
      </c>
      <c r="F153" s="7" t="s">
        <v>295</v>
      </c>
      <c r="G153" s="7" t="s">
        <v>55</v>
      </c>
      <c r="H153" s="7" t="s">
        <v>56</v>
      </c>
      <c r="I153" s="7">
        <v>12</v>
      </c>
      <c r="J153" s="7">
        <v>-1</v>
      </c>
      <c r="K153" s="7">
        <v>-332.5</v>
      </c>
      <c r="L153" s="7" t="s">
        <v>86</v>
      </c>
      <c r="M153" s="12" t="s">
        <v>207</v>
      </c>
      <c r="N153" s="13">
        <f t="shared" si="14"/>
        <v>332.5</v>
      </c>
      <c r="O153" s="13">
        <f t="shared" si="15"/>
        <v>-332.5</v>
      </c>
      <c r="P153" s="13">
        <f t="shared" si="16"/>
        <v>418969.54999999981</v>
      </c>
      <c r="Q153" s="13">
        <f t="shared" si="17"/>
        <v>-664</v>
      </c>
      <c r="R153" s="13">
        <f t="shared" si="18"/>
        <v>-17252.620000000043</v>
      </c>
      <c r="S153" s="18">
        <f t="shared" si="19"/>
        <v>320</v>
      </c>
      <c r="T153" s="30">
        <f t="shared" si="20"/>
        <v>-53.914437500000133</v>
      </c>
    </row>
    <row r="154" spans="1:20" ht="14.25" customHeight="1">
      <c r="A154" s="6">
        <v>45628</v>
      </c>
      <c r="B154" s="7" t="s">
        <v>83</v>
      </c>
      <c r="C154" s="7" t="s">
        <v>376</v>
      </c>
      <c r="D154" s="7" t="s">
        <v>377</v>
      </c>
      <c r="E154" s="7" t="s">
        <v>16</v>
      </c>
      <c r="F154" s="7" t="s">
        <v>17</v>
      </c>
      <c r="G154" s="7" t="s">
        <v>55</v>
      </c>
      <c r="H154" s="7" t="s">
        <v>56</v>
      </c>
      <c r="I154" s="7">
        <v>12</v>
      </c>
      <c r="J154" s="7">
        <v>-1</v>
      </c>
      <c r="K154" s="7">
        <v>-332.5</v>
      </c>
      <c r="L154" s="7" t="s">
        <v>174</v>
      </c>
      <c r="M154" s="12" t="s">
        <v>207</v>
      </c>
      <c r="N154" s="13">
        <f t="shared" si="14"/>
        <v>332.5</v>
      </c>
      <c r="O154" s="13">
        <f t="shared" si="15"/>
        <v>-332.5</v>
      </c>
      <c r="P154" s="13">
        <f t="shared" si="16"/>
        <v>419302.04999999981</v>
      </c>
      <c r="Q154" s="13">
        <f t="shared" si="17"/>
        <v>-497.5</v>
      </c>
      <c r="R154" s="13">
        <f t="shared" si="18"/>
        <v>-16920.120000000046</v>
      </c>
      <c r="S154" s="18">
        <f t="shared" si="19"/>
        <v>319</v>
      </c>
      <c r="T154" s="30">
        <f t="shared" si="20"/>
        <v>-53.041128526645913</v>
      </c>
    </row>
    <row r="155" spans="1:20" ht="14.25" customHeight="1">
      <c r="A155" s="6">
        <v>45628</v>
      </c>
      <c r="B155" s="7" t="s">
        <v>83</v>
      </c>
      <c r="C155" s="7" t="s">
        <v>177</v>
      </c>
      <c r="D155" s="7" t="s">
        <v>178</v>
      </c>
      <c r="E155" s="7" t="s">
        <v>45</v>
      </c>
      <c r="F155" s="7" t="s">
        <v>46</v>
      </c>
      <c r="G155" s="7" t="s">
        <v>31</v>
      </c>
      <c r="H155" s="7" t="s">
        <v>32</v>
      </c>
      <c r="I155" s="7">
        <v>12</v>
      </c>
      <c r="J155" s="7">
        <v>-1</v>
      </c>
      <c r="K155" s="7">
        <v>-330.23</v>
      </c>
      <c r="L155" s="7" t="s">
        <v>179</v>
      </c>
      <c r="M155" s="12" t="s">
        <v>207</v>
      </c>
      <c r="N155" s="13">
        <f t="shared" si="14"/>
        <v>330.23</v>
      </c>
      <c r="O155" s="13">
        <f t="shared" si="15"/>
        <v>-330.23</v>
      </c>
      <c r="P155" s="13">
        <f t="shared" si="16"/>
        <v>399762.9200000001</v>
      </c>
      <c r="Q155" s="13">
        <f t="shared" si="17"/>
        <v>-2467.6000000000004</v>
      </c>
      <c r="R155" s="13">
        <f t="shared" si="18"/>
        <v>-16587.62000000005</v>
      </c>
      <c r="S155" s="18">
        <f t="shared" si="19"/>
        <v>318</v>
      </c>
      <c r="T155" s="30">
        <f t="shared" si="20"/>
        <v>-52.162327044025311</v>
      </c>
    </row>
    <row r="156" spans="1:20" ht="14.25" customHeight="1">
      <c r="A156" s="6">
        <v>45628</v>
      </c>
      <c r="B156" s="7" t="s">
        <v>83</v>
      </c>
      <c r="C156" s="7" t="s">
        <v>378</v>
      </c>
      <c r="D156" s="7" t="s">
        <v>379</v>
      </c>
      <c r="E156" s="7" t="s">
        <v>24</v>
      </c>
      <c r="F156" s="7" t="s">
        <v>25</v>
      </c>
      <c r="G156" s="7" t="s">
        <v>62</v>
      </c>
      <c r="H156" s="7" t="s">
        <v>124</v>
      </c>
      <c r="I156" s="7">
        <v>12</v>
      </c>
      <c r="J156" s="7">
        <v>-2</v>
      </c>
      <c r="K156" s="7">
        <v>-320.36</v>
      </c>
      <c r="L156" s="7" t="s">
        <v>86</v>
      </c>
      <c r="M156" s="12" t="s">
        <v>207</v>
      </c>
      <c r="N156" s="13">
        <f t="shared" si="14"/>
        <v>160.18</v>
      </c>
      <c r="O156" s="13">
        <f t="shared" si="15"/>
        <v>-320.36</v>
      </c>
      <c r="P156" s="13">
        <f t="shared" si="16"/>
        <v>528277.95999999985</v>
      </c>
      <c r="Q156" s="13">
        <f t="shared" si="17"/>
        <v>238.32999999999998</v>
      </c>
      <c r="R156" s="13">
        <f t="shared" si="18"/>
        <v>-16257.390000000047</v>
      </c>
      <c r="S156" s="18">
        <f t="shared" si="19"/>
        <v>317</v>
      </c>
      <c r="T156" s="30">
        <f t="shared" si="20"/>
        <v>-51.28514195583611</v>
      </c>
    </row>
    <row r="157" spans="1:20" ht="14.25" customHeight="1">
      <c r="A157" s="6">
        <v>45628</v>
      </c>
      <c r="B157" s="7" t="s">
        <v>83</v>
      </c>
      <c r="C157" s="7" t="s">
        <v>397</v>
      </c>
      <c r="D157" s="7" t="s">
        <v>398</v>
      </c>
      <c r="E157" s="7" t="s">
        <v>224</v>
      </c>
      <c r="F157" s="7" t="s">
        <v>225</v>
      </c>
      <c r="G157" s="7" t="s">
        <v>62</v>
      </c>
      <c r="H157" s="7" t="s">
        <v>124</v>
      </c>
      <c r="I157" s="7">
        <v>12</v>
      </c>
      <c r="J157" s="7">
        <v>-2</v>
      </c>
      <c r="K157" s="7">
        <v>-320.36</v>
      </c>
      <c r="L157" s="7" t="s">
        <v>86</v>
      </c>
      <c r="M157" s="12" t="s">
        <v>207</v>
      </c>
      <c r="N157" s="13">
        <f t="shared" si="14"/>
        <v>160.18</v>
      </c>
      <c r="O157" s="13">
        <f t="shared" si="15"/>
        <v>-320.36</v>
      </c>
      <c r="P157" s="13">
        <f t="shared" si="16"/>
        <v>528598.31999999995</v>
      </c>
      <c r="Q157" s="13">
        <f t="shared" si="17"/>
        <v>-732.48</v>
      </c>
      <c r="R157" s="13">
        <f t="shared" si="18"/>
        <v>-15937.03000000005</v>
      </c>
      <c r="S157" s="18">
        <f t="shared" si="19"/>
        <v>316</v>
      </c>
      <c r="T157" s="30">
        <f t="shared" si="20"/>
        <v>-50.433639240506487</v>
      </c>
    </row>
    <row r="158" spans="1:20" ht="14.25" customHeight="1">
      <c r="A158" s="6">
        <v>45628</v>
      </c>
      <c r="B158" s="7" t="s">
        <v>83</v>
      </c>
      <c r="C158" s="7" t="s">
        <v>230</v>
      </c>
      <c r="D158" s="7" t="s">
        <v>231</v>
      </c>
      <c r="E158" s="7" t="s">
        <v>224</v>
      </c>
      <c r="F158" s="7" t="s">
        <v>232</v>
      </c>
      <c r="G158" s="7" t="s">
        <v>18</v>
      </c>
      <c r="H158" s="7" t="s">
        <v>104</v>
      </c>
      <c r="I158" s="7">
        <v>480</v>
      </c>
      <c r="J158" s="7">
        <v>-8</v>
      </c>
      <c r="K158" s="7">
        <v>-320</v>
      </c>
      <c r="L158" s="7" t="s">
        <v>153</v>
      </c>
      <c r="M158" s="12" t="s">
        <v>207</v>
      </c>
      <c r="N158" s="13">
        <f t="shared" si="14"/>
        <v>40</v>
      </c>
      <c r="O158" s="13">
        <f t="shared" si="15"/>
        <v>-320</v>
      </c>
      <c r="P158" s="13">
        <f t="shared" si="16"/>
        <v>331759.28999999998</v>
      </c>
      <c r="Q158" s="13">
        <f t="shared" si="17"/>
        <v>-783.55000000000007</v>
      </c>
      <c r="R158" s="13">
        <f t="shared" si="18"/>
        <v>-15616.670000000049</v>
      </c>
      <c r="S158" s="18">
        <f t="shared" si="19"/>
        <v>315</v>
      </c>
      <c r="T158" s="30">
        <f t="shared" si="20"/>
        <v>-49.576730158730314</v>
      </c>
    </row>
    <row r="159" spans="1:20" ht="14.25" customHeight="1">
      <c r="A159" s="6">
        <v>45628</v>
      </c>
      <c r="B159" s="7" t="s">
        <v>83</v>
      </c>
      <c r="C159" s="7" t="s">
        <v>210</v>
      </c>
      <c r="D159" s="7" t="s">
        <v>211</v>
      </c>
      <c r="E159" s="7" t="s">
        <v>212</v>
      </c>
      <c r="F159" s="7" t="s">
        <v>213</v>
      </c>
      <c r="G159" s="7" t="s">
        <v>18</v>
      </c>
      <c r="H159" s="7" t="s">
        <v>103</v>
      </c>
      <c r="I159" s="7">
        <v>100</v>
      </c>
      <c r="J159" s="7">
        <v>-4</v>
      </c>
      <c r="K159" s="7">
        <v>-314.44</v>
      </c>
      <c r="L159" s="7" t="s">
        <v>174</v>
      </c>
      <c r="M159" s="12" t="s">
        <v>207</v>
      </c>
      <c r="N159" s="13">
        <f t="shared" si="14"/>
        <v>78.61</v>
      </c>
      <c r="O159" s="13">
        <f t="shared" si="15"/>
        <v>-314.44</v>
      </c>
      <c r="P159" s="13">
        <f t="shared" si="16"/>
        <v>21306.2</v>
      </c>
      <c r="Q159" s="13">
        <f t="shared" si="17"/>
        <v>-437.25</v>
      </c>
      <c r="R159" s="13">
        <f t="shared" si="18"/>
        <v>-15296.670000000049</v>
      </c>
      <c r="S159" s="18">
        <f t="shared" si="19"/>
        <v>314</v>
      </c>
      <c r="T159" s="30">
        <f t="shared" si="20"/>
        <v>-48.715509554140283</v>
      </c>
    </row>
    <row r="160" spans="1:20" ht="14.25" customHeight="1">
      <c r="A160" s="4">
        <v>45628</v>
      </c>
      <c r="B160" s="5" t="s">
        <v>13</v>
      </c>
      <c r="C160" s="5" t="s">
        <v>38</v>
      </c>
      <c r="D160" s="5" t="s">
        <v>39</v>
      </c>
      <c r="E160" s="5" t="s">
        <v>24</v>
      </c>
      <c r="F160" s="5" t="s">
        <v>25</v>
      </c>
      <c r="G160" s="5" t="s">
        <v>40</v>
      </c>
      <c r="H160" s="5" t="s">
        <v>41</v>
      </c>
      <c r="I160" s="5">
        <v>1080</v>
      </c>
      <c r="J160" s="5">
        <v>-8</v>
      </c>
      <c r="K160" s="5">
        <v>-313.76</v>
      </c>
      <c r="L160" s="5" t="s">
        <v>28</v>
      </c>
      <c r="M160" s="11" t="s">
        <v>21</v>
      </c>
      <c r="N160" s="13">
        <f t="shared" si="14"/>
        <v>39.22</v>
      </c>
      <c r="O160" s="13">
        <f t="shared" si="15"/>
        <v>-313.76</v>
      </c>
      <c r="P160" s="13">
        <f t="shared" si="16"/>
        <v>121987.40999999999</v>
      </c>
      <c r="Q160" s="13">
        <f t="shared" si="17"/>
        <v>-313.76</v>
      </c>
      <c r="R160" s="13">
        <f t="shared" si="18"/>
        <v>-4918.0000000000009</v>
      </c>
      <c r="S160" s="18">
        <f t="shared" si="19"/>
        <v>30</v>
      </c>
      <c r="T160" s="30">
        <f t="shared" si="20"/>
        <v>-163.93333333333337</v>
      </c>
    </row>
    <row r="161" spans="1:20" ht="14.25" customHeight="1">
      <c r="A161" s="6">
        <v>45628</v>
      </c>
      <c r="B161" s="7" t="s">
        <v>83</v>
      </c>
      <c r="C161" s="7" t="s">
        <v>168</v>
      </c>
      <c r="D161" s="7" t="s">
        <v>169</v>
      </c>
      <c r="E161" s="7" t="s">
        <v>16</v>
      </c>
      <c r="F161" s="7" t="s">
        <v>17</v>
      </c>
      <c r="G161" s="7" t="s">
        <v>18</v>
      </c>
      <c r="H161" s="7" t="s">
        <v>109</v>
      </c>
      <c r="I161" s="7">
        <v>160</v>
      </c>
      <c r="J161" s="7">
        <v>-3</v>
      </c>
      <c r="K161" s="7">
        <v>-309</v>
      </c>
      <c r="L161" s="7" t="s">
        <v>174</v>
      </c>
      <c r="M161" s="12" t="s">
        <v>207</v>
      </c>
      <c r="N161" s="13">
        <f t="shared" si="14"/>
        <v>103</v>
      </c>
      <c r="O161" s="13">
        <f t="shared" si="15"/>
        <v>-309</v>
      </c>
      <c r="P161" s="13">
        <f t="shared" si="16"/>
        <v>144762</v>
      </c>
      <c r="Q161" s="13">
        <f t="shared" si="17"/>
        <v>-1142.8899999999999</v>
      </c>
      <c r="R161" s="13">
        <f t="shared" si="18"/>
        <v>-14982.230000000047</v>
      </c>
      <c r="S161" s="18">
        <f t="shared" si="19"/>
        <v>313</v>
      </c>
      <c r="T161" s="30">
        <f t="shared" si="20"/>
        <v>-47.866549520766924</v>
      </c>
    </row>
    <row r="162" spans="1:20" ht="14.25" customHeight="1">
      <c r="A162" s="6">
        <v>45628</v>
      </c>
      <c r="B162" s="7" t="s">
        <v>83</v>
      </c>
      <c r="C162" s="7" t="s">
        <v>258</v>
      </c>
      <c r="D162" s="7" t="s">
        <v>259</v>
      </c>
      <c r="E162" s="7" t="s">
        <v>224</v>
      </c>
      <c r="F162" s="7" t="s">
        <v>232</v>
      </c>
      <c r="G162" s="7" t="s">
        <v>18</v>
      </c>
      <c r="H162" s="7" t="s">
        <v>109</v>
      </c>
      <c r="I162" s="7">
        <v>160</v>
      </c>
      <c r="J162" s="7">
        <v>-3</v>
      </c>
      <c r="K162" s="7">
        <v>-309</v>
      </c>
      <c r="L162" s="7" t="s">
        <v>174</v>
      </c>
      <c r="M162" s="12" t="s">
        <v>207</v>
      </c>
      <c r="N162" s="13">
        <f t="shared" si="14"/>
        <v>103</v>
      </c>
      <c r="O162" s="13">
        <f t="shared" si="15"/>
        <v>-309</v>
      </c>
      <c r="P162" s="13">
        <f t="shared" si="16"/>
        <v>145071</v>
      </c>
      <c r="Q162" s="13">
        <f t="shared" si="17"/>
        <v>-309</v>
      </c>
      <c r="R162" s="13">
        <f t="shared" si="18"/>
        <v>-14673.230000000047</v>
      </c>
      <c r="S162" s="18">
        <f t="shared" si="19"/>
        <v>312</v>
      </c>
      <c r="T162" s="30">
        <f t="shared" si="20"/>
        <v>-47.029583333333484</v>
      </c>
    </row>
    <row r="163" spans="1:20" ht="14.25" customHeight="1">
      <c r="A163" s="6">
        <v>45628</v>
      </c>
      <c r="B163" s="7" t="s">
        <v>83</v>
      </c>
      <c r="C163" s="7" t="s">
        <v>290</v>
      </c>
      <c r="D163" s="7" t="s">
        <v>291</v>
      </c>
      <c r="E163" s="7" t="s">
        <v>36</v>
      </c>
      <c r="F163" s="7" t="s">
        <v>37</v>
      </c>
      <c r="G163" s="7" t="s">
        <v>18</v>
      </c>
      <c r="H163" s="7" t="s">
        <v>109</v>
      </c>
      <c r="I163" s="7">
        <v>160</v>
      </c>
      <c r="J163" s="7">
        <v>-3</v>
      </c>
      <c r="K163" s="7">
        <v>-309</v>
      </c>
      <c r="L163" s="7" t="s">
        <v>86</v>
      </c>
      <c r="M163" s="12" t="s">
        <v>207</v>
      </c>
      <c r="N163" s="13">
        <f t="shared" si="14"/>
        <v>103</v>
      </c>
      <c r="O163" s="13">
        <f t="shared" si="15"/>
        <v>-309</v>
      </c>
      <c r="P163" s="13">
        <f t="shared" si="16"/>
        <v>145380</v>
      </c>
      <c r="Q163" s="13">
        <f t="shared" si="17"/>
        <v>-408.1</v>
      </c>
      <c r="R163" s="13">
        <f t="shared" si="18"/>
        <v>-14364.230000000047</v>
      </c>
      <c r="S163" s="18">
        <f t="shared" si="19"/>
        <v>311</v>
      </c>
      <c r="T163" s="30">
        <f t="shared" si="20"/>
        <v>-46.187234726688253</v>
      </c>
    </row>
    <row r="164" spans="1:20" ht="14.25" customHeight="1">
      <c r="A164" s="6">
        <v>45628</v>
      </c>
      <c r="B164" s="7" t="s">
        <v>83</v>
      </c>
      <c r="C164" s="7" t="s">
        <v>360</v>
      </c>
      <c r="D164" s="7" t="s">
        <v>361</v>
      </c>
      <c r="E164" s="7" t="s">
        <v>264</v>
      </c>
      <c r="F164" s="7" t="s">
        <v>320</v>
      </c>
      <c r="G164" s="7" t="s">
        <v>40</v>
      </c>
      <c r="H164" s="7" t="s">
        <v>93</v>
      </c>
      <c r="I164" s="7">
        <v>16</v>
      </c>
      <c r="J164" s="7">
        <v>-1</v>
      </c>
      <c r="K164" s="7">
        <v>-308.74</v>
      </c>
      <c r="L164" s="7" t="s">
        <v>86</v>
      </c>
      <c r="M164" s="12" t="s">
        <v>207</v>
      </c>
      <c r="N164" s="13">
        <f t="shared" si="14"/>
        <v>308.74</v>
      </c>
      <c r="O164" s="13">
        <f t="shared" si="15"/>
        <v>-308.74</v>
      </c>
      <c r="P164" s="13">
        <f t="shared" si="16"/>
        <v>967428.32000000007</v>
      </c>
      <c r="Q164" s="13">
        <f t="shared" si="17"/>
        <v>-431.24</v>
      </c>
      <c r="R164" s="13">
        <f t="shared" si="18"/>
        <v>-14055.23000000005</v>
      </c>
      <c r="S164" s="18">
        <f t="shared" si="19"/>
        <v>310</v>
      </c>
      <c r="T164" s="30">
        <f t="shared" si="20"/>
        <v>-45.339451612903389</v>
      </c>
    </row>
    <row r="165" spans="1:20" ht="14.25" customHeight="1">
      <c r="A165" s="4">
        <v>45628</v>
      </c>
      <c r="B165" s="5" t="s">
        <v>13</v>
      </c>
      <c r="C165" s="5" t="s">
        <v>29</v>
      </c>
      <c r="D165" s="5" t="s">
        <v>30</v>
      </c>
      <c r="E165" s="5" t="s">
        <v>16</v>
      </c>
      <c r="F165" s="5" t="s">
        <v>17</v>
      </c>
      <c r="G165" s="5" t="s">
        <v>31</v>
      </c>
      <c r="H165" s="5" t="s">
        <v>32</v>
      </c>
      <c r="I165" s="5">
        <v>18</v>
      </c>
      <c r="J165" s="5">
        <v>-1</v>
      </c>
      <c r="K165" s="5">
        <v>-307.02</v>
      </c>
      <c r="L165" s="5" t="s">
        <v>20</v>
      </c>
      <c r="M165" s="11" t="s">
        <v>21</v>
      </c>
      <c r="N165" s="13">
        <f t="shared" si="14"/>
        <v>307.02</v>
      </c>
      <c r="O165" s="13">
        <f t="shared" si="15"/>
        <v>-307.02</v>
      </c>
      <c r="P165" s="13">
        <f t="shared" si="16"/>
        <v>400093.15000000008</v>
      </c>
      <c r="Q165" s="13">
        <f t="shared" si="17"/>
        <v>-1706.2700000000002</v>
      </c>
      <c r="R165" s="13">
        <f t="shared" si="18"/>
        <v>-4604.2400000000007</v>
      </c>
      <c r="S165" s="18">
        <f t="shared" si="19"/>
        <v>29</v>
      </c>
      <c r="T165" s="30">
        <f t="shared" si="20"/>
        <v>-158.76689655172416</v>
      </c>
    </row>
    <row r="166" spans="1:20" ht="14.25" customHeight="1">
      <c r="A166" s="6">
        <v>45628</v>
      </c>
      <c r="B166" s="7" t="s">
        <v>83</v>
      </c>
      <c r="C166" s="7" t="s">
        <v>177</v>
      </c>
      <c r="D166" s="7" t="s">
        <v>178</v>
      </c>
      <c r="E166" s="7" t="s">
        <v>45</v>
      </c>
      <c r="F166" s="7" t="s">
        <v>46</v>
      </c>
      <c r="G166" s="7" t="s">
        <v>31</v>
      </c>
      <c r="H166" s="7" t="s">
        <v>32</v>
      </c>
      <c r="I166" s="7">
        <v>18</v>
      </c>
      <c r="J166" s="7">
        <v>-1</v>
      </c>
      <c r="K166" s="7">
        <v>-307.02</v>
      </c>
      <c r="L166" s="7" t="s">
        <v>179</v>
      </c>
      <c r="M166" s="12" t="s">
        <v>207</v>
      </c>
      <c r="N166" s="13">
        <f t="shared" si="14"/>
        <v>307.02</v>
      </c>
      <c r="O166" s="13">
        <f t="shared" si="15"/>
        <v>-307.02</v>
      </c>
      <c r="P166" s="13">
        <f t="shared" si="16"/>
        <v>400400.17000000004</v>
      </c>
      <c r="Q166" s="13">
        <f t="shared" si="17"/>
        <v>-2137.3700000000003</v>
      </c>
      <c r="R166" s="13">
        <f t="shared" si="18"/>
        <v>-13746.490000000045</v>
      </c>
      <c r="S166" s="18">
        <f t="shared" si="19"/>
        <v>309</v>
      </c>
      <c r="T166" s="30">
        <f t="shared" si="20"/>
        <v>-44.48702265372183</v>
      </c>
    </row>
    <row r="167" spans="1:20" ht="14.25" customHeight="1">
      <c r="A167" s="6">
        <v>45628</v>
      </c>
      <c r="B167" s="7" t="s">
        <v>83</v>
      </c>
      <c r="C167" s="7" t="s">
        <v>417</v>
      </c>
      <c r="D167" s="7" t="s">
        <v>418</v>
      </c>
      <c r="E167" s="7" t="s">
        <v>224</v>
      </c>
      <c r="F167" s="7" t="s">
        <v>225</v>
      </c>
      <c r="G167" s="7" t="s">
        <v>62</v>
      </c>
      <c r="H167" s="7" t="s">
        <v>63</v>
      </c>
      <c r="I167" s="7">
        <v>5</v>
      </c>
      <c r="J167" s="7">
        <v>-3</v>
      </c>
      <c r="K167" s="7">
        <v>-306.12</v>
      </c>
      <c r="L167" s="7" t="s">
        <v>86</v>
      </c>
      <c r="M167" s="12" t="s">
        <v>207</v>
      </c>
      <c r="N167" s="13">
        <f t="shared" si="14"/>
        <v>102.04</v>
      </c>
      <c r="O167" s="13">
        <f t="shared" si="15"/>
        <v>-306.12</v>
      </c>
      <c r="P167" s="13">
        <f t="shared" si="16"/>
        <v>1112022.4000000001</v>
      </c>
      <c r="Q167" s="13">
        <f t="shared" si="17"/>
        <v>-443.62</v>
      </c>
      <c r="R167" s="13">
        <f t="shared" si="18"/>
        <v>-13439.470000000048</v>
      </c>
      <c r="S167" s="18">
        <f t="shared" si="19"/>
        <v>308</v>
      </c>
      <c r="T167" s="30">
        <f t="shared" si="20"/>
        <v>-43.634642857143014</v>
      </c>
    </row>
    <row r="168" spans="1:20" ht="14.25" customHeight="1">
      <c r="A168" s="6">
        <v>45628</v>
      </c>
      <c r="B168" s="7" t="s">
        <v>83</v>
      </c>
      <c r="C168" s="7" t="s">
        <v>246</v>
      </c>
      <c r="D168" s="7" t="s">
        <v>247</v>
      </c>
      <c r="E168" s="7" t="s">
        <v>248</v>
      </c>
      <c r="F168" s="7" t="s">
        <v>249</v>
      </c>
      <c r="G168" s="7" t="s">
        <v>18</v>
      </c>
      <c r="H168" s="7" t="s">
        <v>131</v>
      </c>
      <c r="I168" s="7">
        <v>600</v>
      </c>
      <c r="J168" s="7">
        <v>-2</v>
      </c>
      <c r="K168" s="7">
        <v>-305.98</v>
      </c>
      <c r="L168" s="7" t="s">
        <v>86</v>
      </c>
      <c r="M168" s="12" t="s">
        <v>207</v>
      </c>
      <c r="N168" s="13">
        <f t="shared" si="14"/>
        <v>152.99</v>
      </c>
      <c r="O168" s="13">
        <f t="shared" si="15"/>
        <v>-305.98</v>
      </c>
      <c r="P168" s="13">
        <f t="shared" si="16"/>
        <v>25728.74</v>
      </c>
      <c r="Q168" s="13">
        <f t="shared" si="17"/>
        <v>-305.98</v>
      </c>
      <c r="R168" s="13">
        <f t="shared" si="18"/>
        <v>-13133.350000000046</v>
      </c>
      <c r="S168" s="18">
        <f t="shared" si="19"/>
        <v>307</v>
      </c>
      <c r="T168" s="30">
        <f t="shared" si="20"/>
        <v>-42.779641693811222</v>
      </c>
    </row>
    <row r="169" spans="1:20" ht="14.25" customHeight="1">
      <c r="A169" s="4">
        <v>45628</v>
      </c>
      <c r="B169" s="5" t="s">
        <v>13</v>
      </c>
      <c r="C169" s="5" t="s">
        <v>29</v>
      </c>
      <c r="D169" s="5" t="s">
        <v>30</v>
      </c>
      <c r="E169" s="5" t="s">
        <v>16</v>
      </c>
      <c r="F169" s="5" t="s">
        <v>17</v>
      </c>
      <c r="G169" s="5" t="s">
        <v>31</v>
      </c>
      <c r="H169" s="5" t="s">
        <v>32</v>
      </c>
      <c r="I169" s="5">
        <v>54</v>
      </c>
      <c r="J169" s="5">
        <v>-3</v>
      </c>
      <c r="K169" s="5">
        <v>-289.47000000000003</v>
      </c>
      <c r="L169" s="5" t="s">
        <v>20</v>
      </c>
      <c r="M169" s="11" t="s">
        <v>21</v>
      </c>
      <c r="N169" s="13">
        <f t="shared" si="14"/>
        <v>96.490000000000009</v>
      </c>
      <c r="O169" s="13">
        <f t="shared" si="15"/>
        <v>-289.47000000000003</v>
      </c>
      <c r="P169" s="13">
        <f t="shared" si="16"/>
        <v>400707.19000000006</v>
      </c>
      <c r="Q169" s="13">
        <f t="shared" si="17"/>
        <v>-1399.2500000000002</v>
      </c>
      <c r="R169" s="13">
        <f t="shared" si="18"/>
        <v>-4297.2200000000012</v>
      </c>
      <c r="S169" s="18">
        <f t="shared" si="19"/>
        <v>28</v>
      </c>
      <c r="T169" s="30">
        <f t="shared" si="20"/>
        <v>-153.4721428571429</v>
      </c>
    </row>
    <row r="170" spans="1:20" ht="14.25" customHeight="1">
      <c r="A170" s="6">
        <v>45628</v>
      </c>
      <c r="B170" s="7" t="s">
        <v>83</v>
      </c>
      <c r="C170" s="7" t="s">
        <v>239</v>
      </c>
      <c r="D170" s="7" t="s">
        <v>240</v>
      </c>
      <c r="E170" s="7" t="s">
        <v>241</v>
      </c>
      <c r="F170" s="7" t="s">
        <v>242</v>
      </c>
      <c r="G170" s="7" t="s">
        <v>55</v>
      </c>
      <c r="H170" s="7" t="s">
        <v>56</v>
      </c>
      <c r="I170" s="7">
        <v>288</v>
      </c>
      <c r="J170" s="7">
        <v>-26</v>
      </c>
      <c r="K170" s="7">
        <v>-288.86</v>
      </c>
      <c r="L170" s="7" t="s">
        <v>153</v>
      </c>
      <c r="M170" s="12" t="s">
        <v>207</v>
      </c>
      <c r="N170" s="13">
        <f t="shared" si="14"/>
        <v>11.110000000000001</v>
      </c>
      <c r="O170" s="13">
        <f t="shared" si="15"/>
        <v>-288.86</v>
      </c>
      <c r="P170" s="13">
        <f t="shared" si="16"/>
        <v>419634.54999999981</v>
      </c>
      <c r="Q170" s="13">
        <f t="shared" si="17"/>
        <v>-1280.4000000000001</v>
      </c>
      <c r="R170" s="13">
        <f t="shared" si="18"/>
        <v>-12827.370000000046</v>
      </c>
      <c r="S170" s="18">
        <f t="shared" si="19"/>
        <v>306</v>
      </c>
      <c r="T170" s="30">
        <f t="shared" si="20"/>
        <v>-41.91950980392172</v>
      </c>
    </row>
    <row r="171" spans="1:20" ht="14.25" customHeight="1">
      <c r="A171" s="4">
        <v>45628</v>
      </c>
      <c r="B171" s="5" t="s">
        <v>13</v>
      </c>
      <c r="C171" s="5" t="s">
        <v>43</v>
      </c>
      <c r="D171" s="5" t="s">
        <v>44</v>
      </c>
      <c r="E171" s="5" t="s">
        <v>45</v>
      </c>
      <c r="F171" s="5" t="s">
        <v>46</v>
      </c>
      <c r="G171" s="5" t="s">
        <v>40</v>
      </c>
      <c r="H171" s="5" t="s">
        <v>47</v>
      </c>
      <c r="I171" s="5">
        <v>72</v>
      </c>
      <c r="J171" s="5">
        <v>-1</v>
      </c>
      <c r="K171" s="5">
        <v>-283.81</v>
      </c>
      <c r="L171" s="5" t="s">
        <v>28</v>
      </c>
      <c r="M171" s="11" t="s">
        <v>21</v>
      </c>
      <c r="N171" s="13">
        <f t="shared" si="14"/>
        <v>283.81</v>
      </c>
      <c r="O171" s="13">
        <f t="shared" si="15"/>
        <v>-283.81</v>
      </c>
      <c r="P171" s="13">
        <f t="shared" si="16"/>
        <v>9176467.620000001</v>
      </c>
      <c r="Q171" s="13">
        <f t="shared" si="17"/>
        <v>-529.43000000000006</v>
      </c>
      <c r="R171" s="13">
        <f t="shared" si="18"/>
        <v>-4007.75</v>
      </c>
      <c r="S171" s="18">
        <f t="shared" si="19"/>
        <v>27</v>
      </c>
      <c r="T171" s="30">
        <f t="shared" si="20"/>
        <v>-148.43518518518519</v>
      </c>
    </row>
    <row r="172" spans="1:20" ht="14.25" customHeight="1">
      <c r="A172" s="6">
        <v>45628</v>
      </c>
      <c r="B172" s="7" t="s">
        <v>83</v>
      </c>
      <c r="C172" s="7" t="s">
        <v>316</v>
      </c>
      <c r="D172" s="7" t="s">
        <v>317</v>
      </c>
      <c r="E172" s="7" t="s">
        <v>45</v>
      </c>
      <c r="F172" s="7" t="s">
        <v>268</v>
      </c>
      <c r="G172" s="7" t="s">
        <v>31</v>
      </c>
      <c r="H172" s="7" t="s">
        <v>32</v>
      </c>
      <c r="I172" s="7">
        <v>18</v>
      </c>
      <c r="J172" s="7">
        <v>-1</v>
      </c>
      <c r="K172" s="7">
        <v>-280.70999999999998</v>
      </c>
      <c r="L172" s="7" t="s">
        <v>86</v>
      </c>
      <c r="M172" s="12" t="s">
        <v>207</v>
      </c>
      <c r="N172" s="13">
        <f t="shared" si="14"/>
        <v>280.70999999999998</v>
      </c>
      <c r="O172" s="13">
        <f t="shared" si="15"/>
        <v>-280.70999999999998</v>
      </c>
      <c r="P172" s="13">
        <f t="shared" si="16"/>
        <v>400996.66000000009</v>
      </c>
      <c r="Q172" s="13">
        <f t="shared" si="17"/>
        <v>-550.95000000000005</v>
      </c>
      <c r="R172" s="13">
        <f t="shared" si="18"/>
        <v>-12538.510000000042</v>
      </c>
      <c r="S172" s="18">
        <f t="shared" si="19"/>
        <v>305</v>
      </c>
      <c r="T172" s="30">
        <f t="shared" si="20"/>
        <v>-41.109868852459151</v>
      </c>
    </row>
    <row r="173" spans="1:20" ht="14.25" customHeight="1">
      <c r="A173" s="6">
        <v>45628</v>
      </c>
      <c r="B173" s="7" t="s">
        <v>83</v>
      </c>
      <c r="C173" s="7" t="s">
        <v>168</v>
      </c>
      <c r="D173" s="7" t="s">
        <v>169</v>
      </c>
      <c r="E173" s="7" t="s">
        <v>16</v>
      </c>
      <c r="F173" s="7" t="s">
        <v>17</v>
      </c>
      <c r="G173" s="7" t="s">
        <v>18</v>
      </c>
      <c r="H173" s="7" t="s">
        <v>104</v>
      </c>
      <c r="I173" s="7">
        <v>480</v>
      </c>
      <c r="J173" s="7">
        <v>-4</v>
      </c>
      <c r="K173" s="7">
        <v>-280</v>
      </c>
      <c r="L173" s="7" t="s">
        <v>86</v>
      </c>
      <c r="M173" s="12" t="s">
        <v>207</v>
      </c>
      <c r="N173" s="13">
        <f t="shared" si="14"/>
        <v>70</v>
      </c>
      <c r="O173" s="13">
        <f t="shared" si="15"/>
        <v>-280</v>
      </c>
      <c r="P173" s="13">
        <f t="shared" si="16"/>
        <v>332079.28999999998</v>
      </c>
      <c r="Q173" s="13">
        <f t="shared" si="17"/>
        <v>-833.89</v>
      </c>
      <c r="R173" s="13">
        <f t="shared" si="18"/>
        <v>-12257.800000000039</v>
      </c>
      <c r="S173" s="18">
        <f t="shared" si="19"/>
        <v>304</v>
      </c>
      <c r="T173" s="30">
        <f t="shared" si="20"/>
        <v>-40.321710526315918</v>
      </c>
    </row>
    <row r="174" spans="1:20" ht="14.25" customHeight="1">
      <c r="A174" s="6">
        <v>45628</v>
      </c>
      <c r="B174" s="7" t="s">
        <v>83</v>
      </c>
      <c r="C174" s="7" t="s">
        <v>233</v>
      </c>
      <c r="D174" s="7" t="s">
        <v>234</v>
      </c>
      <c r="E174" s="7" t="s">
        <v>16</v>
      </c>
      <c r="F174" s="7" t="s">
        <v>17</v>
      </c>
      <c r="G174" s="7" t="s">
        <v>18</v>
      </c>
      <c r="H174" s="7" t="s">
        <v>104</v>
      </c>
      <c r="I174" s="7">
        <v>480</v>
      </c>
      <c r="J174" s="7">
        <v>-4</v>
      </c>
      <c r="K174" s="7">
        <v>-280</v>
      </c>
      <c r="L174" s="7" t="s">
        <v>86</v>
      </c>
      <c r="M174" s="12" t="s">
        <v>207</v>
      </c>
      <c r="N174" s="13">
        <f t="shared" si="14"/>
        <v>70</v>
      </c>
      <c r="O174" s="13">
        <f t="shared" si="15"/>
        <v>-280</v>
      </c>
      <c r="P174" s="13">
        <f t="shared" si="16"/>
        <v>332359.28999999998</v>
      </c>
      <c r="Q174" s="13">
        <f t="shared" si="17"/>
        <v>-689.16</v>
      </c>
      <c r="R174" s="13">
        <f t="shared" si="18"/>
        <v>-11977.800000000028</v>
      </c>
      <c r="S174" s="18">
        <f t="shared" si="19"/>
        <v>303</v>
      </c>
      <c r="T174" s="30">
        <f t="shared" si="20"/>
        <v>-39.530693069307027</v>
      </c>
    </row>
    <row r="175" spans="1:20" ht="14.25" customHeight="1">
      <c r="A175" s="4">
        <v>45628</v>
      </c>
      <c r="B175" s="5" t="s">
        <v>13</v>
      </c>
      <c r="C175" s="5" t="s">
        <v>34</v>
      </c>
      <c r="D175" s="5" t="s">
        <v>35</v>
      </c>
      <c r="E175" s="5" t="s">
        <v>36</v>
      </c>
      <c r="F175" s="5" t="s">
        <v>37</v>
      </c>
      <c r="G175" s="5" t="s">
        <v>40</v>
      </c>
      <c r="H175" s="5" t="s">
        <v>47</v>
      </c>
      <c r="I175" s="5">
        <v>320</v>
      </c>
      <c r="J175" s="5">
        <v>-3</v>
      </c>
      <c r="K175" s="5">
        <v>-272.94</v>
      </c>
      <c r="L175" s="5" t="s">
        <v>28</v>
      </c>
      <c r="M175" s="11" t="s">
        <v>21</v>
      </c>
      <c r="N175" s="13">
        <f t="shared" si="14"/>
        <v>90.98</v>
      </c>
      <c r="O175" s="13">
        <f t="shared" si="15"/>
        <v>-272.94</v>
      </c>
      <c r="P175" s="13">
        <f t="shared" si="16"/>
        <v>9176751.4300000016</v>
      </c>
      <c r="Q175" s="13">
        <f t="shared" si="17"/>
        <v>-756.01</v>
      </c>
      <c r="R175" s="13">
        <f t="shared" si="18"/>
        <v>-3723.94</v>
      </c>
      <c r="S175" s="18">
        <f t="shared" si="19"/>
        <v>26</v>
      </c>
      <c r="T175" s="30">
        <f t="shared" si="20"/>
        <v>-143.22846153846154</v>
      </c>
    </row>
    <row r="176" spans="1:20" ht="14.25" customHeight="1">
      <c r="A176" s="6">
        <v>45628</v>
      </c>
      <c r="B176" s="7" t="s">
        <v>83</v>
      </c>
      <c r="C176" s="7" t="s">
        <v>300</v>
      </c>
      <c r="D176" s="7" t="s">
        <v>301</v>
      </c>
      <c r="E176" s="7" t="s">
        <v>294</v>
      </c>
      <c r="F176" s="7" t="s">
        <v>295</v>
      </c>
      <c r="G176" s="7" t="s">
        <v>110</v>
      </c>
      <c r="H176" s="7" t="s">
        <v>111</v>
      </c>
      <c r="I176" s="7">
        <v>20</v>
      </c>
      <c r="J176" s="7">
        <v>-1</v>
      </c>
      <c r="K176" s="7">
        <v>-270.83</v>
      </c>
      <c r="L176" s="7" t="s">
        <v>174</v>
      </c>
      <c r="M176" s="12" t="s">
        <v>207</v>
      </c>
      <c r="N176" s="13">
        <f t="shared" si="14"/>
        <v>270.83</v>
      </c>
      <c r="O176" s="13">
        <f t="shared" si="15"/>
        <v>-270.83</v>
      </c>
      <c r="P176" s="13">
        <f t="shared" si="16"/>
        <v>157332.64999999997</v>
      </c>
      <c r="Q176" s="13">
        <f t="shared" si="17"/>
        <v>-270.83</v>
      </c>
      <c r="R176" s="13">
        <f t="shared" si="18"/>
        <v>-11697.800000000025</v>
      </c>
      <c r="S176" s="18">
        <f t="shared" si="19"/>
        <v>302</v>
      </c>
      <c r="T176" s="30">
        <f t="shared" si="20"/>
        <v>-38.734437086092797</v>
      </c>
    </row>
    <row r="177" spans="1:20" ht="14.25" customHeight="1">
      <c r="A177" s="6">
        <v>45628</v>
      </c>
      <c r="B177" s="7" t="s">
        <v>83</v>
      </c>
      <c r="C177" s="7" t="s">
        <v>302</v>
      </c>
      <c r="D177" s="7" t="s">
        <v>303</v>
      </c>
      <c r="E177" s="7" t="s">
        <v>16</v>
      </c>
      <c r="F177" s="7" t="s">
        <v>17</v>
      </c>
      <c r="G177" s="7" t="s">
        <v>110</v>
      </c>
      <c r="H177" s="7" t="s">
        <v>111</v>
      </c>
      <c r="I177" s="7">
        <v>20</v>
      </c>
      <c r="J177" s="7">
        <v>-1</v>
      </c>
      <c r="K177" s="7">
        <v>-270.83</v>
      </c>
      <c r="L177" s="7" t="s">
        <v>86</v>
      </c>
      <c r="M177" s="12" t="s">
        <v>207</v>
      </c>
      <c r="N177" s="13">
        <f t="shared" si="14"/>
        <v>270.83</v>
      </c>
      <c r="O177" s="13">
        <f t="shared" si="15"/>
        <v>-270.83</v>
      </c>
      <c r="P177" s="13">
        <f t="shared" si="16"/>
        <v>157603.47999999998</v>
      </c>
      <c r="Q177" s="13">
        <f t="shared" si="17"/>
        <v>-383.33</v>
      </c>
      <c r="R177" s="13">
        <f t="shared" si="18"/>
        <v>-11426.970000000019</v>
      </c>
      <c r="S177" s="18">
        <f t="shared" si="19"/>
        <v>301</v>
      </c>
      <c r="T177" s="30">
        <f t="shared" si="20"/>
        <v>-37.963355481727639</v>
      </c>
    </row>
    <row r="178" spans="1:20" ht="14.25" customHeight="1">
      <c r="A178" s="6">
        <v>45628</v>
      </c>
      <c r="B178" s="7" t="s">
        <v>83</v>
      </c>
      <c r="C178" s="7" t="s">
        <v>298</v>
      </c>
      <c r="D178" s="7" t="s">
        <v>299</v>
      </c>
      <c r="E178" s="7" t="s">
        <v>248</v>
      </c>
      <c r="F178" s="7" t="s">
        <v>249</v>
      </c>
      <c r="G178" s="7" t="s">
        <v>110</v>
      </c>
      <c r="H178" s="7" t="s">
        <v>111</v>
      </c>
      <c r="I178" s="7">
        <v>20</v>
      </c>
      <c r="J178" s="7">
        <v>-1</v>
      </c>
      <c r="K178" s="7">
        <v>-270.83</v>
      </c>
      <c r="L178" s="7" t="s">
        <v>86</v>
      </c>
      <c r="M178" s="12" t="s">
        <v>207</v>
      </c>
      <c r="N178" s="13">
        <f t="shared" si="14"/>
        <v>270.83</v>
      </c>
      <c r="O178" s="13">
        <f t="shared" si="15"/>
        <v>-270.83</v>
      </c>
      <c r="P178" s="13">
        <f t="shared" si="16"/>
        <v>157874.31</v>
      </c>
      <c r="Q178" s="13">
        <f t="shared" si="17"/>
        <v>-270.83</v>
      </c>
      <c r="R178" s="13">
        <f t="shared" si="18"/>
        <v>-11156.140000000025</v>
      </c>
      <c r="S178" s="18">
        <f t="shared" si="19"/>
        <v>300</v>
      </c>
      <c r="T178" s="30">
        <f t="shared" si="20"/>
        <v>-37.187133333333414</v>
      </c>
    </row>
    <row r="179" spans="1:20" ht="14.25" customHeight="1">
      <c r="A179" s="6">
        <v>45628</v>
      </c>
      <c r="B179" s="7" t="s">
        <v>83</v>
      </c>
      <c r="C179" s="7" t="s">
        <v>284</v>
      </c>
      <c r="D179" s="7" t="s">
        <v>285</v>
      </c>
      <c r="E179" s="7" t="s">
        <v>45</v>
      </c>
      <c r="F179" s="7" t="s">
        <v>46</v>
      </c>
      <c r="G179" s="7" t="s">
        <v>110</v>
      </c>
      <c r="H179" s="7" t="s">
        <v>111</v>
      </c>
      <c r="I179" s="7">
        <v>20</v>
      </c>
      <c r="J179" s="7">
        <v>-1</v>
      </c>
      <c r="K179" s="7">
        <v>-270.83</v>
      </c>
      <c r="L179" s="7" t="s">
        <v>86</v>
      </c>
      <c r="M179" s="12" t="s">
        <v>207</v>
      </c>
      <c r="N179" s="13">
        <f t="shared" si="14"/>
        <v>270.83</v>
      </c>
      <c r="O179" s="13">
        <f t="shared" si="15"/>
        <v>-270.83</v>
      </c>
      <c r="P179" s="13">
        <f t="shared" si="16"/>
        <v>158145.13999999996</v>
      </c>
      <c r="Q179" s="13">
        <f t="shared" si="17"/>
        <v>-701.82999999999993</v>
      </c>
      <c r="R179" s="13">
        <f t="shared" si="18"/>
        <v>-10885.310000000019</v>
      </c>
      <c r="S179" s="18">
        <f t="shared" si="19"/>
        <v>299</v>
      </c>
      <c r="T179" s="30">
        <f t="shared" si="20"/>
        <v>-36.405719063545213</v>
      </c>
    </row>
    <row r="180" spans="1:20" ht="14.25" customHeight="1">
      <c r="A180" s="6">
        <v>45628</v>
      </c>
      <c r="B180" s="7" t="s">
        <v>83</v>
      </c>
      <c r="C180" s="7" t="s">
        <v>296</v>
      </c>
      <c r="D180" s="7" t="s">
        <v>297</v>
      </c>
      <c r="E180" s="7" t="s">
        <v>16</v>
      </c>
      <c r="F180" s="7" t="s">
        <v>17</v>
      </c>
      <c r="G180" s="7" t="s">
        <v>110</v>
      </c>
      <c r="H180" s="7" t="s">
        <v>111</v>
      </c>
      <c r="I180" s="7">
        <v>20</v>
      </c>
      <c r="J180" s="7">
        <v>-1</v>
      </c>
      <c r="K180" s="7">
        <v>-270.83</v>
      </c>
      <c r="L180" s="7" t="s">
        <v>174</v>
      </c>
      <c r="M180" s="12" t="s">
        <v>207</v>
      </c>
      <c r="N180" s="13">
        <f t="shared" si="14"/>
        <v>270.83</v>
      </c>
      <c r="O180" s="13">
        <f t="shared" si="15"/>
        <v>-270.83</v>
      </c>
      <c r="P180" s="13">
        <f t="shared" si="16"/>
        <v>158415.96999999997</v>
      </c>
      <c r="Q180" s="13">
        <f t="shared" si="17"/>
        <v>-317.52</v>
      </c>
      <c r="R180" s="13">
        <f t="shared" si="18"/>
        <v>-10614.480000000025</v>
      </c>
      <c r="S180" s="18">
        <f t="shared" si="19"/>
        <v>298</v>
      </c>
      <c r="T180" s="30">
        <f t="shared" si="20"/>
        <v>-35.619060402684646</v>
      </c>
    </row>
    <row r="181" spans="1:20" ht="14.25" customHeight="1">
      <c r="A181" s="6">
        <v>45628</v>
      </c>
      <c r="B181" s="7" t="s">
        <v>83</v>
      </c>
      <c r="C181" s="7" t="s">
        <v>423</v>
      </c>
      <c r="D181" s="7" t="s">
        <v>424</v>
      </c>
      <c r="E181" s="7" t="s">
        <v>228</v>
      </c>
      <c r="F181" s="7" t="s">
        <v>425</v>
      </c>
      <c r="G181" s="7" t="s">
        <v>62</v>
      </c>
      <c r="H181" s="7" t="s">
        <v>71</v>
      </c>
      <c r="I181" s="7">
        <v>24</v>
      </c>
      <c r="J181" s="7">
        <v>-2</v>
      </c>
      <c r="K181" s="7">
        <v>-270.36</v>
      </c>
      <c r="L181" s="7" t="s">
        <v>192</v>
      </c>
      <c r="M181" s="12" t="s">
        <v>207</v>
      </c>
      <c r="N181" s="13">
        <f t="shared" si="14"/>
        <v>135.18</v>
      </c>
      <c r="O181" s="13">
        <f t="shared" si="15"/>
        <v>-270.36</v>
      </c>
      <c r="P181" s="13">
        <f t="shared" si="16"/>
        <v>857094.59999999986</v>
      </c>
      <c r="Q181" s="13">
        <f t="shared" si="17"/>
        <v>-270.36</v>
      </c>
      <c r="R181" s="13">
        <f t="shared" si="18"/>
        <v>-10343.650000000023</v>
      </c>
      <c r="S181" s="18">
        <f t="shared" si="19"/>
        <v>297</v>
      </c>
      <c r="T181" s="30">
        <f t="shared" si="20"/>
        <v>-34.827104377104455</v>
      </c>
    </row>
    <row r="182" spans="1:20" ht="14.25" customHeight="1">
      <c r="A182" s="6">
        <v>45628</v>
      </c>
      <c r="B182" s="7" t="s">
        <v>83</v>
      </c>
      <c r="C182" s="7" t="s">
        <v>201</v>
      </c>
      <c r="D182" s="7" t="s">
        <v>202</v>
      </c>
      <c r="E182" s="7" t="s">
        <v>16</v>
      </c>
      <c r="F182" s="7" t="s">
        <v>17</v>
      </c>
      <c r="G182" s="7" t="s">
        <v>31</v>
      </c>
      <c r="H182" s="7" t="s">
        <v>117</v>
      </c>
      <c r="I182" s="7">
        <v>112</v>
      </c>
      <c r="J182" s="7">
        <v>-6</v>
      </c>
      <c r="K182" s="7">
        <v>-270.24</v>
      </c>
      <c r="L182" s="7" t="s">
        <v>86</v>
      </c>
      <c r="M182" s="12" t="s">
        <v>207</v>
      </c>
      <c r="N182" s="13">
        <f t="shared" si="14"/>
        <v>45.04</v>
      </c>
      <c r="O182" s="13">
        <f t="shared" si="15"/>
        <v>-270.24</v>
      </c>
      <c r="P182" s="13">
        <f t="shared" si="16"/>
        <v>199541.93</v>
      </c>
      <c r="Q182" s="13">
        <f t="shared" si="17"/>
        <v>-383.73</v>
      </c>
      <c r="R182" s="13">
        <f t="shared" si="18"/>
        <v>-10073.290000000015</v>
      </c>
      <c r="S182" s="18">
        <f t="shared" si="19"/>
        <v>296</v>
      </c>
      <c r="T182" s="30">
        <f t="shared" si="20"/>
        <v>-34.031385135135189</v>
      </c>
    </row>
    <row r="183" spans="1:20" ht="14.25" customHeight="1">
      <c r="A183" s="6">
        <v>45628</v>
      </c>
      <c r="B183" s="7" t="s">
        <v>83</v>
      </c>
      <c r="C183" s="7" t="s">
        <v>316</v>
      </c>
      <c r="D183" s="7" t="s">
        <v>317</v>
      </c>
      <c r="E183" s="7" t="s">
        <v>45</v>
      </c>
      <c r="F183" s="7" t="s">
        <v>268</v>
      </c>
      <c r="G183" s="7" t="s">
        <v>31</v>
      </c>
      <c r="H183" s="7" t="s">
        <v>117</v>
      </c>
      <c r="I183" s="7">
        <v>60</v>
      </c>
      <c r="J183" s="7">
        <v>-6</v>
      </c>
      <c r="K183" s="7">
        <v>-270.24</v>
      </c>
      <c r="L183" s="7" t="s">
        <v>86</v>
      </c>
      <c r="M183" s="12" t="s">
        <v>207</v>
      </c>
      <c r="N183" s="13">
        <f t="shared" si="14"/>
        <v>45.04</v>
      </c>
      <c r="O183" s="13">
        <f t="shared" si="15"/>
        <v>-270.24</v>
      </c>
      <c r="P183" s="13">
        <f t="shared" si="16"/>
        <v>199812.16999999998</v>
      </c>
      <c r="Q183" s="13">
        <f t="shared" si="17"/>
        <v>-270.24</v>
      </c>
      <c r="R183" s="13">
        <f t="shared" si="18"/>
        <v>-9803.0500000000029</v>
      </c>
      <c r="S183" s="18">
        <f t="shared" si="19"/>
        <v>295</v>
      </c>
      <c r="T183" s="30">
        <f t="shared" si="20"/>
        <v>-33.230677966101702</v>
      </c>
    </row>
    <row r="184" spans="1:20" ht="14.25" customHeight="1">
      <c r="A184" s="6">
        <v>45628</v>
      </c>
      <c r="B184" s="7" t="s">
        <v>83</v>
      </c>
      <c r="C184" s="7" t="s">
        <v>372</v>
      </c>
      <c r="D184" s="7" t="s">
        <v>373</v>
      </c>
      <c r="E184" s="7" t="s">
        <v>264</v>
      </c>
      <c r="F184" s="7" t="s">
        <v>283</v>
      </c>
      <c r="G184" s="7" t="s">
        <v>55</v>
      </c>
      <c r="H184" s="7" t="s">
        <v>56</v>
      </c>
      <c r="I184" s="7">
        <v>288</v>
      </c>
      <c r="J184" s="7">
        <v>-24</v>
      </c>
      <c r="K184" s="7">
        <v>-266.64</v>
      </c>
      <c r="L184" s="7" t="s">
        <v>86</v>
      </c>
      <c r="M184" s="12" t="s">
        <v>207</v>
      </c>
      <c r="N184" s="13">
        <f t="shared" si="14"/>
        <v>11.11</v>
      </c>
      <c r="O184" s="13">
        <f t="shared" si="15"/>
        <v>-266.64</v>
      </c>
      <c r="P184" s="13">
        <f t="shared" si="16"/>
        <v>419923.4099999998</v>
      </c>
      <c r="Q184" s="13">
        <f t="shared" si="17"/>
        <v>-266.64</v>
      </c>
      <c r="R184" s="13">
        <f t="shared" si="18"/>
        <v>-9532.8100000000013</v>
      </c>
      <c r="S184" s="18">
        <f t="shared" si="19"/>
        <v>294</v>
      </c>
      <c r="T184" s="30">
        <f t="shared" si="20"/>
        <v>-32.424523809523812</v>
      </c>
    </row>
    <row r="185" spans="1:20" ht="14.25" customHeight="1">
      <c r="A185" s="6">
        <v>45628</v>
      </c>
      <c r="B185" s="7" t="s">
        <v>83</v>
      </c>
      <c r="C185" s="7" t="s">
        <v>239</v>
      </c>
      <c r="D185" s="7" t="s">
        <v>240</v>
      </c>
      <c r="E185" s="7" t="s">
        <v>241</v>
      </c>
      <c r="F185" s="7" t="s">
        <v>242</v>
      </c>
      <c r="G185" s="7" t="s">
        <v>31</v>
      </c>
      <c r="H185" s="7" t="s">
        <v>117</v>
      </c>
      <c r="I185" s="7">
        <v>120</v>
      </c>
      <c r="J185" s="7">
        <v>-7</v>
      </c>
      <c r="K185" s="7">
        <v>-264.81</v>
      </c>
      <c r="L185" s="7" t="s">
        <v>153</v>
      </c>
      <c r="M185" s="12" t="s">
        <v>207</v>
      </c>
      <c r="N185" s="13">
        <f t="shared" si="14"/>
        <v>37.83</v>
      </c>
      <c r="O185" s="13">
        <f t="shared" si="15"/>
        <v>-264.81</v>
      </c>
      <c r="P185" s="13">
        <f t="shared" si="16"/>
        <v>200082.40999999997</v>
      </c>
      <c r="Q185" s="13">
        <f t="shared" si="17"/>
        <v>-991.54000000000019</v>
      </c>
      <c r="R185" s="13">
        <f t="shared" si="18"/>
        <v>-9266.1700000000019</v>
      </c>
      <c r="S185" s="18">
        <f t="shared" si="19"/>
        <v>293</v>
      </c>
      <c r="T185" s="30">
        <f t="shared" si="20"/>
        <v>-31.625153583617752</v>
      </c>
    </row>
    <row r="186" spans="1:20" ht="14.25" customHeight="1">
      <c r="A186" s="6">
        <v>45628</v>
      </c>
      <c r="B186" s="7" t="s">
        <v>83</v>
      </c>
      <c r="C186" s="7" t="s">
        <v>222</v>
      </c>
      <c r="D186" s="7" t="s">
        <v>223</v>
      </c>
      <c r="E186" s="7" t="s">
        <v>224</v>
      </c>
      <c r="F186" s="7" t="s">
        <v>225</v>
      </c>
      <c r="G186" s="7" t="s">
        <v>40</v>
      </c>
      <c r="H186" s="7" t="s">
        <v>47</v>
      </c>
      <c r="I186" s="7">
        <v>1200</v>
      </c>
      <c r="J186" s="7">
        <v>-12</v>
      </c>
      <c r="K186" s="7">
        <v>-250.44</v>
      </c>
      <c r="L186" s="7" t="s">
        <v>153</v>
      </c>
      <c r="M186" s="12" t="s">
        <v>207</v>
      </c>
      <c r="N186" s="13">
        <f t="shared" si="14"/>
        <v>20.87</v>
      </c>
      <c r="O186" s="13">
        <f t="shared" si="15"/>
        <v>-250.44</v>
      </c>
      <c r="P186" s="13">
        <f t="shared" si="16"/>
        <v>9177024.370000001</v>
      </c>
      <c r="Q186" s="13">
        <f t="shared" si="17"/>
        <v>-563.43000000000006</v>
      </c>
      <c r="R186" s="13">
        <f t="shared" si="18"/>
        <v>-9001.3600000000042</v>
      </c>
      <c r="S186" s="18">
        <f t="shared" si="19"/>
        <v>292</v>
      </c>
      <c r="T186" s="30">
        <f t="shared" si="20"/>
        <v>-30.82657534246577</v>
      </c>
    </row>
    <row r="187" spans="1:20" ht="14.25" customHeight="1">
      <c r="A187" s="6">
        <v>45628</v>
      </c>
      <c r="B187" s="7" t="s">
        <v>83</v>
      </c>
      <c r="C187" s="7" t="s">
        <v>168</v>
      </c>
      <c r="D187" s="7" t="s">
        <v>169</v>
      </c>
      <c r="E187" s="7" t="s">
        <v>16</v>
      </c>
      <c r="F187" s="7" t="s">
        <v>17</v>
      </c>
      <c r="G187" s="7" t="s">
        <v>122</v>
      </c>
      <c r="H187" s="7" t="s">
        <v>123</v>
      </c>
      <c r="I187" s="7">
        <v>6</v>
      </c>
      <c r="J187" s="7">
        <v>-1</v>
      </c>
      <c r="K187" s="7">
        <v>-249.16</v>
      </c>
      <c r="L187" s="7" t="s">
        <v>86</v>
      </c>
      <c r="M187" s="12" t="s">
        <v>207</v>
      </c>
      <c r="N187" s="13">
        <f t="shared" si="14"/>
        <v>249.16</v>
      </c>
      <c r="O187" s="13">
        <f t="shared" si="15"/>
        <v>-249.16</v>
      </c>
      <c r="P187" s="13">
        <f t="shared" si="16"/>
        <v>3571.6099999999997</v>
      </c>
      <c r="Q187" s="13">
        <f t="shared" si="17"/>
        <v>-553.89</v>
      </c>
      <c r="R187" s="13">
        <f t="shared" si="18"/>
        <v>-8750.9200000000019</v>
      </c>
      <c r="S187" s="18">
        <f t="shared" si="19"/>
        <v>291</v>
      </c>
      <c r="T187" s="30">
        <f t="shared" si="20"/>
        <v>-30.071890034364269</v>
      </c>
    </row>
    <row r="188" spans="1:20" ht="14.25" customHeight="1">
      <c r="A188" s="6">
        <v>45628</v>
      </c>
      <c r="B188" s="7" t="s">
        <v>83</v>
      </c>
      <c r="C188" s="7" t="s">
        <v>166</v>
      </c>
      <c r="D188" s="7" t="s">
        <v>167</v>
      </c>
      <c r="E188" s="7" t="s">
        <v>16</v>
      </c>
      <c r="F188" s="7" t="s">
        <v>17</v>
      </c>
      <c r="G188" s="7" t="s">
        <v>122</v>
      </c>
      <c r="H188" s="7" t="s">
        <v>123</v>
      </c>
      <c r="I188" s="7">
        <v>6</v>
      </c>
      <c r="J188" s="7">
        <v>-1</v>
      </c>
      <c r="K188" s="7">
        <v>-249.16</v>
      </c>
      <c r="L188" s="7" t="s">
        <v>86</v>
      </c>
      <c r="M188" s="12" t="s">
        <v>207</v>
      </c>
      <c r="N188" s="13">
        <f t="shared" si="14"/>
        <v>249.16</v>
      </c>
      <c r="O188" s="13">
        <f t="shared" si="15"/>
        <v>-249.16</v>
      </c>
      <c r="P188" s="13">
        <f t="shared" si="16"/>
        <v>3820.77</v>
      </c>
      <c r="Q188" s="13">
        <f t="shared" si="17"/>
        <v>-433.89</v>
      </c>
      <c r="R188" s="13">
        <f t="shared" si="18"/>
        <v>-8501.760000000002</v>
      </c>
      <c r="S188" s="18">
        <f t="shared" si="19"/>
        <v>290</v>
      </c>
      <c r="T188" s="30">
        <f t="shared" si="20"/>
        <v>-29.316413793103454</v>
      </c>
    </row>
    <row r="189" spans="1:20" ht="14.25" customHeight="1">
      <c r="A189" s="6">
        <v>45628</v>
      </c>
      <c r="B189" s="7" t="s">
        <v>83</v>
      </c>
      <c r="C189" s="7" t="s">
        <v>162</v>
      </c>
      <c r="D189" s="7" t="s">
        <v>163</v>
      </c>
      <c r="E189" s="7" t="s">
        <v>16</v>
      </c>
      <c r="F189" s="7" t="s">
        <v>17</v>
      </c>
      <c r="G189" s="7" t="s">
        <v>122</v>
      </c>
      <c r="H189" s="7" t="s">
        <v>123</v>
      </c>
      <c r="I189" s="7">
        <v>6</v>
      </c>
      <c r="J189" s="7">
        <v>-1</v>
      </c>
      <c r="K189" s="7">
        <v>-249.16</v>
      </c>
      <c r="L189" s="7" t="s">
        <v>86</v>
      </c>
      <c r="M189" s="12" t="s">
        <v>207</v>
      </c>
      <c r="N189" s="13">
        <f t="shared" si="14"/>
        <v>249.16</v>
      </c>
      <c r="O189" s="13">
        <f t="shared" si="15"/>
        <v>-249.16</v>
      </c>
      <c r="P189" s="13">
        <f t="shared" si="16"/>
        <v>4069.9300000000003</v>
      </c>
      <c r="Q189" s="13">
        <f t="shared" si="17"/>
        <v>-433.89</v>
      </c>
      <c r="R189" s="13">
        <f t="shared" si="18"/>
        <v>-8252.6000000000022</v>
      </c>
      <c r="S189" s="18">
        <f t="shared" si="19"/>
        <v>289</v>
      </c>
      <c r="T189" s="30">
        <f t="shared" si="20"/>
        <v>-28.555709342560561</v>
      </c>
    </row>
    <row r="190" spans="1:20" ht="14.25" customHeight="1">
      <c r="A190" s="6">
        <v>45628</v>
      </c>
      <c r="B190" s="7" t="s">
        <v>83</v>
      </c>
      <c r="C190" s="7" t="s">
        <v>208</v>
      </c>
      <c r="D190" s="7" t="s">
        <v>209</v>
      </c>
      <c r="E190" s="7" t="s">
        <v>16</v>
      </c>
      <c r="F190" s="7" t="s">
        <v>17</v>
      </c>
      <c r="G190" s="7" t="s">
        <v>122</v>
      </c>
      <c r="H190" s="7" t="s">
        <v>123</v>
      </c>
      <c r="I190" s="7">
        <v>6</v>
      </c>
      <c r="J190" s="7">
        <v>-1</v>
      </c>
      <c r="K190" s="7">
        <v>-249.16</v>
      </c>
      <c r="L190" s="7" t="s">
        <v>86</v>
      </c>
      <c r="M190" s="12" t="s">
        <v>207</v>
      </c>
      <c r="N190" s="13">
        <f t="shared" si="14"/>
        <v>249.16</v>
      </c>
      <c r="O190" s="13">
        <f t="shared" si="15"/>
        <v>-249.16</v>
      </c>
      <c r="P190" s="13">
        <f t="shared" si="16"/>
        <v>4319.09</v>
      </c>
      <c r="Q190" s="13">
        <f t="shared" si="17"/>
        <v>-655.24</v>
      </c>
      <c r="R190" s="13">
        <f t="shared" si="18"/>
        <v>-8003.4400000000032</v>
      </c>
      <c r="S190" s="18">
        <f t="shared" si="19"/>
        <v>288</v>
      </c>
      <c r="T190" s="30">
        <f t="shared" si="20"/>
        <v>-27.789722222222235</v>
      </c>
    </row>
    <row r="191" spans="1:20" ht="14.25" customHeight="1">
      <c r="A191" s="6">
        <v>45628</v>
      </c>
      <c r="B191" s="7" t="s">
        <v>83</v>
      </c>
      <c r="C191" s="7" t="s">
        <v>158</v>
      </c>
      <c r="D191" s="7" t="s">
        <v>159</v>
      </c>
      <c r="E191" s="7" t="s">
        <v>16</v>
      </c>
      <c r="F191" s="7" t="s">
        <v>17</v>
      </c>
      <c r="G191" s="7" t="s">
        <v>122</v>
      </c>
      <c r="H191" s="7" t="s">
        <v>123</v>
      </c>
      <c r="I191" s="7">
        <v>6</v>
      </c>
      <c r="J191" s="7">
        <v>-1</v>
      </c>
      <c r="K191" s="7">
        <v>-249.16</v>
      </c>
      <c r="L191" s="7" t="s">
        <v>153</v>
      </c>
      <c r="M191" s="12" t="s">
        <v>207</v>
      </c>
      <c r="N191" s="13">
        <f t="shared" si="14"/>
        <v>249.16</v>
      </c>
      <c r="O191" s="13">
        <f t="shared" si="15"/>
        <v>-249.16</v>
      </c>
      <c r="P191" s="13">
        <f t="shared" si="16"/>
        <v>4568.25</v>
      </c>
      <c r="Q191" s="13">
        <f t="shared" si="17"/>
        <v>-393.89</v>
      </c>
      <c r="R191" s="13">
        <f t="shared" si="18"/>
        <v>-7754.2800000000034</v>
      </c>
      <c r="S191" s="18">
        <f t="shared" si="19"/>
        <v>287</v>
      </c>
      <c r="T191" s="30">
        <f t="shared" si="20"/>
        <v>-27.018397212543565</v>
      </c>
    </row>
    <row r="192" spans="1:20" ht="14.25" customHeight="1">
      <c r="A192" s="6">
        <v>45628</v>
      </c>
      <c r="B192" s="7" t="s">
        <v>83</v>
      </c>
      <c r="C192" s="7" t="s">
        <v>233</v>
      </c>
      <c r="D192" s="7" t="s">
        <v>234</v>
      </c>
      <c r="E192" s="7" t="s">
        <v>16</v>
      </c>
      <c r="F192" s="7" t="s">
        <v>17</v>
      </c>
      <c r="G192" s="7" t="s">
        <v>122</v>
      </c>
      <c r="H192" s="7" t="s">
        <v>123</v>
      </c>
      <c r="I192" s="7">
        <v>6</v>
      </c>
      <c r="J192" s="7">
        <v>-1</v>
      </c>
      <c r="K192" s="7">
        <v>-249.16</v>
      </c>
      <c r="L192" s="7" t="s">
        <v>86</v>
      </c>
      <c r="M192" s="12" t="s">
        <v>207</v>
      </c>
      <c r="N192" s="13">
        <f t="shared" si="14"/>
        <v>249.16</v>
      </c>
      <c r="O192" s="13">
        <f t="shared" si="15"/>
        <v>-249.16</v>
      </c>
      <c r="P192" s="13">
        <f t="shared" si="16"/>
        <v>4817.41</v>
      </c>
      <c r="Q192" s="13">
        <f t="shared" si="17"/>
        <v>-409.15999999999997</v>
      </c>
      <c r="R192" s="13">
        <f t="shared" si="18"/>
        <v>-7505.12</v>
      </c>
      <c r="S192" s="18">
        <f t="shared" si="19"/>
        <v>286</v>
      </c>
      <c r="T192" s="30">
        <f t="shared" si="20"/>
        <v>-26.241678321678322</v>
      </c>
    </row>
    <row r="193" spans="1:20" ht="14.25" customHeight="1">
      <c r="A193" s="6">
        <v>45628</v>
      </c>
      <c r="B193" s="7" t="s">
        <v>83</v>
      </c>
      <c r="C193" s="7" t="s">
        <v>374</v>
      </c>
      <c r="D193" s="7" t="s">
        <v>375</v>
      </c>
      <c r="E193" s="7" t="s">
        <v>45</v>
      </c>
      <c r="F193" s="7" t="s">
        <v>46</v>
      </c>
      <c r="G193" s="7" t="s">
        <v>55</v>
      </c>
      <c r="H193" s="7" t="s">
        <v>56</v>
      </c>
      <c r="I193" s="7">
        <v>24</v>
      </c>
      <c r="J193" s="7">
        <v>-1</v>
      </c>
      <c r="K193" s="7">
        <v>-249.16</v>
      </c>
      <c r="L193" s="7" t="s">
        <v>86</v>
      </c>
      <c r="M193" s="12" t="s">
        <v>207</v>
      </c>
      <c r="N193" s="13">
        <f t="shared" si="14"/>
        <v>249.16</v>
      </c>
      <c r="O193" s="13">
        <f t="shared" si="15"/>
        <v>-249.16</v>
      </c>
      <c r="P193" s="13">
        <f t="shared" si="16"/>
        <v>420190.04999999981</v>
      </c>
      <c r="Q193" s="13">
        <f t="shared" si="17"/>
        <v>-249.16</v>
      </c>
      <c r="R193" s="13">
        <f t="shared" si="18"/>
        <v>-7255.96</v>
      </c>
      <c r="S193" s="18">
        <f t="shared" si="19"/>
        <v>285</v>
      </c>
      <c r="T193" s="30">
        <f t="shared" si="20"/>
        <v>-25.459508771929826</v>
      </c>
    </row>
    <row r="194" spans="1:20" ht="14.25" customHeight="1">
      <c r="A194" s="6">
        <v>45628</v>
      </c>
      <c r="B194" s="7" t="s">
        <v>83</v>
      </c>
      <c r="C194" s="7" t="s">
        <v>43</v>
      </c>
      <c r="D194" s="7" t="s">
        <v>44</v>
      </c>
      <c r="E194" s="7" t="s">
        <v>45</v>
      </c>
      <c r="F194" s="7" t="s">
        <v>46</v>
      </c>
      <c r="G194" s="7" t="s">
        <v>31</v>
      </c>
      <c r="H194" s="7" t="s">
        <v>32</v>
      </c>
      <c r="I194" s="7">
        <v>54</v>
      </c>
      <c r="J194" s="7">
        <v>-2</v>
      </c>
      <c r="K194" s="7">
        <v>-245.62</v>
      </c>
      <c r="L194" s="7" t="s">
        <v>86</v>
      </c>
      <c r="M194" s="12" t="s">
        <v>207</v>
      </c>
      <c r="N194" s="13">
        <f t="shared" ref="N194:N257" si="21">K194/J194</f>
        <v>122.81</v>
      </c>
      <c r="O194" s="13">
        <f t="shared" ref="O194:O257" si="22">J194*N194</f>
        <v>-245.62</v>
      </c>
      <c r="P194" s="13">
        <f t="shared" ref="P194:P257" si="23">SUMIFS(O194:O1620,G194:G1620,G194,H194:H1620,H194)</f>
        <v>401277.37000000005</v>
      </c>
      <c r="Q194" s="13">
        <f t="shared" ref="Q194:Q257" si="24">SUMIF(C194:C1620,C194,O194:O1620)</f>
        <v>-245.62</v>
      </c>
      <c r="R194" s="13">
        <f t="shared" si="18"/>
        <v>-7006.8</v>
      </c>
      <c r="S194" s="18">
        <f t="shared" si="19"/>
        <v>284</v>
      </c>
      <c r="T194" s="30">
        <f t="shared" si="20"/>
        <v>-24.671830985915495</v>
      </c>
    </row>
    <row r="195" spans="1:20" ht="14.25" customHeight="1">
      <c r="A195" s="6">
        <v>45628</v>
      </c>
      <c r="B195" s="7" t="s">
        <v>83</v>
      </c>
      <c r="C195" s="7" t="s">
        <v>177</v>
      </c>
      <c r="D195" s="7" t="s">
        <v>178</v>
      </c>
      <c r="E195" s="7" t="s">
        <v>45</v>
      </c>
      <c r="F195" s="7" t="s">
        <v>46</v>
      </c>
      <c r="G195" s="7" t="s">
        <v>31</v>
      </c>
      <c r="H195" s="7" t="s">
        <v>32</v>
      </c>
      <c r="I195" s="7">
        <v>48</v>
      </c>
      <c r="J195" s="7">
        <v>-2</v>
      </c>
      <c r="K195" s="7">
        <v>-245.62</v>
      </c>
      <c r="L195" s="7" t="s">
        <v>179</v>
      </c>
      <c r="M195" s="12" t="s">
        <v>207</v>
      </c>
      <c r="N195" s="13">
        <f t="shared" si="21"/>
        <v>122.81</v>
      </c>
      <c r="O195" s="13">
        <f t="shared" si="22"/>
        <v>-245.62</v>
      </c>
      <c r="P195" s="13">
        <f t="shared" si="23"/>
        <v>401522.99000000005</v>
      </c>
      <c r="Q195" s="13">
        <f t="shared" si="24"/>
        <v>-1830.35</v>
      </c>
      <c r="R195" s="13">
        <f t="shared" ref="R195:R258" si="25">SUMIF(M195:M1621,M195,O195:O1621)</f>
        <v>-6761.1800000000048</v>
      </c>
      <c r="S195" s="18">
        <f t="shared" ref="S195:S258" si="26">COUNTIF(M195:M1621,M195)</f>
        <v>283</v>
      </c>
      <c r="T195" s="30">
        <f t="shared" ref="T195:T258" si="27">R195/S195</f>
        <v>-23.891095406360442</v>
      </c>
    </row>
    <row r="196" spans="1:20" ht="14.25" customHeight="1">
      <c r="A196" s="6">
        <v>45628</v>
      </c>
      <c r="B196" s="7" t="s">
        <v>83</v>
      </c>
      <c r="C196" s="7" t="s">
        <v>177</v>
      </c>
      <c r="D196" s="7" t="s">
        <v>178</v>
      </c>
      <c r="E196" s="7" t="s">
        <v>45</v>
      </c>
      <c r="F196" s="7" t="s">
        <v>46</v>
      </c>
      <c r="G196" s="7" t="s">
        <v>31</v>
      </c>
      <c r="H196" s="7" t="s">
        <v>32</v>
      </c>
      <c r="I196" s="7">
        <v>60</v>
      </c>
      <c r="J196" s="7">
        <v>-3</v>
      </c>
      <c r="K196" s="7">
        <v>-243.27</v>
      </c>
      <c r="L196" s="7" t="s">
        <v>179</v>
      </c>
      <c r="M196" s="12" t="s">
        <v>207</v>
      </c>
      <c r="N196" s="13">
        <f t="shared" si="21"/>
        <v>81.09</v>
      </c>
      <c r="O196" s="13">
        <f t="shared" si="22"/>
        <v>-243.27</v>
      </c>
      <c r="P196" s="13">
        <f t="shared" si="23"/>
        <v>401768.61000000004</v>
      </c>
      <c r="Q196" s="13">
        <f t="shared" si="24"/>
        <v>-1584.73</v>
      </c>
      <c r="R196" s="13">
        <f t="shared" si="25"/>
        <v>-6515.5600000000022</v>
      </c>
      <c r="S196" s="18">
        <f t="shared" si="26"/>
        <v>282</v>
      </c>
      <c r="T196" s="30">
        <f t="shared" si="27"/>
        <v>-23.10482269503547</v>
      </c>
    </row>
    <row r="197" spans="1:20" ht="14.25" customHeight="1">
      <c r="A197" s="6">
        <v>45628</v>
      </c>
      <c r="B197" s="7" t="s">
        <v>83</v>
      </c>
      <c r="C197" s="7" t="s">
        <v>177</v>
      </c>
      <c r="D197" s="7" t="s">
        <v>178</v>
      </c>
      <c r="E197" s="7" t="s">
        <v>45</v>
      </c>
      <c r="F197" s="7" t="s">
        <v>46</v>
      </c>
      <c r="G197" s="7" t="s">
        <v>31</v>
      </c>
      <c r="H197" s="7" t="s">
        <v>32</v>
      </c>
      <c r="I197" s="7">
        <v>72</v>
      </c>
      <c r="J197" s="7">
        <v>-3</v>
      </c>
      <c r="K197" s="7">
        <v>-243.27</v>
      </c>
      <c r="L197" s="7" t="s">
        <v>179</v>
      </c>
      <c r="M197" s="12" t="s">
        <v>207</v>
      </c>
      <c r="N197" s="13">
        <f t="shared" si="21"/>
        <v>81.09</v>
      </c>
      <c r="O197" s="13">
        <f t="shared" si="22"/>
        <v>-243.27</v>
      </c>
      <c r="P197" s="13">
        <f t="shared" si="23"/>
        <v>402011.88000000006</v>
      </c>
      <c r="Q197" s="13">
        <f t="shared" si="24"/>
        <v>-1341.4599999999998</v>
      </c>
      <c r="R197" s="13">
        <f t="shared" si="25"/>
        <v>-6272.2900000000018</v>
      </c>
      <c r="S197" s="18">
        <f t="shared" si="26"/>
        <v>281</v>
      </c>
      <c r="T197" s="30">
        <f t="shared" si="27"/>
        <v>-22.321316725978654</v>
      </c>
    </row>
    <row r="198" spans="1:20" ht="14.25" customHeight="1">
      <c r="A198" s="6">
        <v>45628</v>
      </c>
      <c r="B198" s="7" t="s">
        <v>83</v>
      </c>
      <c r="C198" s="7" t="s">
        <v>208</v>
      </c>
      <c r="D198" s="7" t="s">
        <v>209</v>
      </c>
      <c r="E198" s="7" t="s">
        <v>16</v>
      </c>
      <c r="F198" s="7" t="s">
        <v>17</v>
      </c>
      <c r="G198" s="7" t="s">
        <v>31</v>
      </c>
      <c r="H198" s="7" t="s">
        <v>32</v>
      </c>
      <c r="I198" s="7">
        <v>72</v>
      </c>
      <c r="J198" s="7">
        <v>-3</v>
      </c>
      <c r="K198" s="7">
        <v>-243.27</v>
      </c>
      <c r="L198" s="7" t="s">
        <v>86</v>
      </c>
      <c r="M198" s="12" t="s">
        <v>207</v>
      </c>
      <c r="N198" s="13">
        <f t="shared" si="21"/>
        <v>81.09</v>
      </c>
      <c r="O198" s="13">
        <f t="shared" si="22"/>
        <v>-243.27</v>
      </c>
      <c r="P198" s="13">
        <f t="shared" si="23"/>
        <v>402255.15000000008</v>
      </c>
      <c r="Q198" s="13">
        <f t="shared" si="24"/>
        <v>-406.08000000000004</v>
      </c>
      <c r="R198" s="13">
        <f t="shared" si="25"/>
        <v>-6029.0200000000013</v>
      </c>
      <c r="S198" s="18">
        <f t="shared" si="26"/>
        <v>280</v>
      </c>
      <c r="T198" s="30">
        <f t="shared" si="27"/>
        <v>-21.532214285714289</v>
      </c>
    </row>
    <row r="199" spans="1:20" ht="14.25" customHeight="1">
      <c r="A199" s="6">
        <v>45628</v>
      </c>
      <c r="B199" s="7" t="s">
        <v>83</v>
      </c>
      <c r="C199" s="7" t="s">
        <v>356</v>
      </c>
      <c r="D199" s="7" t="s">
        <v>357</v>
      </c>
      <c r="E199" s="7" t="s">
        <v>224</v>
      </c>
      <c r="F199" s="7" t="s">
        <v>225</v>
      </c>
      <c r="G199" s="7" t="s">
        <v>40</v>
      </c>
      <c r="H199" s="7" t="s">
        <v>47</v>
      </c>
      <c r="I199" s="7">
        <v>72</v>
      </c>
      <c r="J199" s="7">
        <v>-1</v>
      </c>
      <c r="K199" s="7">
        <v>-240.33</v>
      </c>
      <c r="L199" s="7" t="s">
        <v>86</v>
      </c>
      <c r="M199" s="12" t="s">
        <v>207</v>
      </c>
      <c r="N199" s="13">
        <f t="shared" si="21"/>
        <v>240.33</v>
      </c>
      <c r="O199" s="13">
        <f t="shared" si="22"/>
        <v>-240.33</v>
      </c>
      <c r="P199" s="13">
        <f t="shared" si="23"/>
        <v>9177274.8100000005</v>
      </c>
      <c r="Q199" s="13">
        <f t="shared" si="24"/>
        <v>-713.61</v>
      </c>
      <c r="R199" s="13">
        <f t="shared" si="25"/>
        <v>-5785.7500000000045</v>
      </c>
      <c r="S199" s="18">
        <f t="shared" si="26"/>
        <v>279</v>
      </c>
      <c r="T199" s="30">
        <f t="shared" si="27"/>
        <v>-20.737455197132633</v>
      </c>
    </row>
    <row r="200" spans="1:20" ht="14.25" customHeight="1">
      <c r="A200" s="6">
        <v>45628</v>
      </c>
      <c r="B200" s="7" t="s">
        <v>83</v>
      </c>
      <c r="C200" s="7" t="s">
        <v>226</v>
      </c>
      <c r="D200" s="7" t="s">
        <v>227</v>
      </c>
      <c r="E200" s="7" t="s">
        <v>228</v>
      </c>
      <c r="F200" s="7" t="s">
        <v>229</v>
      </c>
      <c r="G200" s="7" t="s">
        <v>40</v>
      </c>
      <c r="H200" s="7" t="s">
        <v>47</v>
      </c>
      <c r="I200" s="7">
        <v>72</v>
      </c>
      <c r="J200" s="7">
        <v>-1</v>
      </c>
      <c r="K200" s="7">
        <v>-240.33</v>
      </c>
      <c r="L200" s="7" t="s">
        <v>192</v>
      </c>
      <c r="M200" s="12" t="s">
        <v>207</v>
      </c>
      <c r="N200" s="13">
        <f t="shared" si="21"/>
        <v>240.33</v>
      </c>
      <c r="O200" s="13">
        <f t="shared" si="22"/>
        <v>-240.33</v>
      </c>
      <c r="P200" s="13">
        <f t="shared" si="23"/>
        <v>9177515.1400000006</v>
      </c>
      <c r="Q200" s="13">
        <f t="shared" si="24"/>
        <v>-352.33000000000004</v>
      </c>
      <c r="R200" s="13">
        <f t="shared" si="25"/>
        <v>-5545.4200000000028</v>
      </c>
      <c r="S200" s="18">
        <f t="shared" si="26"/>
        <v>278</v>
      </c>
      <c r="T200" s="30">
        <f t="shared" si="27"/>
        <v>-19.947553956834543</v>
      </c>
    </row>
    <row r="201" spans="1:20" ht="14.25" customHeight="1">
      <c r="A201" s="6">
        <v>45628</v>
      </c>
      <c r="B201" s="7" t="s">
        <v>83</v>
      </c>
      <c r="C201" s="7" t="s">
        <v>190</v>
      </c>
      <c r="D201" s="7" t="s">
        <v>191</v>
      </c>
      <c r="E201" s="7" t="s">
        <v>16</v>
      </c>
      <c r="F201" s="7" t="s">
        <v>17</v>
      </c>
      <c r="G201" s="7" t="s">
        <v>40</v>
      </c>
      <c r="H201" s="7" t="s">
        <v>47</v>
      </c>
      <c r="I201" s="7">
        <v>72</v>
      </c>
      <c r="J201" s="7">
        <v>-1</v>
      </c>
      <c r="K201" s="7">
        <v>-240.33</v>
      </c>
      <c r="L201" s="7" t="s">
        <v>192</v>
      </c>
      <c r="M201" s="12" t="s">
        <v>207</v>
      </c>
      <c r="N201" s="13">
        <f t="shared" si="21"/>
        <v>240.33</v>
      </c>
      <c r="O201" s="13">
        <f t="shared" si="22"/>
        <v>-240.33</v>
      </c>
      <c r="P201" s="13">
        <f t="shared" si="23"/>
        <v>9177755.4700000007</v>
      </c>
      <c r="Q201" s="13">
        <f t="shared" si="24"/>
        <v>-242.27000000000004</v>
      </c>
      <c r="R201" s="13">
        <f t="shared" si="25"/>
        <v>-5305.0900000000011</v>
      </c>
      <c r="S201" s="18">
        <f t="shared" si="26"/>
        <v>277</v>
      </c>
      <c r="T201" s="30">
        <f t="shared" si="27"/>
        <v>-19.15194945848376</v>
      </c>
    </row>
    <row r="202" spans="1:20" ht="14.25" customHeight="1">
      <c r="A202" s="6">
        <v>45628</v>
      </c>
      <c r="B202" s="7" t="s">
        <v>83</v>
      </c>
      <c r="C202" s="7" t="s">
        <v>366</v>
      </c>
      <c r="D202" s="7" t="s">
        <v>367</v>
      </c>
      <c r="E202" s="7" t="s">
        <v>16</v>
      </c>
      <c r="F202" s="7" t="s">
        <v>17</v>
      </c>
      <c r="G202" s="7" t="s">
        <v>40</v>
      </c>
      <c r="H202" s="7" t="s">
        <v>47</v>
      </c>
      <c r="I202" s="7">
        <v>72</v>
      </c>
      <c r="J202" s="7">
        <v>-1</v>
      </c>
      <c r="K202" s="7">
        <v>-240.33</v>
      </c>
      <c r="L202" s="7" t="s">
        <v>153</v>
      </c>
      <c r="M202" s="12" t="s">
        <v>207</v>
      </c>
      <c r="N202" s="13">
        <f t="shared" si="21"/>
        <v>240.33</v>
      </c>
      <c r="O202" s="13">
        <f t="shared" si="22"/>
        <v>-240.33</v>
      </c>
      <c r="P202" s="13">
        <f t="shared" si="23"/>
        <v>9177995.8000000007</v>
      </c>
      <c r="Q202" s="13">
        <f t="shared" si="24"/>
        <v>-240.33</v>
      </c>
      <c r="R202" s="13">
        <f t="shared" si="25"/>
        <v>-5064.7599999999993</v>
      </c>
      <c r="S202" s="18">
        <f t="shared" si="26"/>
        <v>276</v>
      </c>
      <c r="T202" s="30">
        <f t="shared" si="27"/>
        <v>-18.350579710144924</v>
      </c>
    </row>
    <row r="203" spans="1:20" ht="14.25" customHeight="1">
      <c r="A203" s="4">
        <v>45628</v>
      </c>
      <c r="B203" s="5" t="s">
        <v>13</v>
      </c>
      <c r="C203" s="5" t="s">
        <v>29</v>
      </c>
      <c r="D203" s="5" t="s">
        <v>30</v>
      </c>
      <c r="E203" s="5" t="s">
        <v>16</v>
      </c>
      <c r="F203" s="5" t="s">
        <v>17</v>
      </c>
      <c r="G203" s="5" t="s">
        <v>31</v>
      </c>
      <c r="H203" s="5" t="s">
        <v>32</v>
      </c>
      <c r="I203" s="5">
        <v>48</v>
      </c>
      <c r="J203" s="5">
        <v>-2</v>
      </c>
      <c r="K203" s="5">
        <v>-228.06</v>
      </c>
      <c r="L203" s="5" t="s">
        <v>28</v>
      </c>
      <c r="M203" s="11" t="s">
        <v>21</v>
      </c>
      <c r="N203" s="13">
        <f t="shared" si="21"/>
        <v>114.03</v>
      </c>
      <c r="O203" s="13">
        <f t="shared" si="22"/>
        <v>-228.06</v>
      </c>
      <c r="P203" s="13">
        <f t="shared" si="23"/>
        <v>402498.42000000004</v>
      </c>
      <c r="Q203" s="13">
        <f t="shared" si="24"/>
        <v>-1109.7800000000002</v>
      </c>
      <c r="R203" s="13">
        <f t="shared" si="25"/>
        <v>-3451.0000000000005</v>
      </c>
      <c r="S203" s="18">
        <f t="shared" si="26"/>
        <v>25</v>
      </c>
      <c r="T203" s="30">
        <f t="shared" si="27"/>
        <v>-138.04000000000002</v>
      </c>
    </row>
    <row r="204" spans="1:20" ht="14.25" customHeight="1">
      <c r="A204" s="6">
        <v>45628</v>
      </c>
      <c r="B204" s="7" t="s">
        <v>83</v>
      </c>
      <c r="C204" s="7" t="s">
        <v>284</v>
      </c>
      <c r="D204" s="7" t="s">
        <v>285</v>
      </c>
      <c r="E204" s="7" t="s">
        <v>45</v>
      </c>
      <c r="F204" s="7" t="s">
        <v>46</v>
      </c>
      <c r="G204" s="7" t="s">
        <v>110</v>
      </c>
      <c r="H204" s="7" t="s">
        <v>111</v>
      </c>
      <c r="I204" s="7">
        <v>36</v>
      </c>
      <c r="J204" s="7">
        <v>-2</v>
      </c>
      <c r="K204" s="7">
        <v>-225</v>
      </c>
      <c r="L204" s="7" t="s">
        <v>86</v>
      </c>
      <c r="M204" s="12" t="s">
        <v>207</v>
      </c>
      <c r="N204" s="13">
        <f t="shared" si="21"/>
        <v>112.5</v>
      </c>
      <c r="O204" s="13">
        <f t="shared" si="22"/>
        <v>-225</v>
      </c>
      <c r="P204" s="13">
        <f t="shared" si="23"/>
        <v>158686.79999999999</v>
      </c>
      <c r="Q204" s="13">
        <f t="shared" si="24"/>
        <v>-431</v>
      </c>
      <c r="R204" s="13">
        <f t="shared" si="25"/>
        <v>-4824.4300000000012</v>
      </c>
      <c r="S204" s="18">
        <f t="shared" si="26"/>
        <v>275</v>
      </c>
      <c r="T204" s="30">
        <f t="shared" si="27"/>
        <v>-17.543381818181821</v>
      </c>
    </row>
    <row r="205" spans="1:20" ht="14.25" customHeight="1">
      <c r="A205" s="6">
        <v>45628</v>
      </c>
      <c r="B205" s="7" t="s">
        <v>83</v>
      </c>
      <c r="C205" s="7" t="s">
        <v>193</v>
      </c>
      <c r="D205" s="7" t="s">
        <v>194</v>
      </c>
      <c r="E205" s="7" t="s">
        <v>16</v>
      </c>
      <c r="F205" s="7" t="s">
        <v>17</v>
      </c>
      <c r="G205" s="7" t="s">
        <v>18</v>
      </c>
      <c r="H205" s="7" t="s">
        <v>108</v>
      </c>
      <c r="I205" s="7">
        <v>72</v>
      </c>
      <c r="J205" s="7">
        <v>-1</v>
      </c>
      <c r="K205" s="7">
        <v>-222.32</v>
      </c>
      <c r="L205" s="7" t="s">
        <v>86</v>
      </c>
      <c r="M205" s="12" t="s">
        <v>207</v>
      </c>
      <c r="N205" s="13">
        <f t="shared" si="21"/>
        <v>222.32</v>
      </c>
      <c r="O205" s="13">
        <f t="shared" si="22"/>
        <v>-222.32</v>
      </c>
      <c r="P205" s="13">
        <f t="shared" si="23"/>
        <v>14211.08</v>
      </c>
      <c r="Q205" s="13">
        <f t="shared" si="24"/>
        <v>-325.32</v>
      </c>
      <c r="R205" s="13">
        <f t="shared" si="25"/>
        <v>-4599.4300000000012</v>
      </c>
      <c r="S205" s="18">
        <f t="shared" si="26"/>
        <v>274</v>
      </c>
      <c r="T205" s="30">
        <f t="shared" si="27"/>
        <v>-16.786240875912412</v>
      </c>
    </row>
    <row r="206" spans="1:20" ht="14.25" customHeight="1">
      <c r="A206" s="6">
        <v>45628</v>
      </c>
      <c r="B206" s="7" t="s">
        <v>83</v>
      </c>
      <c r="C206" s="7" t="s">
        <v>286</v>
      </c>
      <c r="D206" s="7" t="s">
        <v>287</v>
      </c>
      <c r="E206" s="7" t="s">
        <v>16</v>
      </c>
      <c r="F206" s="7" t="s">
        <v>17</v>
      </c>
      <c r="G206" s="7" t="s">
        <v>31</v>
      </c>
      <c r="H206" s="7" t="s">
        <v>117</v>
      </c>
      <c r="I206" s="7">
        <v>120</v>
      </c>
      <c r="J206" s="7">
        <v>-7</v>
      </c>
      <c r="K206" s="7">
        <v>-220.71</v>
      </c>
      <c r="L206" s="7" t="s">
        <v>86</v>
      </c>
      <c r="M206" s="12" t="s">
        <v>207</v>
      </c>
      <c r="N206" s="13">
        <f t="shared" si="21"/>
        <v>31.53</v>
      </c>
      <c r="O206" s="13">
        <f t="shared" si="22"/>
        <v>-220.71</v>
      </c>
      <c r="P206" s="13">
        <f t="shared" si="23"/>
        <v>200347.21999999997</v>
      </c>
      <c r="Q206" s="13">
        <f t="shared" si="24"/>
        <v>-690.22</v>
      </c>
      <c r="R206" s="13">
        <f t="shared" si="25"/>
        <v>-4377.1100000000015</v>
      </c>
      <c r="S206" s="18">
        <f t="shared" si="26"/>
        <v>273</v>
      </c>
      <c r="T206" s="30">
        <f t="shared" si="27"/>
        <v>-16.033369963369967</v>
      </c>
    </row>
    <row r="207" spans="1:20" ht="14.25" customHeight="1">
      <c r="A207" s="4">
        <v>45628</v>
      </c>
      <c r="B207" s="5" t="s">
        <v>13</v>
      </c>
      <c r="C207" s="5" t="s">
        <v>29</v>
      </c>
      <c r="D207" s="5" t="s">
        <v>30</v>
      </c>
      <c r="E207" s="5" t="s">
        <v>16</v>
      </c>
      <c r="F207" s="5" t="s">
        <v>17</v>
      </c>
      <c r="G207" s="5" t="s">
        <v>31</v>
      </c>
      <c r="H207" s="5" t="s">
        <v>32</v>
      </c>
      <c r="I207" s="5">
        <v>36</v>
      </c>
      <c r="J207" s="5">
        <v>-2</v>
      </c>
      <c r="K207" s="5">
        <v>-210.52</v>
      </c>
      <c r="L207" s="5" t="s">
        <v>20</v>
      </c>
      <c r="M207" s="11" t="s">
        <v>21</v>
      </c>
      <c r="N207" s="13">
        <f t="shared" si="21"/>
        <v>105.26</v>
      </c>
      <c r="O207" s="13">
        <f t="shared" si="22"/>
        <v>-210.52</v>
      </c>
      <c r="P207" s="13">
        <f t="shared" si="23"/>
        <v>402726.4800000001</v>
      </c>
      <c r="Q207" s="13">
        <f t="shared" si="24"/>
        <v>-881.72</v>
      </c>
      <c r="R207" s="13">
        <f t="shared" si="25"/>
        <v>-3222.94</v>
      </c>
      <c r="S207" s="18">
        <f t="shared" si="26"/>
        <v>24</v>
      </c>
      <c r="T207" s="30">
        <f t="shared" si="27"/>
        <v>-134.28916666666666</v>
      </c>
    </row>
    <row r="208" spans="1:20" ht="14.25" customHeight="1">
      <c r="A208" s="6">
        <v>45628</v>
      </c>
      <c r="B208" s="7" t="s">
        <v>83</v>
      </c>
      <c r="C208" s="7" t="s">
        <v>349</v>
      </c>
      <c r="D208" s="7" t="s">
        <v>350</v>
      </c>
      <c r="E208" s="7" t="s">
        <v>16</v>
      </c>
      <c r="F208" s="7" t="s">
        <v>17</v>
      </c>
      <c r="G208" s="7" t="s">
        <v>40</v>
      </c>
      <c r="H208" s="7" t="s">
        <v>41</v>
      </c>
      <c r="I208" s="7">
        <v>216</v>
      </c>
      <c r="J208" s="7">
        <v>-2</v>
      </c>
      <c r="K208" s="7">
        <v>-208.62</v>
      </c>
      <c r="L208" s="7" t="s">
        <v>86</v>
      </c>
      <c r="M208" s="12" t="s">
        <v>207</v>
      </c>
      <c r="N208" s="13">
        <f t="shared" si="21"/>
        <v>104.31</v>
      </c>
      <c r="O208" s="13">
        <f t="shared" si="22"/>
        <v>-208.62</v>
      </c>
      <c r="P208" s="13">
        <f t="shared" si="23"/>
        <v>122301.16999999998</v>
      </c>
      <c r="Q208" s="13">
        <f t="shared" si="24"/>
        <v>-208.62</v>
      </c>
      <c r="R208" s="13">
        <f t="shared" si="25"/>
        <v>-4156.4000000000024</v>
      </c>
      <c r="S208" s="18">
        <f t="shared" si="26"/>
        <v>272</v>
      </c>
      <c r="T208" s="30">
        <f t="shared" si="27"/>
        <v>-15.280882352941186</v>
      </c>
    </row>
    <row r="209" spans="1:20" ht="14.25" customHeight="1">
      <c r="A209" s="6">
        <v>45628</v>
      </c>
      <c r="B209" s="7" t="s">
        <v>83</v>
      </c>
      <c r="C209" s="7" t="s">
        <v>434</v>
      </c>
      <c r="D209" s="7" t="s">
        <v>435</v>
      </c>
      <c r="E209" s="7" t="s">
        <v>16</v>
      </c>
      <c r="F209" s="7" t="s">
        <v>17</v>
      </c>
      <c r="G209" s="7" t="s">
        <v>74</v>
      </c>
      <c r="H209" s="7" t="s">
        <v>76</v>
      </c>
      <c r="I209" s="7">
        <v>56</v>
      </c>
      <c r="J209" s="7">
        <v>-1</v>
      </c>
      <c r="K209" s="7">
        <v>-208.18</v>
      </c>
      <c r="L209" s="7" t="s">
        <v>153</v>
      </c>
      <c r="M209" s="12" t="s">
        <v>207</v>
      </c>
      <c r="N209" s="13">
        <f t="shared" si="21"/>
        <v>208.18</v>
      </c>
      <c r="O209" s="13">
        <f t="shared" si="22"/>
        <v>-208.18</v>
      </c>
      <c r="P209" s="13">
        <f t="shared" si="23"/>
        <v>89431.54</v>
      </c>
      <c r="Q209" s="13">
        <f t="shared" si="24"/>
        <v>-394.54</v>
      </c>
      <c r="R209" s="13">
        <f t="shared" si="25"/>
        <v>-3947.7800000000034</v>
      </c>
      <c r="S209" s="18">
        <f t="shared" si="26"/>
        <v>271</v>
      </c>
      <c r="T209" s="30">
        <f t="shared" si="27"/>
        <v>-14.567453874538758</v>
      </c>
    </row>
    <row r="210" spans="1:20" ht="14.25" customHeight="1">
      <c r="A210" s="6">
        <v>45628</v>
      </c>
      <c r="B210" s="7" t="s">
        <v>83</v>
      </c>
      <c r="C210" s="7" t="s">
        <v>254</v>
      </c>
      <c r="D210" s="7" t="s">
        <v>255</v>
      </c>
      <c r="E210" s="7" t="s">
        <v>256</v>
      </c>
      <c r="F210" s="7" t="s">
        <v>257</v>
      </c>
      <c r="G210" s="7" t="s">
        <v>18</v>
      </c>
      <c r="H210" s="7" t="s">
        <v>109</v>
      </c>
      <c r="I210" s="7">
        <v>160</v>
      </c>
      <c r="J210" s="7">
        <v>-2</v>
      </c>
      <c r="K210" s="7">
        <v>-206</v>
      </c>
      <c r="L210" s="7" t="s">
        <v>86</v>
      </c>
      <c r="M210" s="12" t="s">
        <v>207</v>
      </c>
      <c r="N210" s="13">
        <f t="shared" si="21"/>
        <v>103</v>
      </c>
      <c r="O210" s="13">
        <f t="shared" si="22"/>
        <v>-206</v>
      </c>
      <c r="P210" s="13">
        <f t="shared" si="23"/>
        <v>145689</v>
      </c>
      <c r="Q210" s="13">
        <f t="shared" si="24"/>
        <v>-206</v>
      </c>
      <c r="R210" s="13">
        <f t="shared" si="25"/>
        <v>-3739.6000000000031</v>
      </c>
      <c r="S210" s="18">
        <f t="shared" si="26"/>
        <v>270</v>
      </c>
      <c r="T210" s="30">
        <f t="shared" si="27"/>
        <v>-13.850370370370381</v>
      </c>
    </row>
    <row r="211" spans="1:20" ht="14.25" customHeight="1">
      <c r="A211" s="6">
        <v>45628</v>
      </c>
      <c r="B211" s="7" t="s">
        <v>83</v>
      </c>
      <c r="C211" s="7" t="s">
        <v>284</v>
      </c>
      <c r="D211" s="7" t="s">
        <v>285</v>
      </c>
      <c r="E211" s="7" t="s">
        <v>45</v>
      </c>
      <c r="F211" s="7" t="s">
        <v>46</v>
      </c>
      <c r="G211" s="7" t="s">
        <v>18</v>
      </c>
      <c r="H211" s="7" t="s">
        <v>109</v>
      </c>
      <c r="I211" s="7">
        <v>160</v>
      </c>
      <c r="J211" s="7">
        <v>-2</v>
      </c>
      <c r="K211" s="7">
        <v>-206</v>
      </c>
      <c r="L211" s="7" t="s">
        <v>86</v>
      </c>
      <c r="M211" s="12" t="s">
        <v>207</v>
      </c>
      <c r="N211" s="13">
        <f t="shared" si="21"/>
        <v>103</v>
      </c>
      <c r="O211" s="13">
        <f t="shared" si="22"/>
        <v>-206</v>
      </c>
      <c r="P211" s="13">
        <f t="shared" si="23"/>
        <v>145895</v>
      </c>
      <c r="Q211" s="13">
        <f t="shared" si="24"/>
        <v>-206</v>
      </c>
      <c r="R211" s="13">
        <f t="shared" si="25"/>
        <v>-3533.6000000000031</v>
      </c>
      <c r="S211" s="18">
        <f t="shared" si="26"/>
        <v>269</v>
      </c>
      <c r="T211" s="30">
        <f t="shared" si="27"/>
        <v>-13.136059479553914</v>
      </c>
    </row>
    <row r="212" spans="1:20" ht="14.25" customHeight="1">
      <c r="A212" s="6">
        <v>45628</v>
      </c>
      <c r="B212" s="7" t="s">
        <v>83</v>
      </c>
      <c r="C212" s="7" t="s">
        <v>277</v>
      </c>
      <c r="D212" s="7" t="s">
        <v>278</v>
      </c>
      <c r="E212" s="7" t="s">
        <v>184</v>
      </c>
      <c r="F212" s="7" t="s">
        <v>185</v>
      </c>
      <c r="G212" s="7" t="s">
        <v>18</v>
      </c>
      <c r="H212" s="7" t="s">
        <v>109</v>
      </c>
      <c r="I212" s="7">
        <v>160</v>
      </c>
      <c r="J212" s="7">
        <v>-2</v>
      </c>
      <c r="K212" s="7">
        <v>-206</v>
      </c>
      <c r="L212" s="7" t="s">
        <v>86</v>
      </c>
      <c r="M212" s="12" t="s">
        <v>207</v>
      </c>
      <c r="N212" s="13">
        <f t="shared" si="21"/>
        <v>103</v>
      </c>
      <c r="O212" s="13">
        <f t="shared" si="22"/>
        <v>-206</v>
      </c>
      <c r="P212" s="13">
        <f t="shared" si="23"/>
        <v>146101</v>
      </c>
      <c r="Q212" s="13">
        <f t="shared" si="24"/>
        <v>-206</v>
      </c>
      <c r="R212" s="13">
        <f t="shared" si="25"/>
        <v>-3327.6000000000031</v>
      </c>
      <c r="S212" s="18">
        <f t="shared" si="26"/>
        <v>268</v>
      </c>
      <c r="T212" s="30">
        <f t="shared" si="27"/>
        <v>-12.416417910447773</v>
      </c>
    </row>
    <row r="213" spans="1:20" ht="14.25" customHeight="1">
      <c r="A213" s="6">
        <v>45628</v>
      </c>
      <c r="B213" s="7" t="s">
        <v>83</v>
      </c>
      <c r="C213" s="7" t="s">
        <v>275</v>
      </c>
      <c r="D213" s="7" t="s">
        <v>276</v>
      </c>
      <c r="E213" s="7" t="s">
        <v>256</v>
      </c>
      <c r="F213" s="7" t="s">
        <v>257</v>
      </c>
      <c r="G213" s="7" t="s">
        <v>18</v>
      </c>
      <c r="H213" s="7" t="s">
        <v>109</v>
      </c>
      <c r="I213" s="7">
        <v>160</v>
      </c>
      <c r="J213" s="7">
        <v>-2</v>
      </c>
      <c r="K213" s="7">
        <v>-206</v>
      </c>
      <c r="L213" s="7" t="s">
        <v>174</v>
      </c>
      <c r="M213" s="12" t="s">
        <v>207</v>
      </c>
      <c r="N213" s="13">
        <f t="shared" si="21"/>
        <v>103</v>
      </c>
      <c r="O213" s="13">
        <f t="shared" si="22"/>
        <v>-206</v>
      </c>
      <c r="P213" s="13">
        <f t="shared" si="23"/>
        <v>146307</v>
      </c>
      <c r="Q213" s="13">
        <f t="shared" si="24"/>
        <v>-206</v>
      </c>
      <c r="R213" s="13">
        <f t="shared" si="25"/>
        <v>-3121.6000000000067</v>
      </c>
      <c r="S213" s="18">
        <f t="shared" si="26"/>
        <v>267</v>
      </c>
      <c r="T213" s="30">
        <f t="shared" si="27"/>
        <v>-11.691385767790287</v>
      </c>
    </row>
    <row r="214" spans="1:20" ht="14.25" customHeight="1">
      <c r="A214" s="6">
        <v>45628</v>
      </c>
      <c r="B214" s="7" t="s">
        <v>83</v>
      </c>
      <c r="C214" s="7" t="s">
        <v>156</v>
      </c>
      <c r="D214" s="7" t="s">
        <v>157</v>
      </c>
      <c r="E214" s="7" t="s">
        <v>24</v>
      </c>
      <c r="F214" s="7" t="s">
        <v>25</v>
      </c>
      <c r="G214" s="7" t="s">
        <v>18</v>
      </c>
      <c r="H214" s="7" t="s">
        <v>109</v>
      </c>
      <c r="I214" s="7">
        <v>160</v>
      </c>
      <c r="J214" s="7">
        <v>-2</v>
      </c>
      <c r="K214" s="7">
        <v>-206</v>
      </c>
      <c r="L214" s="7" t="s">
        <v>153</v>
      </c>
      <c r="M214" s="12" t="s">
        <v>207</v>
      </c>
      <c r="N214" s="13">
        <f t="shared" si="21"/>
        <v>103</v>
      </c>
      <c r="O214" s="13">
        <f t="shared" si="22"/>
        <v>-206</v>
      </c>
      <c r="P214" s="13">
        <f t="shared" si="23"/>
        <v>146513</v>
      </c>
      <c r="Q214" s="13">
        <f t="shared" si="24"/>
        <v>-602.91</v>
      </c>
      <c r="R214" s="13">
        <f t="shared" si="25"/>
        <v>-2915.6000000000067</v>
      </c>
      <c r="S214" s="18">
        <f t="shared" si="26"/>
        <v>266</v>
      </c>
      <c r="T214" s="30">
        <f t="shared" si="27"/>
        <v>-10.960902255639123</v>
      </c>
    </row>
    <row r="215" spans="1:20" ht="14.25" customHeight="1">
      <c r="A215" s="6">
        <v>45628</v>
      </c>
      <c r="B215" s="7" t="s">
        <v>83</v>
      </c>
      <c r="C215" s="7" t="s">
        <v>273</v>
      </c>
      <c r="D215" s="7" t="s">
        <v>274</v>
      </c>
      <c r="E215" s="7" t="s">
        <v>45</v>
      </c>
      <c r="F215" s="7" t="s">
        <v>46</v>
      </c>
      <c r="G215" s="7" t="s">
        <v>18</v>
      </c>
      <c r="H215" s="7" t="s">
        <v>109</v>
      </c>
      <c r="I215" s="7">
        <v>160</v>
      </c>
      <c r="J215" s="7">
        <v>-2</v>
      </c>
      <c r="K215" s="7">
        <v>-206</v>
      </c>
      <c r="L215" s="7" t="s">
        <v>86</v>
      </c>
      <c r="M215" s="12" t="s">
        <v>207</v>
      </c>
      <c r="N215" s="13">
        <f t="shared" si="21"/>
        <v>103</v>
      </c>
      <c r="O215" s="13">
        <f t="shared" si="22"/>
        <v>-206</v>
      </c>
      <c r="P215" s="13">
        <f t="shared" si="23"/>
        <v>146719</v>
      </c>
      <c r="Q215" s="13">
        <f t="shared" si="24"/>
        <v>-206</v>
      </c>
      <c r="R215" s="13">
        <f t="shared" si="25"/>
        <v>-2709.6000000000067</v>
      </c>
      <c r="S215" s="18">
        <f t="shared" si="26"/>
        <v>265</v>
      </c>
      <c r="T215" s="30">
        <f t="shared" si="27"/>
        <v>-10.224905660377384</v>
      </c>
    </row>
    <row r="216" spans="1:20" ht="14.25" customHeight="1">
      <c r="A216" s="6">
        <v>45628</v>
      </c>
      <c r="B216" s="7" t="s">
        <v>83</v>
      </c>
      <c r="C216" s="7" t="s">
        <v>288</v>
      </c>
      <c r="D216" s="7" t="s">
        <v>289</v>
      </c>
      <c r="E216" s="7" t="s">
        <v>224</v>
      </c>
      <c r="F216" s="7" t="s">
        <v>225</v>
      </c>
      <c r="G216" s="7" t="s">
        <v>18</v>
      </c>
      <c r="H216" s="7" t="s">
        <v>109</v>
      </c>
      <c r="I216" s="7">
        <v>160</v>
      </c>
      <c r="J216" s="7">
        <v>-2</v>
      </c>
      <c r="K216" s="7">
        <v>-206</v>
      </c>
      <c r="L216" s="7" t="s">
        <v>174</v>
      </c>
      <c r="M216" s="12" t="s">
        <v>207</v>
      </c>
      <c r="N216" s="13">
        <f t="shared" si="21"/>
        <v>103</v>
      </c>
      <c r="O216" s="13">
        <f t="shared" si="22"/>
        <v>-206</v>
      </c>
      <c r="P216" s="13">
        <f t="shared" si="23"/>
        <v>146925</v>
      </c>
      <c r="Q216" s="13">
        <f t="shared" si="24"/>
        <v>-206</v>
      </c>
      <c r="R216" s="13">
        <f t="shared" si="25"/>
        <v>-2503.6000000000067</v>
      </c>
      <c r="S216" s="18">
        <f t="shared" si="26"/>
        <v>264</v>
      </c>
      <c r="T216" s="30">
        <f t="shared" si="27"/>
        <v>-9.4833333333333591</v>
      </c>
    </row>
    <row r="217" spans="1:20" ht="14.25" customHeight="1">
      <c r="A217" s="6">
        <v>45628</v>
      </c>
      <c r="B217" s="7" t="s">
        <v>83</v>
      </c>
      <c r="C217" s="7" t="s">
        <v>286</v>
      </c>
      <c r="D217" s="7" t="s">
        <v>287</v>
      </c>
      <c r="E217" s="7" t="s">
        <v>16</v>
      </c>
      <c r="F217" s="7" t="s">
        <v>17</v>
      </c>
      <c r="G217" s="7" t="s">
        <v>31</v>
      </c>
      <c r="H217" s="7" t="s">
        <v>117</v>
      </c>
      <c r="I217" s="7">
        <v>10</v>
      </c>
      <c r="J217" s="7">
        <v>-1</v>
      </c>
      <c r="K217" s="7">
        <v>-204.33</v>
      </c>
      <c r="L217" s="7" t="s">
        <v>86</v>
      </c>
      <c r="M217" s="12" t="s">
        <v>207</v>
      </c>
      <c r="N217" s="13">
        <f t="shared" si="21"/>
        <v>204.33</v>
      </c>
      <c r="O217" s="13">
        <f t="shared" si="22"/>
        <v>-204.33</v>
      </c>
      <c r="P217" s="13">
        <f t="shared" si="23"/>
        <v>200567.93</v>
      </c>
      <c r="Q217" s="13">
        <f t="shared" si="24"/>
        <v>-469.51</v>
      </c>
      <c r="R217" s="13">
        <f t="shared" si="25"/>
        <v>-2297.6000000000067</v>
      </c>
      <c r="S217" s="18">
        <f t="shared" si="26"/>
        <v>263</v>
      </c>
      <c r="T217" s="30">
        <f t="shared" si="27"/>
        <v>-8.7361216730038276</v>
      </c>
    </row>
    <row r="218" spans="1:20" ht="14.25" customHeight="1">
      <c r="A218" s="6">
        <v>45628</v>
      </c>
      <c r="B218" s="7" t="s">
        <v>83</v>
      </c>
      <c r="C218" s="7" t="s">
        <v>411</v>
      </c>
      <c r="D218" s="7" t="s">
        <v>412</v>
      </c>
      <c r="E218" s="7" t="s">
        <v>264</v>
      </c>
      <c r="F218" s="7" t="s">
        <v>283</v>
      </c>
      <c r="G218" s="7" t="s">
        <v>62</v>
      </c>
      <c r="H218" s="7" t="s">
        <v>63</v>
      </c>
      <c r="I218" s="7">
        <v>5</v>
      </c>
      <c r="J218" s="7">
        <v>-2</v>
      </c>
      <c r="K218" s="7">
        <v>-204.08</v>
      </c>
      <c r="L218" s="7" t="s">
        <v>86</v>
      </c>
      <c r="M218" s="12" t="s">
        <v>207</v>
      </c>
      <c r="N218" s="13">
        <f t="shared" si="21"/>
        <v>102.04</v>
      </c>
      <c r="O218" s="13">
        <f t="shared" si="22"/>
        <v>-204.08</v>
      </c>
      <c r="P218" s="13">
        <f t="shared" si="23"/>
        <v>1112328.52</v>
      </c>
      <c r="Q218" s="13">
        <f t="shared" si="24"/>
        <v>-204.08</v>
      </c>
      <c r="R218" s="13">
        <f t="shared" si="25"/>
        <v>-2093.270000000005</v>
      </c>
      <c r="S218" s="18">
        <f t="shared" si="26"/>
        <v>262</v>
      </c>
      <c r="T218" s="30">
        <f t="shared" si="27"/>
        <v>-7.9895801526717749</v>
      </c>
    </row>
    <row r="219" spans="1:20" ht="14.25" customHeight="1">
      <c r="A219" s="6">
        <v>45628</v>
      </c>
      <c r="B219" s="7" t="s">
        <v>83</v>
      </c>
      <c r="C219" s="7" t="s">
        <v>415</v>
      </c>
      <c r="D219" s="7" t="s">
        <v>416</v>
      </c>
      <c r="E219" s="7" t="s">
        <v>224</v>
      </c>
      <c r="F219" s="7" t="s">
        <v>232</v>
      </c>
      <c r="G219" s="7" t="s">
        <v>62</v>
      </c>
      <c r="H219" s="7" t="s">
        <v>63</v>
      </c>
      <c r="I219" s="7">
        <v>5</v>
      </c>
      <c r="J219" s="7">
        <v>-2</v>
      </c>
      <c r="K219" s="7">
        <v>-204.08</v>
      </c>
      <c r="L219" s="7" t="s">
        <v>86</v>
      </c>
      <c r="M219" s="12" t="s">
        <v>207</v>
      </c>
      <c r="N219" s="13">
        <f t="shared" si="21"/>
        <v>102.04</v>
      </c>
      <c r="O219" s="13">
        <f t="shared" si="22"/>
        <v>-204.08</v>
      </c>
      <c r="P219" s="13">
        <f t="shared" si="23"/>
        <v>1112532.6000000001</v>
      </c>
      <c r="Q219" s="13">
        <f t="shared" si="24"/>
        <v>-417.24000000000007</v>
      </c>
      <c r="R219" s="13">
        <f t="shared" si="25"/>
        <v>-1889.1900000000032</v>
      </c>
      <c r="S219" s="18">
        <f t="shared" si="26"/>
        <v>261</v>
      </c>
      <c r="T219" s="30">
        <f t="shared" si="27"/>
        <v>-7.2382758620689778</v>
      </c>
    </row>
    <row r="220" spans="1:20" ht="14.25" customHeight="1">
      <c r="A220" s="6">
        <v>45628</v>
      </c>
      <c r="B220" s="7" t="s">
        <v>83</v>
      </c>
      <c r="C220" s="7" t="s">
        <v>397</v>
      </c>
      <c r="D220" s="7" t="s">
        <v>398</v>
      </c>
      <c r="E220" s="7" t="s">
        <v>224</v>
      </c>
      <c r="F220" s="7" t="s">
        <v>225</v>
      </c>
      <c r="G220" s="7" t="s">
        <v>62</v>
      </c>
      <c r="H220" s="7" t="s">
        <v>63</v>
      </c>
      <c r="I220" s="7">
        <v>5</v>
      </c>
      <c r="J220" s="7">
        <v>-2</v>
      </c>
      <c r="K220" s="7">
        <v>-204.08</v>
      </c>
      <c r="L220" s="7" t="s">
        <v>86</v>
      </c>
      <c r="M220" s="12" t="s">
        <v>207</v>
      </c>
      <c r="N220" s="13">
        <f t="shared" si="21"/>
        <v>102.04</v>
      </c>
      <c r="O220" s="13">
        <f t="shared" si="22"/>
        <v>-204.08</v>
      </c>
      <c r="P220" s="13">
        <f t="shared" si="23"/>
        <v>1112736.6800000002</v>
      </c>
      <c r="Q220" s="13">
        <f t="shared" si="24"/>
        <v>-412.12000000000006</v>
      </c>
      <c r="R220" s="13">
        <f t="shared" si="25"/>
        <v>-1685.1100000000015</v>
      </c>
      <c r="S220" s="18">
        <f t="shared" si="26"/>
        <v>260</v>
      </c>
      <c r="T220" s="30">
        <f t="shared" si="27"/>
        <v>-6.4811923076923135</v>
      </c>
    </row>
    <row r="221" spans="1:20" ht="14.25" customHeight="1">
      <c r="A221" s="6">
        <v>45628</v>
      </c>
      <c r="B221" s="7" t="s">
        <v>83</v>
      </c>
      <c r="C221" s="7" t="s">
        <v>356</v>
      </c>
      <c r="D221" s="7" t="s">
        <v>357</v>
      </c>
      <c r="E221" s="7" t="s">
        <v>224</v>
      </c>
      <c r="F221" s="7" t="s">
        <v>225</v>
      </c>
      <c r="G221" s="7" t="s">
        <v>62</v>
      </c>
      <c r="H221" s="7" t="s">
        <v>71</v>
      </c>
      <c r="I221" s="7">
        <v>5</v>
      </c>
      <c r="J221" s="7">
        <v>-2</v>
      </c>
      <c r="K221" s="7">
        <v>-204.08</v>
      </c>
      <c r="L221" s="7" t="s">
        <v>86</v>
      </c>
      <c r="M221" s="12" t="s">
        <v>207</v>
      </c>
      <c r="N221" s="13">
        <f t="shared" si="21"/>
        <v>102.04</v>
      </c>
      <c r="O221" s="13">
        <f t="shared" si="22"/>
        <v>-204.08</v>
      </c>
      <c r="P221" s="13">
        <f t="shared" si="23"/>
        <v>857364.95999999985</v>
      </c>
      <c r="Q221" s="13">
        <f t="shared" si="24"/>
        <v>-473.28000000000003</v>
      </c>
      <c r="R221" s="13">
        <f t="shared" si="25"/>
        <v>-1481.0299999999997</v>
      </c>
      <c r="S221" s="18">
        <f t="shared" si="26"/>
        <v>259</v>
      </c>
      <c r="T221" s="30">
        <f t="shared" si="27"/>
        <v>-5.7182625482625475</v>
      </c>
    </row>
    <row r="222" spans="1:20" ht="14.25" customHeight="1">
      <c r="A222" s="6">
        <v>45628</v>
      </c>
      <c r="B222" s="7" t="s">
        <v>83</v>
      </c>
      <c r="C222" s="7" t="s">
        <v>421</v>
      </c>
      <c r="D222" s="7" t="s">
        <v>422</v>
      </c>
      <c r="E222" s="7" t="s">
        <v>224</v>
      </c>
      <c r="F222" s="7" t="s">
        <v>232</v>
      </c>
      <c r="G222" s="7" t="s">
        <v>62</v>
      </c>
      <c r="H222" s="7" t="s">
        <v>71</v>
      </c>
      <c r="I222" s="7">
        <v>5</v>
      </c>
      <c r="J222" s="7">
        <v>-2</v>
      </c>
      <c r="K222" s="7">
        <v>-204.08</v>
      </c>
      <c r="L222" s="7" t="s">
        <v>86</v>
      </c>
      <c r="M222" s="12" t="s">
        <v>207</v>
      </c>
      <c r="N222" s="13">
        <f t="shared" si="21"/>
        <v>102.04</v>
      </c>
      <c r="O222" s="13">
        <f t="shared" si="22"/>
        <v>-204.08</v>
      </c>
      <c r="P222" s="13">
        <f t="shared" si="23"/>
        <v>857569.0399999998</v>
      </c>
      <c r="Q222" s="13">
        <f t="shared" si="24"/>
        <v>-204.08</v>
      </c>
      <c r="R222" s="13">
        <f t="shared" si="25"/>
        <v>-1276.949999999998</v>
      </c>
      <c r="S222" s="18">
        <f t="shared" si="26"/>
        <v>258</v>
      </c>
      <c r="T222" s="30">
        <f t="shared" si="27"/>
        <v>-4.9494186046511555</v>
      </c>
    </row>
    <row r="223" spans="1:20" ht="14.25" customHeight="1">
      <c r="A223" s="4">
        <v>45628</v>
      </c>
      <c r="B223" s="5" t="s">
        <v>13</v>
      </c>
      <c r="C223" s="5" t="s">
        <v>22</v>
      </c>
      <c r="D223" s="5" t="s">
        <v>23</v>
      </c>
      <c r="E223" s="5" t="s">
        <v>24</v>
      </c>
      <c r="F223" s="5" t="s">
        <v>25</v>
      </c>
      <c r="G223" s="5" t="s">
        <v>26</v>
      </c>
      <c r="H223" s="5" t="s">
        <v>27</v>
      </c>
      <c r="I223" s="5">
        <v>12</v>
      </c>
      <c r="J223" s="5">
        <v>-1</v>
      </c>
      <c r="K223" s="5">
        <v>-200.89</v>
      </c>
      <c r="L223" s="5" t="s">
        <v>28</v>
      </c>
      <c r="M223" s="11" t="s">
        <v>21</v>
      </c>
      <c r="N223" s="13">
        <f t="shared" si="21"/>
        <v>200.89</v>
      </c>
      <c r="O223" s="13">
        <f t="shared" si="22"/>
        <v>-200.89</v>
      </c>
      <c r="P223" s="13">
        <f t="shared" si="23"/>
        <v>124093.65</v>
      </c>
      <c r="Q223" s="13">
        <f t="shared" si="24"/>
        <v>-275.15999999999997</v>
      </c>
      <c r="R223" s="13">
        <f t="shared" si="25"/>
        <v>-3012.42</v>
      </c>
      <c r="S223" s="18">
        <f t="shared" si="26"/>
        <v>23</v>
      </c>
      <c r="T223" s="30">
        <f t="shared" si="27"/>
        <v>-130.97478260869565</v>
      </c>
    </row>
    <row r="224" spans="1:20" ht="14.25" customHeight="1">
      <c r="A224" s="6">
        <v>45628</v>
      </c>
      <c r="B224" s="7" t="s">
        <v>83</v>
      </c>
      <c r="C224" s="7" t="s">
        <v>164</v>
      </c>
      <c r="D224" s="7" t="s">
        <v>165</v>
      </c>
      <c r="E224" s="7" t="s">
        <v>24</v>
      </c>
      <c r="F224" s="7" t="s">
        <v>25</v>
      </c>
      <c r="G224" s="7" t="s">
        <v>18</v>
      </c>
      <c r="H224" s="7" t="s">
        <v>104</v>
      </c>
      <c r="I224" s="7">
        <v>480</v>
      </c>
      <c r="J224" s="7">
        <v>-5</v>
      </c>
      <c r="K224" s="7">
        <v>-200</v>
      </c>
      <c r="L224" s="7" t="s">
        <v>86</v>
      </c>
      <c r="M224" s="12" t="s">
        <v>207</v>
      </c>
      <c r="N224" s="13">
        <f t="shared" si="21"/>
        <v>40</v>
      </c>
      <c r="O224" s="13">
        <f t="shared" si="22"/>
        <v>-200</v>
      </c>
      <c r="P224" s="13">
        <f t="shared" si="23"/>
        <v>332639.28999999998</v>
      </c>
      <c r="Q224" s="13">
        <f t="shared" si="24"/>
        <v>-542.63</v>
      </c>
      <c r="R224" s="13">
        <f t="shared" si="25"/>
        <v>-1072.8699999999963</v>
      </c>
      <c r="S224" s="18">
        <f t="shared" si="26"/>
        <v>257</v>
      </c>
      <c r="T224" s="30">
        <f t="shared" si="27"/>
        <v>-4.1745914396887009</v>
      </c>
    </row>
    <row r="225" spans="1:20" ht="14.25" customHeight="1">
      <c r="A225" s="6">
        <v>45628</v>
      </c>
      <c r="B225" s="7" t="s">
        <v>83</v>
      </c>
      <c r="C225" s="7" t="s">
        <v>292</v>
      </c>
      <c r="D225" s="7" t="s">
        <v>293</v>
      </c>
      <c r="E225" s="7" t="s">
        <v>294</v>
      </c>
      <c r="F225" s="7" t="s">
        <v>295</v>
      </c>
      <c r="G225" s="7" t="s">
        <v>110</v>
      </c>
      <c r="H225" s="7" t="s">
        <v>111</v>
      </c>
      <c r="I225" s="7">
        <v>24</v>
      </c>
      <c r="J225" s="7">
        <v>-1</v>
      </c>
      <c r="K225" s="7">
        <v>-200</v>
      </c>
      <c r="L225" s="7" t="s">
        <v>86</v>
      </c>
      <c r="M225" s="12" t="s">
        <v>207</v>
      </c>
      <c r="N225" s="13">
        <f t="shared" si="21"/>
        <v>200</v>
      </c>
      <c r="O225" s="13">
        <f t="shared" si="22"/>
        <v>-200</v>
      </c>
      <c r="P225" s="13">
        <f t="shared" si="23"/>
        <v>158911.79999999999</v>
      </c>
      <c r="Q225" s="13">
        <f t="shared" si="24"/>
        <v>-331.5</v>
      </c>
      <c r="R225" s="13">
        <f t="shared" si="25"/>
        <v>-872.86999999999625</v>
      </c>
      <c r="S225" s="18">
        <f t="shared" si="26"/>
        <v>256</v>
      </c>
      <c r="T225" s="30">
        <f t="shared" si="27"/>
        <v>-3.4096484374999854</v>
      </c>
    </row>
    <row r="226" spans="1:20" ht="14.25" customHeight="1">
      <c r="A226" s="6">
        <v>45628</v>
      </c>
      <c r="B226" s="7" t="s">
        <v>83</v>
      </c>
      <c r="C226" s="7" t="s">
        <v>177</v>
      </c>
      <c r="D226" s="7" t="s">
        <v>178</v>
      </c>
      <c r="E226" s="7" t="s">
        <v>45</v>
      </c>
      <c r="F226" s="7" t="s">
        <v>46</v>
      </c>
      <c r="G226" s="7" t="s">
        <v>31</v>
      </c>
      <c r="H226" s="7" t="s">
        <v>33</v>
      </c>
      <c r="I226" s="7">
        <v>75</v>
      </c>
      <c r="J226" s="7">
        <v>-2</v>
      </c>
      <c r="K226" s="7">
        <v>-198.2</v>
      </c>
      <c r="L226" s="7" t="s">
        <v>179</v>
      </c>
      <c r="M226" s="12" t="s">
        <v>207</v>
      </c>
      <c r="N226" s="13">
        <f t="shared" si="21"/>
        <v>99.1</v>
      </c>
      <c r="O226" s="13">
        <f t="shared" si="22"/>
        <v>-198.2</v>
      </c>
      <c r="P226" s="13">
        <f t="shared" si="23"/>
        <v>50388.18</v>
      </c>
      <c r="Q226" s="13">
        <f t="shared" si="24"/>
        <v>-1098.1899999999998</v>
      </c>
      <c r="R226" s="13">
        <f t="shared" si="25"/>
        <v>-672.86999999999625</v>
      </c>
      <c r="S226" s="18">
        <f t="shared" si="26"/>
        <v>255</v>
      </c>
      <c r="T226" s="30">
        <f t="shared" si="27"/>
        <v>-2.6387058823529266</v>
      </c>
    </row>
    <row r="227" spans="1:20" ht="14.25" customHeight="1">
      <c r="A227" s="6">
        <v>45628</v>
      </c>
      <c r="B227" s="7" t="s">
        <v>83</v>
      </c>
      <c r="C227" s="7" t="s">
        <v>177</v>
      </c>
      <c r="D227" s="7" t="s">
        <v>178</v>
      </c>
      <c r="E227" s="7" t="s">
        <v>45</v>
      </c>
      <c r="F227" s="7" t="s">
        <v>46</v>
      </c>
      <c r="G227" s="7" t="s">
        <v>31</v>
      </c>
      <c r="H227" s="7" t="s">
        <v>117</v>
      </c>
      <c r="I227" s="7">
        <v>30</v>
      </c>
      <c r="J227" s="7">
        <v>-2</v>
      </c>
      <c r="K227" s="7">
        <v>-198.2</v>
      </c>
      <c r="L227" s="7" t="s">
        <v>179</v>
      </c>
      <c r="M227" s="12" t="s">
        <v>207</v>
      </c>
      <c r="N227" s="13">
        <f t="shared" si="21"/>
        <v>99.1</v>
      </c>
      <c r="O227" s="13">
        <f t="shared" si="22"/>
        <v>-198.2</v>
      </c>
      <c r="P227" s="13">
        <f t="shared" si="23"/>
        <v>200772.25999999998</v>
      </c>
      <c r="Q227" s="13">
        <f t="shared" si="24"/>
        <v>-899.99</v>
      </c>
      <c r="R227" s="13">
        <f t="shared" si="25"/>
        <v>-474.66999999999553</v>
      </c>
      <c r="S227" s="18">
        <f t="shared" si="26"/>
        <v>254</v>
      </c>
      <c r="T227" s="30">
        <f t="shared" si="27"/>
        <v>-1.8687795275590375</v>
      </c>
    </row>
    <row r="228" spans="1:20" ht="14.25" customHeight="1">
      <c r="A228" s="6">
        <v>45628</v>
      </c>
      <c r="B228" s="7" t="s">
        <v>83</v>
      </c>
      <c r="C228" s="7" t="s">
        <v>164</v>
      </c>
      <c r="D228" s="7" t="s">
        <v>165</v>
      </c>
      <c r="E228" s="7" t="s">
        <v>24</v>
      </c>
      <c r="F228" s="7" t="s">
        <v>25</v>
      </c>
      <c r="G228" s="7" t="s">
        <v>18</v>
      </c>
      <c r="H228" s="7" t="s">
        <v>104</v>
      </c>
      <c r="I228" s="7">
        <v>108</v>
      </c>
      <c r="J228" s="7">
        <v>-2</v>
      </c>
      <c r="K228" s="7">
        <v>-197.9</v>
      </c>
      <c r="L228" s="7" t="s">
        <v>86</v>
      </c>
      <c r="M228" s="12" t="s">
        <v>207</v>
      </c>
      <c r="N228" s="13">
        <f t="shared" si="21"/>
        <v>98.95</v>
      </c>
      <c r="O228" s="13">
        <f t="shared" si="22"/>
        <v>-197.9</v>
      </c>
      <c r="P228" s="13">
        <f t="shared" si="23"/>
        <v>332839.28999999998</v>
      </c>
      <c r="Q228" s="13">
        <f t="shared" si="24"/>
        <v>-342.63</v>
      </c>
      <c r="R228" s="13">
        <f t="shared" si="25"/>
        <v>-276.4699999999948</v>
      </c>
      <c r="S228" s="18">
        <f t="shared" si="26"/>
        <v>253</v>
      </c>
      <c r="T228" s="30">
        <f t="shared" si="27"/>
        <v>-1.0927667984189517</v>
      </c>
    </row>
    <row r="229" spans="1:20" ht="14.25" customHeight="1">
      <c r="A229" s="6">
        <v>45628</v>
      </c>
      <c r="B229" s="7" t="s">
        <v>83</v>
      </c>
      <c r="C229" s="7" t="s">
        <v>239</v>
      </c>
      <c r="D229" s="7" t="s">
        <v>240</v>
      </c>
      <c r="E229" s="7" t="s">
        <v>241</v>
      </c>
      <c r="F229" s="7" t="s">
        <v>242</v>
      </c>
      <c r="G229" s="7" t="s">
        <v>18</v>
      </c>
      <c r="H229" s="7" t="s">
        <v>104</v>
      </c>
      <c r="I229" s="7">
        <v>108</v>
      </c>
      <c r="J229" s="7">
        <v>-2</v>
      </c>
      <c r="K229" s="7">
        <v>-197.9</v>
      </c>
      <c r="L229" s="7" t="s">
        <v>153</v>
      </c>
      <c r="M229" s="12" t="s">
        <v>207</v>
      </c>
      <c r="N229" s="13">
        <f t="shared" si="21"/>
        <v>98.95</v>
      </c>
      <c r="O229" s="13">
        <f t="shared" si="22"/>
        <v>-197.9</v>
      </c>
      <c r="P229" s="13">
        <f t="shared" si="23"/>
        <v>333037.19</v>
      </c>
      <c r="Q229" s="13">
        <f t="shared" si="24"/>
        <v>-726.73</v>
      </c>
      <c r="R229" s="13">
        <f t="shared" si="25"/>
        <v>-78.56999999999698</v>
      </c>
      <c r="S229" s="18">
        <f t="shared" si="26"/>
        <v>252</v>
      </c>
      <c r="T229" s="30">
        <f t="shared" si="27"/>
        <v>-0.31178571428570229</v>
      </c>
    </row>
    <row r="230" spans="1:20" ht="14.25" customHeight="1">
      <c r="A230" s="4">
        <v>45628</v>
      </c>
      <c r="B230" s="5" t="s">
        <v>13</v>
      </c>
      <c r="C230" s="5" t="s">
        <v>48</v>
      </c>
      <c r="D230" s="5" t="s">
        <v>49</v>
      </c>
      <c r="E230" s="5" t="s">
        <v>36</v>
      </c>
      <c r="F230" s="5" t="s">
        <v>37</v>
      </c>
      <c r="G230" s="5" t="s">
        <v>51</v>
      </c>
      <c r="H230" s="5" t="s">
        <v>52</v>
      </c>
      <c r="I230" s="5">
        <v>48</v>
      </c>
      <c r="J230" s="5">
        <v>-1</v>
      </c>
      <c r="K230" s="5">
        <v>-191.96</v>
      </c>
      <c r="L230" s="5" t="s">
        <v>20</v>
      </c>
      <c r="M230" s="11" t="s">
        <v>21</v>
      </c>
      <c r="N230" s="13">
        <f t="shared" si="21"/>
        <v>191.96</v>
      </c>
      <c r="O230" s="13">
        <f t="shared" si="22"/>
        <v>-191.96</v>
      </c>
      <c r="P230" s="13">
        <f t="shared" si="23"/>
        <v>8720.08</v>
      </c>
      <c r="Q230" s="13">
        <f t="shared" si="24"/>
        <v>-280.42</v>
      </c>
      <c r="R230" s="13">
        <f t="shared" si="25"/>
        <v>-2811.53</v>
      </c>
      <c r="S230" s="18">
        <f t="shared" si="26"/>
        <v>22</v>
      </c>
      <c r="T230" s="30">
        <f t="shared" si="27"/>
        <v>-127.7968181818182</v>
      </c>
    </row>
    <row r="231" spans="1:20" ht="14.25" customHeight="1">
      <c r="A231" s="6">
        <v>45628</v>
      </c>
      <c r="B231" s="7" t="s">
        <v>83</v>
      </c>
      <c r="C231" s="7" t="s">
        <v>239</v>
      </c>
      <c r="D231" s="7" t="s">
        <v>240</v>
      </c>
      <c r="E231" s="7" t="s">
        <v>241</v>
      </c>
      <c r="F231" s="7" t="s">
        <v>242</v>
      </c>
      <c r="G231" s="7" t="s">
        <v>31</v>
      </c>
      <c r="H231" s="7" t="s">
        <v>117</v>
      </c>
      <c r="I231" s="7">
        <v>120</v>
      </c>
      <c r="J231" s="7">
        <v>-6</v>
      </c>
      <c r="K231" s="7">
        <v>-189.18</v>
      </c>
      <c r="L231" s="7" t="s">
        <v>153</v>
      </c>
      <c r="M231" s="12" t="s">
        <v>207</v>
      </c>
      <c r="N231" s="13">
        <f t="shared" si="21"/>
        <v>31.53</v>
      </c>
      <c r="O231" s="13">
        <f t="shared" si="22"/>
        <v>-189.18</v>
      </c>
      <c r="P231" s="13">
        <f t="shared" si="23"/>
        <v>200970.46</v>
      </c>
      <c r="Q231" s="13">
        <f t="shared" si="24"/>
        <v>-528.83000000000004</v>
      </c>
      <c r="R231" s="13">
        <f t="shared" si="25"/>
        <v>119.33000000000447</v>
      </c>
      <c r="S231" s="18">
        <f t="shared" si="26"/>
        <v>251</v>
      </c>
      <c r="T231" s="30">
        <f t="shared" si="27"/>
        <v>0.47541832669324491</v>
      </c>
    </row>
    <row r="232" spans="1:20" ht="14.25" customHeight="1">
      <c r="A232" s="6">
        <v>45628</v>
      </c>
      <c r="B232" s="7" t="s">
        <v>83</v>
      </c>
      <c r="C232" s="7" t="s">
        <v>432</v>
      </c>
      <c r="D232" s="7" t="s">
        <v>433</v>
      </c>
      <c r="E232" s="7" t="s">
        <v>16</v>
      </c>
      <c r="F232" s="7" t="s">
        <v>17</v>
      </c>
      <c r="G232" s="7" t="s">
        <v>74</v>
      </c>
      <c r="H232" s="7" t="s">
        <v>75</v>
      </c>
      <c r="I232" s="7">
        <v>56</v>
      </c>
      <c r="J232" s="7">
        <v>-1</v>
      </c>
      <c r="K232" s="7">
        <v>-186.36</v>
      </c>
      <c r="L232" s="7" t="s">
        <v>86</v>
      </c>
      <c r="M232" s="12" t="s">
        <v>207</v>
      </c>
      <c r="N232" s="13">
        <f t="shared" si="21"/>
        <v>186.36</v>
      </c>
      <c r="O232" s="13">
        <f t="shared" si="22"/>
        <v>-186.36</v>
      </c>
      <c r="P232" s="13">
        <f t="shared" si="23"/>
        <v>393774.62999999995</v>
      </c>
      <c r="Q232" s="13">
        <f t="shared" si="24"/>
        <v>-186.36</v>
      </c>
      <c r="R232" s="13">
        <f t="shared" si="25"/>
        <v>308.51000000000477</v>
      </c>
      <c r="S232" s="18">
        <f t="shared" si="26"/>
        <v>250</v>
      </c>
      <c r="T232" s="30">
        <f t="shared" si="27"/>
        <v>1.2340400000000191</v>
      </c>
    </row>
    <row r="233" spans="1:20" ht="14.25" customHeight="1">
      <c r="A233" s="6">
        <v>45628</v>
      </c>
      <c r="B233" s="7" t="s">
        <v>83</v>
      </c>
      <c r="C233" s="7" t="s">
        <v>218</v>
      </c>
      <c r="D233" s="7" t="s">
        <v>219</v>
      </c>
      <c r="E233" s="7" t="s">
        <v>16</v>
      </c>
      <c r="F233" s="7" t="s">
        <v>17</v>
      </c>
      <c r="G233" s="7" t="s">
        <v>74</v>
      </c>
      <c r="H233" s="7" t="s">
        <v>75</v>
      </c>
      <c r="I233" s="7">
        <v>56</v>
      </c>
      <c r="J233" s="7">
        <v>-1</v>
      </c>
      <c r="K233" s="7">
        <v>-186.36</v>
      </c>
      <c r="L233" s="7" t="s">
        <v>86</v>
      </c>
      <c r="M233" s="12" t="s">
        <v>207</v>
      </c>
      <c r="N233" s="13">
        <f t="shared" si="21"/>
        <v>186.36</v>
      </c>
      <c r="O233" s="13">
        <f t="shared" si="22"/>
        <v>-186.36</v>
      </c>
      <c r="P233" s="13">
        <f t="shared" si="23"/>
        <v>393960.98999999993</v>
      </c>
      <c r="Q233" s="13">
        <f t="shared" si="24"/>
        <v>-186.36</v>
      </c>
      <c r="R233" s="13">
        <f t="shared" si="25"/>
        <v>494.87000000000535</v>
      </c>
      <c r="S233" s="18">
        <f t="shared" si="26"/>
        <v>249</v>
      </c>
      <c r="T233" s="30">
        <f t="shared" si="27"/>
        <v>1.9874297188755234</v>
      </c>
    </row>
    <row r="234" spans="1:20" ht="14.25" customHeight="1">
      <c r="A234" s="6">
        <v>45628</v>
      </c>
      <c r="B234" s="7" t="s">
        <v>83</v>
      </c>
      <c r="C234" s="7" t="s">
        <v>434</v>
      </c>
      <c r="D234" s="7" t="s">
        <v>435</v>
      </c>
      <c r="E234" s="7" t="s">
        <v>16</v>
      </c>
      <c r="F234" s="7" t="s">
        <v>17</v>
      </c>
      <c r="G234" s="7" t="s">
        <v>74</v>
      </c>
      <c r="H234" s="7" t="s">
        <v>75</v>
      </c>
      <c r="I234" s="7">
        <v>56</v>
      </c>
      <c r="J234" s="7">
        <v>-1</v>
      </c>
      <c r="K234" s="7">
        <v>-186.36</v>
      </c>
      <c r="L234" s="7" t="s">
        <v>153</v>
      </c>
      <c r="M234" s="12" t="s">
        <v>207</v>
      </c>
      <c r="N234" s="13">
        <f t="shared" si="21"/>
        <v>186.36</v>
      </c>
      <c r="O234" s="13">
        <f t="shared" si="22"/>
        <v>-186.36</v>
      </c>
      <c r="P234" s="13">
        <f t="shared" si="23"/>
        <v>394147.34999999992</v>
      </c>
      <c r="Q234" s="13">
        <f t="shared" si="24"/>
        <v>-186.36</v>
      </c>
      <c r="R234" s="13">
        <f t="shared" si="25"/>
        <v>681.23000000000229</v>
      </c>
      <c r="S234" s="18">
        <f t="shared" si="26"/>
        <v>248</v>
      </c>
      <c r="T234" s="30">
        <f t="shared" si="27"/>
        <v>2.7468951612903316</v>
      </c>
    </row>
    <row r="235" spans="1:20" ht="14.25" customHeight="1">
      <c r="A235" s="4">
        <v>45628</v>
      </c>
      <c r="B235" s="5" t="s">
        <v>13</v>
      </c>
      <c r="C235" s="5" t="s">
        <v>29</v>
      </c>
      <c r="D235" s="5" t="s">
        <v>30</v>
      </c>
      <c r="E235" s="5" t="s">
        <v>16</v>
      </c>
      <c r="F235" s="5" t="s">
        <v>17</v>
      </c>
      <c r="G235" s="5" t="s">
        <v>31</v>
      </c>
      <c r="H235" s="5" t="s">
        <v>32</v>
      </c>
      <c r="I235" s="5">
        <v>54</v>
      </c>
      <c r="J235" s="5">
        <v>-2</v>
      </c>
      <c r="K235" s="5">
        <v>-184.22</v>
      </c>
      <c r="L235" s="5" t="s">
        <v>20</v>
      </c>
      <c r="M235" s="11" t="s">
        <v>21</v>
      </c>
      <c r="N235" s="13">
        <f t="shared" si="21"/>
        <v>92.11</v>
      </c>
      <c r="O235" s="13">
        <f t="shared" si="22"/>
        <v>-184.22</v>
      </c>
      <c r="P235" s="13">
        <f t="shared" si="23"/>
        <v>402937.00000000006</v>
      </c>
      <c r="Q235" s="13">
        <f t="shared" si="24"/>
        <v>-671.2</v>
      </c>
      <c r="R235" s="13">
        <f t="shared" si="25"/>
        <v>-2619.5700000000002</v>
      </c>
      <c r="S235" s="18">
        <f t="shared" si="26"/>
        <v>21</v>
      </c>
      <c r="T235" s="30">
        <f t="shared" si="27"/>
        <v>-124.74142857142859</v>
      </c>
    </row>
    <row r="236" spans="1:20" ht="14.25" customHeight="1">
      <c r="A236" s="6">
        <v>45628</v>
      </c>
      <c r="B236" s="7" t="s">
        <v>83</v>
      </c>
      <c r="C236" s="7" t="s">
        <v>177</v>
      </c>
      <c r="D236" s="7" t="s">
        <v>178</v>
      </c>
      <c r="E236" s="7" t="s">
        <v>45</v>
      </c>
      <c r="F236" s="7" t="s">
        <v>46</v>
      </c>
      <c r="G236" s="7" t="s">
        <v>31</v>
      </c>
      <c r="H236" s="7" t="s">
        <v>117</v>
      </c>
      <c r="I236" s="7">
        <v>112</v>
      </c>
      <c r="J236" s="7">
        <v>-4</v>
      </c>
      <c r="K236" s="7">
        <v>-180.16</v>
      </c>
      <c r="L236" s="7" t="s">
        <v>179</v>
      </c>
      <c r="M236" s="12" t="s">
        <v>207</v>
      </c>
      <c r="N236" s="13">
        <f t="shared" si="21"/>
        <v>45.04</v>
      </c>
      <c r="O236" s="13">
        <f t="shared" si="22"/>
        <v>-180.16</v>
      </c>
      <c r="P236" s="13">
        <f t="shared" si="23"/>
        <v>201159.63999999998</v>
      </c>
      <c r="Q236" s="13">
        <f t="shared" si="24"/>
        <v>-701.79000000000008</v>
      </c>
      <c r="R236" s="13">
        <f t="shared" si="25"/>
        <v>867.59000000000287</v>
      </c>
      <c r="S236" s="18">
        <f t="shared" si="26"/>
        <v>247</v>
      </c>
      <c r="T236" s="30">
        <f t="shared" si="27"/>
        <v>3.5125101214575016</v>
      </c>
    </row>
    <row r="237" spans="1:20" ht="14.25" customHeight="1">
      <c r="A237" s="4">
        <v>45628</v>
      </c>
      <c r="B237" s="5" t="s">
        <v>13</v>
      </c>
      <c r="C237" s="5" t="s">
        <v>34</v>
      </c>
      <c r="D237" s="5" t="s">
        <v>35</v>
      </c>
      <c r="E237" s="5" t="s">
        <v>36</v>
      </c>
      <c r="F237" s="5" t="s">
        <v>37</v>
      </c>
      <c r="G237" s="5" t="s">
        <v>40</v>
      </c>
      <c r="H237" s="5" t="s">
        <v>41</v>
      </c>
      <c r="I237" s="5">
        <v>120</v>
      </c>
      <c r="J237" s="5">
        <v>-1</v>
      </c>
      <c r="K237" s="5">
        <v>-179.4</v>
      </c>
      <c r="L237" s="5" t="s">
        <v>28</v>
      </c>
      <c r="M237" s="11" t="s">
        <v>21</v>
      </c>
      <c r="N237" s="13">
        <f t="shared" si="21"/>
        <v>179.4</v>
      </c>
      <c r="O237" s="13">
        <f t="shared" si="22"/>
        <v>-179.4</v>
      </c>
      <c r="P237" s="13">
        <f t="shared" si="23"/>
        <v>122509.79</v>
      </c>
      <c r="Q237" s="13">
        <f t="shared" si="24"/>
        <v>-483.06999999999994</v>
      </c>
      <c r="R237" s="13">
        <f t="shared" si="25"/>
        <v>-2435.35</v>
      </c>
      <c r="S237" s="18">
        <f t="shared" si="26"/>
        <v>20</v>
      </c>
      <c r="T237" s="30">
        <f t="shared" si="27"/>
        <v>-121.7675</v>
      </c>
    </row>
    <row r="238" spans="1:20" ht="14.25" customHeight="1">
      <c r="A238" s="6">
        <v>45628</v>
      </c>
      <c r="B238" s="7" t="s">
        <v>83</v>
      </c>
      <c r="C238" s="7" t="s">
        <v>356</v>
      </c>
      <c r="D238" s="7" t="s">
        <v>357</v>
      </c>
      <c r="E238" s="7" t="s">
        <v>224</v>
      </c>
      <c r="F238" s="7" t="s">
        <v>225</v>
      </c>
      <c r="G238" s="7" t="s">
        <v>40</v>
      </c>
      <c r="H238" s="7" t="s">
        <v>93</v>
      </c>
      <c r="I238" s="7">
        <v>32</v>
      </c>
      <c r="J238" s="7">
        <v>-1</v>
      </c>
      <c r="K238" s="7">
        <v>-175.22</v>
      </c>
      <c r="L238" s="7" t="s">
        <v>86</v>
      </c>
      <c r="M238" s="12" t="s">
        <v>207</v>
      </c>
      <c r="N238" s="13">
        <f t="shared" si="21"/>
        <v>175.22</v>
      </c>
      <c r="O238" s="13">
        <f t="shared" si="22"/>
        <v>-175.22</v>
      </c>
      <c r="P238" s="13">
        <f t="shared" si="23"/>
        <v>967737.06</v>
      </c>
      <c r="Q238" s="13">
        <f t="shared" si="24"/>
        <v>-269.2</v>
      </c>
      <c r="R238" s="13">
        <f t="shared" si="25"/>
        <v>1047.7500000000064</v>
      </c>
      <c r="S238" s="18">
        <f t="shared" si="26"/>
        <v>246</v>
      </c>
      <c r="T238" s="30">
        <f t="shared" si="27"/>
        <v>4.259146341463441</v>
      </c>
    </row>
    <row r="239" spans="1:20" ht="14.25" customHeight="1">
      <c r="A239" s="6">
        <v>45628</v>
      </c>
      <c r="B239" s="7" t="s">
        <v>83</v>
      </c>
      <c r="C239" s="7" t="s">
        <v>237</v>
      </c>
      <c r="D239" s="7" t="s">
        <v>238</v>
      </c>
      <c r="E239" s="7" t="s">
        <v>224</v>
      </c>
      <c r="F239" s="7" t="s">
        <v>232</v>
      </c>
      <c r="G239" s="7" t="s">
        <v>40</v>
      </c>
      <c r="H239" s="7" t="s">
        <v>93</v>
      </c>
      <c r="I239" s="7">
        <v>32</v>
      </c>
      <c r="J239" s="7">
        <v>-1</v>
      </c>
      <c r="K239" s="7">
        <v>-175.22</v>
      </c>
      <c r="L239" s="7" t="s">
        <v>192</v>
      </c>
      <c r="M239" s="12" t="s">
        <v>207</v>
      </c>
      <c r="N239" s="13">
        <f t="shared" si="21"/>
        <v>175.22</v>
      </c>
      <c r="O239" s="13">
        <f t="shared" si="22"/>
        <v>-175.22</v>
      </c>
      <c r="P239" s="13">
        <f t="shared" si="23"/>
        <v>967912.28</v>
      </c>
      <c r="Q239" s="13">
        <f t="shared" si="24"/>
        <v>-475.17</v>
      </c>
      <c r="R239" s="13">
        <f t="shared" si="25"/>
        <v>1222.9700000000057</v>
      </c>
      <c r="S239" s="18">
        <f t="shared" si="26"/>
        <v>245</v>
      </c>
      <c r="T239" s="30">
        <f t="shared" si="27"/>
        <v>4.9917142857143091</v>
      </c>
    </row>
    <row r="240" spans="1:20" ht="14.25" customHeight="1">
      <c r="A240" s="6">
        <v>45628</v>
      </c>
      <c r="B240" s="7" t="s">
        <v>83</v>
      </c>
      <c r="C240" s="7" t="s">
        <v>358</v>
      </c>
      <c r="D240" s="7" t="s">
        <v>359</v>
      </c>
      <c r="E240" s="7" t="s">
        <v>264</v>
      </c>
      <c r="F240" s="7" t="s">
        <v>265</v>
      </c>
      <c r="G240" s="7" t="s">
        <v>40</v>
      </c>
      <c r="H240" s="7" t="s">
        <v>93</v>
      </c>
      <c r="I240" s="7">
        <v>32</v>
      </c>
      <c r="J240" s="7">
        <v>-1</v>
      </c>
      <c r="K240" s="7">
        <v>-175.22</v>
      </c>
      <c r="L240" s="7" t="s">
        <v>86</v>
      </c>
      <c r="M240" s="12" t="s">
        <v>207</v>
      </c>
      <c r="N240" s="13">
        <f t="shared" si="21"/>
        <v>175.22</v>
      </c>
      <c r="O240" s="13">
        <f t="shared" si="22"/>
        <v>-175.22</v>
      </c>
      <c r="P240" s="13">
        <f t="shared" si="23"/>
        <v>968087.5</v>
      </c>
      <c r="Q240" s="13">
        <f t="shared" si="24"/>
        <v>-273.22000000000003</v>
      </c>
      <c r="R240" s="13">
        <f t="shared" si="25"/>
        <v>1398.1900000000069</v>
      </c>
      <c r="S240" s="18">
        <f t="shared" si="26"/>
        <v>244</v>
      </c>
      <c r="T240" s="30">
        <f t="shared" si="27"/>
        <v>5.7302868852459294</v>
      </c>
    </row>
    <row r="241" spans="1:20" ht="14.25" customHeight="1">
      <c r="A241" s="6">
        <v>45628</v>
      </c>
      <c r="B241" s="7" t="s">
        <v>83</v>
      </c>
      <c r="C241" s="7" t="s">
        <v>154</v>
      </c>
      <c r="D241" s="7" t="s">
        <v>155</v>
      </c>
      <c r="E241" s="7" t="s">
        <v>24</v>
      </c>
      <c r="F241" s="7" t="s">
        <v>25</v>
      </c>
      <c r="G241" s="7" t="s">
        <v>77</v>
      </c>
      <c r="H241" s="7" t="s">
        <v>78</v>
      </c>
      <c r="I241" s="7">
        <v>48</v>
      </c>
      <c r="J241" s="7">
        <v>-2</v>
      </c>
      <c r="K241" s="7">
        <v>-172.18</v>
      </c>
      <c r="L241" s="7" t="s">
        <v>153</v>
      </c>
      <c r="M241" s="12" t="s">
        <v>207</v>
      </c>
      <c r="N241" s="13">
        <f t="shared" si="21"/>
        <v>86.09</v>
      </c>
      <c r="O241" s="13">
        <f t="shared" si="22"/>
        <v>-172.18</v>
      </c>
      <c r="P241" s="13">
        <f t="shared" si="23"/>
        <v>26265.37</v>
      </c>
      <c r="Q241" s="13">
        <f t="shared" si="24"/>
        <v>-316.90999999999997</v>
      </c>
      <c r="R241" s="13">
        <f t="shared" si="25"/>
        <v>1573.4100000000044</v>
      </c>
      <c r="S241" s="18">
        <f t="shared" si="26"/>
        <v>243</v>
      </c>
      <c r="T241" s="30">
        <f t="shared" si="27"/>
        <v>6.4749382716049562</v>
      </c>
    </row>
    <row r="242" spans="1:20" ht="14.25" customHeight="1">
      <c r="A242" s="6">
        <v>45628</v>
      </c>
      <c r="B242" s="7" t="s">
        <v>83</v>
      </c>
      <c r="C242" s="7" t="s">
        <v>156</v>
      </c>
      <c r="D242" s="7" t="s">
        <v>157</v>
      </c>
      <c r="E242" s="7" t="s">
        <v>24</v>
      </c>
      <c r="F242" s="7" t="s">
        <v>25</v>
      </c>
      <c r="G242" s="7" t="s">
        <v>77</v>
      </c>
      <c r="H242" s="7" t="s">
        <v>78</v>
      </c>
      <c r="I242" s="7">
        <v>48</v>
      </c>
      <c r="J242" s="7">
        <v>-2</v>
      </c>
      <c r="K242" s="7">
        <v>-172.18</v>
      </c>
      <c r="L242" s="7" t="s">
        <v>153</v>
      </c>
      <c r="M242" s="12" t="s">
        <v>207</v>
      </c>
      <c r="N242" s="13">
        <f t="shared" si="21"/>
        <v>86.09</v>
      </c>
      <c r="O242" s="13">
        <f t="shared" si="22"/>
        <v>-172.18</v>
      </c>
      <c r="P242" s="13">
        <f t="shared" si="23"/>
        <v>26437.55</v>
      </c>
      <c r="Q242" s="13">
        <f t="shared" si="24"/>
        <v>-396.90999999999997</v>
      </c>
      <c r="R242" s="13">
        <f t="shared" si="25"/>
        <v>1745.5900000000065</v>
      </c>
      <c r="S242" s="18">
        <f t="shared" si="26"/>
        <v>242</v>
      </c>
      <c r="T242" s="30">
        <f t="shared" si="27"/>
        <v>7.2131818181818455</v>
      </c>
    </row>
    <row r="243" spans="1:20" ht="14.25" customHeight="1">
      <c r="A243" s="6">
        <v>45628</v>
      </c>
      <c r="B243" s="7" t="s">
        <v>83</v>
      </c>
      <c r="C243" s="7" t="s">
        <v>239</v>
      </c>
      <c r="D243" s="7" t="s">
        <v>240</v>
      </c>
      <c r="E243" s="7" t="s">
        <v>241</v>
      </c>
      <c r="F243" s="7" t="s">
        <v>242</v>
      </c>
      <c r="G243" s="7" t="s">
        <v>55</v>
      </c>
      <c r="H243" s="7" t="s">
        <v>56</v>
      </c>
      <c r="I243" s="7">
        <v>168</v>
      </c>
      <c r="J243" s="7">
        <v>-10</v>
      </c>
      <c r="K243" s="7">
        <v>-166.7</v>
      </c>
      <c r="L243" s="7" t="s">
        <v>153</v>
      </c>
      <c r="M243" s="12" t="s">
        <v>207</v>
      </c>
      <c r="N243" s="13">
        <f t="shared" si="21"/>
        <v>16.669999999999998</v>
      </c>
      <c r="O243" s="13">
        <f t="shared" si="22"/>
        <v>-166.7</v>
      </c>
      <c r="P243" s="13">
        <f t="shared" si="23"/>
        <v>420439.20999999985</v>
      </c>
      <c r="Q243" s="13">
        <f t="shared" si="24"/>
        <v>-339.65</v>
      </c>
      <c r="R243" s="13">
        <f t="shared" si="25"/>
        <v>1917.7700000000068</v>
      </c>
      <c r="S243" s="18">
        <f t="shared" si="26"/>
        <v>241</v>
      </c>
      <c r="T243" s="30">
        <f t="shared" si="27"/>
        <v>7.9575518672199452</v>
      </c>
    </row>
    <row r="244" spans="1:20" ht="14.25" customHeight="1">
      <c r="A244" s="6">
        <v>45628</v>
      </c>
      <c r="B244" s="7" t="s">
        <v>83</v>
      </c>
      <c r="C244" s="7" t="s">
        <v>230</v>
      </c>
      <c r="D244" s="7" t="s">
        <v>231</v>
      </c>
      <c r="E244" s="7" t="s">
        <v>224</v>
      </c>
      <c r="F244" s="7" t="s">
        <v>232</v>
      </c>
      <c r="G244" s="7" t="s">
        <v>62</v>
      </c>
      <c r="H244" s="7" t="s">
        <v>63</v>
      </c>
      <c r="I244" s="7">
        <v>48</v>
      </c>
      <c r="J244" s="7">
        <v>-2</v>
      </c>
      <c r="K244" s="7">
        <v>-166.68</v>
      </c>
      <c r="L244" s="7" t="s">
        <v>153</v>
      </c>
      <c r="M244" s="12" t="s">
        <v>207</v>
      </c>
      <c r="N244" s="13">
        <f t="shared" si="21"/>
        <v>83.34</v>
      </c>
      <c r="O244" s="13">
        <f t="shared" si="22"/>
        <v>-166.68</v>
      </c>
      <c r="P244" s="13">
        <f t="shared" si="23"/>
        <v>1112940.76</v>
      </c>
      <c r="Q244" s="13">
        <f t="shared" si="24"/>
        <v>-463.55</v>
      </c>
      <c r="R244" s="13">
        <f t="shared" si="25"/>
        <v>2084.4700000000075</v>
      </c>
      <c r="S244" s="18">
        <f t="shared" si="26"/>
        <v>240</v>
      </c>
      <c r="T244" s="30">
        <f t="shared" si="27"/>
        <v>8.6852916666666982</v>
      </c>
    </row>
    <row r="245" spans="1:20" ht="14.25" customHeight="1">
      <c r="A245" s="4">
        <v>45628</v>
      </c>
      <c r="B245" s="5" t="s">
        <v>13</v>
      </c>
      <c r="C245" s="5" t="s">
        <v>34</v>
      </c>
      <c r="D245" s="5" t="s">
        <v>35</v>
      </c>
      <c r="E245" s="5" t="s">
        <v>36</v>
      </c>
      <c r="F245" s="5" t="s">
        <v>37</v>
      </c>
      <c r="G245" s="5" t="s">
        <v>31</v>
      </c>
      <c r="H245" s="5" t="s">
        <v>32</v>
      </c>
      <c r="I245" s="5">
        <v>24</v>
      </c>
      <c r="J245" s="5">
        <v>-1</v>
      </c>
      <c r="K245" s="5">
        <v>-166.67</v>
      </c>
      <c r="L245" s="5" t="s">
        <v>20</v>
      </c>
      <c r="M245" s="11" t="s">
        <v>21</v>
      </c>
      <c r="N245" s="13">
        <f t="shared" si="21"/>
        <v>166.67</v>
      </c>
      <c r="O245" s="13">
        <f t="shared" si="22"/>
        <v>-166.67</v>
      </c>
      <c r="P245" s="13">
        <f t="shared" si="23"/>
        <v>403121.22000000009</v>
      </c>
      <c r="Q245" s="13">
        <f t="shared" si="24"/>
        <v>-303.66999999999996</v>
      </c>
      <c r="R245" s="13">
        <f t="shared" si="25"/>
        <v>-2255.9499999999998</v>
      </c>
      <c r="S245" s="18">
        <f t="shared" si="26"/>
        <v>19</v>
      </c>
      <c r="T245" s="30">
        <f t="shared" si="27"/>
        <v>-118.73421052631578</v>
      </c>
    </row>
    <row r="246" spans="1:20" ht="14.25" customHeight="1">
      <c r="A246" s="6">
        <v>45628</v>
      </c>
      <c r="B246" s="7" t="s">
        <v>83</v>
      </c>
      <c r="C246" s="7" t="s">
        <v>383</v>
      </c>
      <c r="D246" s="7" t="s">
        <v>384</v>
      </c>
      <c r="E246" s="7" t="s">
        <v>16</v>
      </c>
      <c r="F246" s="7" t="s">
        <v>17</v>
      </c>
      <c r="G246" s="7" t="s">
        <v>55</v>
      </c>
      <c r="H246" s="7" t="s">
        <v>56</v>
      </c>
      <c r="I246" s="7">
        <v>40</v>
      </c>
      <c r="J246" s="7">
        <v>-2</v>
      </c>
      <c r="K246" s="7">
        <v>-165</v>
      </c>
      <c r="L246" s="7" t="s">
        <v>86</v>
      </c>
      <c r="M246" s="12" t="s">
        <v>207</v>
      </c>
      <c r="N246" s="13">
        <f t="shared" si="21"/>
        <v>82.5</v>
      </c>
      <c r="O246" s="13">
        <f t="shared" si="22"/>
        <v>-165</v>
      </c>
      <c r="P246" s="13">
        <f t="shared" si="23"/>
        <v>420605.9099999998</v>
      </c>
      <c r="Q246" s="13">
        <f t="shared" si="24"/>
        <v>-165</v>
      </c>
      <c r="R246" s="13">
        <f t="shared" si="25"/>
        <v>2251.1500000000078</v>
      </c>
      <c r="S246" s="18">
        <f t="shared" si="26"/>
        <v>239</v>
      </c>
      <c r="T246" s="30">
        <f t="shared" si="27"/>
        <v>9.4190376569037984</v>
      </c>
    </row>
    <row r="247" spans="1:20" ht="14.25" customHeight="1">
      <c r="A247" s="6">
        <v>45628</v>
      </c>
      <c r="B247" s="7" t="s">
        <v>83</v>
      </c>
      <c r="C247" s="7" t="s">
        <v>376</v>
      </c>
      <c r="D247" s="7" t="s">
        <v>377</v>
      </c>
      <c r="E247" s="7" t="s">
        <v>16</v>
      </c>
      <c r="F247" s="7" t="s">
        <v>17</v>
      </c>
      <c r="G247" s="7" t="s">
        <v>55</v>
      </c>
      <c r="H247" s="7" t="s">
        <v>56</v>
      </c>
      <c r="I247" s="7">
        <v>40</v>
      </c>
      <c r="J247" s="7">
        <v>-2</v>
      </c>
      <c r="K247" s="7">
        <v>-165</v>
      </c>
      <c r="L247" s="7" t="s">
        <v>174</v>
      </c>
      <c r="M247" s="12" t="s">
        <v>207</v>
      </c>
      <c r="N247" s="13">
        <f t="shared" si="21"/>
        <v>82.5</v>
      </c>
      <c r="O247" s="13">
        <f t="shared" si="22"/>
        <v>-165</v>
      </c>
      <c r="P247" s="13">
        <f t="shared" si="23"/>
        <v>420770.9099999998</v>
      </c>
      <c r="Q247" s="13">
        <f t="shared" si="24"/>
        <v>-165</v>
      </c>
      <c r="R247" s="13">
        <f t="shared" si="25"/>
        <v>2416.1500000000078</v>
      </c>
      <c r="S247" s="18">
        <f t="shared" si="26"/>
        <v>238</v>
      </c>
      <c r="T247" s="30">
        <f t="shared" si="27"/>
        <v>10.151890756302555</v>
      </c>
    </row>
    <row r="248" spans="1:20" ht="14.25" customHeight="1">
      <c r="A248" s="6">
        <v>45628</v>
      </c>
      <c r="B248" s="7" t="s">
        <v>83</v>
      </c>
      <c r="C248" s="7" t="s">
        <v>177</v>
      </c>
      <c r="D248" s="7" t="s">
        <v>178</v>
      </c>
      <c r="E248" s="7" t="s">
        <v>45</v>
      </c>
      <c r="F248" s="7" t="s">
        <v>46</v>
      </c>
      <c r="G248" s="7" t="s">
        <v>31</v>
      </c>
      <c r="H248" s="7" t="s">
        <v>33</v>
      </c>
      <c r="I248" s="7">
        <v>45</v>
      </c>
      <c r="J248" s="7">
        <v>-1</v>
      </c>
      <c r="K248" s="7">
        <v>-162.28</v>
      </c>
      <c r="L248" s="7" t="s">
        <v>179</v>
      </c>
      <c r="M248" s="12" t="s">
        <v>207</v>
      </c>
      <c r="N248" s="13">
        <f t="shared" si="21"/>
        <v>162.28</v>
      </c>
      <c r="O248" s="13">
        <f t="shared" si="22"/>
        <v>-162.28</v>
      </c>
      <c r="P248" s="13">
        <f t="shared" si="23"/>
        <v>50586.380000000005</v>
      </c>
      <c r="Q248" s="13">
        <f t="shared" si="24"/>
        <v>-521.63</v>
      </c>
      <c r="R248" s="13">
        <f t="shared" si="25"/>
        <v>2581.1500000000078</v>
      </c>
      <c r="S248" s="18">
        <f t="shared" si="26"/>
        <v>237</v>
      </c>
      <c r="T248" s="30">
        <f t="shared" si="27"/>
        <v>10.890928270042227</v>
      </c>
    </row>
    <row r="249" spans="1:20" ht="14.25" customHeight="1">
      <c r="A249" s="6">
        <v>45628</v>
      </c>
      <c r="B249" s="7" t="s">
        <v>83</v>
      </c>
      <c r="C249" s="7" t="s">
        <v>286</v>
      </c>
      <c r="D249" s="7" t="s">
        <v>287</v>
      </c>
      <c r="E249" s="7" t="s">
        <v>16</v>
      </c>
      <c r="F249" s="7" t="s">
        <v>17</v>
      </c>
      <c r="G249" s="7" t="s">
        <v>31</v>
      </c>
      <c r="H249" s="7" t="s">
        <v>32</v>
      </c>
      <c r="I249" s="7">
        <v>60</v>
      </c>
      <c r="J249" s="7">
        <v>-2</v>
      </c>
      <c r="K249" s="7">
        <v>-162.18</v>
      </c>
      <c r="L249" s="7" t="s">
        <v>86</v>
      </c>
      <c r="M249" s="12" t="s">
        <v>207</v>
      </c>
      <c r="N249" s="13">
        <f t="shared" si="21"/>
        <v>81.09</v>
      </c>
      <c r="O249" s="13">
        <f t="shared" si="22"/>
        <v>-162.18</v>
      </c>
      <c r="P249" s="13">
        <f t="shared" si="23"/>
        <v>403287.89000000007</v>
      </c>
      <c r="Q249" s="13">
        <f t="shared" si="24"/>
        <v>-265.18</v>
      </c>
      <c r="R249" s="13">
        <f t="shared" si="25"/>
        <v>2743.4300000000067</v>
      </c>
      <c r="S249" s="18">
        <f t="shared" si="26"/>
        <v>236</v>
      </c>
      <c r="T249" s="30">
        <f t="shared" si="27"/>
        <v>11.624703389830536</v>
      </c>
    </row>
    <row r="250" spans="1:20" ht="14.25" customHeight="1">
      <c r="A250" s="6">
        <v>45628</v>
      </c>
      <c r="B250" s="7" t="s">
        <v>83</v>
      </c>
      <c r="C250" s="7" t="s">
        <v>168</v>
      </c>
      <c r="D250" s="7" t="s">
        <v>169</v>
      </c>
      <c r="E250" s="7" t="s">
        <v>16</v>
      </c>
      <c r="F250" s="7" t="s">
        <v>17</v>
      </c>
      <c r="G250" s="7" t="s">
        <v>18</v>
      </c>
      <c r="H250" s="7" t="s">
        <v>104</v>
      </c>
      <c r="I250" s="7">
        <v>480</v>
      </c>
      <c r="J250" s="7">
        <v>-4</v>
      </c>
      <c r="K250" s="7">
        <v>-160</v>
      </c>
      <c r="L250" s="7" t="s">
        <v>86</v>
      </c>
      <c r="M250" s="12" t="s">
        <v>207</v>
      </c>
      <c r="N250" s="13">
        <f t="shared" si="21"/>
        <v>40</v>
      </c>
      <c r="O250" s="13">
        <f t="shared" si="22"/>
        <v>-160</v>
      </c>
      <c r="P250" s="13">
        <f t="shared" si="23"/>
        <v>333235.08999999997</v>
      </c>
      <c r="Q250" s="13">
        <f t="shared" si="24"/>
        <v>-304.73</v>
      </c>
      <c r="R250" s="13">
        <f t="shared" si="25"/>
        <v>2905.6100000000088</v>
      </c>
      <c r="S250" s="18">
        <f t="shared" si="26"/>
        <v>235</v>
      </c>
      <c r="T250" s="30">
        <f t="shared" si="27"/>
        <v>12.364297872340464</v>
      </c>
    </row>
    <row r="251" spans="1:20" ht="14.25" customHeight="1">
      <c r="A251" s="6">
        <v>45628</v>
      </c>
      <c r="B251" s="7" t="s">
        <v>83</v>
      </c>
      <c r="C251" s="7" t="s">
        <v>180</v>
      </c>
      <c r="D251" s="7" t="s">
        <v>181</v>
      </c>
      <c r="E251" s="7" t="s">
        <v>16</v>
      </c>
      <c r="F251" s="7" t="s">
        <v>17</v>
      </c>
      <c r="G251" s="7" t="s">
        <v>18</v>
      </c>
      <c r="H251" s="7" t="s">
        <v>104</v>
      </c>
      <c r="I251" s="7">
        <v>480</v>
      </c>
      <c r="J251" s="7">
        <v>-4</v>
      </c>
      <c r="K251" s="7">
        <v>-160</v>
      </c>
      <c r="L251" s="7" t="s">
        <v>86</v>
      </c>
      <c r="M251" s="12" t="s">
        <v>207</v>
      </c>
      <c r="N251" s="13">
        <f t="shared" si="21"/>
        <v>40</v>
      </c>
      <c r="O251" s="13">
        <f t="shared" si="22"/>
        <v>-160</v>
      </c>
      <c r="P251" s="13">
        <f t="shared" si="23"/>
        <v>333395.08999999997</v>
      </c>
      <c r="Q251" s="13">
        <f t="shared" si="24"/>
        <v>-258.95</v>
      </c>
      <c r="R251" s="13">
        <f t="shared" si="25"/>
        <v>3065.6100000000088</v>
      </c>
      <c r="S251" s="18">
        <f t="shared" si="26"/>
        <v>234</v>
      </c>
      <c r="T251" s="30">
        <f t="shared" si="27"/>
        <v>13.100897435897473</v>
      </c>
    </row>
    <row r="252" spans="1:20" ht="14.25" customHeight="1">
      <c r="A252" s="6">
        <v>45628</v>
      </c>
      <c r="B252" s="7" t="s">
        <v>83</v>
      </c>
      <c r="C252" s="7" t="s">
        <v>233</v>
      </c>
      <c r="D252" s="7" t="s">
        <v>234</v>
      </c>
      <c r="E252" s="7" t="s">
        <v>16</v>
      </c>
      <c r="F252" s="7" t="s">
        <v>17</v>
      </c>
      <c r="G252" s="7" t="s">
        <v>18</v>
      </c>
      <c r="H252" s="7" t="s">
        <v>104</v>
      </c>
      <c r="I252" s="7">
        <v>480</v>
      </c>
      <c r="J252" s="7">
        <v>-4</v>
      </c>
      <c r="K252" s="7">
        <v>-160</v>
      </c>
      <c r="L252" s="7" t="s">
        <v>86</v>
      </c>
      <c r="M252" s="12" t="s">
        <v>207</v>
      </c>
      <c r="N252" s="13">
        <f t="shared" si="21"/>
        <v>40</v>
      </c>
      <c r="O252" s="13">
        <f t="shared" si="22"/>
        <v>-160</v>
      </c>
      <c r="P252" s="13">
        <f t="shared" si="23"/>
        <v>333555.08999999997</v>
      </c>
      <c r="Q252" s="13">
        <f t="shared" si="24"/>
        <v>-160</v>
      </c>
      <c r="R252" s="13">
        <f t="shared" si="25"/>
        <v>3225.6100000000083</v>
      </c>
      <c r="S252" s="18">
        <f t="shared" si="26"/>
        <v>233</v>
      </c>
      <c r="T252" s="30">
        <f t="shared" si="27"/>
        <v>13.843819742489305</v>
      </c>
    </row>
    <row r="253" spans="1:20" ht="14.25" customHeight="1">
      <c r="A253" s="6">
        <v>45628</v>
      </c>
      <c r="B253" s="7" t="s">
        <v>83</v>
      </c>
      <c r="C253" s="7" t="s">
        <v>177</v>
      </c>
      <c r="D253" s="7" t="s">
        <v>178</v>
      </c>
      <c r="E253" s="7" t="s">
        <v>45</v>
      </c>
      <c r="F253" s="7" t="s">
        <v>46</v>
      </c>
      <c r="G253" s="7" t="s">
        <v>31</v>
      </c>
      <c r="H253" s="7" t="s">
        <v>32</v>
      </c>
      <c r="I253" s="7">
        <v>36</v>
      </c>
      <c r="J253" s="7">
        <v>-1</v>
      </c>
      <c r="K253" s="7">
        <v>-157.66</v>
      </c>
      <c r="L253" s="7" t="s">
        <v>179</v>
      </c>
      <c r="M253" s="12" t="s">
        <v>207</v>
      </c>
      <c r="N253" s="13">
        <f t="shared" si="21"/>
        <v>157.66</v>
      </c>
      <c r="O253" s="13">
        <f t="shared" si="22"/>
        <v>-157.66</v>
      </c>
      <c r="P253" s="13">
        <f t="shared" si="23"/>
        <v>403450.07000000007</v>
      </c>
      <c r="Q253" s="13">
        <f t="shared" si="24"/>
        <v>-359.34999999999997</v>
      </c>
      <c r="R253" s="13">
        <f t="shared" si="25"/>
        <v>3385.6100000000083</v>
      </c>
      <c r="S253" s="18">
        <f t="shared" si="26"/>
        <v>232</v>
      </c>
      <c r="T253" s="30">
        <f t="shared" si="27"/>
        <v>14.593146551724173</v>
      </c>
    </row>
    <row r="254" spans="1:20" ht="14.25" customHeight="1">
      <c r="A254" s="6">
        <v>45628</v>
      </c>
      <c r="B254" s="7" t="s">
        <v>83</v>
      </c>
      <c r="C254" s="7" t="s">
        <v>318</v>
      </c>
      <c r="D254" s="7" t="s">
        <v>319</v>
      </c>
      <c r="E254" s="7" t="s">
        <v>264</v>
      </c>
      <c r="F254" s="7" t="s">
        <v>320</v>
      </c>
      <c r="G254" s="7" t="s">
        <v>31</v>
      </c>
      <c r="H254" s="7" t="s">
        <v>117</v>
      </c>
      <c r="I254" s="7">
        <v>120</v>
      </c>
      <c r="J254" s="7">
        <v>-5</v>
      </c>
      <c r="K254" s="7">
        <v>-157.65</v>
      </c>
      <c r="L254" s="7" t="s">
        <v>192</v>
      </c>
      <c r="M254" s="12" t="s">
        <v>207</v>
      </c>
      <c r="N254" s="13">
        <f t="shared" si="21"/>
        <v>31.53</v>
      </c>
      <c r="O254" s="13">
        <f t="shared" si="22"/>
        <v>-157.65</v>
      </c>
      <c r="P254" s="13">
        <f t="shared" si="23"/>
        <v>201339.8</v>
      </c>
      <c r="Q254" s="13">
        <f t="shared" si="24"/>
        <v>-259.69</v>
      </c>
      <c r="R254" s="13">
        <f t="shared" si="25"/>
        <v>3543.2700000000082</v>
      </c>
      <c r="S254" s="18">
        <f t="shared" si="26"/>
        <v>231</v>
      </c>
      <c r="T254" s="30">
        <f t="shared" si="27"/>
        <v>15.338831168831204</v>
      </c>
    </row>
    <row r="255" spans="1:20" ht="14.25" customHeight="1">
      <c r="A255" s="6">
        <v>45628</v>
      </c>
      <c r="B255" s="7" t="s">
        <v>83</v>
      </c>
      <c r="C255" s="7" t="s">
        <v>230</v>
      </c>
      <c r="D255" s="7" t="s">
        <v>231</v>
      </c>
      <c r="E255" s="7" t="s">
        <v>224</v>
      </c>
      <c r="F255" s="7" t="s">
        <v>232</v>
      </c>
      <c r="G255" s="7" t="s">
        <v>74</v>
      </c>
      <c r="H255" s="7" t="s">
        <v>75</v>
      </c>
      <c r="I255" s="7">
        <v>60</v>
      </c>
      <c r="J255" s="7">
        <v>-6</v>
      </c>
      <c r="K255" s="7">
        <v>-147</v>
      </c>
      <c r="L255" s="7" t="s">
        <v>153</v>
      </c>
      <c r="M255" s="12" t="s">
        <v>207</v>
      </c>
      <c r="N255" s="13">
        <f t="shared" si="21"/>
        <v>24.5</v>
      </c>
      <c r="O255" s="13">
        <f t="shared" si="22"/>
        <v>-147</v>
      </c>
      <c r="P255" s="13">
        <f t="shared" si="23"/>
        <v>394333.7099999999</v>
      </c>
      <c r="Q255" s="13">
        <f t="shared" si="24"/>
        <v>-296.87</v>
      </c>
      <c r="R255" s="13">
        <f t="shared" si="25"/>
        <v>3700.9200000000096</v>
      </c>
      <c r="S255" s="18">
        <f t="shared" si="26"/>
        <v>230</v>
      </c>
      <c r="T255" s="30">
        <f t="shared" si="27"/>
        <v>16.090956521739173</v>
      </c>
    </row>
    <row r="256" spans="1:20" ht="14.25" customHeight="1">
      <c r="A256" s="6">
        <v>45628</v>
      </c>
      <c r="B256" s="7" t="s">
        <v>83</v>
      </c>
      <c r="C256" s="7" t="s">
        <v>168</v>
      </c>
      <c r="D256" s="7" t="s">
        <v>169</v>
      </c>
      <c r="E256" s="7" t="s">
        <v>16</v>
      </c>
      <c r="F256" s="7" t="s">
        <v>17</v>
      </c>
      <c r="G256" s="7" t="s">
        <v>94</v>
      </c>
      <c r="H256" s="7" t="s">
        <v>98</v>
      </c>
      <c r="I256" s="7">
        <v>72</v>
      </c>
      <c r="J256" s="7">
        <v>-1</v>
      </c>
      <c r="K256" s="7">
        <v>-144.72999999999999</v>
      </c>
      <c r="L256" s="7" t="s">
        <v>86</v>
      </c>
      <c r="M256" s="11" t="s">
        <v>21</v>
      </c>
      <c r="N256" s="13">
        <f t="shared" si="21"/>
        <v>144.72999999999999</v>
      </c>
      <c r="O256" s="13">
        <f t="shared" si="22"/>
        <v>-144.72999999999999</v>
      </c>
      <c r="P256" s="13">
        <f t="shared" si="23"/>
        <v>60150.65</v>
      </c>
      <c r="Q256" s="13">
        <f t="shared" si="24"/>
        <v>-144.72999999999999</v>
      </c>
      <c r="R256" s="13">
        <f t="shared" si="25"/>
        <v>-2089.2799999999997</v>
      </c>
      <c r="S256" s="18">
        <f t="shared" si="26"/>
        <v>18</v>
      </c>
      <c r="T256" s="30">
        <f t="shared" si="27"/>
        <v>-116.07111111111109</v>
      </c>
    </row>
    <row r="257" spans="1:20" ht="14.25" customHeight="1">
      <c r="A257" s="6">
        <v>45628</v>
      </c>
      <c r="B257" s="7" t="s">
        <v>83</v>
      </c>
      <c r="C257" s="7" t="s">
        <v>154</v>
      </c>
      <c r="D257" s="7" t="s">
        <v>155</v>
      </c>
      <c r="E257" s="7" t="s">
        <v>24</v>
      </c>
      <c r="F257" s="7" t="s">
        <v>25</v>
      </c>
      <c r="G257" s="7" t="s">
        <v>94</v>
      </c>
      <c r="H257" s="7" t="s">
        <v>98</v>
      </c>
      <c r="I257" s="7">
        <v>72</v>
      </c>
      <c r="J257" s="7">
        <v>-1</v>
      </c>
      <c r="K257" s="7">
        <v>-144.72999999999999</v>
      </c>
      <c r="L257" s="7" t="s">
        <v>153</v>
      </c>
      <c r="M257" s="11" t="s">
        <v>21</v>
      </c>
      <c r="N257" s="13">
        <f t="shared" si="21"/>
        <v>144.72999999999999</v>
      </c>
      <c r="O257" s="13">
        <f t="shared" si="22"/>
        <v>-144.72999999999999</v>
      </c>
      <c r="P257" s="13">
        <f t="shared" si="23"/>
        <v>60295.380000000005</v>
      </c>
      <c r="Q257" s="13">
        <f t="shared" si="24"/>
        <v>-144.72999999999999</v>
      </c>
      <c r="R257" s="13">
        <f t="shared" si="25"/>
        <v>-1944.55</v>
      </c>
      <c r="S257" s="18">
        <f t="shared" si="26"/>
        <v>17</v>
      </c>
      <c r="T257" s="30">
        <f t="shared" si="27"/>
        <v>-114.38529411764705</v>
      </c>
    </row>
    <row r="258" spans="1:20" ht="14.25" customHeight="1">
      <c r="A258" s="6">
        <v>45628</v>
      </c>
      <c r="B258" s="7" t="s">
        <v>83</v>
      </c>
      <c r="C258" s="7" t="s">
        <v>166</v>
      </c>
      <c r="D258" s="7" t="s">
        <v>167</v>
      </c>
      <c r="E258" s="7" t="s">
        <v>16</v>
      </c>
      <c r="F258" s="7" t="s">
        <v>17</v>
      </c>
      <c r="G258" s="7" t="s">
        <v>94</v>
      </c>
      <c r="H258" s="7" t="s">
        <v>98</v>
      </c>
      <c r="I258" s="7">
        <v>72</v>
      </c>
      <c r="J258" s="7">
        <v>-1</v>
      </c>
      <c r="K258" s="7">
        <v>-144.72999999999999</v>
      </c>
      <c r="L258" s="7" t="s">
        <v>86</v>
      </c>
      <c r="M258" s="11" t="s">
        <v>21</v>
      </c>
      <c r="N258" s="13">
        <f t="shared" ref="N258:N321" si="28">K258/J258</f>
        <v>144.72999999999999</v>
      </c>
      <c r="O258" s="13">
        <f t="shared" ref="O258:O321" si="29">J258*N258</f>
        <v>-144.72999999999999</v>
      </c>
      <c r="P258" s="13">
        <f t="shared" ref="P258:P321" si="30">SUMIFS(O258:O1684,G258:G1684,G258,H258:H1684,H258)</f>
        <v>60440.11</v>
      </c>
      <c r="Q258" s="13">
        <f t="shared" ref="Q258:Q321" si="31">SUMIF(C258:C1684,C258,O258:O1684)</f>
        <v>-184.73</v>
      </c>
      <c r="R258" s="13">
        <f t="shared" si="25"/>
        <v>-1799.8200000000002</v>
      </c>
      <c r="S258" s="18">
        <f t="shared" si="26"/>
        <v>16</v>
      </c>
      <c r="T258" s="30">
        <f t="shared" si="27"/>
        <v>-112.48875000000001</v>
      </c>
    </row>
    <row r="259" spans="1:20" ht="14.25" customHeight="1">
      <c r="A259" s="6">
        <v>45628</v>
      </c>
      <c r="B259" s="7" t="s">
        <v>83</v>
      </c>
      <c r="C259" s="7" t="s">
        <v>160</v>
      </c>
      <c r="D259" s="7" t="s">
        <v>161</v>
      </c>
      <c r="E259" s="7" t="s">
        <v>24</v>
      </c>
      <c r="F259" s="7" t="s">
        <v>25</v>
      </c>
      <c r="G259" s="7" t="s">
        <v>94</v>
      </c>
      <c r="H259" s="7" t="s">
        <v>98</v>
      </c>
      <c r="I259" s="7">
        <v>72</v>
      </c>
      <c r="J259" s="7">
        <v>-1</v>
      </c>
      <c r="K259" s="7">
        <v>-144.72999999999999</v>
      </c>
      <c r="L259" s="7" t="s">
        <v>86</v>
      </c>
      <c r="M259" s="11" t="s">
        <v>21</v>
      </c>
      <c r="N259" s="13">
        <f t="shared" si="28"/>
        <v>144.72999999999999</v>
      </c>
      <c r="O259" s="13">
        <f t="shared" si="29"/>
        <v>-144.72999999999999</v>
      </c>
      <c r="P259" s="13">
        <f t="shared" si="30"/>
        <v>60584.840000000004</v>
      </c>
      <c r="Q259" s="13">
        <f t="shared" si="31"/>
        <v>-144.72999999999999</v>
      </c>
      <c r="R259" s="13">
        <f t="shared" ref="R259:R322" si="32">SUMIF(M259:M1685,M259,O259:O1685)</f>
        <v>-1655.0900000000001</v>
      </c>
      <c r="S259" s="18">
        <f t="shared" ref="S259:S322" si="33">COUNTIF(M259:M1685,M259)</f>
        <v>15</v>
      </c>
      <c r="T259" s="30">
        <f t="shared" ref="T259:T322" si="34">R259/S259</f>
        <v>-110.33933333333334</v>
      </c>
    </row>
    <row r="260" spans="1:20" ht="14.25" customHeight="1">
      <c r="A260" s="6">
        <v>45628</v>
      </c>
      <c r="B260" s="7" t="s">
        <v>83</v>
      </c>
      <c r="C260" s="7" t="s">
        <v>164</v>
      </c>
      <c r="D260" s="7" t="s">
        <v>165</v>
      </c>
      <c r="E260" s="7" t="s">
        <v>24</v>
      </c>
      <c r="F260" s="7" t="s">
        <v>25</v>
      </c>
      <c r="G260" s="7" t="s">
        <v>94</v>
      </c>
      <c r="H260" s="7" t="s">
        <v>98</v>
      </c>
      <c r="I260" s="7">
        <v>72</v>
      </c>
      <c r="J260" s="7">
        <v>-1</v>
      </c>
      <c r="K260" s="7">
        <v>-144.72999999999999</v>
      </c>
      <c r="L260" s="7" t="s">
        <v>86</v>
      </c>
      <c r="M260" s="11" t="s">
        <v>21</v>
      </c>
      <c r="N260" s="13">
        <f t="shared" si="28"/>
        <v>144.72999999999999</v>
      </c>
      <c r="O260" s="13">
        <f t="shared" si="29"/>
        <v>-144.72999999999999</v>
      </c>
      <c r="P260" s="13">
        <f t="shared" si="30"/>
        <v>60729.570000000007</v>
      </c>
      <c r="Q260" s="13">
        <f t="shared" si="31"/>
        <v>-144.72999999999999</v>
      </c>
      <c r="R260" s="13">
        <f t="shared" si="32"/>
        <v>-1510.3600000000001</v>
      </c>
      <c r="S260" s="18">
        <f t="shared" si="33"/>
        <v>14</v>
      </c>
      <c r="T260" s="30">
        <f t="shared" si="34"/>
        <v>-107.88285714285715</v>
      </c>
    </row>
    <row r="261" spans="1:20" ht="14.25" customHeight="1">
      <c r="A261" s="6">
        <v>45628</v>
      </c>
      <c r="B261" s="7" t="s">
        <v>83</v>
      </c>
      <c r="C261" s="7" t="s">
        <v>148</v>
      </c>
      <c r="D261" s="7" t="s">
        <v>149</v>
      </c>
      <c r="E261" s="7" t="s">
        <v>24</v>
      </c>
      <c r="F261" s="7" t="s">
        <v>25</v>
      </c>
      <c r="G261" s="7" t="s">
        <v>94</v>
      </c>
      <c r="H261" s="7" t="s">
        <v>98</v>
      </c>
      <c r="I261" s="7">
        <v>72</v>
      </c>
      <c r="J261" s="7">
        <v>-1</v>
      </c>
      <c r="K261" s="7">
        <v>-144.72999999999999</v>
      </c>
      <c r="L261" s="7" t="s">
        <v>86</v>
      </c>
      <c r="M261" s="11" t="s">
        <v>21</v>
      </c>
      <c r="N261" s="13">
        <f t="shared" si="28"/>
        <v>144.72999999999999</v>
      </c>
      <c r="O261" s="13">
        <f t="shared" si="29"/>
        <v>-144.72999999999999</v>
      </c>
      <c r="P261" s="13">
        <f t="shared" si="30"/>
        <v>60874.3</v>
      </c>
      <c r="Q261" s="13">
        <f t="shared" si="31"/>
        <v>-144.72999999999999</v>
      </c>
      <c r="R261" s="13">
        <f t="shared" si="32"/>
        <v>-1365.6300000000003</v>
      </c>
      <c r="S261" s="18">
        <f t="shared" si="33"/>
        <v>13</v>
      </c>
      <c r="T261" s="30">
        <f t="shared" si="34"/>
        <v>-105.04846153846157</v>
      </c>
    </row>
    <row r="262" spans="1:20" ht="14.25" customHeight="1">
      <c r="A262" s="6">
        <v>45628</v>
      </c>
      <c r="B262" s="7" t="s">
        <v>83</v>
      </c>
      <c r="C262" s="7" t="s">
        <v>162</v>
      </c>
      <c r="D262" s="7" t="s">
        <v>163</v>
      </c>
      <c r="E262" s="7" t="s">
        <v>16</v>
      </c>
      <c r="F262" s="7" t="s">
        <v>17</v>
      </c>
      <c r="G262" s="7" t="s">
        <v>94</v>
      </c>
      <c r="H262" s="7" t="s">
        <v>98</v>
      </c>
      <c r="I262" s="7">
        <v>72</v>
      </c>
      <c r="J262" s="7">
        <v>-1</v>
      </c>
      <c r="K262" s="7">
        <v>-144.72999999999999</v>
      </c>
      <c r="L262" s="7" t="s">
        <v>86</v>
      </c>
      <c r="M262" s="11" t="s">
        <v>21</v>
      </c>
      <c r="N262" s="13">
        <f t="shared" si="28"/>
        <v>144.72999999999999</v>
      </c>
      <c r="O262" s="13">
        <f t="shared" si="29"/>
        <v>-144.72999999999999</v>
      </c>
      <c r="P262" s="13">
        <f t="shared" si="30"/>
        <v>61019.030000000006</v>
      </c>
      <c r="Q262" s="13">
        <f t="shared" si="31"/>
        <v>-184.73</v>
      </c>
      <c r="R262" s="13">
        <f t="shared" si="32"/>
        <v>-1220.9000000000003</v>
      </c>
      <c r="S262" s="18">
        <f t="shared" si="33"/>
        <v>12</v>
      </c>
      <c r="T262" s="30">
        <f t="shared" si="34"/>
        <v>-101.74166666666669</v>
      </c>
    </row>
    <row r="263" spans="1:20" ht="14.25" customHeight="1">
      <c r="A263" s="6">
        <v>45628</v>
      </c>
      <c r="B263" s="7" t="s">
        <v>83</v>
      </c>
      <c r="C263" s="7" t="s">
        <v>156</v>
      </c>
      <c r="D263" s="7" t="s">
        <v>157</v>
      </c>
      <c r="E263" s="7" t="s">
        <v>24</v>
      </c>
      <c r="F263" s="7" t="s">
        <v>25</v>
      </c>
      <c r="G263" s="7" t="s">
        <v>94</v>
      </c>
      <c r="H263" s="7" t="s">
        <v>98</v>
      </c>
      <c r="I263" s="7">
        <v>72</v>
      </c>
      <c r="J263" s="7">
        <v>-1</v>
      </c>
      <c r="K263" s="7">
        <v>-144.72999999999999</v>
      </c>
      <c r="L263" s="7" t="s">
        <v>153</v>
      </c>
      <c r="M263" s="11" t="s">
        <v>21</v>
      </c>
      <c r="N263" s="13">
        <f t="shared" si="28"/>
        <v>144.72999999999999</v>
      </c>
      <c r="O263" s="13">
        <f t="shared" si="29"/>
        <v>-144.72999999999999</v>
      </c>
      <c r="P263" s="13">
        <f t="shared" si="30"/>
        <v>61163.76</v>
      </c>
      <c r="Q263" s="13">
        <f t="shared" si="31"/>
        <v>-224.73</v>
      </c>
      <c r="R263" s="13">
        <f t="shared" si="32"/>
        <v>-1076.17</v>
      </c>
      <c r="S263" s="18">
        <f t="shared" si="33"/>
        <v>11</v>
      </c>
      <c r="T263" s="30">
        <f t="shared" si="34"/>
        <v>-97.833636363636373</v>
      </c>
    </row>
    <row r="264" spans="1:20" ht="14.25" customHeight="1">
      <c r="A264" s="6">
        <v>45628</v>
      </c>
      <c r="B264" s="7" t="s">
        <v>83</v>
      </c>
      <c r="C264" s="7" t="s">
        <v>158</v>
      </c>
      <c r="D264" s="7" t="s">
        <v>159</v>
      </c>
      <c r="E264" s="7" t="s">
        <v>16</v>
      </c>
      <c r="F264" s="7" t="s">
        <v>17</v>
      </c>
      <c r="G264" s="7" t="s">
        <v>94</v>
      </c>
      <c r="H264" s="7" t="s">
        <v>98</v>
      </c>
      <c r="I264" s="7">
        <v>72</v>
      </c>
      <c r="J264" s="7">
        <v>-1</v>
      </c>
      <c r="K264" s="7">
        <v>-144.72999999999999</v>
      </c>
      <c r="L264" s="7" t="s">
        <v>153</v>
      </c>
      <c r="M264" s="11" t="s">
        <v>21</v>
      </c>
      <c r="N264" s="13">
        <f t="shared" si="28"/>
        <v>144.72999999999999</v>
      </c>
      <c r="O264" s="13">
        <f t="shared" si="29"/>
        <v>-144.72999999999999</v>
      </c>
      <c r="P264" s="13">
        <f t="shared" si="30"/>
        <v>61308.490000000005</v>
      </c>
      <c r="Q264" s="13">
        <f t="shared" si="31"/>
        <v>-144.72999999999999</v>
      </c>
      <c r="R264" s="13">
        <f t="shared" si="32"/>
        <v>-931.44</v>
      </c>
      <c r="S264" s="18">
        <f t="shared" si="33"/>
        <v>10</v>
      </c>
      <c r="T264" s="30">
        <f t="shared" si="34"/>
        <v>-93.144000000000005</v>
      </c>
    </row>
    <row r="265" spans="1:20" ht="14.25" customHeight="1">
      <c r="A265" s="4">
        <v>45628</v>
      </c>
      <c r="B265" s="5" t="s">
        <v>13</v>
      </c>
      <c r="C265" s="5" t="s">
        <v>29</v>
      </c>
      <c r="D265" s="5" t="s">
        <v>30</v>
      </c>
      <c r="E265" s="5" t="s">
        <v>16</v>
      </c>
      <c r="F265" s="5" t="s">
        <v>17</v>
      </c>
      <c r="G265" s="5" t="s">
        <v>31</v>
      </c>
      <c r="H265" s="5" t="s">
        <v>33</v>
      </c>
      <c r="I265" s="5">
        <v>75</v>
      </c>
      <c r="J265" s="5">
        <v>-2</v>
      </c>
      <c r="K265" s="5">
        <v>-142.86000000000001</v>
      </c>
      <c r="L265" s="5" t="s">
        <v>20</v>
      </c>
      <c r="M265" s="11" t="s">
        <v>21</v>
      </c>
      <c r="N265" s="13">
        <f t="shared" si="28"/>
        <v>71.430000000000007</v>
      </c>
      <c r="O265" s="13">
        <f t="shared" si="29"/>
        <v>-142.86000000000001</v>
      </c>
      <c r="P265" s="13">
        <f t="shared" si="30"/>
        <v>50748.66</v>
      </c>
      <c r="Q265" s="13">
        <f t="shared" si="31"/>
        <v>-486.97999999999996</v>
      </c>
      <c r="R265" s="13">
        <f t="shared" si="32"/>
        <v>-786.71</v>
      </c>
      <c r="S265" s="18">
        <f t="shared" si="33"/>
        <v>9</v>
      </c>
      <c r="T265" s="30">
        <f t="shared" si="34"/>
        <v>-87.412222222222226</v>
      </c>
    </row>
    <row r="266" spans="1:20" ht="14.25" customHeight="1">
      <c r="A266" s="6">
        <v>45628</v>
      </c>
      <c r="B266" s="7" t="s">
        <v>83</v>
      </c>
      <c r="C266" s="7" t="s">
        <v>417</v>
      </c>
      <c r="D266" s="7" t="s">
        <v>418</v>
      </c>
      <c r="E266" s="7" t="s">
        <v>224</v>
      </c>
      <c r="F266" s="7" t="s">
        <v>225</v>
      </c>
      <c r="G266" s="7" t="s">
        <v>74</v>
      </c>
      <c r="H266" s="7" t="s">
        <v>75</v>
      </c>
      <c r="I266" s="7">
        <v>40</v>
      </c>
      <c r="J266" s="7">
        <v>-2</v>
      </c>
      <c r="K266" s="7">
        <v>-137.5</v>
      </c>
      <c r="L266" s="7" t="s">
        <v>86</v>
      </c>
      <c r="M266" s="12" t="s">
        <v>207</v>
      </c>
      <c r="N266" s="13">
        <f t="shared" si="28"/>
        <v>68.75</v>
      </c>
      <c r="O266" s="13">
        <f t="shared" si="29"/>
        <v>-137.5</v>
      </c>
      <c r="P266" s="13">
        <f t="shared" si="30"/>
        <v>394480.7099999999</v>
      </c>
      <c r="Q266" s="13">
        <f t="shared" si="31"/>
        <v>-137.5</v>
      </c>
      <c r="R266" s="13">
        <f t="shared" si="32"/>
        <v>3847.9200000000096</v>
      </c>
      <c r="S266" s="18">
        <f t="shared" si="33"/>
        <v>229</v>
      </c>
      <c r="T266" s="30">
        <f t="shared" si="34"/>
        <v>16.803144104803536</v>
      </c>
    </row>
    <row r="267" spans="1:20" ht="14.25" customHeight="1">
      <c r="A267" s="6">
        <v>45628</v>
      </c>
      <c r="B267" s="7" t="s">
        <v>83</v>
      </c>
      <c r="C267" s="7" t="s">
        <v>239</v>
      </c>
      <c r="D267" s="7" t="s">
        <v>240</v>
      </c>
      <c r="E267" s="7" t="s">
        <v>241</v>
      </c>
      <c r="F267" s="7" t="s">
        <v>242</v>
      </c>
      <c r="G267" s="7" t="s">
        <v>31</v>
      </c>
      <c r="H267" s="7" t="s">
        <v>117</v>
      </c>
      <c r="I267" s="7">
        <v>112</v>
      </c>
      <c r="J267" s="7">
        <v>-3</v>
      </c>
      <c r="K267" s="7">
        <v>-135.12</v>
      </c>
      <c r="L267" s="7" t="s">
        <v>153</v>
      </c>
      <c r="M267" s="12" t="s">
        <v>207</v>
      </c>
      <c r="N267" s="13">
        <f t="shared" si="28"/>
        <v>45.04</v>
      </c>
      <c r="O267" s="13">
        <f t="shared" si="29"/>
        <v>-135.12</v>
      </c>
      <c r="P267" s="13">
        <f t="shared" si="30"/>
        <v>201497.44999999998</v>
      </c>
      <c r="Q267" s="13">
        <f t="shared" si="31"/>
        <v>-172.95</v>
      </c>
      <c r="R267" s="13">
        <f t="shared" si="32"/>
        <v>3985.4200000000096</v>
      </c>
      <c r="S267" s="18">
        <f t="shared" si="33"/>
        <v>228</v>
      </c>
      <c r="T267" s="30">
        <f t="shared" si="34"/>
        <v>17.479912280701797</v>
      </c>
    </row>
    <row r="268" spans="1:20" ht="14.25" customHeight="1">
      <c r="A268" s="6">
        <v>45628</v>
      </c>
      <c r="B268" s="7" t="s">
        <v>83</v>
      </c>
      <c r="C268" s="7" t="s">
        <v>250</v>
      </c>
      <c r="D268" s="7" t="s">
        <v>251</v>
      </c>
      <c r="E268" s="7" t="s">
        <v>241</v>
      </c>
      <c r="F268" s="7" t="s">
        <v>242</v>
      </c>
      <c r="G268" s="7" t="s">
        <v>18</v>
      </c>
      <c r="H268" s="7" t="s">
        <v>108</v>
      </c>
      <c r="I268" s="7">
        <v>30</v>
      </c>
      <c r="J268" s="7">
        <v>-1</v>
      </c>
      <c r="K268" s="7">
        <v>-133.04</v>
      </c>
      <c r="L268" s="7" t="s">
        <v>86</v>
      </c>
      <c r="M268" s="12" t="s">
        <v>207</v>
      </c>
      <c r="N268" s="13">
        <f t="shared" si="28"/>
        <v>133.04</v>
      </c>
      <c r="O268" s="13">
        <f t="shared" si="29"/>
        <v>-133.04</v>
      </c>
      <c r="P268" s="13">
        <f t="shared" si="30"/>
        <v>14433.400000000001</v>
      </c>
      <c r="Q268" s="13">
        <f t="shared" si="31"/>
        <v>-133.04</v>
      </c>
      <c r="R268" s="13">
        <f t="shared" si="32"/>
        <v>4120.5400000000081</v>
      </c>
      <c r="S268" s="18">
        <f t="shared" si="33"/>
        <v>227</v>
      </c>
      <c r="T268" s="30">
        <f t="shared" si="34"/>
        <v>18.152158590308407</v>
      </c>
    </row>
    <row r="269" spans="1:20" ht="14.25" customHeight="1">
      <c r="A269" s="6">
        <v>45628</v>
      </c>
      <c r="B269" s="7" t="s">
        <v>83</v>
      </c>
      <c r="C269" s="7" t="s">
        <v>385</v>
      </c>
      <c r="D269" s="7" t="s">
        <v>386</v>
      </c>
      <c r="E269" s="7" t="s">
        <v>24</v>
      </c>
      <c r="F269" s="7" t="s">
        <v>25</v>
      </c>
      <c r="G269" s="7" t="s">
        <v>55</v>
      </c>
      <c r="H269" s="7" t="s">
        <v>56</v>
      </c>
      <c r="I269" s="7">
        <v>40</v>
      </c>
      <c r="J269" s="7">
        <v>-1</v>
      </c>
      <c r="K269" s="7">
        <v>-132.5</v>
      </c>
      <c r="L269" s="7" t="s">
        <v>86</v>
      </c>
      <c r="M269" s="12" t="s">
        <v>207</v>
      </c>
      <c r="N269" s="13">
        <f t="shared" si="28"/>
        <v>132.5</v>
      </c>
      <c r="O269" s="13">
        <f t="shared" si="29"/>
        <v>-132.5</v>
      </c>
      <c r="P269" s="13">
        <f t="shared" si="30"/>
        <v>420935.9099999998</v>
      </c>
      <c r="Q269" s="13">
        <f t="shared" si="31"/>
        <v>-132.5</v>
      </c>
      <c r="R269" s="13">
        <f t="shared" si="32"/>
        <v>4253.580000000009</v>
      </c>
      <c r="S269" s="18">
        <f t="shared" si="33"/>
        <v>226</v>
      </c>
      <c r="T269" s="30">
        <f t="shared" si="34"/>
        <v>18.821150442477915</v>
      </c>
    </row>
    <row r="270" spans="1:20" ht="14.25" customHeight="1">
      <c r="A270" s="4">
        <v>45628</v>
      </c>
      <c r="B270" s="5" t="s">
        <v>13</v>
      </c>
      <c r="C270" s="5" t="s">
        <v>29</v>
      </c>
      <c r="D270" s="5" t="s">
        <v>30</v>
      </c>
      <c r="E270" s="5" t="s">
        <v>16</v>
      </c>
      <c r="F270" s="5" t="s">
        <v>17</v>
      </c>
      <c r="G270" s="5" t="s">
        <v>31</v>
      </c>
      <c r="H270" s="5" t="s">
        <v>33</v>
      </c>
      <c r="I270" s="5">
        <v>45</v>
      </c>
      <c r="J270" s="5">
        <v>-1</v>
      </c>
      <c r="K270" s="5">
        <v>-127.68</v>
      </c>
      <c r="L270" s="5" t="s">
        <v>20</v>
      </c>
      <c r="M270" s="11" t="s">
        <v>21</v>
      </c>
      <c r="N270" s="13">
        <f t="shared" si="28"/>
        <v>127.68</v>
      </c>
      <c r="O270" s="13">
        <f t="shared" si="29"/>
        <v>-127.68</v>
      </c>
      <c r="P270" s="13">
        <f t="shared" si="30"/>
        <v>50891.520000000004</v>
      </c>
      <c r="Q270" s="13">
        <f t="shared" si="31"/>
        <v>-344.12</v>
      </c>
      <c r="R270" s="13">
        <f t="shared" si="32"/>
        <v>-643.85</v>
      </c>
      <c r="S270" s="18">
        <f t="shared" si="33"/>
        <v>8</v>
      </c>
      <c r="T270" s="30">
        <f t="shared" si="34"/>
        <v>-80.481250000000003</v>
      </c>
    </row>
    <row r="271" spans="1:20" ht="14.25" customHeight="1">
      <c r="A271" s="6">
        <v>45628</v>
      </c>
      <c r="B271" s="7" t="s">
        <v>83</v>
      </c>
      <c r="C271" s="7" t="s">
        <v>210</v>
      </c>
      <c r="D271" s="7" t="s">
        <v>211</v>
      </c>
      <c r="E271" s="7" t="s">
        <v>212</v>
      </c>
      <c r="F271" s="7" t="s">
        <v>213</v>
      </c>
      <c r="G271" s="7" t="s">
        <v>31</v>
      </c>
      <c r="H271" s="7" t="s">
        <v>32</v>
      </c>
      <c r="I271" s="7">
        <v>48</v>
      </c>
      <c r="J271" s="7">
        <v>-1</v>
      </c>
      <c r="K271" s="7">
        <v>-122.81</v>
      </c>
      <c r="L271" s="7" t="s">
        <v>174</v>
      </c>
      <c r="M271" s="12" t="s">
        <v>207</v>
      </c>
      <c r="N271" s="13">
        <f t="shared" si="28"/>
        <v>122.81</v>
      </c>
      <c r="O271" s="13">
        <f t="shared" si="29"/>
        <v>-122.81</v>
      </c>
      <c r="P271" s="13">
        <f t="shared" si="30"/>
        <v>403607.73000000004</v>
      </c>
      <c r="Q271" s="13">
        <f t="shared" si="31"/>
        <v>-122.81</v>
      </c>
      <c r="R271" s="13">
        <f t="shared" si="32"/>
        <v>4386.080000000009</v>
      </c>
      <c r="S271" s="18">
        <f t="shared" si="33"/>
        <v>225</v>
      </c>
      <c r="T271" s="30">
        <f t="shared" si="34"/>
        <v>19.493688888888929</v>
      </c>
    </row>
    <row r="272" spans="1:20" ht="14.25" customHeight="1">
      <c r="A272" s="6">
        <v>45628</v>
      </c>
      <c r="B272" s="7" t="s">
        <v>83</v>
      </c>
      <c r="C272" s="7" t="s">
        <v>208</v>
      </c>
      <c r="D272" s="7" t="s">
        <v>209</v>
      </c>
      <c r="E272" s="7" t="s">
        <v>16</v>
      </c>
      <c r="F272" s="7" t="s">
        <v>17</v>
      </c>
      <c r="G272" s="7" t="s">
        <v>31</v>
      </c>
      <c r="H272" s="7" t="s">
        <v>32</v>
      </c>
      <c r="I272" s="7">
        <v>54</v>
      </c>
      <c r="J272" s="7">
        <v>-1</v>
      </c>
      <c r="K272" s="7">
        <v>-122.81</v>
      </c>
      <c r="L272" s="7" t="s">
        <v>86</v>
      </c>
      <c r="M272" s="12" t="s">
        <v>207</v>
      </c>
      <c r="N272" s="13">
        <f t="shared" si="28"/>
        <v>122.81</v>
      </c>
      <c r="O272" s="13">
        <f t="shared" si="29"/>
        <v>-122.81</v>
      </c>
      <c r="P272" s="13">
        <f t="shared" si="30"/>
        <v>403730.5400000001</v>
      </c>
      <c r="Q272" s="13">
        <f t="shared" si="31"/>
        <v>-162.81</v>
      </c>
      <c r="R272" s="13">
        <f t="shared" si="32"/>
        <v>4508.8900000000103</v>
      </c>
      <c r="S272" s="18">
        <f t="shared" si="33"/>
        <v>224</v>
      </c>
      <c r="T272" s="30">
        <f t="shared" si="34"/>
        <v>20.128973214285761</v>
      </c>
    </row>
    <row r="273" spans="1:20" ht="14.25" customHeight="1">
      <c r="A273" s="6">
        <v>45628</v>
      </c>
      <c r="B273" s="7" t="s">
        <v>83</v>
      </c>
      <c r="C273" s="7" t="s">
        <v>360</v>
      </c>
      <c r="D273" s="7" t="s">
        <v>361</v>
      </c>
      <c r="E273" s="7" t="s">
        <v>264</v>
      </c>
      <c r="F273" s="7" t="s">
        <v>320</v>
      </c>
      <c r="G273" s="7" t="s">
        <v>74</v>
      </c>
      <c r="H273" s="7" t="s">
        <v>75</v>
      </c>
      <c r="I273" s="7">
        <v>60</v>
      </c>
      <c r="J273" s="7">
        <v>-5</v>
      </c>
      <c r="K273" s="7">
        <v>-122.5</v>
      </c>
      <c r="L273" s="7" t="s">
        <v>86</v>
      </c>
      <c r="M273" s="12" t="s">
        <v>207</v>
      </c>
      <c r="N273" s="13">
        <f t="shared" si="28"/>
        <v>24.5</v>
      </c>
      <c r="O273" s="13">
        <f t="shared" si="29"/>
        <v>-122.5</v>
      </c>
      <c r="P273" s="13">
        <f t="shared" si="30"/>
        <v>394618.2099999999</v>
      </c>
      <c r="Q273" s="13">
        <f t="shared" si="31"/>
        <v>-122.5</v>
      </c>
      <c r="R273" s="13">
        <f t="shared" si="32"/>
        <v>4631.7000000000062</v>
      </c>
      <c r="S273" s="18">
        <f t="shared" si="33"/>
        <v>223</v>
      </c>
      <c r="T273" s="30">
        <f t="shared" si="34"/>
        <v>20.769955156950701</v>
      </c>
    </row>
    <row r="274" spans="1:20" ht="14.25" customHeight="1">
      <c r="A274" s="6">
        <v>45628</v>
      </c>
      <c r="B274" s="7" t="s">
        <v>83</v>
      </c>
      <c r="C274" s="7" t="s">
        <v>201</v>
      </c>
      <c r="D274" s="7" t="s">
        <v>202</v>
      </c>
      <c r="E274" s="7" t="s">
        <v>16</v>
      </c>
      <c r="F274" s="7" t="s">
        <v>17</v>
      </c>
      <c r="G274" s="7" t="s">
        <v>31</v>
      </c>
      <c r="H274" s="7" t="s">
        <v>117</v>
      </c>
      <c r="I274" s="7">
        <v>120</v>
      </c>
      <c r="J274" s="7">
        <v>-3</v>
      </c>
      <c r="K274" s="7">
        <v>-113.49</v>
      </c>
      <c r="L274" s="7" t="s">
        <v>86</v>
      </c>
      <c r="M274" s="12" t="s">
        <v>207</v>
      </c>
      <c r="N274" s="13">
        <f t="shared" si="28"/>
        <v>37.83</v>
      </c>
      <c r="O274" s="13">
        <f t="shared" si="29"/>
        <v>-113.49</v>
      </c>
      <c r="P274" s="13">
        <f t="shared" si="30"/>
        <v>201632.56999999998</v>
      </c>
      <c r="Q274" s="13">
        <f t="shared" si="31"/>
        <v>-113.49</v>
      </c>
      <c r="R274" s="13">
        <f t="shared" si="32"/>
        <v>4754.2000000000062</v>
      </c>
      <c r="S274" s="18">
        <f t="shared" si="33"/>
        <v>222</v>
      </c>
      <c r="T274" s="30">
        <f t="shared" si="34"/>
        <v>21.415315315315343</v>
      </c>
    </row>
    <row r="275" spans="1:20" ht="14.25" customHeight="1">
      <c r="A275" s="6">
        <v>45628</v>
      </c>
      <c r="B275" s="7" t="s">
        <v>83</v>
      </c>
      <c r="C275" s="7" t="s">
        <v>302</v>
      </c>
      <c r="D275" s="7" t="s">
        <v>303</v>
      </c>
      <c r="E275" s="7" t="s">
        <v>16</v>
      </c>
      <c r="F275" s="7" t="s">
        <v>17</v>
      </c>
      <c r="G275" s="7" t="s">
        <v>110</v>
      </c>
      <c r="H275" s="7" t="s">
        <v>111</v>
      </c>
      <c r="I275" s="7">
        <v>36</v>
      </c>
      <c r="J275" s="7">
        <v>-1</v>
      </c>
      <c r="K275" s="7">
        <v>-112.5</v>
      </c>
      <c r="L275" s="7" t="s">
        <v>86</v>
      </c>
      <c r="M275" s="12" t="s">
        <v>207</v>
      </c>
      <c r="N275" s="13">
        <f t="shared" si="28"/>
        <v>112.5</v>
      </c>
      <c r="O275" s="13">
        <f t="shared" si="29"/>
        <v>-112.5</v>
      </c>
      <c r="P275" s="13">
        <f t="shared" si="30"/>
        <v>159111.79999999999</v>
      </c>
      <c r="Q275" s="13">
        <f t="shared" si="31"/>
        <v>-112.5</v>
      </c>
      <c r="R275" s="13">
        <f t="shared" si="32"/>
        <v>4867.6900000000078</v>
      </c>
      <c r="S275" s="18">
        <f t="shared" si="33"/>
        <v>221</v>
      </c>
      <c r="T275" s="30">
        <f t="shared" si="34"/>
        <v>22.025746606334877</v>
      </c>
    </row>
    <row r="276" spans="1:20" ht="14.25" customHeight="1">
      <c r="A276" s="6">
        <v>45628</v>
      </c>
      <c r="B276" s="7" t="s">
        <v>83</v>
      </c>
      <c r="C276" s="7" t="s">
        <v>311</v>
      </c>
      <c r="D276" s="7" t="s">
        <v>312</v>
      </c>
      <c r="E276" s="7" t="s">
        <v>16</v>
      </c>
      <c r="F276" s="7" t="s">
        <v>313</v>
      </c>
      <c r="G276" s="7" t="s">
        <v>110</v>
      </c>
      <c r="H276" s="7" t="s">
        <v>111</v>
      </c>
      <c r="I276" s="7">
        <v>36</v>
      </c>
      <c r="J276" s="7">
        <v>-1</v>
      </c>
      <c r="K276" s="7">
        <v>-112.5</v>
      </c>
      <c r="L276" s="7" t="s">
        <v>86</v>
      </c>
      <c r="M276" s="12" t="s">
        <v>207</v>
      </c>
      <c r="N276" s="13">
        <f t="shared" si="28"/>
        <v>112.5</v>
      </c>
      <c r="O276" s="13">
        <f t="shared" si="29"/>
        <v>-112.5</v>
      </c>
      <c r="P276" s="13">
        <f t="shared" si="30"/>
        <v>159224.29999999999</v>
      </c>
      <c r="Q276" s="13">
        <f t="shared" si="31"/>
        <v>-112.5</v>
      </c>
      <c r="R276" s="13">
        <f t="shared" si="32"/>
        <v>4980.190000000006</v>
      </c>
      <c r="S276" s="18">
        <f t="shared" si="33"/>
        <v>220</v>
      </c>
      <c r="T276" s="30">
        <f t="shared" si="34"/>
        <v>22.637227272727301</v>
      </c>
    </row>
    <row r="277" spans="1:20" ht="14.25" customHeight="1">
      <c r="A277" s="6">
        <v>45628</v>
      </c>
      <c r="B277" s="7" t="s">
        <v>83</v>
      </c>
      <c r="C277" s="7" t="s">
        <v>226</v>
      </c>
      <c r="D277" s="7" t="s">
        <v>227</v>
      </c>
      <c r="E277" s="7" t="s">
        <v>228</v>
      </c>
      <c r="F277" s="7" t="s">
        <v>229</v>
      </c>
      <c r="G277" s="7" t="s">
        <v>18</v>
      </c>
      <c r="H277" s="7" t="s">
        <v>104</v>
      </c>
      <c r="I277" s="7">
        <v>240</v>
      </c>
      <c r="J277" s="7">
        <v>-1</v>
      </c>
      <c r="K277" s="7">
        <v>-112</v>
      </c>
      <c r="L277" s="7" t="s">
        <v>192</v>
      </c>
      <c r="M277" s="12" t="s">
        <v>207</v>
      </c>
      <c r="N277" s="13">
        <f t="shared" si="28"/>
        <v>112</v>
      </c>
      <c r="O277" s="13">
        <f t="shared" si="29"/>
        <v>-112</v>
      </c>
      <c r="P277" s="13">
        <f t="shared" si="30"/>
        <v>333715.08999999997</v>
      </c>
      <c r="Q277" s="13">
        <f t="shared" si="31"/>
        <v>-112</v>
      </c>
      <c r="R277" s="13">
        <f t="shared" si="32"/>
        <v>5092.6900000000078</v>
      </c>
      <c r="S277" s="18">
        <f t="shared" si="33"/>
        <v>219</v>
      </c>
      <c r="T277" s="30">
        <f t="shared" si="34"/>
        <v>23.254292237442957</v>
      </c>
    </row>
    <row r="278" spans="1:20" ht="14.25" customHeight="1">
      <c r="A278" s="6">
        <v>45628</v>
      </c>
      <c r="B278" s="7" t="s">
        <v>83</v>
      </c>
      <c r="C278" s="7" t="s">
        <v>222</v>
      </c>
      <c r="D278" s="7" t="s">
        <v>223</v>
      </c>
      <c r="E278" s="7" t="s">
        <v>224</v>
      </c>
      <c r="F278" s="7" t="s">
        <v>225</v>
      </c>
      <c r="G278" s="7" t="s">
        <v>18</v>
      </c>
      <c r="H278" s="7" t="s">
        <v>104</v>
      </c>
      <c r="I278" s="7">
        <v>240</v>
      </c>
      <c r="J278" s="7">
        <v>-1</v>
      </c>
      <c r="K278" s="7">
        <v>-112</v>
      </c>
      <c r="L278" s="7" t="s">
        <v>153</v>
      </c>
      <c r="M278" s="12" t="s">
        <v>207</v>
      </c>
      <c r="N278" s="13">
        <f t="shared" si="28"/>
        <v>112</v>
      </c>
      <c r="O278" s="13">
        <f t="shared" si="29"/>
        <v>-112</v>
      </c>
      <c r="P278" s="13">
        <f t="shared" si="30"/>
        <v>333827.08999999997</v>
      </c>
      <c r="Q278" s="13">
        <f t="shared" si="31"/>
        <v>-312.99</v>
      </c>
      <c r="R278" s="13">
        <f t="shared" si="32"/>
        <v>5204.6900000000114</v>
      </c>
      <c r="S278" s="18">
        <f t="shared" si="33"/>
        <v>218</v>
      </c>
      <c r="T278" s="30">
        <f t="shared" si="34"/>
        <v>23.874724770642253</v>
      </c>
    </row>
    <row r="279" spans="1:20" ht="14.25" customHeight="1">
      <c r="A279" s="6">
        <v>45628</v>
      </c>
      <c r="B279" s="7" t="s">
        <v>83</v>
      </c>
      <c r="C279" s="7" t="s">
        <v>177</v>
      </c>
      <c r="D279" s="7" t="s">
        <v>178</v>
      </c>
      <c r="E279" s="7" t="s">
        <v>45</v>
      </c>
      <c r="F279" s="7" t="s">
        <v>46</v>
      </c>
      <c r="G279" s="7" t="s">
        <v>18</v>
      </c>
      <c r="H279" s="7" t="s">
        <v>139</v>
      </c>
      <c r="I279" s="7">
        <v>144</v>
      </c>
      <c r="J279" s="7">
        <v>-1</v>
      </c>
      <c r="K279" s="7">
        <v>-111.61</v>
      </c>
      <c r="L279" s="7" t="s">
        <v>179</v>
      </c>
      <c r="M279" s="12" t="s">
        <v>207</v>
      </c>
      <c r="N279" s="13">
        <f t="shared" si="28"/>
        <v>111.61</v>
      </c>
      <c r="O279" s="13">
        <f t="shared" si="29"/>
        <v>-111.61</v>
      </c>
      <c r="P279" s="13">
        <f t="shared" si="30"/>
        <v>3488.39</v>
      </c>
      <c r="Q279" s="13">
        <f t="shared" si="31"/>
        <v>-201.69</v>
      </c>
      <c r="R279" s="13">
        <f t="shared" si="32"/>
        <v>5316.690000000006</v>
      </c>
      <c r="S279" s="18">
        <f t="shared" si="33"/>
        <v>217</v>
      </c>
      <c r="T279" s="30">
        <f t="shared" si="34"/>
        <v>24.500875576036893</v>
      </c>
    </row>
    <row r="280" spans="1:20" ht="14.25" customHeight="1">
      <c r="A280" s="6">
        <v>45628</v>
      </c>
      <c r="B280" s="7" t="s">
        <v>83</v>
      </c>
      <c r="C280" s="7" t="s">
        <v>415</v>
      </c>
      <c r="D280" s="7" t="s">
        <v>416</v>
      </c>
      <c r="E280" s="7" t="s">
        <v>224</v>
      </c>
      <c r="F280" s="7" t="s">
        <v>232</v>
      </c>
      <c r="G280" s="7" t="s">
        <v>62</v>
      </c>
      <c r="H280" s="7" t="s">
        <v>71</v>
      </c>
      <c r="I280" s="7">
        <v>72</v>
      </c>
      <c r="J280" s="7">
        <v>-12</v>
      </c>
      <c r="K280" s="7">
        <v>-111.12</v>
      </c>
      <c r="L280" s="7" t="s">
        <v>86</v>
      </c>
      <c r="M280" s="12" t="s">
        <v>207</v>
      </c>
      <c r="N280" s="13">
        <f t="shared" si="28"/>
        <v>9.26</v>
      </c>
      <c r="O280" s="13">
        <f t="shared" si="29"/>
        <v>-111.12</v>
      </c>
      <c r="P280" s="13">
        <f t="shared" si="30"/>
        <v>857773.11999999988</v>
      </c>
      <c r="Q280" s="13">
        <f t="shared" si="31"/>
        <v>-213.16000000000003</v>
      </c>
      <c r="R280" s="13">
        <f t="shared" si="32"/>
        <v>5428.3000000000065</v>
      </c>
      <c r="S280" s="18">
        <f t="shared" si="33"/>
        <v>216</v>
      </c>
      <c r="T280" s="30">
        <f t="shared" si="34"/>
        <v>25.131018518518548</v>
      </c>
    </row>
    <row r="281" spans="1:20" ht="14.25" customHeight="1">
      <c r="A281" s="6">
        <v>45628</v>
      </c>
      <c r="B281" s="7" t="s">
        <v>83</v>
      </c>
      <c r="C281" s="7" t="s">
        <v>397</v>
      </c>
      <c r="D281" s="7" t="s">
        <v>398</v>
      </c>
      <c r="E281" s="7" t="s">
        <v>224</v>
      </c>
      <c r="F281" s="7" t="s">
        <v>225</v>
      </c>
      <c r="G281" s="7" t="s">
        <v>62</v>
      </c>
      <c r="H281" s="7" t="s">
        <v>124</v>
      </c>
      <c r="I281" s="7">
        <v>24</v>
      </c>
      <c r="J281" s="7">
        <v>-2</v>
      </c>
      <c r="K281" s="7">
        <v>-106</v>
      </c>
      <c r="L281" s="7" t="s">
        <v>86</v>
      </c>
      <c r="M281" s="12" t="s">
        <v>207</v>
      </c>
      <c r="N281" s="13">
        <f t="shared" si="28"/>
        <v>53</v>
      </c>
      <c r="O281" s="13">
        <f t="shared" si="29"/>
        <v>-106</v>
      </c>
      <c r="P281" s="13">
        <f t="shared" si="30"/>
        <v>528918.67999999993</v>
      </c>
      <c r="Q281" s="13">
        <f t="shared" si="31"/>
        <v>-208.04000000000002</v>
      </c>
      <c r="R281" s="13">
        <f t="shared" si="32"/>
        <v>5539.4200000000092</v>
      </c>
      <c r="S281" s="18">
        <f t="shared" si="33"/>
        <v>215</v>
      </c>
      <c r="T281" s="30">
        <f t="shared" si="34"/>
        <v>25.764744186046553</v>
      </c>
    </row>
    <row r="282" spans="1:20" ht="14.25" customHeight="1">
      <c r="A282" s="6">
        <v>45628</v>
      </c>
      <c r="B282" s="7" t="s">
        <v>83</v>
      </c>
      <c r="C282" s="7" t="s">
        <v>269</v>
      </c>
      <c r="D282" s="7" t="s">
        <v>270</v>
      </c>
      <c r="E282" s="7" t="s">
        <v>45</v>
      </c>
      <c r="F282" s="7" t="s">
        <v>46</v>
      </c>
      <c r="G282" s="7" t="s">
        <v>18</v>
      </c>
      <c r="H282" s="7" t="s">
        <v>109</v>
      </c>
      <c r="I282" s="7">
        <v>160</v>
      </c>
      <c r="J282" s="7">
        <v>-1</v>
      </c>
      <c r="K282" s="7">
        <v>-103</v>
      </c>
      <c r="L282" s="7" t="s">
        <v>86</v>
      </c>
      <c r="M282" s="12" t="s">
        <v>207</v>
      </c>
      <c r="N282" s="13">
        <f t="shared" si="28"/>
        <v>103</v>
      </c>
      <c r="O282" s="13">
        <f t="shared" si="29"/>
        <v>-103</v>
      </c>
      <c r="P282" s="13">
        <f t="shared" si="30"/>
        <v>147131</v>
      </c>
      <c r="Q282" s="13">
        <f t="shared" si="31"/>
        <v>-103</v>
      </c>
      <c r="R282" s="13">
        <f t="shared" si="32"/>
        <v>5645.4200000000092</v>
      </c>
      <c r="S282" s="18">
        <f t="shared" si="33"/>
        <v>214</v>
      </c>
      <c r="T282" s="30">
        <f t="shared" si="34"/>
        <v>26.380467289719668</v>
      </c>
    </row>
    <row r="283" spans="1:20" ht="14.25" customHeight="1">
      <c r="A283" s="6">
        <v>45628</v>
      </c>
      <c r="B283" s="7" t="s">
        <v>83</v>
      </c>
      <c r="C283" s="7" t="s">
        <v>237</v>
      </c>
      <c r="D283" s="7" t="s">
        <v>238</v>
      </c>
      <c r="E283" s="7" t="s">
        <v>224</v>
      </c>
      <c r="F283" s="7" t="s">
        <v>232</v>
      </c>
      <c r="G283" s="7" t="s">
        <v>18</v>
      </c>
      <c r="H283" s="7" t="s">
        <v>109</v>
      </c>
      <c r="I283" s="7">
        <v>160</v>
      </c>
      <c r="J283" s="7">
        <v>-1</v>
      </c>
      <c r="K283" s="7">
        <v>-103</v>
      </c>
      <c r="L283" s="7" t="s">
        <v>192</v>
      </c>
      <c r="M283" s="12" t="s">
        <v>207</v>
      </c>
      <c r="N283" s="13">
        <f t="shared" si="28"/>
        <v>103</v>
      </c>
      <c r="O283" s="13">
        <f t="shared" si="29"/>
        <v>-103</v>
      </c>
      <c r="P283" s="13">
        <f t="shared" si="30"/>
        <v>147234</v>
      </c>
      <c r="Q283" s="13">
        <f t="shared" si="31"/>
        <v>-299.95</v>
      </c>
      <c r="R283" s="13">
        <f t="shared" si="32"/>
        <v>5748.4200000000055</v>
      </c>
      <c r="S283" s="18">
        <f t="shared" si="33"/>
        <v>213</v>
      </c>
      <c r="T283" s="30">
        <f t="shared" si="34"/>
        <v>26.987887323943689</v>
      </c>
    </row>
    <row r="284" spans="1:20" ht="14.25" customHeight="1">
      <c r="A284" s="6">
        <v>45628</v>
      </c>
      <c r="B284" s="7" t="s">
        <v>83</v>
      </c>
      <c r="C284" s="7" t="s">
        <v>281</v>
      </c>
      <c r="D284" s="7" t="s">
        <v>282</v>
      </c>
      <c r="E284" s="7" t="s">
        <v>264</v>
      </c>
      <c r="F284" s="7" t="s">
        <v>283</v>
      </c>
      <c r="G284" s="7" t="s">
        <v>18</v>
      </c>
      <c r="H284" s="7" t="s">
        <v>109</v>
      </c>
      <c r="I284" s="7">
        <v>160</v>
      </c>
      <c r="J284" s="7">
        <v>-1</v>
      </c>
      <c r="K284" s="7">
        <v>-103</v>
      </c>
      <c r="L284" s="7" t="s">
        <v>174</v>
      </c>
      <c r="M284" s="12" t="s">
        <v>207</v>
      </c>
      <c r="N284" s="13">
        <f t="shared" si="28"/>
        <v>103</v>
      </c>
      <c r="O284" s="13">
        <f t="shared" si="29"/>
        <v>-103</v>
      </c>
      <c r="P284" s="13">
        <f t="shared" si="30"/>
        <v>147337</v>
      </c>
      <c r="Q284" s="13">
        <f t="shared" si="31"/>
        <v>-201</v>
      </c>
      <c r="R284" s="13">
        <f t="shared" si="32"/>
        <v>5851.4200000000055</v>
      </c>
      <c r="S284" s="18">
        <f t="shared" si="33"/>
        <v>212</v>
      </c>
      <c r="T284" s="30">
        <f t="shared" si="34"/>
        <v>27.601037735849083</v>
      </c>
    </row>
    <row r="285" spans="1:20" ht="14.25" customHeight="1">
      <c r="A285" s="6">
        <v>45628</v>
      </c>
      <c r="B285" s="7" t="s">
        <v>83</v>
      </c>
      <c r="C285" s="7" t="s">
        <v>279</v>
      </c>
      <c r="D285" s="7" t="s">
        <v>280</v>
      </c>
      <c r="E285" s="7" t="s">
        <v>241</v>
      </c>
      <c r="F285" s="7" t="s">
        <v>242</v>
      </c>
      <c r="G285" s="7" t="s">
        <v>18</v>
      </c>
      <c r="H285" s="7" t="s">
        <v>109</v>
      </c>
      <c r="I285" s="7">
        <v>160</v>
      </c>
      <c r="J285" s="7">
        <v>-1</v>
      </c>
      <c r="K285" s="7">
        <v>-103</v>
      </c>
      <c r="L285" s="7" t="s">
        <v>174</v>
      </c>
      <c r="M285" s="12" t="s">
        <v>207</v>
      </c>
      <c r="N285" s="13">
        <f t="shared" si="28"/>
        <v>103</v>
      </c>
      <c r="O285" s="13">
        <f t="shared" si="29"/>
        <v>-103</v>
      </c>
      <c r="P285" s="13">
        <f t="shared" si="30"/>
        <v>147440</v>
      </c>
      <c r="Q285" s="13">
        <f t="shared" si="31"/>
        <v>-103</v>
      </c>
      <c r="R285" s="13">
        <f t="shared" si="32"/>
        <v>5954.4200000000055</v>
      </c>
      <c r="S285" s="18">
        <f t="shared" si="33"/>
        <v>211</v>
      </c>
      <c r="T285" s="30">
        <f t="shared" si="34"/>
        <v>28.220000000000027</v>
      </c>
    </row>
    <row r="286" spans="1:20" ht="14.25" customHeight="1">
      <c r="A286" s="6">
        <v>45628</v>
      </c>
      <c r="B286" s="7" t="s">
        <v>83</v>
      </c>
      <c r="C286" s="7" t="s">
        <v>193</v>
      </c>
      <c r="D286" s="7" t="s">
        <v>194</v>
      </c>
      <c r="E286" s="7" t="s">
        <v>16</v>
      </c>
      <c r="F286" s="7" t="s">
        <v>17</v>
      </c>
      <c r="G286" s="7" t="s">
        <v>18</v>
      </c>
      <c r="H286" s="7" t="s">
        <v>109</v>
      </c>
      <c r="I286" s="7">
        <v>160</v>
      </c>
      <c r="J286" s="7">
        <v>-1</v>
      </c>
      <c r="K286" s="7">
        <v>-103</v>
      </c>
      <c r="L286" s="7" t="s">
        <v>86</v>
      </c>
      <c r="M286" s="12" t="s">
        <v>207</v>
      </c>
      <c r="N286" s="13">
        <f t="shared" si="28"/>
        <v>103</v>
      </c>
      <c r="O286" s="13">
        <f t="shared" si="29"/>
        <v>-103</v>
      </c>
      <c r="P286" s="13">
        <f t="shared" si="30"/>
        <v>147543</v>
      </c>
      <c r="Q286" s="13">
        <f t="shared" si="31"/>
        <v>-103</v>
      </c>
      <c r="R286" s="13">
        <f t="shared" si="32"/>
        <v>6057.4200000000055</v>
      </c>
      <c r="S286" s="18">
        <f t="shared" si="33"/>
        <v>210</v>
      </c>
      <c r="T286" s="30">
        <f t="shared" si="34"/>
        <v>28.844857142857169</v>
      </c>
    </row>
    <row r="287" spans="1:20" ht="14.25" customHeight="1">
      <c r="A287" s="6">
        <v>45628</v>
      </c>
      <c r="B287" s="7" t="s">
        <v>83</v>
      </c>
      <c r="C287" s="7" t="s">
        <v>271</v>
      </c>
      <c r="D287" s="7" t="s">
        <v>272</v>
      </c>
      <c r="E287" s="7" t="s">
        <v>16</v>
      </c>
      <c r="F287" s="7" t="s">
        <v>17</v>
      </c>
      <c r="G287" s="7" t="s">
        <v>18</v>
      </c>
      <c r="H287" s="7" t="s">
        <v>109</v>
      </c>
      <c r="I287" s="7">
        <v>160</v>
      </c>
      <c r="J287" s="7">
        <v>-1</v>
      </c>
      <c r="K287" s="7">
        <v>-103</v>
      </c>
      <c r="L287" s="7" t="s">
        <v>86</v>
      </c>
      <c r="M287" s="12" t="s">
        <v>207</v>
      </c>
      <c r="N287" s="13">
        <f t="shared" si="28"/>
        <v>103</v>
      </c>
      <c r="O287" s="13">
        <f t="shared" si="29"/>
        <v>-103</v>
      </c>
      <c r="P287" s="13">
        <f t="shared" si="30"/>
        <v>147646</v>
      </c>
      <c r="Q287" s="13">
        <f t="shared" si="31"/>
        <v>-103</v>
      </c>
      <c r="R287" s="13">
        <f t="shared" si="32"/>
        <v>6160.4200000000037</v>
      </c>
      <c r="S287" s="18">
        <f t="shared" si="33"/>
        <v>209</v>
      </c>
      <c r="T287" s="30">
        <f t="shared" si="34"/>
        <v>29.475693779904326</v>
      </c>
    </row>
    <row r="288" spans="1:20" ht="14.25" customHeight="1">
      <c r="A288" s="6">
        <v>45628</v>
      </c>
      <c r="B288" s="7" t="s">
        <v>83</v>
      </c>
      <c r="C288" s="7" t="s">
        <v>286</v>
      </c>
      <c r="D288" s="7" t="s">
        <v>287</v>
      </c>
      <c r="E288" s="7" t="s">
        <v>16</v>
      </c>
      <c r="F288" s="7" t="s">
        <v>17</v>
      </c>
      <c r="G288" s="7" t="s">
        <v>18</v>
      </c>
      <c r="H288" s="7" t="s">
        <v>109</v>
      </c>
      <c r="I288" s="7">
        <v>160</v>
      </c>
      <c r="J288" s="7">
        <v>-1</v>
      </c>
      <c r="K288" s="7">
        <v>-103</v>
      </c>
      <c r="L288" s="7" t="s">
        <v>86</v>
      </c>
      <c r="M288" s="12" t="s">
        <v>207</v>
      </c>
      <c r="N288" s="13">
        <f t="shared" si="28"/>
        <v>103</v>
      </c>
      <c r="O288" s="13">
        <f t="shared" si="29"/>
        <v>-103</v>
      </c>
      <c r="P288" s="13">
        <f t="shared" si="30"/>
        <v>147749</v>
      </c>
      <c r="Q288" s="13">
        <f t="shared" si="31"/>
        <v>-103</v>
      </c>
      <c r="R288" s="13">
        <f t="shared" si="32"/>
        <v>6263.42</v>
      </c>
      <c r="S288" s="18">
        <f t="shared" si="33"/>
        <v>208</v>
      </c>
      <c r="T288" s="30">
        <f t="shared" si="34"/>
        <v>30.112596153846155</v>
      </c>
    </row>
    <row r="289" spans="1:20" ht="14.25" customHeight="1">
      <c r="A289" s="6">
        <v>45628</v>
      </c>
      <c r="B289" s="7" t="s">
        <v>83</v>
      </c>
      <c r="C289" s="7" t="s">
        <v>266</v>
      </c>
      <c r="D289" s="7" t="s">
        <v>267</v>
      </c>
      <c r="E289" s="7" t="s">
        <v>45</v>
      </c>
      <c r="F289" s="7" t="s">
        <v>268</v>
      </c>
      <c r="G289" s="7" t="s">
        <v>18</v>
      </c>
      <c r="H289" s="7" t="s">
        <v>109</v>
      </c>
      <c r="I289" s="7">
        <v>160</v>
      </c>
      <c r="J289" s="7">
        <v>-1</v>
      </c>
      <c r="K289" s="7">
        <v>-103</v>
      </c>
      <c r="L289" s="7" t="s">
        <v>86</v>
      </c>
      <c r="M289" s="12" t="s">
        <v>207</v>
      </c>
      <c r="N289" s="13">
        <f t="shared" si="28"/>
        <v>103</v>
      </c>
      <c r="O289" s="13">
        <f t="shared" si="29"/>
        <v>-103</v>
      </c>
      <c r="P289" s="13">
        <f t="shared" si="30"/>
        <v>147852</v>
      </c>
      <c r="Q289" s="13">
        <f t="shared" si="31"/>
        <v>-103</v>
      </c>
      <c r="R289" s="13">
        <f t="shared" si="32"/>
        <v>6366.42</v>
      </c>
      <c r="S289" s="18">
        <f t="shared" si="33"/>
        <v>207</v>
      </c>
      <c r="T289" s="30">
        <f t="shared" si="34"/>
        <v>30.755652173913045</v>
      </c>
    </row>
    <row r="290" spans="1:20" ht="14.25" customHeight="1">
      <c r="A290" s="6">
        <v>45628</v>
      </c>
      <c r="B290" s="7" t="s">
        <v>83</v>
      </c>
      <c r="C290" s="7" t="s">
        <v>260</v>
      </c>
      <c r="D290" s="7" t="s">
        <v>261</v>
      </c>
      <c r="E290" s="7" t="s">
        <v>16</v>
      </c>
      <c r="F290" s="7" t="s">
        <v>17</v>
      </c>
      <c r="G290" s="7" t="s">
        <v>18</v>
      </c>
      <c r="H290" s="7" t="s">
        <v>109</v>
      </c>
      <c r="I290" s="7">
        <v>160</v>
      </c>
      <c r="J290" s="7">
        <v>-1</v>
      </c>
      <c r="K290" s="7">
        <v>-103</v>
      </c>
      <c r="L290" s="7" t="s">
        <v>86</v>
      </c>
      <c r="M290" s="12" t="s">
        <v>207</v>
      </c>
      <c r="N290" s="13">
        <f t="shared" si="28"/>
        <v>103</v>
      </c>
      <c r="O290" s="13">
        <f t="shared" si="29"/>
        <v>-103</v>
      </c>
      <c r="P290" s="13">
        <f t="shared" si="30"/>
        <v>147955</v>
      </c>
      <c r="Q290" s="13">
        <f t="shared" si="31"/>
        <v>-103</v>
      </c>
      <c r="R290" s="13">
        <f t="shared" si="32"/>
        <v>6469.4199999999964</v>
      </c>
      <c r="S290" s="18">
        <f t="shared" si="33"/>
        <v>206</v>
      </c>
      <c r="T290" s="30">
        <f t="shared" si="34"/>
        <v>31.404951456310663</v>
      </c>
    </row>
    <row r="291" spans="1:20" ht="14.25" customHeight="1">
      <c r="A291" s="6">
        <v>45628</v>
      </c>
      <c r="B291" s="7" t="s">
        <v>83</v>
      </c>
      <c r="C291" s="7" t="s">
        <v>222</v>
      </c>
      <c r="D291" s="7" t="s">
        <v>223</v>
      </c>
      <c r="E291" s="7" t="s">
        <v>224</v>
      </c>
      <c r="F291" s="7" t="s">
        <v>225</v>
      </c>
      <c r="G291" s="7" t="s">
        <v>62</v>
      </c>
      <c r="H291" s="7" t="s">
        <v>63</v>
      </c>
      <c r="I291" s="7">
        <v>5</v>
      </c>
      <c r="J291" s="7">
        <v>-1</v>
      </c>
      <c r="K291" s="7">
        <v>-102.04</v>
      </c>
      <c r="L291" s="7" t="s">
        <v>153</v>
      </c>
      <c r="M291" s="12" t="s">
        <v>207</v>
      </c>
      <c r="N291" s="13">
        <f t="shared" si="28"/>
        <v>102.04</v>
      </c>
      <c r="O291" s="13">
        <f t="shared" si="29"/>
        <v>-102.04</v>
      </c>
      <c r="P291" s="13">
        <f t="shared" si="30"/>
        <v>1113107.4400000002</v>
      </c>
      <c r="Q291" s="13">
        <f t="shared" si="31"/>
        <v>-200.99</v>
      </c>
      <c r="R291" s="13">
        <f t="shared" si="32"/>
        <v>6572.4199999999946</v>
      </c>
      <c r="S291" s="18">
        <f t="shared" si="33"/>
        <v>205</v>
      </c>
      <c r="T291" s="30">
        <f t="shared" si="34"/>
        <v>32.060585365853633</v>
      </c>
    </row>
    <row r="292" spans="1:20" ht="14.25" customHeight="1">
      <c r="A292" s="6">
        <v>45628</v>
      </c>
      <c r="B292" s="7" t="s">
        <v>83</v>
      </c>
      <c r="C292" s="7" t="s">
        <v>419</v>
      </c>
      <c r="D292" s="7" t="s">
        <v>420</v>
      </c>
      <c r="E292" s="7" t="s">
        <v>264</v>
      </c>
      <c r="F292" s="7" t="s">
        <v>320</v>
      </c>
      <c r="G292" s="7" t="s">
        <v>62</v>
      </c>
      <c r="H292" s="7" t="s">
        <v>71</v>
      </c>
      <c r="I292" s="7">
        <v>5</v>
      </c>
      <c r="J292" s="7">
        <v>-1</v>
      </c>
      <c r="K292" s="7">
        <v>-102.04</v>
      </c>
      <c r="L292" s="7" t="s">
        <v>86</v>
      </c>
      <c r="M292" s="12" t="s">
        <v>207</v>
      </c>
      <c r="N292" s="13">
        <f t="shared" si="28"/>
        <v>102.04</v>
      </c>
      <c r="O292" s="13">
        <f t="shared" si="29"/>
        <v>-102.04</v>
      </c>
      <c r="P292" s="13">
        <f t="shared" si="30"/>
        <v>857884.23999999987</v>
      </c>
      <c r="Q292" s="13">
        <f t="shared" si="31"/>
        <v>-102.04</v>
      </c>
      <c r="R292" s="13">
        <f t="shared" si="32"/>
        <v>6674.4599999999937</v>
      </c>
      <c r="S292" s="18">
        <f t="shared" si="33"/>
        <v>204</v>
      </c>
      <c r="T292" s="30">
        <f t="shared" si="34"/>
        <v>32.717941176470561</v>
      </c>
    </row>
    <row r="293" spans="1:20" ht="14.25" customHeight="1">
      <c r="A293" s="6">
        <v>45628</v>
      </c>
      <c r="B293" s="7" t="s">
        <v>83</v>
      </c>
      <c r="C293" s="7" t="s">
        <v>318</v>
      </c>
      <c r="D293" s="7" t="s">
        <v>319</v>
      </c>
      <c r="E293" s="7" t="s">
        <v>264</v>
      </c>
      <c r="F293" s="7" t="s">
        <v>320</v>
      </c>
      <c r="G293" s="7" t="s">
        <v>62</v>
      </c>
      <c r="H293" s="7" t="s">
        <v>71</v>
      </c>
      <c r="I293" s="7">
        <v>5</v>
      </c>
      <c r="J293" s="7">
        <v>-1</v>
      </c>
      <c r="K293" s="7">
        <v>-102.04</v>
      </c>
      <c r="L293" s="7" t="s">
        <v>192</v>
      </c>
      <c r="M293" s="12" t="s">
        <v>207</v>
      </c>
      <c r="N293" s="13">
        <f t="shared" si="28"/>
        <v>102.04</v>
      </c>
      <c r="O293" s="13">
        <f t="shared" si="29"/>
        <v>-102.04</v>
      </c>
      <c r="P293" s="13">
        <f t="shared" si="30"/>
        <v>857986.27999999991</v>
      </c>
      <c r="Q293" s="13">
        <f t="shared" si="31"/>
        <v>-102.04</v>
      </c>
      <c r="R293" s="13">
        <f t="shared" si="32"/>
        <v>6776.4999999999945</v>
      </c>
      <c r="S293" s="18">
        <f t="shared" si="33"/>
        <v>203</v>
      </c>
      <c r="T293" s="30">
        <f t="shared" si="34"/>
        <v>33.381773399014754</v>
      </c>
    </row>
    <row r="294" spans="1:20" ht="14.25" customHeight="1">
      <c r="A294" s="6">
        <v>45628</v>
      </c>
      <c r="B294" s="7" t="s">
        <v>83</v>
      </c>
      <c r="C294" s="7" t="s">
        <v>415</v>
      </c>
      <c r="D294" s="7" t="s">
        <v>416</v>
      </c>
      <c r="E294" s="7" t="s">
        <v>224</v>
      </c>
      <c r="F294" s="7" t="s">
        <v>232</v>
      </c>
      <c r="G294" s="7" t="s">
        <v>62</v>
      </c>
      <c r="H294" s="7" t="s">
        <v>71</v>
      </c>
      <c r="I294" s="7">
        <v>5</v>
      </c>
      <c r="J294" s="7">
        <v>-1</v>
      </c>
      <c r="K294" s="7">
        <v>-102.04</v>
      </c>
      <c r="L294" s="7" t="s">
        <v>86</v>
      </c>
      <c r="M294" s="12" t="s">
        <v>207</v>
      </c>
      <c r="N294" s="13">
        <f t="shared" si="28"/>
        <v>102.04</v>
      </c>
      <c r="O294" s="13">
        <f t="shared" si="29"/>
        <v>-102.04</v>
      </c>
      <c r="P294" s="13">
        <f t="shared" si="30"/>
        <v>858088.31999999983</v>
      </c>
      <c r="Q294" s="13">
        <f t="shared" si="31"/>
        <v>-102.04</v>
      </c>
      <c r="R294" s="13">
        <f t="shared" si="32"/>
        <v>6878.5399999999954</v>
      </c>
      <c r="S294" s="18">
        <f t="shared" si="33"/>
        <v>202</v>
      </c>
      <c r="T294" s="30">
        <f t="shared" si="34"/>
        <v>34.052178217821762</v>
      </c>
    </row>
    <row r="295" spans="1:20" ht="14.25" customHeight="1">
      <c r="A295" s="6">
        <v>45628</v>
      </c>
      <c r="B295" s="7" t="s">
        <v>83</v>
      </c>
      <c r="C295" s="7" t="s">
        <v>397</v>
      </c>
      <c r="D295" s="7" t="s">
        <v>398</v>
      </c>
      <c r="E295" s="7" t="s">
        <v>224</v>
      </c>
      <c r="F295" s="7" t="s">
        <v>225</v>
      </c>
      <c r="G295" s="7" t="s">
        <v>62</v>
      </c>
      <c r="H295" s="7" t="s">
        <v>71</v>
      </c>
      <c r="I295" s="7">
        <v>5</v>
      </c>
      <c r="J295" s="7">
        <v>-1</v>
      </c>
      <c r="K295" s="7">
        <v>-102.04</v>
      </c>
      <c r="L295" s="7" t="s">
        <v>86</v>
      </c>
      <c r="M295" s="12" t="s">
        <v>207</v>
      </c>
      <c r="N295" s="13">
        <f t="shared" si="28"/>
        <v>102.04</v>
      </c>
      <c r="O295" s="13">
        <f t="shared" si="29"/>
        <v>-102.04</v>
      </c>
      <c r="P295" s="13">
        <f t="shared" si="30"/>
        <v>858190.35999999987</v>
      </c>
      <c r="Q295" s="13">
        <f t="shared" si="31"/>
        <v>-102.04</v>
      </c>
      <c r="R295" s="13">
        <f t="shared" si="32"/>
        <v>6980.5799999999945</v>
      </c>
      <c r="S295" s="18">
        <f t="shared" si="33"/>
        <v>201</v>
      </c>
      <c r="T295" s="30">
        <f t="shared" si="34"/>
        <v>34.729253731343256</v>
      </c>
    </row>
    <row r="296" spans="1:20" ht="14.25" customHeight="1">
      <c r="A296" s="6">
        <v>45628</v>
      </c>
      <c r="B296" s="7" t="s">
        <v>83</v>
      </c>
      <c r="C296" s="7" t="s">
        <v>290</v>
      </c>
      <c r="D296" s="7" t="s">
        <v>291</v>
      </c>
      <c r="E296" s="7" t="s">
        <v>36</v>
      </c>
      <c r="F296" s="7" t="s">
        <v>37</v>
      </c>
      <c r="G296" s="7" t="s">
        <v>31</v>
      </c>
      <c r="H296" s="7" t="s">
        <v>117</v>
      </c>
      <c r="I296" s="7">
        <v>30</v>
      </c>
      <c r="J296" s="7">
        <v>-1</v>
      </c>
      <c r="K296" s="7">
        <v>-99.1</v>
      </c>
      <c r="L296" s="7" t="s">
        <v>86</v>
      </c>
      <c r="M296" s="12" t="s">
        <v>207</v>
      </c>
      <c r="N296" s="13">
        <f t="shared" si="28"/>
        <v>99.1</v>
      </c>
      <c r="O296" s="13">
        <f t="shared" si="29"/>
        <v>-99.1</v>
      </c>
      <c r="P296" s="13">
        <f t="shared" si="30"/>
        <v>201746.05999999997</v>
      </c>
      <c r="Q296" s="13">
        <f t="shared" si="31"/>
        <v>-99.1</v>
      </c>
      <c r="R296" s="13">
        <f t="shared" si="32"/>
        <v>7082.6199999999953</v>
      </c>
      <c r="S296" s="18">
        <f t="shared" si="33"/>
        <v>200</v>
      </c>
      <c r="T296" s="30">
        <f t="shared" si="34"/>
        <v>35.413099999999979</v>
      </c>
    </row>
    <row r="297" spans="1:20" ht="14.25" customHeight="1">
      <c r="A297" s="6">
        <v>45628</v>
      </c>
      <c r="B297" s="7" t="s">
        <v>83</v>
      </c>
      <c r="C297" s="7" t="s">
        <v>237</v>
      </c>
      <c r="D297" s="7" t="s">
        <v>238</v>
      </c>
      <c r="E297" s="7" t="s">
        <v>224</v>
      </c>
      <c r="F297" s="7" t="s">
        <v>232</v>
      </c>
      <c r="G297" s="7" t="s">
        <v>18</v>
      </c>
      <c r="H297" s="7" t="s">
        <v>104</v>
      </c>
      <c r="I297" s="7">
        <v>108</v>
      </c>
      <c r="J297" s="7">
        <v>-1</v>
      </c>
      <c r="K297" s="7">
        <v>-98.95</v>
      </c>
      <c r="L297" s="7" t="s">
        <v>192</v>
      </c>
      <c r="M297" s="12" t="s">
        <v>207</v>
      </c>
      <c r="N297" s="13">
        <f t="shared" si="28"/>
        <v>98.95</v>
      </c>
      <c r="O297" s="13">
        <f t="shared" si="29"/>
        <v>-98.95</v>
      </c>
      <c r="P297" s="13">
        <f t="shared" si="30"/>
        <v>333939.08999999997</v>
      </c>
      <c r="Q297" s="13">
        <f t="shared" si="31"/>
        <v>-196.95</v>
      </c>
      <c r="R297" s="13">
        <f t="shared" si="32"/>
        <v>7181.7199999999957</v>
      </c>
      <c r="S297" s="18">
        <f t="shared" si="33"/>
        <v>199</v>
      </c>
      <c r="T297" s="30">
        <f t="shared" si="34"/>
        <v>36.089045226130629</v>
      </c>
    </row>
    <row r="298" spans="1:20" ht="14.25" customHeight="1">
      <c r="A298" s="6">
        <v>45628</v>
      </c>
      <c r="B298" s="7" t="s">
        <v>83</v>
      </c>
      <c r="C298" s="7" t="s">
        <v>235</v>
      </c>
      <c r="D298" s="7" t="s">
        <v>236</v>
      </c>
      <c r="E298" s="7" t="s">
        <v>24</v>
      </c>
      <c r="F298" s="7" t="s">
        <v>25</v>
      </c>
      <c r="G298" s="7" t="s">
        <v>18</v>
      </c>
      <c r="H298" s="7" t="s">
        <v>104</v>
      </c>
      <c r="I298" s="7">
        <v>108</v>
      </c>
      <c r="J298" s="7">
        <v>-1</v>
      </c>
      <c r="K298" s="7">
        <v>-98.95</v>
      </c>
      <c r="L298" s="7" t="s">
        <v>86</v>
      </c>
      <c r="M298" s="12" t="s">
        <v>207</v>
      </c>
      <c r="N298" s="13">
        <f t="shared" si="28"/>
        <v>98.95</v>
      </c>
      <c r="O298" s="13">
        <f t="shared" si="29"/>
        <v>-98.95</v>
      </c>
      <c r="P298" s="13">
        <f t="shared" si="30"/>
        <v>334038.03999999998</v>
      </c>
      <c r="Q298" s="13">
        <f t="shared" si="31"/>
        <v>-168.95</v>
      </c>
      <c r="R298" s="13">
        <f t="shared" si="32"/>
        <v>7280.6699999999946</v>
      </c>
      <c r="S298" s="18">
        <f t="shared" si="33"/>
        <v>198</v>
      </c>
      <c r="T298" s="30">
        <f t="shared" si="34"/>
        <v>36.77106060606058</v>
      </c>
    </row>
    <row r="299" spans="1:20" ht="14.25" customHeight="1">
      <c r="A299" s="6">
        <v>45628</v>
      </c>
      <c r="B299" s="7" t="s">
        <v>83</v>
      </c>
      <c r="C299" s="7" t="s">
        <v>222</v>
      </c>
      <c r="D299" s="7" t="s">
        <v>223</v>
      </c>
      <c r="E299" s="7" t="s">
        <v>224</v>
      </c>
      <c r="F299" s="7" t="s">
        <v>225</v>
      </c>
      <c r="G299" s="7" t="s">
        <v>18</v>
      </c>
      <c r="H299" s="7" t="s">
        <v>104</v>
      </c>
      <c r="I299" s="7">
        <v>108</v>
      </c>
      <c r="J299" s="7">
        <v>-1</v>
      </c>
      <c r="K299" s="7">
        <v>-98.95</v>
      </c>
      <c r="L299" s="7" t="s">
        <v>153</v>
      </c>
      <c r="M299" s="12" t="s">
        <v>207</v>
      </c>
      <c r="N299" s="13">
        <f t="shared" si="28"/>
        <v>98.95</v>
      </c>
      <c r="O299" s="13">
        <f t="shared" si="29"/>
        <v>-98.95</v>
      </c>
      <c r="P299" s="13">
        <f t="shared" si="30"/>
        <v>334136.99</v>
      </c>
      <c r="Q299" s="13">
        <f t="shared" si="31"/>
        <v>-98.95</v>
      </c>
      <c r="R299" s="13">
        <f t="shared" si="32"/>
        <v>7379.6199999999953</v>
      </c>
      <c r="S299" s="18">
        <f t="shared" si="33"/>
        <v>197</v>
      </c>
      <c r="T299" s="30">
        <f t="shared" si="34"/>
        <v>37.45999999999998</v>
      </c>
    </row>
    <row r="300" spans="1:20" ht="14.25" customHeight="1">
      <c r="A300" s="6">
        <v>45628</v>
      </c>
      <c r="B300" s="7" t="s">
        <v>83</v>
      </c>
      <c r="C300" s="7" t="s">
        <v>180</v>
      </c>
      <c r="D300" s="7" t="s">
        <v>181</v>
      </c>
      <c r="E300" s="7" t="s">
        <v>16</v>
      </c>
      <c r="F300" s="7" t="s">
        <v>17</v>
      </c>
      <c r="G300" s="7" t="s">
        <v>18</v>
      </c>
      <c r="H300" s="7" t="s">
        <v>104</v>
      </c>
      <c r="I300" s="7">
        <v>108</v>
      </c>
      <c r="J300" s="7">
        <v>-1</v>
      </c>
      <c r="K300" s="7">
        <v>-98.95</v>
      </c>
      <c r="L300" s="7" t="s">
        <v>86</v>
      </c>
      <c r="M300" s="12" t="s">
        <v>207</v>
      </c>
      <c r="N300" s="13">
        <f t="shared" si="28"/>
        <v>98.95</v>
      </c>
      <c r="O300" s="13">
        <f t="shared" si="29"/>
        <v>-98.95</v>
      </c>
      <c r="P300" s="13">
        <f t="shared" si="30"/>
        <v>334235.94</v>
      </c>
      <c r="Q300" s="13">
        <f t="shared" si="31"/>
        <v>-98.95</v>
      </c>
      <c r="R300" s="13">
        <f t="shared" si="32"/>
        <v>7478.5699999999943</v>
      </c>
      <c r="S300" s="18">
        <f t="shared" si="33"/>
        <v>196</v>
      </c>
      <c r="T300" s="30">
        <f t="shared" si="34"/>
        <v>38.155969387755071</v>
      </c>
    </row>
    <row r="301" spans="1:20" ht="14.25" customHeight="1">
      <c r="A301" s="6">
        <v>45628</v>
      </c>
      <c r="B301" s="7" t="s">
        <v>83</v>
      </c>
      <c r="C301" s="7" t="s">
        <v>600</v>
      </c>
      <c r="D301" s="7" t="s">
        <v>601</v>
      </c>
      <c r="E301" s="7" t="s">
        <v>264</v>
      </c>
      <c r="F301" s="7" t="s">
        <v>283</v>
      </c>
      <c r="G301" s="7" t="s">
        <v>74</v>
      </c>
      <c r="H301" s="7" t="s">
        <v>75</v>
      </c>
      <c r="I301" s="7">
        <v>60</v>
      </c>
      <c r="J301" s="7">
        <v>-4</v>
      </c>
      <c r="K301" s="7">
        <v>-98</v>
      </c>
      <c r="L301" s="7" t="s">
        <v>438</v>
      </c>
      <c r="M301" s="12" t="s">
        <v>207</v>
      </c>
      <c r="N301" s="13">
        <f t="shared" si="28"/>
        <v>24.5</v>
      </c>
      <c r="O301" s="13">
        <f t="shared" si="29"/>
        <v>-98</v>
      </c>
      <c r="P301" s="13">
        <f t="shared" si="30"/>
        <v>394740.7099999999</v>
      </c>
      <c r="Q301" s="13">
        <f t="shared" si="31"/>
        <v>-98</v>
      </c>
      <c r="R301" s="13">
        <f t="shared" si="32"/>
        <v>7577.519999999995</v>
      </c>
      <c r="S301" s="18">
        <f t="shared" si="33"/>
        <v>195</v>
      </c>
      <c r="T301" s="30">
        <f t="shared" si="34"/>
        <v>38.859076923076898</v>
      </c>
    </row>
    <row r="302" spans="1:20" ht="14.25" customHeight="1">
      <c r="A302" s="6">
        <v>45628</v>
      </c>
      <c r="B302" s="7" t="s">
        <v>83</v>
      </c>
      <c r="C302" s="7" t="s">
        <v>682</v>
      </c>
      <c r="D302" s="7" t="s">
        <v>683</v>
      </c>
      <c r="E302" s="7" t="s">
        <v>264</v>
      </c>
      <c r="F302" s="7" t="s">
        <v>283</v>
      </c>
      <c r="G302" s="7" t="s">
        <v>74</v>
      </c>
      <c r="H302" s="7" t="s">
        <v>75</v>
      </c>
      <c r="I302" s="7">
        <v>60</v>
      </c>
      <c r="J302" s="7">
        <v>-4</v>
      </c>
      <c r="K302" s="7">
        <v>-98</v>
      </c>
      <c r="L302" s="7" t="s">
        <v>438</v>
      </c>
      <c r="M302" s="12" t="s">
        <v>207</v>
      </c>
      <c r="N302" s="13">
        <f t="shared" si="28"/>
        <v>24.5</v>
      </c>
      <c r="O302" s="13">
        <f t="shared" si="29"/>
        <v>-98</v>
      </c>
      <c r="P302" s="13">
        <f t="shared" si="30"/>
        <v>394838.7099999999</v>
      </c>
      <c r="Q302" s="13">
        <f t="shared" si="31"/>
        <v>-98</v>
      </c>
      <c r="R302" s="13">
        <f t="shared" si="32"/>
        <v>7675.519999999995</v>
      </c>
      <c r="S302" s="18">
        <f t="shared" si="33"/>
        <v>194</v>
      </c>
      <c r="T302" s="30">
        <f t="shared" si="34"/>
        <v>39.564536082474199</v>
      </c>
    </row>
    <row r="303" spans="1:20" ht="14.25" customHeight="1">
      <c r="A303" s="6">
        <v>45628</v>
      </c>
      <c r="B303" s="7" t="s">
        <v>83</v>
      </c>
      <c r="C303" s="7" t="s">
        <v>568</v>
      </c>
      <c r="D303" s="7" t="s">
        <v>569</v>
      </c>
      <c r="E303" s="7" t="s">
        <v>264</v>
      </c>
      <c r="F303" s="7" t="s">
        <v>283</v>
      </c>
      <c r="G303" s="7" t="s">
        <v>74</v>
      </c>
      <c r="H303" s="7" t="s">
        <v>75</v>
      </c>
      <c r="I303" s="7">
        <v>60</v>
      </c>
      <c r="J303" s="7">
        <v>-4</v>
      </c>
      <c r="K303" s="7">
        <v>-98</v>
      </c>
      <c r="L303" s="7" t="s">
        <v>438</v>
      </c>
      <c r="M303" s="12" t="s">
        <v>207</v>
      </c>
      <c r="N303" s="13">
        <f t="shared" si="28"/>
        <v>24.5</v>
      </c>
      <c r="O303" s="13">
        <f t="shared" si="29"/>
        <v>-98</v>
      </c>
      <c r="P303" s="13">
        <f t="shared" si="30"/>
        <v>394936.7099999999</v>
      </c>
      <c r="Q303" s="13">
        <f t="shared" si="31"/>
        <v>-98</v>
      </c>
      <c r="R303" s="13">
        <f t="shared" si="32"/>
        <v>7773.519999999995</v>
      </c>
      <c r="S303" s="18">
        <f t="shared" si="33"/>
        <v>193</v>
      </c>
      <c r="T303" s="30">
        <f t="shared" si="34"/>
        <v>40.277305699481836</v>
      </c>
    </row>
    <row r="304" spans="1:20" ht="14.25" customHeight="1">
      <c r="A304" s="6">
        <v>45628</v>
      </c>
      <c r="B304" s="7" t="s">
        <v>83</v>
      </c>
      <c r="C304" s="7" t="s">
        <v>662</v>
      </c>
      <c r="D304" s="7" t="s">
        <v>663</v>
      </c>
      <c r="E304" s="7" t="s">
        <v>449</v>
      </c>
      <c r="F304" s="7" t="s">
        <v>450</v>
      </c>
      <c r="G304" s="7" t="s">
        <v>74</v>
      </c>
      <c r="H304" s="7" t="s">
        <v>75</v>
      </c>
      <c r="I304" s="7">
        <v>60</v>
      </c>
      <c r="J304" s="7">
        <v>-4</v>
      </c>
      <c r="K304" s="7">
        <v>-98</v>
      </c>
      <c r="L304" s="7" t="s">
        <v>438</v>
      </c>
      <c r="M304" s="12" t="s">
        <v>207</v>
      </c>
      <c r="N304" s="13">
        <f t="shared" si="28"/>
        <v>24.5</v>
      </c>
      <c r="O304" s="13">
        <f t="shared" si="29"/>
        <v>-98</v>
      </c>
      <c r="P304" s="13">
        <f t="shared" si="30"/>
        <v>395034.7099999999</v>
      </c>
      <c r="Q304" s="13">
        <f t="shared" si="31"/>
        <v>-98</v>
      </c>
      <c r="R304" s="13">
        <f t="shared" si="32"/>
        <v>7871.519999999995</v>
      </c>
      <c r="S304" s="18">
        <f t="shared" si="33"/>
        <v>192</v>
      </c>
      <c r="T304" s="30">
        <f t="shared" si="34"/>
        <v>40.997499999999974</v>
      </c>
    </row>
    <row r="305" spans="1:20" ht="14.25" customHeight="1">
      <c r="A305" s="6">
        <v>45628</v>
      </c>
      <c r="B305" s="7" t="s">
        <v>83</v>
      </c>
      <c r="C305" s="7" t="s">
        <v>672</v>
      </c>
      <c r="D305" s="7" t="s">
        <v>673</v>
      </c>
      <c r="E305" s="7" t="s">
        <v>264</v>
      </c>
      <c r="F305" s="7" t="s">
        <v>283</v>
      </c>
      <c r="G305" s="7" t="s">
        <v>74</v>
      </c>
      <c r="H305" s="7" t="s">
        <v>75</v>
      </c>
      <c r="I305" s="7">
        <v>60</v>
      </c>
      <c r="J305" s="7">
        <v>-4</v>
      </c>
      <c r="K305" s="7">
        <v>-98</v>
      </c>
      <c r="L305" s="7" t="s">
        <v>438</v>
      </c>
      <c r="M305" s="12" t="s">
        <v>207</v>
      </c>
      <c r="N305" s="13">
        <f t="shared" si="28"/>
        <v>24.5</v>
      </c>
      <c r="O305" s="13">
        <f t="shared" si="29"/>
        <v>-98</v>
      </c>
      <c r="P305" s="13">
        <f t="shared" si="30"/>
        <v>395132.7099999999</v>
      </c>
      <c r="Q305" s="13">
        <f t="shared" si="31"/>
        <v>-98</v>
      </c>
      <c r="R305" s="13">
        <f t="shared" si="32"/>
        <v>7969.519999999995</v>
      </c>
      <c r="S305" s="18">
        <f t="shared" si="33"/>
        <v>191</v>
      </c>
      <c r="T305" s="30">
        <f t="shared" si="34"/>
        <v>41.725235602094216</v>
      </c>
    </row>
    <row r="306" spans="1:20" ht="14.25" customHeight="1">
      <c r="A306" s="6">
        <v>45628</v>
      </c>
      <c r="B306" s="7" t="s">
        <v>83</v>
      </c>
      <c r="C306" s="7" t="s">
        <v>578</v>
      </c>
      <c r="D306" s="7" t="s">
        <v>579</v>
      </c>
      <c r="E306" s="7" t="s">
        <v>264</v>
      </c>
      <c r="F306" s="7" t="s">
        <v>283</v>
      </c>
      <c r="G306" s="7" t="s">
        <v>74</v>
      </c>
      <c r="H306" s="7" t="s">
        <v>75</v>
      </c>
      <c r="I306" s="7">
        <v>60</v>
      </c>
      <c r="J306" s="7">
        <v>-4</v>
      </c>
      <c r="K306" s="7">
        <v>-98</v>
      </c>
      <c r="L306" s="7" t="s">
        <v>438</v>
      </c>
      <c r="M306" s="12" t="s">
        <v>207</v>
      </c>
      <c r="N306" s="13">
        <f t="shared" si="28"/>
        <v>24.5</v>
      </c>
      <c r="O306" s="13">
        <f t="shared" si="29"/>
        <v>-98</v>
      </c>
      <c r="P306" s="13">
        <f t="shared" si="30"/>
        <v>395230.7099999999</v>
      </c>
      <c r="Q306" s="13">
        <f t="shared" si="31"/>
        <v>-98</v>
      </c>
      <c r="R306" s="13">
        <f t="shared" si="32"/>
        <v>8067.519999999995</v>
      </c>
      <c r="S306" s="18">
        <f t="shared" si="33"/>
        <v>190</v>
      </c>
      <c r="T306" s="30">
        <f t="shared" si="34"/>
        <v>42.460631578947343</v>
      </c>
    </row>
    <row r="307" spans="1:20" ht="14.25" customHeight="1">
      <c r="A307" s="6">
        <v>45628</v>
      </c>
      <c r="B307" s="7" t="s">
        <v>83</v>
      </c>
      <c r="C307" s="7" t="s">
        <v>475</v>
      </c>
      <c r="D307" s="7" t="s">
        <v>476</v>
      </c>
      <c r="E307" s="7" t="s">
        <v>294</v>
      </c>
      <c r="F307" s="7" t="s">
        <v>477</v>
      </c>
      <c r="G307" s="7" t="s">
        <v>74</v>
      </c>
      <c r="H307" s="7" t="s">
        <v>75</v>
      </c>
      <c r="I307" s="7">
        <v>60</v>
      </c>
      <c r="J307" s="7">
        <v>-4</v>
      </c>
      <c r="K307" s="7">
        <v>-98</v>
      </c>
      <c r="L307" s="7" t="s">
        <v>438</v>
      </c>
      <c r="M307" s="12" t="s">
        <v>207</v>
      </c>
      <c r="N307" s="13">
        <f t="shared" si="28"/>
        <v>24.5</v>
      </c>
      <c r="O307" s="13">
        <f t="shared" si="29"/>
        <v>-98</v>
      </c>
      <c r="P307" s="13">
        <f t="shared" si="30"/>
        <v>395328.7099999999</v>
      </c>
      <c r="Q307" s="13">
        <f t="shared" si="31"/>
        <v>-98</v>
      </c>
      <c r="R307" s="13">
        <f t="shared" si="32"/>
        <v>8165.519999999995</v>
      </c>
      <c r="S307" s="18">
        <f t="shared" si="33"/>
        <v>189</v>
      </c>
      <c r="T307" s="30">
        <f t="shared" si="34"/>
        <v>43.203809523809497</v>
      </c>
    </row>
    <row r="308" spans="1:20" ht="14.25" customHeight="1">
      <c r="A308" s="6">
        <v>45628</v>
      </c>
      <c r="B308" s="7" t="s">
        <v>83</v>
      </c>
      <c r="C308" s="7" t="s">
        <v>614</v>
      </c>
      <c r="D308" s="7" t="s">
        <v>615</v>
      </c>
      <c r="E308" s="7" t="s">
        <v>264</v>
      </c>
      <c r="F308" s="7" t="s">
        <v>283</v>
      </c>
      <c r="G308" s="7" t="s">
        <v>74</v>
      </c>
      <c r="H308" s="7" t="s">
        <v>75</v>
      </c>
      <c r="I308" s="7">
        <v>60</v>
      </c>
      <c r="J308" s="7">
        <v>-4</v>
      </c>
      <c r="K308" s="7">
        <v>-98</v>
      </c>
      <c r="L308" s="7" t="s">
        <v>438</v>
      </c>
      <c r="M308" s="12" t="s">
        <v>207</v>
      </c>
      <c r="N308" s="13">
        <f t="shared" si="28"/>
        <v>24.5</v>
      </c>
      <c r="O308" s="13">
        <f t="shared" si="29"/>
        <v>-98</v>
      </c>
      <c r="P308" s="13">
        <f t="shared" si="30"/>
        <v>395426.7099999999</v>
      </c>
      <c r="Q308" s="13">
        <f t="shared" si="31"/>
        <v>-98</v>
      </c>
      <c r="R308" s="13">
        <f t="shared" si="32"/>
        <v>8263.519999999995</v>
      </c>
      <c r="S308" s="18">
        <f t="shared" si="33"/>
        <v>188</v>
      </c>
      <c r="T308" s="30">
        <f t="shared" si="34"/>
        <v>43.954893617021249</v>
      </c>
    </row>
    <row r="309" spans="1:20" ht="14.25" customHeight="1">
      <c r="A309" s="6">
        <v>45628</v>
      </c>
      <c r="B309" s="7" t="s">
        <v>83</v>
      </c>
      <c r="C309" s="7" t="s">
        <v>574</v>
      </c>
      <c r="D309" s="7" t="s">
        <v>575</v>
      </c>
      <c r="E309" s="7" t="s">
        <v>264</v>
      </c>
      <c r="F309" s="7" t="s">
        <v>283</v>
      </c>
      <c r="G309" s="7" t="s">
        <v>74</v>
      </c>
      <c r="H309" s="7" t="s">
        <v>75</v>
      </c>
      <c r="I309" s="7">
        <v>60</v>
      </c>
      <c r="J309" s="7">
        <v>-4</v>
      </c>
      <c r="K309" s="7">
        <v>-98</v>
      </c>
      <c r="L309" s="7" t="s">
        <v>438</v>
      </c>
      <c r="M309" s="12" t="s">
        <v>207</v>
      </c>
      <c r="N309" s="13">
        <f t="shared" si="28"/>
        <v>24.5</v>
      </c>
      <c r="O309" s="13">
        <f t="shared" si="29"/>
        <v>-98</v>
      </c>
      <c r="P309" s="13">
        <f t="shared" si="30"/>
        <v>395524.7099999999</v>
      </c>
      <c r="Q309" s="13">
        <f t="shared" si="31"/>
        <v>-98</v>
      </c>
      <c r="R309" s="13">
        <f t="shared" si="32"/>
        <v>8361.519999999995</v>
      </c>
      <c r="S309" s="18">
        <f t="shared" si="33"/>
        <v>187</v>
      </c>
      <c r="T309" s="30">
        <f t="shared" si="34"/>
        <v>44.714010695187142</v>
      </c>
    </row>
    <row r="310" spans="1:20" ht="14.25" customHeight="1">
      <c r="A310" s="6">
        <v>45628</v>
      </c>
      <c r="B310" s="7" t="s">
        <v>83</v>
      </c>
      <c r="C310" s="7" t="s">
        <v>558</v>
      </c>
      <c r="D310" s="7" t="s">
        <v>559</v>
      </c>
      <c r="E310" s="7" t="s">
        <v>264</v>
      </c>
      <c r="F310" s="7" t="s">
        <v>283</v>
      </c>
      <c r="G310" s="7" t="s">
        <v>74</v>
      </c>
      <c r="H310" s="7" t="s">
        <v>75</v>
      </c>
      <c r="I310" s="7">
        <v>60</v>
      </c>
      <c r="J310" s="7">
        <v>-4</v>
      </c>
      <c r="K310" s="7">
        <v>-98</v>
      </c>
      <c r="L310" s="7" t="s">
        <v>438</v>
      </c>
      <c r="M310" s="12" t="s">
        <v>207</v>
      </c>
      <c r="N310" s="13">
        <f t="shared" si="28"/>
        <v>24.5</v>
      </c>
      <c r="O310" s="13">
        <f t="shared" si="29"/>
        <v>-98</v>
      </c>
      <c r="P310" s="13">
        <f t="shared" si="30"/>
        <v>395622.7099999999</v>
      </c>
      <c r="Q310" s="13">
        <f t="shared" si="31"/>
        <v>-98</v>
      </c>
      <c r="R310" s="13">
        <f t="shared" si="32"/>
        <v>8459.519999999995</v>
      </c>
      <c r="S310" s="18">
        <f t="shared" si="33"/>
        <v>186</v>
      </c>
      <c r="T310" s="30">
        <f t="shared" si="34"/>
        <v>45.48129032258062</v>
      </c>
    </row>
    <row r="311" spans="1:20" ht="14.25" customHeight="1">
      <c r="A311" s="6">
        <v>45628</v>
      </c>
      <c r="B311" s="7" t="s">
        <v>83</v>
      </c>
      <c r="C311" s="7" t="s">
        <v>678</v>
      </c>
      <c r="D311" s="7" t="s">
        <v>679</v>
      </c>
      <c r="E311" s="7" t="s">
        <v>294</v>
      </c>
      <c r="F311" s="7" t="s">
        <v>477</v>
      </c>
      <c r="G311" s="7" t="s">
        <v>74</v>
      </c>
      <c r="H311" s="7" t="s">
        <v>75</v>
      </c>
      <c r="I311" s="7">
        <v>60</v>
      </c>
      <c r="J311" s="7">
        <v>-4</v>
      </c>
      <c r="K311" s="7">
        <v>-98</v>
      </c>
      <c r="L311" s="7" t="s">
        <v>438</v>
      </c>
      <c r="M311" s="12" t="s">
        <v>207</v>
      </c>
      <c r="N311" s="13">
        <f t="shared" si="28"/>
        <v>24.5</v>
      </c>
      <c r="O311" s="13">
        <f t="shared" si="29"/>
        <v>-98</v>
      </c>
      <c r="P311" s="13">
        <f t="shared" si="30"/>
        <v>395720.7099999999</v>
      </c>
      <c r="Q311" s="13">
        <f t="shared" si="31"/>
        <v>-98</v>
      </c>
      <c r="R311" s="13">
        <f t="shared" si="32"/>
        <v>8557.519999999995</v>
      </c>
      <c r="S311" s="18">
        <f t="shared" si="33"/>
        <v>185</v>
      </c>
      <c r="T311" s="30">
        <f t="shared" si="34"/>
        <v>46.256864864864838</v>
      </c>
    </row>
    <row r="312" spans="1:20" ht="14.25" customHeight="1">
      <c r="A312" s="6">
        <v>45628</v>
      </c>
      <c r="B312" s="7" t="s">
        <v>83</v>
      </c>
      <c r="C312" s="7" t="s">
        <v>566</v>
      </c>
      <c r="D312" s="7" t="s">
        <v>567</v>
      </c>
      <c r="E312" s="7" t="s">
        <v>294</v>
      </c>
      <c r="F312" s="7" t="s">
        <v>477</v>
      </c>
      <c r="G312" s="7" t="s">
        <v>74</v>
      </c>
      <c r="H312" s="7" t="s">
        <v>75</v>
      </c>
      <c r="I312" s="7">
        <v>60</v>
      </c>
      <c r="J312" s="7">
        <v>-4</v>
      </c>
      <c r="K312" s="7">
        <v>-98</v>
      </c>
      <c r="L312" s="7" t="s">
        <v>438</v>
      </c>
      <c r="M312" s="12" t="s">
        <v>207</v>
      </c>
      <c r="N312" s="13">
        <f t="shared" si="28"/>
        <v>24.5</v>
      </c>
      <c r="O312" s="13">
        <f t="shared" si="29"/>
        <v>-98</v>
      </c>
      <c r="P312" s="13">
        <f t="shared" si="30"/>
        <v>395818.7099999999</v>
      </c>
      <c r="Q312" s="13">
        <f t="shared" si="31"/>
        <v>-98</v>
      </c>
      <c r="R312" s="13">
        <f t="shared" si="32"/>
        <v>8655.519999999995</v>
      </c>
      <c r="S312" s="18">
        <f t="shared" si="33"/>
        <v>184</v>
      </c>
      <c r="T312" s="30">
        <f t="shared" si="34"/>
        <v>47.040869565217363</v>
      </c>
    </row>
    <row r="313" spans="1:20" ht="14.25" customHeight="1">
      <c r="A313" s="6">
        <v>45628</v>
      </c>
      <c r="B313" s="7" t="s">
        <v>83</v>
      </c>
      <c r="C313" s="7" t="s">
        <v>696</v>
      </c>
      <c r="D313" s="7" t="s">
        <v>697</v>
      </c>
      <c r="E313" s="7" t="s">
        <v>264</v>
      </c>
      <c r="F313" s="7" t="s">
        <v>283</v>
      </c>
      <c r="G313" s="7" t="s">
        <v>74</v>
      </c>
      <c r="H313" s="7" t="s">
        <v>75</v>
      </c>
      <c r="I313" s="7">
        <v>60</v>
      </c>
      <c r="J313" s="7">
        <v>-4</v>
      </c>
      <c r="K313" s="7">
        <v>-98</v>
      </c>
      <c r="L313" s="7" t="s">
        <v>438</v>
      </c>
      <c r="M313" s="12" t="s">
        <v>207</v>
      </c>
      <c r="N313" s="13">
        <f t="shared" si="28"/>
        <v>24.5</v>
      </c>
      <c r="O313" s="13">
        <f t="shared" si="29"/>
        <v>-98</v>
      </c>
      <c r="P313" s="13">
        <f t="shared" si="30"/>
        <v>395916.7099999999</v>
      </c>
      <c r="Q313" s="13">
        <f t="shared" si="31"/>
        <v>-98</v>
      </c>
      <c r="R313" s="13">
        <f t="shared" si="32"/>
        <v>8753.519999999995</v>
      </c>
      <c r="S313" s="18">
        <f t="shared" si="33"/>
        <v>183</v>
      </c>
      <c r="T313" s="30">
        <f t="shared" si="34"/>
        <v>47.833442622950791</v>
      </c>
    </row>
    <row r="314" spans="1:20" ht="14.25" customHeight="1">
      <c r="A314" s="6">
        <v>45628</v>
      </c>
      <c r="B314" s="7" t="s">
        <v>83</v>
      </c>
      <c r="C314" s="7" t="s">
        <v>630</v>
      </c>
      <c r="D314" s="7" t="s">
        <v>631</v>
      </c>
      <c r="E314" s="7" t="s">
        <v>264</v>
      </c>
      <c r="F314" s="7" t="s">
        <v>283</v>
      </c>
      <c r="G314" s="7" t="s">
        <v>74</v>
      </c>
      <c r="H314" s="7" t="s">
        <v>75</v>
      </c>
      <c r="I314" s="7">
        <v>60</v>
      </c>
      <c r="J314" s="7">
        <v>-4</v>
      </c>
      <c r="K314" s="7">
        <v>-98</v>
      </c>
      <c r="L314" s="7" t="s">
        <v>438</v>
      </c>
      <c r="M314" s="12" t="s">
        <v>207</v>
      </c>
      <c r="N314" s="13">
        <f t="shared" si="28"/>
        <v>24.5</v>
      </c>
      <c r="O314" s="13">
        <f t="shared" si="29"/>
        <v>-98</v>
      </c>
      <c r="P314" s="13">
        <f t="shared" si="30"/>
        <v>396014.7099999999</v>
      </c>
      <c r="Q314" s="13">
        <f t="shared" si="31"/>
        <v>-98</v>
      </c>
      <c r="R314" s="13">
        <f t="shared" si="32"/>
        <v>8851.519999999995</v>
      </c>
      <c r="S314" s="18">
        <f t="shared" si="33"/>
        <v>182</v>
      </c>
      <c r="T314" s="30">
        <f t="shared" si="34"/>
        <v>48.634725274725248</v>
      </c>
    </row>
    <row r="315" spans="1:20" ht="14.25" customHeight="1">
      <c r="A315" s="6">
        <v>45628</v>
      </c>
      <c r="B315" s="7" t="s">
        <v>83</v>
      </c>
      <c r="C315" s="7" t="s">
        <v>540</v>
      </c>
      <c r="D315" s="7" t="s">
        <v>541</v>
      </c>
      <c r="E315" s="7" t="s">
        <v>264</v>
      </c>
      <c r="F315" s="7" t="s">
        <v>283</v>
      </c>
      <c r="G315" s="7" t="s">
        <v>74</v>
      </c>
      <c r="H315" s="7" t="s">
        <v>75</v>
      </c>
      <c r="I315" s="7">
        <v>60</v>
      </c>
      <c r="J315" s="7">
        <v>-4</v>
      </c>
      <c r="K315" s="7">
        <v>-98</v>
      </c>
      <c r="L315" s="7" t="s">
        <v>438</v>
      </c>
      <c r="M315" s="12" t="s">
        <v>207</v>
      </c>
      <c r="N315" s="13">
        <f t="shared" si="28"/>
        <v>24.5</v>
      </c>
      <c r="O315" s="13">
        <f t="shared" si="29"/>
        <v>-98</v>
      </c>
      <c r="P315" s="13">
        <f t="shared" si="30"/>
        <v>396112.7099999999</v>
      </c>
      <c r="Q315" s="13">
        <f t="shared" si="31"/>
        <v>-98</v>
      </c>
      <c r="R315" s="13">
        <f t="shared" si="32"/>
        <v>8949.519999999995</v>
      </c>
      <c r="S315" s="18">
        <f t="shared" si="33"/>
        <v>181</v>
      </c>
      <c r="T315" s="30">
        <f t="shared" si="34"/>
        <v>49.444861878453011</v>
      </c>
    </row>
    <row r="316" spans="1:20" ht="14.25" customHeight="1">
      <c r="A316" s="6">
        <v>45628</v>
      </c>
      <c r="B316" s="7" t="s">
        <v>83</v>
      </c>
      <c r="C316" s="7" t="s">
        <v>488</v>
      </c>
      <c r="D316" s="7" t="s">
        <v>489</v>
      </c>
      <c r="E316" s="7" t="s">
        <v>264</v>
      </c>
      <c r="F316" s="7" t="s">
        <v>283</v>
      </c>
      <c r="G316" s="7" t="s">
        <v>74</v>
      </c>
      <c r="H316" s="7" t="s">
        <v>75</v>
      </c>
      <c r="I316" s="7">
        <v>60</v>
      </c>
      <c r="J316" s="7">
        <v>-4</v>
      </c>
      <c r="K316" s="7">
        <v>-98</v>
      </c>
      <c r="L316" s="7" t="s">
        <v>438</v>
      </c>
      <c r="M316" s="12" t="s">
        <v>207</v>
      </c>
      <c r="N316" s="13">
        <f t="shared" si="28"/>
        <v>24.5</v>
      </c>
      <c r="O316" s="13">
        <f t="shared" si="29"/>
        <v>-98</v>
      </c>
      <c r="P316" s="13">
        <f t="shared" si="30"/>
        <v>396210.7099999999</v>
      </c>
      <c r="Q316" s="13">
        <f t="shared" si="31"/>
        <v>-98</v>
      </c>
      <c r="R316" s="13">
        <f t="shared" si="32"/>
        <v>9047.519999999995</v>
      </c>
      <c r="S316" s="18">
        <f t="shared" si="33"/>
        <v>180</v>
      </c>
      <c r="T316" s="30">
        <f t="shared" si="34"/>
        <v>50.263999999999974</v>
      </c>
    </row>
    <row r="317" spans="1:20" ht="14.25" customHeight="1">
      <c r="A317" s="6">
        <v>45628</v>
      </c>
      <c r="B317" s="7" t="s">
        <v>83</v>
      </c>
      <c r="C317" s="7" t="s">
        <v>530</v>
      </c>
      <c r="D317" s="7" t="s">
        <v>531</v>
      </c>
      <c r="E317" s="7" t="s">
        <v>264</v>
      </c>
      <c r="F317" s="7" t="s">
        <v>283</v>
      </c>
      <c r="G317" s="7" t="s">
        <v>74</v>
      </c>
      <c r="H317" s="7" t="s">
        <v>75</v>
      </c>
      <c r="I317" s="7">
        <v>60</v>
      </c>
      <c r="J317" s="7">
        <v>-4</v>
      </c>
      <c r="K317" s="7">
        <v>-98</v>
      </c>
      <c r="L317" s="7" t="s">
        <v>438</v>
      </c>
      <c r="M317" s="12" t="s">
        <v>207</v>
      </c>
      <c r="N317" s="13">
        <f t="shared" si="28"/>
        <v>24.5</v>
      </c>
      <c r="O317" s="13">
        <f t="shared" si="29"/>
        <v>-98</v>
      </c>
      <c r="P317" s="13">
        <f t="shared" si="30"/>
        <v>396308.7099999999</v>
      </c>
      <c r="Q317" s="13">
        <f t="shared" si="31"/>
        <v>-98</v>
      </c>
      <c r="R317" s="13">
        <f t="shared" si="32"/>
        <v>9145.519999999995</v>
      </c>
      <c r="S317" s="18">
        <f t="shared" si="33"/>
        <v>179</v>
      </c>
      <c r="T317" s="30">
        <f t="shared" si="34"/>
        <v>51.092290502793269</v>
      </c>
    </row>
    <row r="318" spans="1:20" ht="14.25" customHeight="1">
      <c r="A318" s="6">
        <v>45628</v>
      </c>
      <c r="B318" s="7" t="s">
        <v>83</v>
      </c>
      <c r="C318" s="7" t="s">
        <v>640</v>
      </c>
      <c r="D318" s="7" t="s">
        <v>641</v>
      </c>
      <c r="E318" s="7" t="s">
        <v>264</v>
      </c>
      <c r="F318" s="7" t="s">
        <v>283</v>
      </c>
      <c r="G318" s="7" t="s">
        <v>74</v>
      </c>
      <c r="H318" s="7" t="s">
        <v>75</v>
      </c>
      <c r="I318" s="7">
        <v>60</v>
      </c>
      <c r="J318" s="7">
        <v>-4</v>
      </c>
      <c r="K318" s="7">
        <v>-98</v>
      </c>
      <c r="L318" s="7" t="s">
        <v>438</v>
      </c>
      <c r="M318" s="12" t="s">
        <v>207</v>
      </c>
      <c r="N318" s="13">
        <f t="shared" si="28"/>
        <v>24.5</v>
      </c>
      <c r="O318" s="13">
        <f t="shared" si="29"/>
        <v>-98</v>
      </c>
      <c r="P318" s="13">
        <f t="shared" si="30"/>
        <v>396406.7099999999</v>
      </c>
      <c r="Q318" s="13">
        <f t="shared" si="31"/>
        <v>-98</v>
      </c>
      <c r="R318" s="13">
        <f t="shared" si="32"/>
        <v>9243.519999999995</v>
      </c>
      <c r="S318" s="18">
        <f t="shared" si="33"/>
        <v>178</v>
      </c>
      <c r="T318" s="30">
        <f t="shared" si="34"/>
        <v>51.929887640449408</v>
      </c>
    </row>
    <row r="319" spans="1:20" ht="14.25" customHeight="1">
      <c r="A319" s="6">
        <v>45628</v>
      </c>
      <c r="B319" s="7" t="s">
        <v>83</v>
      </c>
      <c r="C319" s="7" t="s">
        <v>586</v>
      </c>
      <c r="D319" s="7" t="s">
        <v>587</v>
      </c>
      <c r="E319" s="7" t="s">
        <v>264</v>
      </c>
      <c r="F319" s="7" t="s">
        <v>283</v>
      </c>
      <c r="G319" s="7" t="s">
        <v>74</v>
      </c>
      <c r="H319" s="7" t="s">
        <v>75</v>
      </c>
      <c r="I319" s="7">
        <v>60</v>
      </c>
      <c r="J319" s="7">
        <v>-4</v>
      </c>
      <c r="K319" s="7">
        <v>-98</v>
      </c>
      <c r="L319" s="7" t="s">
        <v>438</v>
      </c>
      <c r="M319" s="12" t="s">
        <v>207</v>
      </c>
      <c r="N319" s="13">
        <f t="shared" si="28"/>
        <v>24.5</v>
      </c>
      <c r="O319" s="13">
        <f t="shared" si="29"/>
        <v>-98</v>
      </c>
      <c r="P319" s="13">
        <f t="shared" si="30"/>
        <v>396504.7099999999</v>
      </c>
      <c r="Q319" s="13">
        <f t="shared" si="31"/>
        <v>-98</v>
      </c>
      <c r="R319" s="13">
        <f t="shared" si="32"/>
        <v>9341.519999999995</v>
      </c>
      <c r="S319" s="18">
        <f t="shared" si="33"/>
        <v>177</v>
      </c>
      <c r="T319" s="30">
        <f t="shared" si="34"/>
        <v>52.776949152542343</v>
      </c>
    </row>
    <row r="320" spans="1:20" ht="14.25" customHeight="1">
      <c r="A320" s="6">
        <v>45628</v>
      </c>
      <c r="B320" s="7" t="s">
        <v>83</v>
      </c>
      <c r="C320" s="7" t="s">
        <v>237</v>
      </c>
      <c r="D320" s="7" t="s">
        <v>238</v>
      </c>
      <c r="E320" s="7" t="s">
        <v>224</v>
      </c>
      <c r="F320" s="7" t="s">
        <v>232</v>
      </c>
      <c r="G320" s="7" t="s">
        <v>74</v>
      </c>
      <c r="H320" s="7" t="s">
        <v>75</v>
      </c>
      <c r="I320" s="7">
        <v>60</v>
      </c>
      <c r="J320" s="7">
        <v>-4</v>
      </c>
      <c r="K320" s="7">
        <v>-98</v>
      </c>
      <c r="L320" s="7" t="s">
        <v>192</v>
      </c>
      <c r="M320" s="12" t="s">
        <v>207</v>
      </c>
      <c r="N320" s="13">
        <f t="shared" si="28"/>
        <v>24.5</v>
      </c>
      <c r="O320" s="13">
        <f t="shared" si="29"/>
        <v>-98</v>
      </c>
      <c r="P320" s="13">
        <f t="shared" si="30"/>
        <v>396602.7099999999</v>
      </c>
      <c r="Q320" s="13">
        <f t="shared" si="31"/>
        <v>-98</v>
      </c>
      <c r="R320" s="13">
        <f t="shared" si="32"/>
        <v>9439.519999999995</v>
      </c>
      <c r="S320" s="18">
        <f t="shared" si="33"/>
        <v>176</v>
      </c>
      <c r="T320" s="30">
        <f t="shared" si="34"/>
        <v>53.633636363636334</v>
      </c>
    </row>
    <row r="321" spans="1:20" ht="14.25" customHeight="1">
      <c r="A321" s="6">
        <v>45628</v>
      </c>
      <c r="B321" s="7" t="s">
        <v>83</v>
      </c>
      <c r="C321" s="7" t="s">
        <v>674</v>
      </c>
      <c r="D321" s="7" t="s">
        <v>675</v>
      </c>
      <c r="E321" s="7" t="s">
        <v>264</v>
      </c>
      <c r="F321" s="7" t="s">
        <v>283</v>
      </c>
      <c r="G321" s="7" t="s">
        <v>74</v>
      </c>
      <c r="H321" s="7" t="s">
        <v>75</v>
      </c>
      <c r="I321" s="7">
        <v>60</v>
      </c>
      <c r="J321" s="7">
        <v>-4</v>
      </c>
      <c r="K321" s="7">
        <v>-98</v>
      </c>
      <c r="L321" s="7" t="s">
        <v>438</v>
      </c>
      <c r="M321" s="12" t="s">
        <v>207</v>
      </c>
      <c r="N321" s="13">
        <f t="shared" si="28"/>
        <v>24.5</v>
      </c>
      <c r="O321" s="13">
        <f t="shared" si="29"/>
        <v>-98</v>
      </c>
      <c r="P321" s="13">
        <f t="shared" si="30"/>
        <v>396700.7099999999</v>
      </c>
      <c r="Q321" s="13">
        <f t="shared" si="31"/>
        <v>-98</v>
      </c>
      <c r="R321" s="13">
        <f t="shared" si="32"/>
        <v>9537.519999999995</v>
      </c>
      <c r="S321" s="18">
        <f t="shared" si="33"/>
        <v>175</v>
      </c>
      <c r="T321" s="30">
        <f t="shared" si="34"/>
        <v>54.500114285714254</v>
      </c>
    </row>
    <row r="322" spans="1:20" ht="14.25" customHeight="1">
      <c r="A322" s="6">
        <v>45628</v>
      </c>
      <c r="B322" s="7" t="s">
        <v>83</v>
      </c>
      <c r="C322" s="7" t="s">
        <v>598</v>
      </c>
      <c r="D322" s="7" t="s">
        <v>599</v>
      </c>
      <c r="E322" s="7" t="s">
        <v>264</v>
      </c>
      <c r="F322" s="7" t="s">
        <v>283</v>
      </c>
      <c r="G322" s="7" t="s">
        <v>74</v>
      </c>
      <c r="H322" s="7" t="s">
        <v>75</v>
      </c>
      <c r="I322" s="7">
        <v>60</v>
      </c>
      <c r="J322" s="7">
        <v>-4</v>
      </c>
      <c r="K322" s="7">
        <v>-98</v>
      </c>
      <c r="L322" s="7" t="s">
        <v>438</v>
      </c>
      <c r="M322" s="12" t="s">
        <v>207</v>
      </c>
      <c r="N322" s="13">
        <f t="shared" ref="N322:N385" si="35">K322/J322</f>
        <v>24.5</v>
      </c>
      <c r="O322" s="13">
        <f t="shared" ref="O322:O385" si="36">J322*N322</f>
        <v>-98</v>
      </c>
      <c r="P322" s="13">
        <f t="shared" ref="P322:P385" si="37">SUMIFS(O322:O1748,G322:G1748,G322,H322:H1748,H322)</f>
        <v>396798.7099999999</v>
      </c>
      <c r="Q322" s="13">
        <f t="shared" ref="Q322:Q385" si="38">SUMIF(C322:C1748,C322,O322:O1748)</f>
        <v>-98</v>
      </c>
      <c r="R322" s="13">
        <f t="shared" si="32"/>
        <v>9635.519999999995</v>
      </c>
      <c r="S322" s="18">
        <f t="shared" si="33"/>
        <v>174</v>
      </c>
      <c r="T322" s="30">
        <f t="shared" si="34"/>
        <v>55.376551724137904</v>
      </c>
    </row>
    <row r="323" spans="1:20" ht="14.25" customHeight="1">
      <c r="A323" s="6">
        <v>45628</v>
      </c>
      <c r="B323" s="7" t="s">
        <v>83</v>
      </c>
      <c r="C323" s="7" t="s">
        <v>606</v>
      </c>
      <c r="D323" s="7" t="s">
        <v>607</v>
      </c>
      <c r="E323" s="7" t="s">
        <v>264</v>
      </c>
      <c r="F323" s="7" t="s">
        <v>283</v>
      </c>
      <c r="G323" s="7" t="s">
        <v>74</v>
      </c>
      <c r="H323" s="7" t="s">
        <v>75</v>
      </c>
      <c r="I323" s="7">
        <v>60</v>
      </c>
      <c r="J323" s="7">
        <v>-4</v>
      </c>
      <c r="K323" s="7">
        <v>-98</v>
      </c>
      <c r="L323" s="7" t="s">
        <v>438</v>
      </c>
      <c r="M323" s="12" t="s">
        <v>207</v>
      </c>
      <c r="N323" s="13">
        <f t="shared" si="35"/>
        <v>24.5</v>
      </c>
      <c r="O323" s="13">
        <f t="shared" si="36"/>
        <v>-98</v>
      </c>
      <c r="P323" s="13">
        <f t="shared" si="37"/>
        <v>396896.7099999999</v>
      </c>
      <c r="Q323" s="13">
        <f t="shared" si="38"/>
        <v>-98</v>
      </c>
      <c r="R323" s="13">
        <f t="shared" ref="R323:R386" si="39">SUMIF(M323:M1749,M323,O323:O1749)</f>
        <v>9733.519999999995</v>
      </c>
      <c r="S323" s="18">
        <f t="shared" ref="S323:S386" si="40">COUNTIF(M323:M1749,M323)</f>
        <v>173</v>
      </c>
      <c r="T323" s="30">
        <f t="shared" ref="T323:T386" si="41">R323/S323</f>
        <v>56.263121387283206</v>
      </c>
    </row>
    <row r="324" spans="1:20" ht="14.25" customHeight="1">
      <c r="A324" s="6">
        <v>45628</v>
      </c>
      <c r="B324" s="7" t="s">
        <v>83</v>
      </c>
      <c r="C324" s="7" t="s">
        <v>624</v>
      </c>
      <c r="D324" s="7" t="s">
        <v>625</v>
      </c>
      <c r="E324" s="7" t="s">
        <v>264</v>
      </c>
      <c r="F324" s="7" t="s">
        <v>283</v>
      </c>
      <c r="G324" s="7" t="s">
        <v>74</v>
      </c>
      <c r="H324" s="7" t="s">
        <v>75</v>
      </c>
      <c r="I324" s="7">
        <v>60</v>
      </c>
      <c r="J324" s="7">
        <v>-4</v>
      </c>
      <c r="K324" s="7">
        <v>-98</v>
      </c>
      <c r="L324" s="7" t="s">
        <v>438</v>
      </c>
      <c r="M324" s="12" t="s">
        <v>207</v>
      </c>
      <c r="N324" s="13">
        <f t="shared" si="35"/>
        <v>24.5</v>
      </c>
      <c r="O324" s="13">
        <f t="shared" si="36"/>
        <v>-98</v>
      </c>
      <c r="P324" s="13">
        <f t="shared" si="37"/>
        <v>396994.7099999999</v>
      </c>
      <c r="Q324" s="13">
        <f t="shared" si="38"/>
        <v>-98</v>
      </c>
      <c r="R324" s="13">
        <f t="shared" si="39"/>
        <v>9831.519999999995</v>
      </c>
      <c r="S324" s="18">
        <f t="shared" si="40"/>
        <v>172</v>
      </c>
      <c r="T324" s="30">
        <f t="shared" si="41"/>
        <v>57.159999999999968</v>
      </c>
    </row>
    <row r="325" spans="1:20" ht="14.25" customHeight="1">
      <c r="A325" s="6">
        <v>45628</v>
      </c>
      <c r="B325" s="7" t="s">
        <v>83</v>
      </c>
      <c r="C325" s="7" t="s">
        <v>554</v>
      </c>
      <c r="D325" s="7" t="s">
        <v>555</v>
      </c>
      <c r="E325" s="7" t="s">
        <v>264</v>
      </c>
      <c r="F325" s="7" t="s">
        <v>283</v>
      </c>
      <c r="G325" s="7" t="s">
        <v>74</v>
      </c>
      <c r="H325" s="7" t="s">
        <v>75</v>
      </c>
      <c r="I325" s="7">
        <v>60</v>
      </c>
      <c r="J325" s="7">
        <v>-4</v>
      </c>
      <c r="K325" s="7">
        <v>-98</v>
      </c>
      <c r="L325" s="7" t="s">
        <v>438</v>
      </c>
      <c r="M325" s="12" t="s">
        <v>207</v>
      </c>
      <c r="N325" s="13">
        <f t="shared" si="35"/>
        <v>24.5</v>
      </c>
      <c r="O325" s="13">
        <f t="shared" si="36"/>
        <v>-98</v>
      </c>
      <c r="P325" s="13">
        <f t="shared" si="37"/>
        <v>397092.7099999999</v>
      </c>
      <c r="Q325" s="13">
        <f t="shared" si="38"/>
        <v>-98</v>
      </c>
      <c r="R325" s="13">
        <f t="shared" si="39"/>
        <v>9929.519999999995</v>
      </c>
      <c r="S325" s="18">
        <f t="shared" si="40"/>
        <v>171</v>
      </c>
      <c r="T325" s="30">
        <f t="shared" si="41"/>
        <v>58.067368421052599</v>
      </c>
    </row>
    <row r="326" spans="1:20" ht="14.25" customHeight="1">
      <c r="A326" s="6">
        <v>45628</v>
      </c>
      <c r="B326" s="7" t="s">
        <v>83</v>
      </c>
      <c r="C326" s="7" t="s">
        <v>698</v>
      </c>
      <c r="D326" s="7" t="s">
        <v>699</v>
      </c>
      <c r="E326" s="7" t="s">
        <v>294</v>
      </c>
      <c r="F326" s="7" t="s">
        <v>477</v>
      </c>
      <c r="G326" s="7" t="s">
        <v>74</v>
      </c>
      <c r="H326" s="7" t="s">
        <v>75</v>
      </c>
      <c r="I326" s="7">
        <v>60</v>
      </c>
      <c r="J326" s="7">
        <v>-4</v>
      </c>
      <c r="K326" s="7">
        <v>-98</v>
      </c>
      <c r="L326" s="7" t="s">
        <v>438</v>
      </c>
      <c r="M326" s="12" t="s">
        <v>207</v>
      </c>
      <c r="N326" s="13">
        <f t="shared" si="35"/>
        <v>24.5</v>
      </c>
      <c r="O326" s="13">
        <f t="shared" si="36"/>
        <v>-98</v>
      </c>
      <c r="P326" s="13">
        <f t="shared" si="37"/>
        <v>397190.7099999999</v>
      </c>
      <c r="Q326" s="13">
        <f t="shared" si="38"/>
        <v>-98</v>
      </c>
      <c r="R326" s="13">
        <f t="shared" si="39"/>
        <v>10027.519999999995</v>
      </c>
      <c r="S326" s="18">
        <f t="shared" si="40"/>
        <v>170</v>
      </c>
      <c r="T326" s="30">
        <f t="shared" si="41"/>
        <v>58.985411764705852</v>
      </c>
    </row>
    <row r="327" spans="1:20" ht="14.25" customHeight="1">
      <c r="A327" s="6">
        <v>45628</v>
      </c>
      <c r="B327" s="7" t="s">
        <v>83</v>
      </c>
      <c r="C327" s="7" t="s">
        <v>506</v>
      </c>
      <c r="D327" s="7" t="s">
        <v>507</v>
      </c>
      <c r="E327" s="7" t="s">
        <v>264</v>
      </c>
      <c r="F327" s="7" t="s">
        <v>283</v>
      </c>
      <c r="G327" s="7" t="s">
        <v>74</v>
      </c>
      <c r="H327" s="7" t="s">
        <v>75</v>
      </c>
      <c r="I327" s="7">
        <v>60</v>
      </c>
      <c r="J327" s="7">
        <v>-4</v>
      </c>
      <c r="K327" s="7">
        <v>-98</v>
      </c>
      <c r="L327" s="7" t="s">
        <v>438</v>
      </c>
      <c r="M327" s="12" t="s">
        <v>207</v>
      </c>
      <c r="N327" s="13">
        <f t="shared" si="35"/>
        <v>24.5</v>
      </c>
      <c r="O327" s="13">
        <f t="shared" si="36"/>
        <v>-98</v>
      </c>
      <c r="P327" s="13">
        <f t="shared" si="37"/>
        <v>397288.7099999999</v>
      </c>
      <c r="Q327" s="13">
        <f t="shared" si="38"/>
        <v>-98</v>
      </c>
      <c r="R327" s="13">
        <f t="shared" si="39"/>
        <v>10125.519999999995</v>
      </c>
      <c r="S327" s="18">
        <f t="shared" si="40"/>
        <v>169</v>
      </c>
      <c r="T327" s="30">
        <f t="shared" si="41"/>
        <v>59.914319526627189</v>
      </c>
    </row>
    <row r="328" spans="1:20" ht="14.25" customHeight="1">
      <c r="A328" s="6">
        <v>45628</v>
      </c>
      <c r="B328" s="7" t="s">
        <v>83</v>
      </c>
      <c r="C328" s="7" t="s">
        <v>708</v>
      </c>
      <c r="D328" s="7" t="s">
        <v>709</v>
      </c>
      <c r="E328" s="7" t="s">
        <v>264</v>
      </c>
      <c r="F328" s="7" t="s">
        <v>283</v>
      </c>
      <c r="G328" s="7" t="s">
        <v>74</v>
      </c>
      <c r="H328" s="7" t="s">
        <v>75</v>
      </c>
      <c r="I328" s="7">
        <v>60</v>
      </c>
      <c r="J328" s="7">
        <v>-4</v>
      </c>
      <c r="K328" s="7">
        <v>-98</v>
      </c>
      <c r="L328" s="7" t="s">
        <v>438</v>
      </c>
      <c r="M328" s="12" t="s">
        <v>207</v>
      </c>
      <c r="N328" s="13">
        <f t="shared" si="35"/>
        <v>24.5</v>
      </c>
      <c r="O328" s="13">
        <f t="shared" si="36"/>
        <v>-98</v>
      </c>
      <c r="P328" s="13">
        <f t="shared" si="37"/>
        <v>397386.7099999999</v>
      </c>
      <c r="Q328" s="13">
        <f t="shared" si="38"/>
        <v>-98</v>
      </c>
      <c r="R328" s="13">
        <f t="shared" si="39"/>
        <v>10223.519999999995</v>
      </c>
      <c r="S328" s="18">
        <f t="shared" si="40"/>
        <v>168</v>
      </c>
      <c r="T328" s="30">
        <f t="shared" si="41"/>
        <v>60.854285714285687</v>
      </c>
    </row>
    <row r="329" spans="1:20" ht="14.25" customHeight="1">
      <c r="A329" s="6">
        <v>45628</v>
      </c>
      <c r="B329" s="7" t="s">
        <v>83</v>
      </c>
      <c r="C329" s="7" t="s">
        <v>580</v>
      </c>
      <c r="D329" s="7" t="s">
        <v>581</v>
      </c>
      <c r="E329" s="7" t="s">
        <v>264</v>
      </c>
      <c r="F329" s="7" t="s">
        <v>283</v>
      </c>
      <c r="G329" s="7" t="s">
        <v>74</v>
      </c>
      <c r="H329" s="7" t="s">
        <v>75</v>
      </c>
      <c r="I329" s="7">
        <v>60</v>
      </c>
      <c r="J329" s="7">
        <v>-4</v>
      </c>
      <c r="K329" s="7">
        <v>-98</v>
      </c>
      <c r="L329" s="7" t="s">
        <v>438</v>
      </c>
      <c r="M329" s="12" t="s">
        <v>207</v>
      </c>
      <c r="N329" s="13">
        <f t="shared" si="35"/>
        <v>24.5</v>
      </c>
      <c r="O329" s="13">
        <f t="shared" si="36"/>
        <v>-98</v>
      </c>
      <c r="P329" s="13">
        <f t="shared" si="37"/>
        <v>397484.7099999999</v>
      </c>
      <c r="Q329" s="13">
        <f t="shared" si="38"/>
        <v>-98</v>
      </c>
      <c r="R329" s="13">
        <f t="shared" si="39"/>
        <v>10321.519999999995</v>
      </c>
      <c r="S329" s="18">
        <f t="shared" si="40"/>
        <v>167</v>
      </c>
      <c r="T329" s="30">
        <f t="shared" si="41"/>
        <v>61.805508982035896</v>
      </c>
    </row>
    <row r="330" spans="1:20" ht="14.25" customHeight="1">
      <c r="A330" s="6">
        <v>45628</v>
      </c>
      <c r="B330" s="7" t="s">
        <v>83</v>
      </c>
      <c r="C330" s="7" t="s">
        <v>550</v>
      </c>
      <c r="D330" s="7" t="s">
        <v>551</v>
      </c>
      <c r="E330" s="7" t="s">
        <v>264</v>
      </c>
      <c r="F330" s="7" t="s">
        <v>283</v>
      </c>
      <c r="G330" s="7" t="s">
        <v>74</v>
      </c>
      <c r="H330" s="7" t="s">
        <v>75</v>
      </c>
      <c r="I330" s="7">
        <v>60</v>
      </c>
      <c r="J330" s="7">
        <v>-4</v>
      </c>
      <c r="K330" s="7">
        <v>-98</v>
      </c>
      <c r="L330" s="7" t="s">
        <v>438</v>
      </c>
      <c r="M330" s="12" t="s">
        <v>207</v>
      </c>
      <c r="N330" s="13">
        <f t="shared" si="35"/>
        <v>24.5</v>
      </c>
      <c r="O330" s="13">
        <f t="shared" si="36"/>
        <v>-98</v>
      </c>
      <c r="P330" s="13">
        <f t="shared" si="37"/>
        <v>397582.7099999999</v>
      </c>
      <c r="Q330" s="13">
        <f t="shared" si="38"/>
        <v>-98</v>
      </c>
      <c r="R330" s="13">
        <f t="shared" si="39"/>
        <v>10419.519999999997</v>
      </c>
      <c r="S330" s="18">
        <f t="shared" si="40"/>
        <v>166</v>
      </c>
      <c r="T330" s="30">
        <f t="shared" si="41"/>
        <v>62.768192771084315</v>
      </c>
    </row>
    <row r="331" spans="1:20" ht="14.25" customHeight="1">
      <c r="A331" s="6">
        <v>45628</v>
      </c>
      <c r="B331" s="7" t="s">
        <v>83</v>
      </c>
      <c r="C331" s="7" t="s">
        <v>463</v>
      </c>
      <c r="D331" s="7" t="s">
        <v>464</v>
      </c>
      <c r="E331" s="7" t="s">
        <v>264</v>
      </c>
      <c r="F331" s="7" t="s">
        <v>283</v>
      </c>
      <c r="G331" s="7" t="s">
        <v>74</v>
      </c>
      <c r="H331" s="7" t="s">
        <v>75</v>
      </c>
      <c r="I331" s="7">
        <v>60</v>
      </c>
      <c r="J331" s="7">
        <v>-4</v>
      </c>
      <c r="K331" s="7">
        <v>-98</v>
      </c>
      <c r="L331" s="7" t="s">
        <v>438</v>
      </c>
      <c r="M331" s="12" t="s">
        <v>207</v>
      </c>
      <c r="N331" s="13">
        <f t="shared" si="35"/>
        <v>24.5</v>
      </c>
      <c r="O331" s="13">
        <f t="shared" si="36"/>
        <v>-98</v>
      </c>
      <c r="P331" s="13">
        <f t="shared" si="37"/>
        <v>397680.7099999999</v>
      </c>
      <c r="Q331" s="13">
        <f t="shared" si="38"/>
        <v>-98</v>
      </c>
      <c r="R331" s="13">
        <f t="shared" si="39"/>
        <v>10517.519999999997</v>
      </c>
      <c r="S331" s="18">
        <f t="shared" si="40"/>
        <v>165</v>
      </c>
      <c r="T331" s="30">
        <f t="shared" si="41"/>
        <v>63.742545454545436</v>
      </c>
    </row>
    <row r="332" spans="1:20" ht="14.25" customHeight="1">
      <c r="A332" s="6">
        <v>45628</v>
      </c>
      <c r="B332" s="7" t="s">
        <v>83</v>
      </c>
      <c r="C332" s="7" t="s">
        <v>504</v>
      </c>
      <c r="D332" s="7" t="s">
        <v>505</v>
      </c>
      <c r="E332" s="7" t="s">
        <v>264</v>
      </c>
      <c r="F332" s="7" t="s">
        <v>283</v>
      </c>
      <c r="G332" s="7" t="s">
        <v>74</v>
      </c>
      <c r="H332" s="7" t="s">
        <v>75</v>
      </c>
      <c r="I332" s="7">
        <v>60</v>
      </c>
      <c r="J332" s="7">
        <v>-4</v>
      </c>
      <c r="K332" s="7">
        <v>-98</v>
      </c>
      <c r="L332" s="7" t="s">
        <v>438</v>
      </c>
      <c r="M332" s="12" t="s">
        <v>207</v>
      </c>
      <c r="N332" s="13">
        <f t="shared" si="35"/>
        <v>24.5</v>
      </c>
      <c r="O332" s="13">
        <f t="shared" si="36"/>
        <v>-98</v>
      </c>
      <c r="P332" s="13">
        <f t="shared" si="37"/>
        <v>397778.7099999999</v>
      </c>
      <c r="Q332" s="13">
        <f t="shared" si="38"/>
        <v>-98</v>
      </c>
      <c r="R332" s="13">
        <f t="shared" si="39"/>
        <v>10615.519999999997</v>
      </c>
      <c r="S332" s="18">
        <f t="shared" si="40"/>
        <v>164</v>
      </c>
      <c r="T332" s="30">
        <f t="shared" si="41"/>
        <v>64.728780487804855</v>
      </c>
    </row>
    <row r="333" spans="1:20" ht="14.25" customHeight="1">
      <c r="A333" s="6">
        <v>45628</v>
      </c>
      <c r="B333" s="7" t="s">
        <v>83</v>
      </c>
      <c r="C333" s="7" t="s">
        <v>576</v>
      </c>
      <c r="D333" s="7" t="s">
        <v>577</v>
      </c>
      <c r="E333" s="7" t="s">
        <v>264</v>
      </c>
      <c r="F333" s="7" t="s">
        <v>283</v>
      </c>
      <c r="G333" s="7" t="s">
        <v>74</v>
      </c>
      <c r="H333" s="7" t="s">
        <v>75</v>
      </c>
      <c r="I333" s="7">
        <v>60</v>
      </c>
      <c r="J333" s="7">
        <v>-4</v>
      </c>
      <c r="K333" s="7">
        <v>-98</v>
      </c>
      <c r="L333" s="7" t="s">
        <v>438</v>
      </c>
      <c r="M333" s="12" t="s">
        <v>207</v>
      </c>
      <c r="N333" s="13">
        <f t="shared" si="35"/>
        <v>24.5</v>
      </c>
      <c r="O333" s="13">
        <f t="shared" si="36"/>
        <v>-98</v>
      </c>
      <c r="P333" s="13">
        <f t="shared" si="37"/>
        <v>397876.7099999999</v>
      </c>
      <c r="Q333" s="13">
        <f t="shared" si="38"/>
        <v>-98</v>
      </c>
      <c r="R333" s="13">
        <f t="shared" si="39"/>
        <v>10713.519999999997</v>
      </c>
      <c r="S333" s="18">
        <f t="shared" si="40"/>
        <v>163</v>
      </c>
      <c r="T333" s="30">
        <f t="shared" si="41"/>
        <v>65.727116564417159</v>
      </c>
    </row>
    <row r="334" spans="1:20" ht="14.25" customHeight="1">
      <c r="A334" s="6">
        <v>45628</v>
      </c>
      <c r="B334" s="7" t="s">
        <v>83</v>
      </c>
      <c r="C334" s="7" t="s">
        <v>634</v>
      </c>
      <c r="D334" s="7" t="s">
        <v>635</v>
      </c>
      <c r="E334" s="7" t="s">
        <v>294</v>
      </c>
      <c r="F334" s="7" t="s">
        <v>477</v>
      </c>
      <c r="G334" s="7" t="s">
        <v>74</v>
      </c>
      <c r="H334" s="7" t="s">
        <v>75</v>
      </c>
      <c r="I334" s="7">
        <v>60</v>
      </c>
      <c r="J334" s="7">
        <v>-4</v>
      </c>
      <c r="K334" s="7">
        <v>-98</v>
      </c>
      <c r="L334" s="7" t="s">
        <v>438</v>
      </c>
      <c r="M334" s="12" t="s">
        <v>207</v>
      </c>
      <c r="N334" s="13">
        <f t="shared" si="35"/>
        <v>24.5</v>
      </c>
      <c r="O334" s="13">
        <f t="shared" si="36"/>
        <v>-98</v>
      </c>
      <c r="P334" s="13">
        <f t="shared" si="37"/>
        <v>397974.7099999999</v>
      </c>
      <c r="Q334" s="13">
        <f t="shared" si="38"/>
        <v>-98</v>
      </c>
      <c r="R334" s="13">
        <f t="shared" si="39"/>
        <v>10811.519999999997</v>
      </c>
      <c r="S334" s="18">
        <f t="shared" si="40"/>
        <v>162</v>
      </c>
      <c r="T334" s="30">
        <f t="shared" si="41"/>
        <v>66.737777777777751</v>
      </c>
    </row>
    <row r="335" spans="1:20" ht="14.25" customHeight="1">
      <c r="A335" s="6">
        <v>45628</v>
      </c>
      <c r="B335" s="7" t="s">
        <v>83</v>
      </c>
      <c r="C335" s="7" t="s">
        <v>441</v>
      </c>
      <c r="D335" s="7" t="s">
        <v>442</v>
      </c>
      <c r="E335" s="7" t="s">
        <v>264</v>
      </c>
      <c r="F335" s="7" t="s">
        <v>283</v>
      </c>
      <c r="G335" s="7" t="s">
        <v>74</v>
      </c>
      <c r="H335" s="7" t="s">
        <v>75</v>
      </c>
      <c r="I335" s="7">
        <v>60</v>
      </c>
      <c r="J335" s="7">
        <v>-4</v>
      </c>
      <c r="K335" s="7">
        <v>-98</v>
      </c>
      <c r="L335" s="7" t="s">
        <v>438</v>
      </c>
      <c r="M335" s="12" t="s">
        <v>207</v>
      </c>
      <c r="N335" s="13">
        <f t="shared" si="35"/>
        <v>24.5</v>
      </c>
      <c r="O335" s="13">
        <f t="shared" si="36"/>
        <v>-98</v>
      </c>
      <c r="P335" s="13">
        <f t="shared" si="37"/>
        <v>398072.7099999999</v>
      </c>
      <c r="Q335" s="13">
        <f t="shared" si="38"/>
        <v>-98</v>
      </c>
      <c r="R335" s="13">
        <f t="shared" si="39"/>
        <v>10909.519999999997</v>
      </c>
      <c r="S335" s="18">
        <f t="shared" si="40"/>
        <v>161</v>
      </c>
      <c r="T335" s="30">
        <f t="shared" si="41"/>
        <v>67.76099378881986</v>
      </c>
    </row>
    <row r="336" spans="1:20" ht="14.25" customHeight="1">
      <c r="A336" s="6">
        <v>45628</v>
      </c>
      <c r="B336" s="7" t="s">
        <v>83</v>
      </c>
      <c r="C336" s="7" t="s">
        <v>616</v>
      </c>
      <c r="D336" s="7" t="s">
        <v>617</v>
      </c>
      <c r="E336" s="7" t="s">
        <v>264</v>
      </c>
      <c r="F336" s="7" t="s">
        <v>283</v>
      </c>
      <c r="G336" s="7" t="s">
        <v>74</v>
      </c>
      <c r="H336" s="7" t="s">
        <v>75</v>
      </c>
      <c r="I336" s="7">
        <v>60</v>
      </c>
      <c r="J336" s="7">
        <v>-4</v>
      </c>
      <c r="K336" s="7">
        <v>-98</v>
      </c>
      <c r="L336" s="7" t="s">
        <v>438</v>
      </c>
      <c r="M336" s="12" t="s">
        <v>207</v>
      </c>
      <c r="N336" s="13">
        <f t="shared" si="35"/>
        <v>24.5</v>
      </c>
      <c r="O336" s="13">
        <f t="shared" si="36"/>
        <v>-98</v>
      </c>
      <c r="P336" s="13">
        <f t="shared" si="37"/>
        <v>398170.7099999999</v>
      </c>
      <c r="Q336" s="13">
        <f t="shared" si="38"/>
        <v>-98</v>
      </c>
      <c r="R336" s="13">
        <f t="shared" si="39"/>
        <v>11007.519999999997</v>
      </c>
      <c r="S336" s="18">
        <f t="shared" si="40"/>
        <v>160</v>
      </c>
      <c r="T336" s="30">
        <f t="shared" si="41"/>
        <v>68.796999999999983</v>
      </c>
    </row>
    <row r="337" spans="1:20" ht="14.25" customHeight="1">
      <c r="A337" s="6">
        <v>45628</v>
      </c>
      <c r="B337" s="7" t="s">
        <v>83</v>
      </c>
      <c r="C337" s="7" t="s">
        <v>518</v>
      </c>
      <c r="D337" s="7" t="s">
        <v>519</v>
      </c>
      <c r="E337" s="7" t="s">
        <v>264</v>
      </c>
      <c r="F337" s="7" t="s">
        <v>283</v>
      </c>
      <c r="G337" s="7" t="s">
        <v>74</v>
      </c>
      <c r="H337" s="7" t="s">
        <v>75</v>
      </c>
      <c r="I337" s="7">
        <v>60</v>
      </c>
      <c r="J337" s="7">
        <v>-4</v>
      </c>
      <c r="K337" s="7">
        <v>-98</v>
      </c>
      <c r="L337" s="7" t="s">
        <v>438</v>
      </c>
      <c r="M337" s="12" t="s">
        <v>207</v>
      </c>
      <c r="N337" s="13">
        <f t="shared" si="35"/>
        <v>24.5</v>
      </c>
      <c r="O337" s="13">
        <f t="shared" si="36"/>
        <v>-98</v>
      </c>
      <c r="P337" s="13">
        <f t="shared" si="37"/>
        <v>398268.7099999999</v>
      </c>
      <c r="Q337" s="13">
        <f t="shared" si="38"/>
        <v>-98</v>
      </c>
      <c r="R337" s="13">
        <f t="shared" si="39"/>
        <v>11105.519999999997</v>
      </c>
      <c r="S337" s="18">
        <f t="shared" si="40"/>
        <v>159</v>
      </c>
      <c r="T337" s="30">
        <f t="shared" si="41"/>
        <v>69.846037735849038</v>
      </c>
    </row>
    <row r="338" spans="1:20" ht="14.25" customHeight="1">
      <c r="A338" s="6">
        <v>45628</v>
      </c>
      <c r="B338" s="7" t="s">
        <v>83</v>
      </c>
      <c r="C338" s="7" t="s">
        <v>652</v>
      </c>
      <c r="D338" s="7" t="s">
        <v>653</v>
      </c>
      <c r="E338" s="7" t="s">
        <v>264</v>
      </c>
      <c r="F338" s="7" t="s">
        <v>283</v>
      </c>
      <c r="G338" s="7" t="s">
        <v>74</v>
      </c>
      <c r="H338" s="7" t="s">
        <v>75</v>
      </c>
      <c r="I338" s="7">
        <v>60</v>
      </c>
      <c r="J338" s="7">
        <v>-4</v>
      </c>
      <c r="K338" s="7">
        <v>-98</v>
      </c>
      <c r="L338" s="7" t="s">
        <v>438</v>
      </c>
      <c r="M338" s="12" t="s">
        <v>207</v>
      </c>
      <c r="N338" s="13">
        <f t="shared" si="35"/>
        <v>24.5</v>
      </c>
      <c r="O338" s="13">
        <f t="shared" si="36"/>
        <v>-98</v>
      </c>
      <c r="P338" s="13">
        <f t="shared" si="37"/>
        <v>398366.7099999999</v>
      </c>
      <c r="Q338" s="13">
        <f t="shared" si="38"/>
        <v>-98</v>
      </c>
      <c r="R338" s="13">
        <f t="shared" si="39"/>
        <v>11203.519999999997</v>
      </c>
      <c r="S338" s="18">
        <f t="shared" si="40"/>
        <v>158</v>
      </c>
      <c r="T338" s="30">
        <f t="shared" si="41"/>
        <v>70.908354430379731</v>
      </c>
    </row>
    <row r="339" spans="1:20" ht="14.25" customHeight="1">
      <c r="A339" s="6">
        <v>45628</v>
      </c>
      <c r="B339" s="7" t="s">
        <v>83</v>
      </c>
      <c r="C339" s="7" t="s">
        <v>467</v>
      </c>
      <c r="D339" s="7" t="s">
        <v>468</v>
      </c>
      <c r="E339" s="7" t="s">
        <v>264</v>
      </c>
      <c r="F339" s="7" t="s">
        <v>283</v>
      </c>
      <c r="G339" s="7" t="s">
        <v>74</v>
      </c>
      <c r="H339" s="7" t="s">
        <v>75</v>
      </c>
      <c r="I339" s="7">
        <v>60</v>
      </c>
      <c r="J339" s="7">
        <v>-4</v>
      </c>
      <c r="K339" s="7">
        <v>-98</v>
      </c>
      <c r="L339" s="7" t="s">
        <v>438</v>
      </c>
      <c r="M339" s="12" t="s">
        <v>207</v>
      </c>
      <c r="N339" s="13">
        <f t="shared" si="35"/>
        <v>24.5</v>
      </c>
      <c r="O339" s="13">
        <f t="shared" si="36"/>
        <v>-98</v>
      </c>
      <c r="P339" s="13">
        <f t="shared" si="37"/>
        <v>398464.7099999999</v>
      </c>
      <c r="Q339" s="13">
        <f t="shared" si="38"/>
        <v>-98</v>
      </c>
      <c r="R339" s="13">
        <f t="shared" si="39"/>
        <v>11301.519999999997</v>
      </c>
      <c r="S339" s="18">
        <f t="shared" si="40"/>
        <v>157</v>
      </c>
      <c r="T339" s="30">
        <f t="shared" si="41"/>
        <v>71.984203821656024</v>
      </c>
    </row>
    <row r="340" spans="1:20" ht="14.25" customHeight="1">
      <c r="A340" s="6">
        <v>45628</v>
      </c>
      <c r="B340" s="7" t="s">
        <v>83</v>
      </c>
      <c r="C340" s="7" t="s">
        <v>694</v>
      </c>
      <c r="D340" s="7" t="s">
        <v>695</v>
      </c>
      <c r="E340" s="7" t="s">
        <v>264</v>
      </c>
      <c r="F340" s="7" t="s">
        <v>283</v>
      </c>
      <c r="G340" s="7" t="s">
        <v>74</v>
      </c>
      <c r="H340" s="7" t="s">
        <v>75</v>
      </c>
      <c r="I340" s="7">
        <v>60</v>
      </c>
      <c r="J340" s="7">
        <v>-4</v>
      </c>
      <c r="K340" s="7">
        <v>-98</v>
      </c>
      <c r="L340" s="7" t="s">
        <v>438</v>
      </c>
      <c r="M340" s="12" t="s">
        <v>207</v>
      </c>
      <c r="N340" s="13">
        <f t="shared" si="35"/>
        <v>24.5</v>
      </c>
      <c r="O340" s="13">
        <f t="shared" si="36"/>
        <v>-98</v>
      </c>
      <c r="P340" s="13">
        <f t="shared" si="37"/>
        <v>398562.7099999999</v>
      </c>
      <c r="Q340" s="13">
        <f t="shared" si="38"/>
        <v>-98</v>
      </c>
      <c r="R340" s="13">
        <f t="shared" si="39"/>
        <v>11399.519999999997</v>
      </c>
      <c r="S340" s="18">
        <f t="shared" si="40"/>
        <v>156</v>
      </c>
      <c r="T340" s="30">
        <f t="shared" si="41"/>
        <v>73.073846153846134</v>
      </c>
    </row>
    <row r="341" spans="1:20" ht="14.25" customHeight="1">
      <c r="A341" s="6">
        <v>45628</v>
      </c>
      <c r="B341" s="7" t="s">
        <v>83</v>
      </c>
      <c r="C341" s="7" t="s">
        <v>642</v>
      </c>
      <c r="D341" s="7" t="s">
        <v>643</v>
      </c>
      <c r="E341" s="7" t="s">
        <v>264</v>
      </c>
      <c r="F341" s="7" t="s">
        <v>283</v>
      </c>
      <c r="G341" s="7" t="s">
        <v>74</v>
      </c>
      <c r="H341" s="7" t="s">
        <v>75</v>
      </c>
      <c r="I341" s="7">
        <v>60</v>
      </c>
      <c r="J341" s="7">
        <v>-4</v>
      </c>
      <c r="K341" s="7">
        <v>-98</v>
      </c>
      <c r="L341" s="7" t="s">
        <v>438</v>
      </c>
      <c r="M341" s="12" t="s">
        <v>207</v>
      </c>
      <c r="N341" s="13">
        <f t="shared" si="35"/>
        <v>24.5</v>
      </c>
      <c r="O341" s="13">
        <f t="shared" si="36"/>
        <v>-98</v>
      </c>
      <c r="P341" s="13">
        <f t="shared" si="37"/>
        <v>398660.7099999999</v>
      </c>
      <c r="Q341" s="13">
        <f t="shared" si="38"/>
        <v>-98</v>
      </c>
      <c r="R341" s="13">
        <f t="shared" si="39"/>
        <v>11497.519999999997</v>
      </c>
      <c r="S341" s="18">
        <f t="shared" si="40"/>
        <v>155</v>
      </c>
      <c r="T341" s="30">
        <f t="shared" si="41"/>
        <v>74.177548387096749</v>
      </c>
    </row>
    <row r="342" spans="1:20" ht="14.25" customHeight="1">
      <c r="A342" s="6">
        <v>45628</v>
      </c>
      <c r="B342" s="7" t="s">
        <v>83</v>
      </c>
      <c r="C342" s="7" t="s">
        <v>496</v>
      </c>
      <c r="D342" s="7" t="s">
        <v>497</v>
      </c>
      <c r="E342" s="7" t="s">
        <v>264</v>
      </c>
      <c r="F342" s="7" t="s">
        <v>283</v>
      </c>
      <c r="G342" s="7" t="s">
        <v>74</v>
      </c>
      <c r="H342" s="7" t="s">
        <v>75</v>
      </c>
      <c r="I342" s="7">
        <v>60</v>
      </c>
      <c r="J342" s="7">
        <v>-4</v>
      </c>
      <c r="K342" s="7">
        <v>-98</v>
      </c>
      <c r="L342" s="7" t="s">
        <v>438</v>
      </c>
      <c r="M342" s="12" t="s">
        <v>207</v>
      </c>
      <c r="N342" s="13">
        <f t="shared" si="35"/>
        <v>24.5</v>
      </c>
      <c r="O342" s="13">
        <f t="shared" si="36"/>
        <v>-98</v>
      </c>
      <c r="P342" s="13">
        <f t="shared" si="37"/>
        <v>398758.7099999999</v>
      </c>
      <c r="Q342" s="13">
        <f t="shared" si="38"/>
        <v>-98</v>
      </c>
      <c r="R342" s="13">
        <f t="shared" si="39"/>
        <v>11595.519999999997</v>
      </c>
      <c r="S342" s="18">
        <f t="shared" si="40"/>
        <v>154</v>
      </c>
      <c r="T342" s="30">
        <f t="shared" si="41"/>
        <v>75.295584415584401</v>
      </c>
    </row>
    <row r="343" spans="1:20" ht="14.25" customHeight="1">
      <c r="A343" s="6">
        <v>45628</v>
      </c>
      <c r="B343" s="7" t="s">
        <v>83</v>
      </c>
      <c r="C343" s="7" t="s">
        <v>461</v>
      </c>
      <c r="D343" s="7" t="s">
        <v>462</v>
      </c>
      <c r="E343" s="7" t="s">
        <v>264</v>
      </c>
      <c r="F343" s="7" t="s">
        <v>283</v>
      </c>
      <c r="G343" s="7" t="s">
        <v>74</v>
      </c>
      <c r="H343" s="7" t="s">
        <v>75</v>
      </c>
      <c r="I343" s="7">
        <v>60</v>
      </c>
      <c r="J343" s="7">
        <v>-4</v>
      </c>
      <c r="K343" s="7">
        <v>-98</v>
      </c>
      <c r="L343" s="7" t="s">
        <v>438</v>
      </c>
      <c r="M343" s="12" t="s">
        <v>207</v>
      </c>
      <c r="N343" s="13">
        <f t="shared" si="35"/>
        <v>24.5</v>
      </c>
      <c r="O343" s="13">
        <f t="shared" si="36"/>
        <v>-98</v>
      </c>
      <c r="P343" s="13">
        <f t="shared" si="37"/>
        <v>398856.7099999999</v>
      </c>
      <c r="Q343" s="13">
        <f t="shared" si="38"/>
        <v>-98</v>
      </c>
      <c r="R343" s="13">
        <f t="shared" si="39"/>
        <v>11693.519999999997</v>
      </c>
      <c r="S343" s="18">
        <f t="shared" si="40"/>
        <v>153</v>
      </c>
      <c r="T343" s="30">
        <f t="shared" si="41"/>
        <v>76.428235294117627</v>
      </c>
    </row>
    <row r="344" spans="1:20" ht="14.25" customHeight="1">
      <c r="A344" s="6">
        <v>45628</v>
      </c>
      <c r="B344" s="7" t="s">
        <v>83</v>
      </c>
      <c r="C344" s="7" t="s">
        <v>526</v>
      </c>
      <c r="D344" s="7" t="s">
        <v>527</v>
      </c>
      <c r="E344" s="7" t="s">
        <v>264</v>
      </c>
      <c r="F344" s="7" t="s">
        <v>283</v>
      </c>
      <c r="G344" s="7" t="s">
        <v>74</v>
      </c>
      <c r="H344" s="7" t="s">
        <v>75</v>
      </c>
      <c r="I344" s="7">
        <v>60</v>
      </c>
      <c r="J344" s="7">
        <v>-4</v>
      </c>
      <c r="K344" s="7">
        <v>-98</v>
      </c>
      <c r="L344" s="7" t="s">
        <v>438</v>
      </c>
      <c r="M344" s="12" t="s">
        <v>207</v>
      </c>
      <c r="N344" s="13">
        <f t="shared" si="35"/>
        <v>24.5</v>
      </c>
      <c r="O344" s="13">
        <f t="shared" si="36"/>
        <v>-98</v>
      </c>
      <c r="P344" s="13">
        <f t="shared" si="37"/>
        <v>398954.7099999999</v>
      </c>
      <c r="Q344" s="13">
        <f t="shared" si="38"/>
        <v>-98</v>
      </c>
      <c r="R344" s="13">
        <f t="shared" si="39"/>
        <v>11791.519999999997</v>
      </c>
      <c r="S344" s="18">
        <f t="shared" si="40"/>
        <v>152</v>
      </c>
      <c r="T344" s="30">
        <f t="shared" si="41"/>
        <v>77.575789473684196</v>
      </c>
    </row>
    <row r="345" spans="1:20" ht="14.25" customHeight="1">
      <c r="A345" s="6">
        <v>45628</v>
      </c>
      <c r="B345" s="7" t="s">
        <v>83</v>
      </c>
      <c r="C345" s="7" t="s">
        <v>546</v>
      </c>
      <c r="D345" s="7" t="s">
        <v>547</v>
      </c>
      <c r="E345" s="7" t="s">
        <v>264</v>
      </c>
      <c r="F345" s="7" t="s">
        <v>283</v>
      </c>
      <c r="G345" s="7" t="s">
        <v>74</v>
      </c>
      <c r="H345" s="7" t="s">
        <v>75</v>
      </c>
      <c r="I345" s="7">
        <v>60</v>
      </c>
      <c r="J345" s="7">
        <v>-4</v>
      </c>
      <c r="K345" s="7">
        <v>-98</v>
      </c>
      <c r="L345" s="7" t="s">
        <v>438</v>
      </c>
      <c r="M345" s="12" t="s">
        <v>207</v>
      </c>
      <c r="N345" s="13">
        <f t="shared" si="35"/>
        <v>24.5</v>
      </c>
      <c r="O345" s="13">
        <f t="shared" si="36"/>
        <v>-98</v>
      </c>
      <c r="P345" s="13">
        <f t="shared" si="37"/>
        <v>399052.7099999999</v>
      </c>
      <c r="Q345" s="13">
        <f t="shared" si="38"/>
        <v>-98</v>
      </c>
      <c r="R345" s="13">
        <f t="shared" si="39"/>
        <v>11889.519999999997</v>
      </c>
      <c r="S345" s="18">
        <f t="shared" si="40"/>
        <v>151</v>
      </c>
      <c r="T345" s="30">
        <f t="shared" si="41"/>
        <v>78.738543046357591</v>
      </c>
    </row>
    <row r="346" spans="1:20" ht="14.25" customHeight="1">
      <c r="A346" s="6">
        <v>45628</v>
      </c>
      <c r="B346" s="7" t="s">
        <v>83</v>
      </c>
      <c r="C346" s="7" t="s">
        <v>478</v>
      </c>
      <c r="D346" s="7" t="s">
        <v>479</v>
      </c>
      <c r="E346" s="7" t="s">
        <v>264</v>
      </c>
      <c r="F346" s="7" t="s">
        <v>283</v>
      </c>
      <c r="G346" s="7" t="s">
        <v>74</v>
      </c>
      <c r="H346" s="7" t="s">
        <v>75</v>
      </c>
      <c r="I346" s="7">
        <v>60</v>
      </c>
      <c r="J346" s="7">
        <v>-4</v>
      </c>
      <c r="K346" s="7">
        <v>-98</v>
      </c>
      <c r="L346" s="7" t="s">
        <v>438</v>
      </c>
      <c r="M346" s="12" t="s">
        <v>207</v>
      </c>
      <c r="N346" s="13">
        <f t="shared" si="35"/>
        <v>24.5</v>
      </c>
      <c r="O346" s="13">
        <f t="shared" si="36"/>
        <v>-98</v>
      </c>
      <c r="P346" s="13">
        <f t="shared" si="37"/>
        <v>399150.7099999999</v>
      </c>
      <c r="Q346" s="13">
        <f t="shared" si="38"/>
        <v>-98</v>
      </c>
      <c r="R346" s="13">
        <f t="shared" si="39"/>
        <v>11987.519999999997</v>
      </c>
      <c r="S346" s="18">
        <f t="shared" si="40"/>
        <v>150</v>
      </c>
      <c r="T346" s="30">
        <f t="shared" si="41"/>
        <v>79.916799999999981</v>
      </c>
    </row>
    <row r="347" spans="1:20" ht="14.25" customHeight="1">
      <c r="A347" s="6">
        <v>45628</v>
      </c>
      <c r="B347" s="7" t="s">
        <v>83</v>
      </c>
      <c r="C347" s="7" t="s">
        <v>494</v>
      </c>
      <c r="D347" s="7" t="s">
        <v>495</v>
      </c>
      <c r="E347" s="7" t="s">
        <v>264</v>
      </c>
      <c r="F347" s="7" t="s">
        <v>283</v>
      </c>
      <c r="G347" s="7" t="s">
        <v>74</v>
      </c>
      <c r="H347" s="7" t="s">
        <v>75</v>
      </c>
      <c r="I347" s="7">
        <v>60</v>
      </c>
      <c r="J347" s="7">
        <v>-4</v>
      </c>
      <c r="K347" s="7">
        <v>-98</v>
      </c>
      <c r="L347" s="7" t="s">
        <v>438</v>
      </c>
      <c r="M347" s="12" t="s">
        <v>207</v>
      </c>
      <c r="N347" s="13">
        <f t="shared" si="35"/>
        <v>24.5</v>
      </c>
      <c r="O347" s="13">
        <f t="shared" si="36"/>
        <v>-98</v>
      </c>
      <c r="P347" s="13">
        <f t="shared" si="37"/>
        <v>399248.7099999999</v>
      </c>
      <c r="Q347" s="13">
        <f t="shared" si="38"/>
        <v>-98</v>
      </c>
      <c r="R347" s="13">
        <f t="shared" si="39"/>
        <v>12085.519999999997</v>
      </c>
      <c r="S347" s="18">
        <f t="shared" si="40"/>
        <v>149</v>
      </c>
      <c r="T347" s="30">
        <f t="shared" si="41"/>
        <v>81.110872483221456</v>
      </c>
    </row>
    <row r="348" spans="1:20" ht="14.25" customHeight="1">
      <c r="A348" s="6">
        <v>45628</v>
      </c>
      <c r="B348" s="7" t="s">
        <v>83</v>
      </c>
      <c r="C348" s="7" t="s">
        <v>628</v>
      </c>
      <c r="D348" s="7" t="s">
        <v>629</v>
      </c>
      <c r="E348" s="7" t="s">
        <v>264</v>
      </c>
      <c r="F348" s="7" t="s">
        <v>283</v>
      </c>
      <c r="G348" s="7" t="s">
        <v>74</v>
      </c>
      <c r="H348" s="7" t="s">
        <v>75</v>
      </c>
      <c r="I348" s="7">
        <v>60</v>
      </c>
      <c r="J348" s="7">
        <v>-4</v>
      </c>
      <c r="K348" s="7">
        <v>-98</v>
      </c>
      <c r="L348" s="7" t="s">
        <v>438</v>
      </c>
      <c r="M348" s="12" t="s">
        <v>207</v>
      </c>
      <c r="N348" s="13">
        <f t="shared" si="35"/>
        <v>24.5</v>
      </c>
      <c r="O348" s="13">
        <f t="shared" si="36"/>
        <v>-98</v>
      </c>
      <c r="P348" s="13">
        <f t="shared" si="37"/>
        <v>399346.7099999999</v>
      </c>
      <c r="Q348" s="13">
        <f t="shared" si="38"/>
        <v>-98</v>
      </c>
      <c r="R348" s="13">
        <f t="shared" si="39"/>
        <v>12183.519999999993</v>
      </c>
      <c r="S348" s="18">
        <f t="shared" si="40"/>
        <v>148</v>
      </c>
      <c r="T348" s="30">
        <f t="shared" si="41"/>
        <v>82.321081081081033</v>
      </c>
    </row>
    <row r="349" spans="1:20" ht="14.25" customHeight="1">
      <c r="A349" s="6">
        <v>45628</v>
      </c>
      <c r="B349" s="7" t="s">
        <v>83</v>
      </c>
      <c r="C349" s="7" t="s">
        <v>512</v>
      </c>
      <c r="D349" s="7" t="s">
        <v>513</v>
      </c>
      <c r="E349" s="7" t="s">
        <v>264</v>
      </c>
      <c r="F349" s="7" t="s">
        <v>283</v>
      </c>
      <c r="G349" s="7" t="s">
        <v>74</v>
      </c>
      <c r="H349" s="7" t="s">
        <v>75</v>
      </c>
      <c r="I349" s="7">
        <v>60</v>
      </c>
      <c r="J349" s="7">
        <v>-4</v>
      </c>
      <c r="K349" s="7">
        <v>-98</v>
      </c>
      <c r="L349" s="7" t="s">
        <v>438</v>
      </c>
      <c r="M349" s="12" t="s">
        <v>207</v>
      </c>
      <c r="N349" s="13">
        <f t="shared" si="35"/>
        <v>24.5</v>
      </c>
      <c r="O349" s="13">
        <f t="shared" si="36"/>
        <v>-98</v>
      </c>
      <c r="P349" s="13">
        <f t="shared" si="37"/>
        <v>399444.7099999999</v>
      </c>
      <c r="Q349" s="13">
        <f t="shared" si="38"/>
        <v>-98</v>
      </c>
      <c r="R349" s="13">
        <f t="shared" si="39"/>
        <v>12281.519999999993</v>
      </c>
      <c r="S349" s="18">
        <f t="shared" si="40"/>
        <v>147</v>
      </c>
      <c r="T349" s="30">
        <f t="shared" si="41"/>
        <v>83.547755102040767</v>
      </c>
    </row>
    <row r="350" spans="1:20" ht="14.25" customHeight="1">
      <c r="A350" s="6">
        <v>45628</v>
      </c>
      <c r="B350" s="7" t="s">
        <v>83</v>
      </c>
      <c r="C350" s="7" t="s">
        <v>552</v>
      </c>
      <c r="D350" s="7" t="s">
        <v>553</v>
      </c>
      <c r="E350" s="7" t="s">
        <v>264</v>
      </c>
      <c r="F350" s="7" t="s">
        <v>283</v>
      </c>
      <c r="G350" s="7" t="s">
        <v>74</v>
      </c>
      <c r="H350" s="7" t="s">
        <v>75</v>
      </c>
      <c r="I350" s="7">
        <v>60</v>
      </c>
      <c r="J350" s="7">
        <v>-4</v>
      </c>
      <c r="K350" s="7">
        <v>-98</v>
      </c>
      <c r="L350" s="7" t="s">
        <v>438</v>
      </c>
      <c r="M350" s="12" t="s">
        <v>207</v>
      </c>
      <c r="N350" s="13">
        <f t="shared" si="35"/>
        <v>24.5</v>
      </c>
      <c r="O350" s="13">
        <f t="shared" si="36"/>
        <v>-98</v>
      </c>
      <c r="P350" s="13">
        <f t="shared" si="37"/>
        <v>399542.7099999999</v>
      </c>
      <c r="Q350" s="13">
        <f t="shared" si="38"/>
        <v>-98</v>
      </c>
      <c r="R350" s="13">
        <f t="shared" si="39"/>
        <v>12379.519999999993</v>
      </c>
      <c r="S350" s="18">
        <f t="shared" si="40"/>
        <v>146</v>
      </c>
      <c r="T350" s="30">
        <f t="shared" si="41"/>
        <v>84.791232876712286</v>
      </c>
    </row>
    <row r="351" spans="1:20" ht="14.25" customHeight="1">
      <c r="A351" s="6">
        <v>45628</v>
      </c>
      <c r="B351" s="7" t="s">
        <v>83</v>
      </c>
      <c r="C351" s="7" t="s">
        <v>692</v>
      </c>
      <c r="D351" s="7" t="s">
        <v>693</v>
      </c>
      <c r="E351" s="7" t="s">
        <v>294</v>
      </c>
      <c r="F351" s="7" t="s">
        <v>477</v>
      </c>
      <c r="G351" s="7" t="s">
        <v>74</v>
      </c>
      <c r="H351" s="7" t="s">
        <v>75</v>
      </c>
      <c r="I351" s="7">
        <v>60</v>
      </c>
      <c r="J351" s="7">
        <v>-4</v>
      </c>
      <c r="K351" s="7">
        <v>-98</v>
      </c>
      <c r="L351" s="7" t="s">
        <v>438</v>
      </c>
      <c r="M351" s="12" t="s">
        <v>207</v>
      </c>
      <c r="N351" s="13">
        <f t="shared" si="35"/>
        <v>24.5</v>
      </c>
      <c r="O351" s="13">
        <f t="shared" si="36"/>
        <v>-98</v>
      </c>
      <c r="P351" s="13">
        <f t="shared" si="37"/>
        <v>399640.7099999999</v>
      </c>
      <c r="Q351" s="13">
        <f t="shared" si="38"/>
        <v>-98</v>
      </c>
      <c r="R351" s="13">
        <f t="shared" si="39"/>
        <v>12477.519999999993</v>
      </c>
      <c r="S351" s="18">
        <f t="shared" si="40"/>
        <v>145</v>
      </c>
      <c r="T351" s="30">
        <f t="shared" si="41"/>
        <v>86.051862068965477</v>
      </c>
    </row>
    <row r="352" spans="1:20" ht="14.25" customHeight="1">
      <c r="A352" s="6">
        <v>45628</v>
      </c>
      <c r="B352" s="7" t="s">
        <v>83</v>
      </c>
      <c r="C352" s="7" t="s">
        <v>498</v>
      </c>
      <c r="D352" s="7" t="s">
        <v>499</v>
      </c>
      <c r="E352" s="7" t="s">
        <v>264</v>
      </c>
      <c r="F352" s="7" t="s">
        <v>283</v>
      </c>
      <c r="G352" s="7" t="s">
        <v>74</v>
      </c>
      <c r="H352" s="7" t="s">
        <v>75</v>
      </c>
      <c r="I352" s="7">
        <v>60</v>
      </c>
      <c r="J352" s="7">
        <v>-4</v>
      </c>
      <c r="K352" s="7">
        <v>-98</v>
      </c>
      <c r="L352" s="7" t="s">
        <v>438</v>
      </c>
      <c r="M352" s="12" t="s">
        <v>207</v>
      </c>
      <c r="N352" s="13">
        <f t="shared" si="35"/>
        <v>24.5</v>
      </c>
      <c r="O352" s="13">
        <f t="shared" si="36"/>
        <v>-98</v>
      </c>
      <c r="P352" s="13">
        <f t="shared" si="37"/>
        <v>399738.7099999999</v>
      </c>
      <c r="Q352" s="13">
        <f t="shared" si="38"/>
        <v>-98</v>
      </c>
      <c r="R352" s="13">
        <f t="shared" si="39"/>
        <v>12575.519999999993</v>
      </c>
      <c r="S352" s="18">
        <f t="shared" si="40"/>
        <v>144</v>
      </c>
      <c r="T352" s="30">
        <f t="shared" si="41"/>
        <v>87.329999999999956</v>
      </c>
    </row>
    <row r="353" spans="1:20" ht="14.25" customHeight="1">
      <c r="A353" s="6">
        <v>45628</v>
      </c>
      <c r="B353" s="7" t="s">
        <v>83</v>
      </c>
      <c r="C353" s="7" t="s">
        <v>560</v>
      </c>
      <c r="D353" s="7" t="s">
        <v>561</v>
      </c>
      <c r="E353" s="7" t="s">
        <v>264</v>
      </c>
      <c r="F353" s="7" t="s">
        <v>283</v>
      </c>
      <c r="G353" s="7" t="s">
        <v>74</v>
      </c>
      <c r="H353" s="7" t="s">
        <v>75</v>
      </c>
      <c r="I353" s="7">
        <v>60</v>
      </c>
      <c r="J353" s="7">
        <v>-4</v>
      </c>
      <c r="K353" s="7">
        <v>-98</v>
      </c>
      <c r="L353" s="7" t="s">
        <v>438</v>
      </c>
      <c r="M353" s="12" t="s">
        <v>207</v>
      </c>
      <c r="N353" s="13">
        <f t="shared" si="35"/>
        <v>24.5</v>
      </c>
      <c r="O353" s="13">
        <f t="shared" si="36"/>
        <v>-98</v>
      </c>
      <c r="P353" s="13">
        <f t="shared" si="37"/>
        <v>399836.7099999999</v>
      </c>
      <c r="Q353" s="13">
        <f t="shared" si="38"/>
        <v>-98</v>
      </c>
      <c r="R353" s="13">
        <f t="shared" si="39"/>
        <v>12673.519999999993</v>
      </c>
      <c r="S353" s="18">
        <f t="shared" si="40"/>
        <v>143</v>
      </c>
      <c r="T353" s="30">
        <f t="shared" si="41"/>
        <v>88.626013986013945</v>
      </c>
    </row>
    <row r="354" spans="1:20" ht="14.25" customHeight="1">
      <c r="A354" s="6">
        <v>45628</v>
      </c>
      <c r="B354" s="7" t="s">
        <v>83</v>
      </c>
      <c r="C354" s="7" t="s">
        <v>712</v>
      </c>
      <c r="D354" s="7" t="s">
        <v>713</v>
      </c>
      <c r="E354" s="7" t="s">
        <v>264</v>
      </c>
      <c r="F354" s="7" t="s">
        <v>283</v>
      </c>
      <c r="G354" s="7" t="s">
        <v>74</v>
      </c>
      <c r="H354" s="7" t="s">
        <v>75</v>
      </c>
      <c r="I354" s="7">
        <v>60</v>
      </c>
      <c r="J354" s="7">
        <v>-4</v>
      </c>
      <c r="K354" s="7">
        <v>-98</v>
      </c>
      <c r="L354" s="7" t="s">
        <v>438</v>
      </c>
      <c r="M354" s="12" t="s">
        <v>207</v>
      </c>
      <c r="N354" s="13">
        <f t="shared" si="35"/>
        <v>24.5</v>
      </c>
      <c r="O354" s="13">
        <f t="shared" si="36"/>
        <v>-98</v>
      </c>
      <c r="P354" s="13">
        <f t="shared" si="37"/>
        <v>399934.7099999999</v>
      </c>
      <c r="Q354" s="13">
        <f t="shared" si="38"/>
        <v>-98</v>
      </c>
      <c r="R354" s="13">
        <f t="shared" si="39"/>
        <v>12771.519999999993</v>
      </c>
      <c r="S354" s="18">
        <f t="shared" si="40"/>
        <v>142</v>
      </c>
      <c r="T354" s="30">
        <f t="shared" si="41"/>
        <v>89.940281690140793</v>
      </c>
    </row>
    <row r="355" spans="1:20" ht="14.25" customHeight="1">
      <c r="A355" s="6">
        <v>45628</v>
      </c>
      <c r="B355" s="7" t="s">
        <v>83</v>
      </c>
      <c r="C355" s="7" t="s">
        <v>556</v>
      </c>
      <c r="D355" s="7" t="s">
        <v>557</v>
      </c>
      <c r="E355" s="7" t="s">
        <v>264</v>
      </c>
      <c r="F355" s="7" t="s">
        <v>283</v>
      </c>
      <c r="G355" s="7" t="s">
        <v>74</v>
      </c>
      <c r="H355" s="7" t="s">
        <v>75</v>
      </c>
      <c r="I355" s="7">
        <v>60</v>
      </c>
      <c r="J355" s="7">
        <v>-4</v>
      </c>
      <c r="K355" s="7">
        <v>-98</v>
      </c>
      <c r="L355" s="7" t="s">
        <v>438</v>
      </c>
      <c r="M355" s="12" t="s">
        <v>207</v>
      </c>
      <c r="N355" s="13">
        <f t="shared" si="35"/>
        <v>24.5</v>
      </c>
      <c r="O355" s="13">
        <f t="shared" si="36"/>
        <v>-98</v>
      </c>
      <c r="P355" s="13">
        <f t="shared" si="37"/>
        <v>400032.7099999999</v>
      </c>
      <c r="Q355" s="13">
        <f t="shared" si="38"/>
        <v>-98</v>
      </c>
      <c r="R355" s="13">
        <f t="shared" si="39"/>
        <v>12869.519999999993</v>
      </c>
      <c r="S355" s="18">
        <f t="shared" si="40"/>
        <v>141</v>
      </c>
      <c r="T355" s="30">
        <f t="shared" si="41"/>
        <v>91.27319148936165</v>
      </c>
    </row>
    <row r="356" spans="1:20" ht="14.25" customHeight="1">
      <c r="A356" s="6">
        <v>45628</v>
      </c>
      <c r="B356" s="7" t="s">
        <v>83</v>
      </c>
      <c r="C356" s="7" t="s">
        <v>572</v>
      </c>
      <c r="D356" s="7" t="s">
        <v>573</v>
      </c>
      <c r="E356" s="7" t="s">
        <v>264</v>
      </c>
      <c r="F356" s="7" t="s">
        <v>283</v>
      </c>
      <c r="G356" s="7" t="s">
        <v>74</v>
      </c>
      <c r="H356" s="7" t="s">
        <v>75</v>
      </c>
      <c r="I356" s="7">
        <v>60</v>
      </c>
      <c r="J356" s="7">
        <v>-4</v>
      </c>
      <c r="K356" s="7">
        <v>-98</v>
      </c>
      <c r="L356" s="7" t="s">
        <v>438</v>
      </c>
      <c r="M356" s="12" t="s">
        <v>207</v>
      </c>
      <c r="N356" s="13">
        <f t="shared" si="35"/>
        <v>24.5</v>
      </c>
      <c r="O356" s="13">
        <f t="shared" si="36"/>
        <v>-98</v>
      </c>
      <c r="P356" s="13">
        <f t="shared" si="37"/>
        <v>400130.7099999999</v>
      </c>
      <c r="Q356" s="13">
        <f t="shared" si="38"/>
        <v>-98</v>
      </c>
      <c r="R356" s="13">
        <f t="shared" si="39"/>
        <v>12967.519999999993</v>
      </c>
      <c r="S356" s="18">
        <f t="shared" si="40"/>
        <v>140</v>
      </c>
      <c r="T356" s="30">
        <f t="shared" si="41"/>
        <v>92.625142857142805</v>
      </c>
    </row>
    <row r="357" spans="1:20" ht="14.25" customHeight="1">
      <c r="A357" s="6">
        <v>45628</v>
      </c>
      <c r="B357" s="7" t="s">
        <v>83</v>
      </c>
      <c r="C357" s="7" t="s">
        <v>632</v>
      </c>
      <c r="D357" s="7" t="s">
        <v>633</v>
      </c>
      <c r="E357" s="7" t="s">
        <v>264</v>
      </c>
      <c r="F357" s="7" t="s">
        <v>283</v>
      </c>
      <c r="G357" s="7" t="s">
        <v>74</v>
      </c>
      <c r="H357" s="7" t="s">
        <v>75</v>
      </c>
      <c r="I357" s="7">
        <v>60</v>
      </c>
      <c r="J357" s="7">
        <v>-4</v>
      </c>
      <c r="K357" s="7">
        <v>-98</v>
      </c>
      <c r="L357" s="7" t="s">
        <v>438</v>
      </c>
      <c r="M357" s="12" t="s">
        <v>207</v>
      </c>
      <c r="N357" s="13">
        <f t="shared" si="35"/>
        <v>24.5</v>
      </c>
      <c r="O357" s="13">
        <f t="shared" si="36"/>
        <v>-98</v>
      </c>
      <c r="P357" s="13">
        <f t="shared" si="37"/>
        <v>400228.7099999999</v>
      </c>
      <c r="Q357" s="13">
        <f t="shared" si="38"/>
        <v>-98</v>
      </c>
      <c r="R357" s="13">
        <f t="shared" si="39"/>
        <v>13065.519999999993</v>
      </c>
      <c r="S357" s="18">
        <f t="shared" si="40"/>
        <v>139</v>
      </c>
      <c r="T357" s="30">
        <f t="shared" si="41"/>
        <v>93.996546762589873</v>
      </c>
    </row>
    <row r="358" spans="1:20" ht="14.25" customHeight="1">
      <c r="A358" s="6">
        <v>45628</v>
      </c>
      <c r="B358" s="7" t="s">
        <v>83</v>
      </c>
      <c r="C358" s="7" t="s">
        <v>445</v>
      </c>
      <c r="D358" s="7" t="s">
        <v>446</v>
      </c>
      <c r="E358" s="7" t="s">
        <v>264</v>
      </c>
      <c r="F358" s="7" t="s">
        <v>283</v>
      </c>
      <c r="G358" s="7" t="s">
        <v>74</v>
      </c>
      <c r="H358" s="7" t="s">
        <v>75</v>
      </c>
      <c r="I358" s="7">
        <v>60</v>
      </c>
      <c r="J358" s="7">
        <v>-4</v>
      </c>
      <c r="K358" s="7">
        <v>-98</v>
      </c>
      <c r="L358" s="7" t="s">
        <v>438</v>
      </c>
      <c r="M358" s="12" t="s">
        <v>207</v>
      </c>
      <c r="N358" s="13">
        <f t="shared" si="35"/>
        <v>24.5</v>
      </c>
      <c r="O358" s="13">
        <f t="shared" si="36"/>
        <v>-98</v>
      </c>
      <c r="P358" s="13">
        <f t="shared" si="37"/>
        <v>400326.7099999999</v>
      </c>
      <c r="Q358" s="13">
        <f t="shared" si="38"/>
        <v>-98</v>
      </c>
      <c r="R358" s="13">
        <f t="shared" si="39"/>
        <v>13163.519999999993</v>
      </c>
      <c r="S358" s="18">
        <f t="shared" si="40"/>
        <v>138</v>
      </c>
      <c r="T358" s="30">
        <f t="shared" si="41"/>
        <v>95.387826086956466</v>
      </c>
    </row>
    <row r="359" spans="1:20" ht="14.25" customHeight="1">
      <c r="A359" s="6">
        <v>45628</v>
      </c>
      <c r="B359" s="7" t="s">
        <v>83</v>
      </c>
      <c r="C359" s="7" t="s">
        <v>469</v>
      </c>
      <c r="D359" s="7" t="s">
        <v>470</v>
      </c>
      <c r="E359" s="7" t="s">
        <v>264</v>
      </c>
      <c r="F359" s="7" t="s">
        <v>283</v>
      </c>
      <c r="G359" s="7" t="s">
        <v>74</v>
      </c>
      <c r="H359" s="7" t="s">
        <v>75</v>
      </c>
      <c r="I359" s="7">
        <v>60</v>
      </c>
      <c r="J359" s="7">
        <v>-4</v>
      </c>
      <c r="K359" s="7">
        <v>-98</v>
      </c>
      <c r="L359" s="7" t="s">
        <v>438</v>
      </c>
      <c r="M359" s="12" t="s">
        <v>207</v>
      </c>
      <c r="N359" s="13">
        <f t="shared" si="35"/>
        <v>24.5</v>
      </c>
      <c r="O359" s="13">
        <f t="shared" si="36"/>
        <v>-98</v>
      </c>
      <c r="P359" s="13">
        <f t="shared" si="37"/>
        <v>400424.7099999999</v>
      </c>
      <c r="Q359" s="13">
        <f t="shared" si="38"/>
        <v>-98</v>
      </c>
      <c r="R359" s="13">
        <f t="shared" si="39"/>
        <v>13261.519999999993</v>
      </c>
      <c r="S359" s="18">
        <f t="shared" si="40"/>
        <v>137</v>
      </c>
      <c r="T359" s="30">
        <f t="shared" si="41"/>
        <v>96.799416058394115</v>
      </c>
    </row>
    <row r="360" spans="1:20" ht="14.25" customHeight="1">
      <c r="A360" s="6">
        <v>45628</v>
      </c>
      <c r="B360" s="7" t="s">
        <v>83</v>
      </c>
      <c r="C360" s="7" t="s">
        <v>666</v>
      </c>
      <c r="D360" s="7" t="s">
        <v>667</v>
      </c>
      <c r="E360" s="7" t="s">
        <v>264</v>
      </c>
      <c r="F360" s="7" t="s">
        <v>283</v>
      </c>
      <c r="G360" s="7" t="s">
        <v>74</v>
      </c>
      <c r="H360" s="7" t="s">
        <v>75</v>
      </c>
      <c r="I360" s="7">
        <v>60</v>
      </c>
      <c r="J360" s="7">
        <v>-4</v>
      </c>
      <c r="K360" s="7">
        <v>-98</v>
      </c>
      <c r="L360" s="7" t="s">
        <v>438</v>
      </c>
      <c r="M360" s="12" t="s">
        <v>207</v>
      </c>
      <c r="N360" s="13">
        <f t="shared" si="35"/>
        <v>24.5</v>
      </c>
      <c r="O360" s="13">
        <f t="shared" si="36"/>
        <v>-98</v>
      </c>
      <c r="P360" s="13">
        <f t="shared" si="37"/>
        <v>400522.7099999999</v>
      </c>
      <c r="Q360" s="13">
        <f t="shared" si="38"/>
        <v>-98</v>
      </c>
      <c r="R360" s="13">
        <f t="shared" si="39"/>
        <v>13359.519999999993</v>
      </c>
      <c r="S360" s="18">
        <f t="shared" si="40"/>
        <v>136</v>
      </c>
      <c r="T360" s="30">
        <f t="shared" si="41"/>
        <v>98.231764705882298</v>
      </c>
    </row>
    <row r="361" spans="1:20" ht="14.25" customHeight="1">
      <c r="A361" s="6">
        <v>45628</v>
      </c>
      <c r="B361" s="7" t="s">
        <v>83</v>
      </c>
      <c r="C361" s="7" t="s">
        <v>594</v>
      </c>
      <c r="D361" s="7" t="s">
        <v>595</v>
      </c>
      <c r="E361" s="7" t="s">
        <v>264</v>
      </c>
      <c r="F361" s="7" t="s">
        <v>283</v>
      </c>
      <c r="G361" s="7" t="s">
        <v>74</v>
      </c>
      <c r="H361" s="7" t="s">
        <v>75</v>
      </c>
      <c r="I361" s="7">
        <v>60</v>
      </c>
      <c r="J361" s="7">
        <v>-4</v>
      </c>
      <c r="K361" s="7">
        <v>-98</v>
      </c>
      <c r="L361" s="7" t="s">
        <v>438</v>
      </c>
      <c r="M361" s="12" t="s">
        <v>207</v>
      </c>
      <c r="N361" s="13">
        <f t="shared" si="35"/>
        <v>24.5</v>
      </c>
      <c r="O361" s="13">
        <f t="shared" si="36"/>
        <v>-98</v>
      </c>
      <c r="P361" s="13">
        <f t="shared" si="37"/>
        <v>400620.7099999999</v>
      </c>
      <c r="Q361" s="13">
        <f t="shared" si="38"/>
        <v>-98</v>
      </c>
      <c r="R361" s="13">
        <f t="shared" si="39"/>
        <v>13457.519999999993</v>
      </c>
      <c r="S361" s="18">
        <f t="shared" si="40"/>
        <v>135</v>
      </c>
      <c r="T361" s="30">
        <f t="shared" si="41"/>
        <v>99.685333333333276</v>
      </c>
    </row>
    <row r="362" spans="1:20" ht="14.25" customHeight="1">
      <c r="A362" s="6">
        <v>45628</v>
      </c>
      <c r="B362" s="7" t="s">
        <v>83</v>
      </c>
      <c r="C362" s="7" t="s">
        <v>644</v>
      </c>
      <c r="D362" s="7" t="s">
        <v>645</v>
      </c>
      <c r="E362" s="7" t="s">
        <v>264</v>
      </c>
      <c r="F362" s="7" t="s">
        <v>283</v>
      </c>
      <c r="G362" s="7" t="s">
        <v>74</v>
      </c>
      <c r="H362" s="7" t="s">
        <v>75</v>
      </c>
      <c r="I362" s="7">
        <v>60</v>
      </c>
      <c r="J362" s="7">
        <v>-4</v>
      </c>
      <c r="K362" s="7">
        <v>-98</v>
      </c>
      <c r="L362" s="7" t="s">
        <v>438</v>
      </c>
      <c r="M362" s="12" t="s">
        <v>207</v>
      </c>
      <c r="N362" s="13">
        <f t="shared" si="35"/>
        <v>24.5</v>
      </c>
      <c r="O362" s="13">
        <f t="shared" si="36"/>
        <v>-98</v>
      </c>
      <c r="P362" s="13">
        <f t="shared" si="37"/>
        <v>400718.7099999999</v>
      </c>
      <c r="Q362" s="13">
        <f t="shared" si="38"/>
        <v>-196</v>
      </c>
      <c r="R362" s="13">
        <f t="shared" si="39"/>
        <v>13555.519999999993</v>
      </c>
      <c r="S362" s="18">
        <f t="shared" si="40"/>
        <v>134</v>
      </c>
      <c r="T362" s="30">
        <f t="shared" si="41"/>
        <v>101.16059701492532</v>
      </c>
    </row>
    <row r="363" spans="1:20" ht="14.25" customHeight="1">
      <c r="A363" s="6">
        <v>45628</v>
      </c>
      <c r="B363" s="7" t="s">
        <v>83</v>
      </c>
      <c r="C363" s="7" t="s">
        <v>688</v>
      </c>
      <c r="D363" s="7" t="s">
        <v>689</v>
      </c>
      <c r="E363" s="7" t="s">
        <v>264</v>
      </c>
      <c r="F363" s="7" t="s">
        <v>283</v>
      </c>
      <c r="G363" s="7" t="s">
        <v>74</v>
      </c>
      <c r="H363" s="7" t="s">
        <v>75</v>
      </c>
      <c r="I363" s="7">
        <v>60</v>
      </c>
      <c r="J363" s="7">
        <v>-4</v>
      </c>
      <c r="K363" s="7">
        <v>-98</v>
      </c>
      <c r="L363" s="7" t="s">
        <v>438</v>
      </c>
      <c r="M363" s="12" t="s">
        <v>207</v>
      </c>
      <c r="N363" s="13">
        <f t="shared" si="35"/>
        <v>24.5</v>
      </c>
      <c r="O363" s="13">
        <f t="shared" si="36"/>
        <v>-98</v>
      </c>
      <c r="P363" s="13">
        <f t="shared" si="37"/>
        <v>400816.7099999999</v>
      </c>
      <c r="Q363" s="13">
        <f t="shared" si="38"/>
        <v>-98</v>
      </c>
      <c r="R363" s="13">
        <f t="shared" si="39"/>
        <v>13653.519999999993</v>
      </c>
      <c r="S363" s="18">
        <f t="shared" si="40"/>
        <v>133</v>
      </c>
      <c r="T363" s="30">
        <f t="shared" si="41"/>
        <v>102.65804511278191</v>
      </c>
    </row>
    <row r="364" spans="1:20" ht="14.25" customHeight="1">
      <c r="A364" s="6">
        <v>45628</v>
      </c>
      <c r="B364" s="7" t="s">
        <v>83</v>
      </c>
      <c r="C364" s="7" t="s">
        <v>508</v>
      </c>
      <c r="D364" s="7" t="s">
        <v>509</v>
      </c>
      <c r="E364" s="7" t="s">
        <v>264</v>
      </c>
      <c r="F364" s="7" t="s">
        <v>283</v>
      </c>
      <c r="G364" s="7" t="s">
        <v>74</v>
      </c>
      <c r="H364" s="7" t="s">
        <v>75</v>
      </c>
      <c r="I364" s="7">
        <v>60</v>
      </c>
      <c r="J364" s="7">
        <v>-4</v>
      </c>
      <c r="K364" s="7">
        <v>-98</v>
      </c>
      <c r="L364" s="7" t="s">
        <v>438</v>
      </c>
      <c r="M364" s="12" t="s">
        <v>207</v>
      </c>
      <c r="N364" s="13">
        <f t="shared" si="35"/>
        <v>24.5</v>
      </c>
      <c r="O364" s="13">
        <f t="shared" si="36"/>
        <v>-98</v>
      </c>
      <c r="P364" s="13">
        <f t="shared" si="37"/>
        <v>400914.7099999999</v>
      </c>
      <c r="Q364" s="13">
        <f t="shared" si="38"/>
        <v>-98</v>
      </c>
      <c r="R364" s="13">
        <f t="shared" si="39"/>
        <v>13751.519999999993</v>
      </c>
      <c r="S364" s="18">
        <f t="shared" si="40"/>
        <v>132</v>
      </c>
      <c r="T364" s="30">
        <f t="shared" si="41"/>
        <v>104.17818181818177</v>
      </c>
    </row>
    <row r="365" spans="1:20" ht="14.25" customHeight="1">
      <c r="A365" s="6">
        <v>45628</v>
      </c>
      <c r="B365" s="7" t="s">
        <v>83</v>
      </c>
      <c r="C365" s="7" t="s">
        <v>608</v>
      </c>
      <c r="D365" s="7" t="s">
        <v>609</v>
      </c>
      <c r="E365" s="7" t="s">
        <v>264</v>
      </c>
      <c r="F365" s="7" t="s">
        <v>283</v>
      </c>
      <c r="G365" s="7" t="s">
        <v>74</v>
      </c>
      <c r="H365" s="7" t="s">
        <v>75</v>
      </c>
      <c r="I365" s="7">
        <v>60</v>
      </c>
      <c r="J365" s="7">
        <v>-4</v>
      </c>
      <c r="K365" s="7">
        <v>-98</v>
      </c>
      <c r="L365" s="7" t="s">
        <v>438</v>
      </c>
      <c r="M365" s="12" t="s">
        <v>207</v>
      </c>
      <c r="N365" s="13">
        <f t="shared" si="35"/>
        <v>24.5</v>
      </c>
      <c r="O365" s="13">
        <f t="shared" si="36"/>
        <v>-98</v>
      </c>
      <c r="P365" s="13">
        <f t="shared" si="37"/>
        <v>401012.7099999999</v>
      </c>
      <c r="Q365" s="13">
        <f t="shared" si="38"/>
        <v>-98</v>
      </c>
      <c r="R365" s="13">
        <f t="shared" si="39"/>
        <v>13849.519999999993</v>
      </c>
      <c r="S365" s="18">
        <f t="shared" si="40"/>
        <v>131</v>
      </c>
      <c r="T365" s="30">
        <f t="shared" si="41"/>
        <v>105.7215267175572</v>
      </c>
    </row>
    <row r="366" spans="1:20" ht="14.25" customHeight="1">
      <c r="A366" s="6">
        <v>45628</v>
      </c>
      <c r="B366" s="7" t="s">
        <v>83</v>
      </c>
      <c r="C366" s="7" t="s">
        <v>480</v>
      </c>
      <c r="D366" s="7" t="s">
        <v>481</v>
      </c>
      <c r="E366" s="7" t="s">
        <v>449</v>
      </c>
      <c r="F366" s="7" t="s">
        <v>450</v>
      </c>
      <c r="G366" s="7" t="s">
        <v>74</v>
      </c>
      <c r="H366" s="7" t="s">
        <v>75</v>
      </c>
      <c r="I366" s="7">
        <v>60</v>
      </c>
      <c r="J366" s="7">
        <v>-4</v>
      </c>
      <c r="K366" s="7">
        <v>-98</v>
      </c>
      <c r="L366" s="7" t="s">
        <v>438</v>
      </c>
      <c r="M366" s="12" t="s">
        <v>207</v>
      </c>
      <c r="N366" s="13">
        <f t="shared" si="35"/>
        <v>24.5</v>
      </c>
      <c r="O366" s="13">
        <f t="shared" si="36"/>
        <v>-98</v>
      </c>
      <c r="P366" s="13">
        <f t="shared" si="37"/>
        <v>401110.7099999999</v>
      </c>
      <c r="Q366" s="13">
        <f t="shared" si="38"/>
        <v>-98</v>
      </c>
      <c r="R366" s="13">
        <f t="shared" si="39"/>
        <v>13947.519999999993</v>
      </c>
      <c r="S366" s="18">
        <f t="shared" si="40"/>
        <v>130</v>
      </c>
      <c r="T366" s="30">
        <f t="shared" si="41"/>
        <v>107.28861538461533</v>
      </c>
    </row>
    <row r="367" spans="1:20" ht="14.25" customHeight="1">
      <c r="A367" s="6">
        <v>45628</v>
      </c>
      <c r="B367" s="7" t="s">
        <v>83</v>
      </c>
      <c r="C367" s="7" t="s">
        <v>654</v>
      </c>
      <c r="D367" s="7" t="s">
        <v>655</v>
      </c>
      <c r="E367" s="7" t="s">
        <v>264</v>
      </c>
      <c r="F367" s="7" t="s">
        <v>283</v>
      </c>
      <c r="G367" s="7" t="s">
        <v>74</v>
      </c>
      <c r="H367" s="7" t="s">
        <v>75</v>
      </c>
      <c r="I367" s="7">
        <v>60</v>
      </c>
      <c r="J367" s="7">
        <v>-4</v>
      </c>
      <c r="K367" s="7">
        <v>-98</v>
      </c>
      <c r="L367" s="7" t="s">
        <v>438</v>
      </c>
      <c r="M367" s="12" t="s">
        <v>207</v>
      </c>
      <c r="N367" s="13">
        <f t="shared" si="35"/>
        <v>24.5</v>
      </c>
      <c r="O367" s="13">
        <f t="shared" si="36"/>
        <v>-98</v>
      </c>
      <c r="P367" s="13">
        <f t="shared" si="37"/>
        <v>401208.70999999996</v>
      </c>
      <c r="Q367" s="13">
        <f t="shared" si="38"/>
        <v>-98</v>
      </c>
      <c r="R367" s="13">
        <f t="shared" si="39"/>
        <v>14045.519999999993</v>
      </c>
      <c r="S367" s="18">
        <f t="shared" si="40"/>
        <v>129</v>
      </c>
      <c r="T367" s="30">
        <f t="shared" si="41"/>
        <v>108.87999999999995</v>
      </c>
    </row>
    <row r="368" spans="1:20" ht="14.25" customHeight="1">
      <c r="A368" s="6">
        <v>45628</v>
      </c>
      <c r="B368" s="7" t="s">
        <v>83</v>
      </c>
      <c r="C368" s="7" t="s">
        <v>584</v>
      </c>
      <c r="D368" s="7" t="s">
        <v>585</v>
      </c>
      <c r="E368" s="7" t="s">
        <v>264</v>
      </c>
      <c r="F368" s="7" t="s">
        <v>283</v>
      </c>
      <c r="G368" s="7" t="s">
        <v>74</v>
      </c>
      <c r="H368" s="7" t="s">
        <v>75</v>
      </c>
      <c r="I368" s="7">
        <v>60</v>
      </c>
      <c r="J368" s="7">
        <v>-4</v>
      </c>
      <c r="K368" s="7">
        <v>-98</v>
      </c>
      <c r="L368" s="7" t="s">
        <v>438</v>
      </c>
      <c r="M368" s="12" t="s">
        <v>207</v>
      </c>
      <c r="N368" s="13">
        <f t="shared" si="35"/>
        <v>24.5</v>
      </c>
      <c r="O368" s="13">
        <f t="shared" si="36"/>
        <v>-98</v>
      </c>
      <c r="P368" s="13">
        <f t="shared" si="37"/>
        <v>401306.70999999996</v>
      </c>
      <c r="Q368" s="13">
        <f t="shared" si="38"/>
        <v>-98</v>
      </c>
      <c r="R368" s="13">
        <f t="shared" si="39"/>
        <v>14143.519999999993</v>
      </c>
      <c r="S368" s="18">
        <f t="shared" si="40"/>
        <v>128</v>
      </c>
      <c r="T368" s="30">
        <f t="shared" si="41"/>
        <v>110.49624999999995</v>
      </c>
    </row>
    <row r="369" spans="1:20" ht="14.25" customHeight="1">
      <c r="A369" s="6">
        <v>45628</v>
      </c>
      <c r="B369" s="7" t="s">
        <v>83</v>
      </c>
      <c r="C369" s="7" t="s">
        <v>562</v>
      </c>
      <c r="D369" s="7" t="s">
        <v>563</v>
      </c>
      <c r="E369" s="7" t="s">
        <v>264</v>
      </c>
      <c r="F369" s="7" t="s">
        <v>283</v>
      </c>
      <c r="G369" s="7" t="s">
        <v>74</v>
      </c>
      <c r="H369" s="7" t="s">
        <v>75</v>
      </c>
      <c r="I369" s="7">
        <v>60</v>
      </c>
      <c r="J369" s="7">
        <v>-4</v>
      </c>
      <c r="K369" s="7">
        <v>-98</v>
      </c>
      <c r="L369" s="7" t="s">
        <v>438</v>
      </c>
      <c r="M369" s="12" t="s">
        <v>207</v>
      </c>
      <c r="N369" s="13">
        <f t="shared" si="35"/>
        <v>24.5</v>
      </c>
      <c r="O369" s="13">
        <f t="shared" si="36"/>
        <v>-98</v>
      </c>
      <c r="P369" s="13">
        <f t="shared" si="37"/>
        <v>401404.70999999996</v>
      </c>
      <c r="Q369" s="13">
        <f t="shared" si="38"/>
        <v>-98</v>
      </c>
      <c r="R369" s="13">
        <f t="shared" si="39"/>
        <v>14241.519999999997</v>
      </c>
      <c r="S369" s="18">
        <f t="shared" si="40"/>
        <v>127</v>
      </c>
      <c r="T369" s="30">
        <f t="shared" si="41"/>
        <v>112.13795275590549</v>
      </c>
    </row>
    <row r="370" spans="1:20" ht="14.25" customHeight="1">
      <c r="A370" s="6">
        <v>45628</v>
      </c>
      <c r="B370" s="7" t="s">
        <v>83</v>
      </c>
      <c r="C370" s="7" t="s">
        <v>650</v>
      </c>
      <c r="D370" s="7" t="s">
        <v>651</v>
      </c>
      <c r="E370" s="7" t="s">
        <v>264</v>
      </c>
      <c r="F370" s="7" t="s">
        <v>283</v>
      </c>
      <c r="G370" s="7" t="s">
        <v>74</v>
      </c>
      <c r="H370" s="7" t="s">
        <v>75</v>
      </c>
      <c r="I370" s="7">
        <v>60</v>
      </c>
      <c r="J370" s="7">
        <v>-4</v>
      </c>
      <c r="K370" s="7">
        <v>-98</v>
      </c>
      <c r="L370" s="7" t="s">
        <v>438</v>
      </c>
      <c r="M370" s="12" t="s">
        <v>207</v>
      </c>
      <c r="N370" s="13">
        <f t="shared" si="35"/>
        <v>24.5</v>
      </c>
      <c r="O370" s="13">
        <f t="shared" si="36"/>
        <v>-98</v>
      </c>
      <c r="P370" s="13">
        <f t="shared" si="37"/>
        <v>401502.70999999996</v>
      </c>
      <c r="Q370" s="13">
        <f t="shared" si="38"/>
        <v>-98</v>
      </c>
      <c r="R370" s="13">
        <f t="shared" si="39"/>
        <v>14339.519999999997</v>
      </c>
      <c r="S370" s="18">
        <f t="shared" si="40"/>
        <v>126</v>
      </c>
      <c r="T370" s="30">
        <f t="shared" si="41"/>
        <v>113.80571428571426</v>
      </c>
    </row>
    <row r="371" spans="1:20" ht="14.25" customHeight="1">
      <c r="A371" s="6">
        <v>45628</v>
      </c>
      <c r="B371" s="7" t="s">
        <v>83</v>
      </c>
      <c r="C371" s="7" t="s">
        <v>656</v>
      </c>
      <c r="D371" s="7" t="s">
        <v>657</v>
      </c>
      <c r="E371" s="7" t="s">
        <v>264</v>
      </c>
      <c r="F371" s="7" t="s">
        <v>283</v>
      </c>
      <c r="G371" s="7" t="s">
        <v>74</v>
      </c>
      <c r="H371" s="7" t="s">
        <v>75</v>
      </c>
      <c r="I371" s="7">
        <v>60</v>
      </c>
      <c r="J371" s="7">
        <v>-4</v>
      </c>
      <c r="K371" s="7">
        <v>-98</v>
      </c>
      <c r="L371" s="7" t="s">
        <v>438</v>
      </c>
      <c r="M371" s="12" t="s">
        <v>207</v>
      </c>
      <c r="N371" s="13">
        <f t="shared" si="35"/>
        <v>24.5</v>
      </c>
      <c r="O371" s="13">
        <f t="shared" si="36"/>
        <v>-98</v>
      </c>
      <c r="P371" s="13">
        <f t="shared" si="37"/>
        <v>401600.70999999996</v>
      </c>
      <c r="Q371" s="13">
        <f t="shared" si="38"/>
        <v>-98</v>
      </c>
      <c r="R371" s="13">
        <f t="shared" si="39"/>
        <v>14437.519999999997</v>
      </c>
      <c r="S371" s="18">
        <f t="shared" si="40"/>
        <v>125</v>
      </c>
      <c r="T371" s="30">
        <f t="shared" si="41"/>
        <v>115.50015999999998</v>
      </c>
    </row>
    <row r="372" spans="1:20" ht="14.25" customHeight="1">
      <c r="A372" s="6">
        <v>45628</v>
      </c>
      <c r="B372" s="7" t="s">
        <v>83</v>
      </c>
      <c r="C372" s="7" t="s">
        <v>528</v>
      </c>
      <c r="D372" s="7" t="s">
        <v>529</v>
      </c>
      <c r="E372" s="7" t="s">
        <v>264</v>
      </c>
      <c r="F372" s="7" t="s">
        <v>283</v>
      </c>
      <c r="G372" s="7" t="s">
        <v>74</v>
      </c>
      <c r="H372" s="7" t="s">
        <v>75</v>
      </c>
      <c r="I372" s="7">
        <v>60</v>
      </c>
      <c r="J372" s="7">
        <v>-4</v>
      </c>
      <c r="K372" s="7">
        <v>-98</v>
      </c>
      <c r="L372" s="7" t="s">
        <v>438</v>
      </c>
      <c r="M372" s="12" t="s">
        <v>207</v>
      </c>
      <c r="N372" s="13">
        <f t="shared" si="35"/>
        <v>24.5</v>
      </c>
      <c r="O372" s="13">
        <f t="shared" si="36"/>
        <v>-98</v>
      </c>
      <c r="P372" s="13">
        <f t="shared" si="37"/>
        <v>401698.70999999996</v>
      </c>
      <c r="Q372" s="13">
        <f t="shared" si="38"/>
        <v>-98</v>
      </c>
      <c r="R372" s="13">
        <f t="shared" si="39"/>
        <v>14535.519999999997</v>
      </c>
      <c r="S372" s="18">
        <f t="shared" si="40"/>
        <v>124</v>
      </c>
      <c r="T372" s="30">
        <f t="shared" si="41"/>
        <v>117.22193548387094</v>
      </c>
    </row>
    <row r="373" spans="1:20" ht="14.25" customHeight="1">
      <c r="A373" s="6">
        <v>45628</v>
      </c>
      <c r="B373" s="7" t="s">
        <v>83</v>
      </c>
      <c r="C373" s="7" t="s">
        <v>516</v>
      </c>
      <c r="D373" s="7" t="s">
        <v>517</v>
      </c>
      <c r="E373" s="7" t="s">
        <v>264</v>
      </c>
      <c r="F373" s="7" t="s">
        <v>283</v>
      </c>
      <c r="G373" s="7" t="s">
        <v>74</v>
      </c>
      <c r="H373" s="7" t="s">
        <v>75</v>
      </c>
      <c r="I373" s="7">
        <v>60</v>
      </c>
      <c r="J373" s="7">
        <v>-4</v>
      </c>
      <c r="K373" s="7">
        <v>-98</v>
      </c>
      <c r="L373" s="7" t="s">
        <v>438</v>
      </c>
      <c r="M373" s="12" t="s">
        <v>207</v>
      </c>
      <c r="N373" s="13">
        <f t="shared" si="35"/>
        <v>24.5</v>
      </c>
      <c r="O373" s="13">
        <f t="shared" si="36"/>
        <v>-98</v>
      </c>
      <c r="P373" s="13">
        <f t="shared" si="37"/>
        <v>401796.70999999996</v>
      </c>
      <c r="Q373" s="13">
        <f t="shared" si="38"/>
        <v>-98</v>
      </c>
      <c r="R373" s="13">
        <f t="shared" si="39"/>
        <v>14633.519999999997</v>
      </c>
      <c r="S373" s="18">
        <f t="shared" si="40"/>
        <v>123</v>
      </c>
      <c r="T373" s="30">
        <f t="shared" si="41"/>
        <v>118.97170731707314</v>
      </c>
    </row>
    <row r="374" spans="1:20" ht="14.25" customHeight="1">
      <c r="A374" s="6">
        <v>45628</v>
      </c>
      <c r="B374" s="7" t="s">
        <v>83</v>
      </c>
      <c r="C374" s="7" t="s">
        <v>514</v>
      </c>
      <c r="D374" s="7" t="s">
        <v>515</v>
      </c>
      <c r="E374" s="7" t="s">
        <v>264</v>
      </c>
      <c r="F374" s="7" t="s">
        <v>283</v>
      </c>
      <c r="G374" s="7" t="s">
        <v>74</v>
      </c>
      <c r="H374" s="7" t="s">
        <v>75</v>
      </c>
      <c r="I374" s="7">
        <v>60</v>
      </c>
      <c r="J374" s="7">
        <v>-4</v>
      </c>
      <c r="K374" s="7">
        <v>-98</v>
      </c>
      <c r="L374" s="7" t="s">
        <v>438</v>
      </c>
      <c r="M374" s="12" t="s">
        <v>207</v>
      </c>
      <c r="N374" s="13">
        <f t="shared" si="35"/>
        <v>24.5</v>
      </c>
      <c r="O374" s="13">
        <f t="shared" si="36"/>
        <v>-98</v>
      </c>
      <c r="P374" s="13">
        <f t="shared" si="37"/>
        <v>401894.70999999996</v>
      </c>
      <c r="Q374" s="13">
        <f t="shared" si="38"/>
        <v>-98</v>
      </c>
      <c r="R374" s="13">
        <f t="shared" si="39"/>
        <v>14731.52</v>
      </c>
      <c r="S374" s="18">
        <f t="shared" si="40"/>
        <v>122</v>
      </c>
      <c r="T374" s="30">
        <f t="shared" si="41"/>
        <v>120.75016393442624</v>
      </c>
    </row>
    <row r="375" spans="1:20" ht="14.25" customHeight="1">
      <c r="A375" s="6">
        <v>45628</v>
      </c>
      <c r="B375" s="7" t="s">
        <v>83</v>
      </c>
      <c r="C375" s="7" t="s">
        <v>596</v>
      </c>
      <c r="D375" s="7" t="s">
        <v>597</v>
      </c>
      <c r="E375" s="7" t="s">
        <v>294</v>
      </c>
      <c r="F375" s="7" t="s">
        <v>477</v>
      </c>
      <c r="G375" s="7" t="s">
        <v>74</v>
      </c>
      <c r="H375" s="7" t="s">
        <v>75</v>
      </c>
      <c r="I375" s="7">
        <v>60</v>
      </c>
      <c r="J375" s="7">
        <v>-4</v>
      </c>
      <c r="K375" s="7">
        <v>-98</v>
      </c>
      <c r="L375" s="7" t="s">
        <v>438</v>
      </c>
      <c r="M375" s="12" t="s">
        <v>207</v>
      </c>
      <c r="N375" s="13">
        <f t="shared" si="35"/>
        <v>24.5</v>
      </c>
      <c r="O375" s="13">
        <f t="shared" si="36"/>
        <v>-98</v>
      </c>
      <c r="P375" s="13">
        <f t="shared" si="37"/>
        <v>401992.70999999996</v>
      </c>
      <c r="Q375" s="13">
        <f t="shared" si="38"/>
        <v>-98</v>
      </c>
      <c r="R375" s="13">
        <f t="shared" si="39"/>
        <v>14829.52</v>
      </c>
      <c r="S375" s="18">
        <f t="shared" si="40"/>
        <v>121</v>
      </c>
      <c r="T375" s="30">
        <f t="shared" si="41"/>
        <v>122.55801652892562</v>
      </c>
    </row>
    <row r="376" spans="1:20" ht="14.25" customHeight="1">
      <c r="A376" s="6">
        <v>45628</v>
      </c>
      <c r="B376" s="7" t="s">
        <v>83</v>
      </c>
      <c r="C376" s="7" t="s">
        <v>588</v>
      </c>
      <c r="D376" s="7" t="s">
        <v>589</v>
      </c>
      <c r="E376" s="7" t="s">
        <v>264</v>
      </c>
      <c r="F376" s="7" t="s">
        <v>283</v>
      </c>
      <c r="G376" s="7" t="s">
        <v>74</v>
      </c>
      <c r="H376" s="7" t="s">
        <v>75</v>
      </c>
      <c r="I376" s="7">
        <v>60</v>
      </c>
      <c r="J376" s="7">
        <v>-4</v>
      </c>
      <c r="K376" s="7">
        <v>-98</v>
      </c>
      <c r="L376" s="7" t="s">
        <v>438</v>
      </c>
      <c r="M376" s="12" t="s">
        <v>207</v>
      </c>
      <c r="N376" s="13">
        <f t="shared" si="35"/>
        <v>24.5</v>
      </c>
      <c r="O376" s="13">
        <f t="shared" si="36"/>
        <v>-98</v>
      </c>
      <c r="P376" s="13">
        <f t="shared" si="37"/>
        <v>402090.70999999996</v>
      </c>
      <c r="Q376" s="13">
        <f t="shared" si="38"/>
        <v>-98</v>
      </c>
      <c r="R376" s="13">
        <f t="shared" si="39"/>
        <v>14927.52</v>
      </c>
      <c r="S376" s="18">
        <f t="shared" si="40"/>
        <v>120</v>
      </c>
      <c r="T376" s="30">
        <f t="shared" si="41"/>
        <v>124.396</v>
      </c>
    </row>
    <row r="377" spans="1:20" ht="14.25" customHeight="1">
      <c r="A377" s="6">
        <v>45628</v>
      </c>
      <c r="B377" s="7" t="s">
        <v>83</v>
      </c>
      <c r="C377" s="7" t="s">
        <v>473</v>
      </c>
      <c r="D377" s="7" t="s">
        <v>474</v>
      </c>
      <c r="E377" s="7" t="s">
        <v>264</v>
      </c>
      <c r="F377" s="7" t="s">
        <v>283</v>
      </c>
      <c r="G377" s="7" t="s">
        <v>74</v>
      </c>
      <c r="H377" s="7" t="s">
        <v>75</v>
      </c>
      <c r="I377" s="7">
        <v>60</v>
      </c>
      <c r="J377" s="7">
        <v>-4</v>
      </c>
      <c r="K377" s="7">
        <v>-98</v>
      </c>
      <c r="L377" s="7" t="s">
        <v>438</v>
      </c>
      <c r="M377" s="12" t="s">
        <v>207</v>
      </c>
      <c r="N377" s="13">
        <f t="shared" si="35"/>
        <v>24.5</v>
      </c>
      <c r="O377" s="13">
        <f t="shared" si="36"/>
        <v>-98</v>
      </c>
      <c r="P377" s="13">
        <f t="shared" si="37"/>
        <v>402188.70999999996</v>
      </c>
      <c r="Q377" s="13">
        <f t="shared" si="38"/>
        <v>-98</v>
      </c>
      <c r="R377" s="13">
        <f t="shared" si="39"/>
        <v>15025.52</v>
      </c>
      <c r="S377" s="18">
        <f t="shared" si="40"/>
        <v>119</v>
      </c>
      <c r="T377" s="30">
        <f t="shared" si="41"/>
        <v>126.26487394957984</v>
      </c>
    </row>
    <row r="378" spans="1:20" ht="14.25" customHeight="1">
      <c r="A378" s="6">
        <v>45628</v>
      </c>
      <c r="B378" s="7" t="s">
        <v>83</v>
      </c>
      <c r="C378" s="7" t="s">
        <v>443</v>
      </c>
      <c r="D378" s="7" t="s">
        <v>444</v>
      </c>
      <c r="E378" s="7" t="s">
        <v>264</v>
      </c>
      <c r="F378" s="7" t="s">
        <v>283</v>
      </c>
      <c r="G378" s="7" t="s">
        <v>74</v>
      </c>
      <c r="H378" s="7" t="s">
        <v>75</v>
      </c>
      <c r="I378" s="7">
        <v>60</v>
      </c>
      <c r="J378" s="7">
        <v>-4</v>
      </c>
      <c r="K378" s="7">
        <v>-98</v>
      </c>
      <c r="L378" s="7" t="s">
        <v>438</v>
      </c>
      <c r="M378" s="12" t="s">
        <v>207</v>
      </c>
      <c r="N378" s="13">
        <f t="shared" si="35"/>
        <v>24.5</v>
      </c>
      <c r="O378" s="13">
        <f t="shared" si="36"/>
        <v>-98</v>
      </c>
      <c r="P378" s="13">
        <f t="shared" si="37"/>
        <v>402286.70999999996</v>
      </c>
      <c r="Q378" s="13">
        <f t="shared" si="38"/>
        <v>-98</v>
      </c>
      <c r="R378" s="13">
        <f t="shared" si="39"/>
        <v>15123.52</v>
      </c>
      <c r="S378" s="18">
        <f t="shared" si="40"/>
        <v>118</v>
      </c>
      <c r="T378" s="30">
        <f t="shared" si="41"/>
        <v>128.16542372881355</v>
      </c>
    </row>
    <row r="379" spans="1:20" ht="14.25" customHeight="1">
      <c r="A379" s="6">
        <v>45628</v>
      </c>
      <c r="B379" s="7" t="s">
        <v>83</v>
      </c>
      <c r="C379" s="7" t="s">
        <v>492</v>
      </c>
      <c r="D379" s="7" t="s">
        <v>493</v>
      </c>
      <c r="E379" s="7" t="s">
        <v>264</v>
      </c>
      <c r="F379" s="7" t="s">
        <v>283</v>
      </c>
      <c r="G379" s="7" t="s">
        <v>74</v>
      </c>
      <c r="H379" s="7" t="s">
        <v>75</v>
      </c>
      <c r="I379" s="7">
        <v>60</v>
      </c>
      <c r="J379" s="7">
        <v>-4</v>
      </c>
      <c r="K379" s="7">
        <v>-98</v>
      </c>
      <c r="L379" s="7" t="s">
        <v>438</v>
      </c>
      <c r="M379" s="12" t="s">
        <v>207</v>
      </c>
      <c r="N379" s="13">
        <f t="shared" si="35"/>
        <v>24.5</v>
      </c>
      <c r="O379" s="13">
        <f t="shared" si="36"/>
        <v>-98</v>
      </c>
      <c r="P379" s="13">
        <f t="shared" si="37"/>
        <v>402384.70999999996</v>
      </c>
      <c r="Q379" s="13">
        <f t="shared" si="38"/>
        <v>-98</v>
      </c>
      <c r="R379" s="13">
        <f t="shared" si="39"/>
        <v>15221.52</v>
      </c>
      <c r="S379" s="18">
        <f t="shared" si="40"/>
        <v>117</v>
      </c>
      <c r="T379" s="30">
        <f t="shared" si="41"/>
        <v>130.09846153846155</v>
      </c>
    </row>
    <row r="380" spans="1:20" ht="14.25" customHeight="1">
      <c r="A380" s="6">
        <v>45628</v>
      </c>
      <c r="B380" s="7" t="s">
        <v>83</v>
      </c>
      <c r="C380" s="7" t="s">
        <v>718</v>
      </c>
      <c r="D380" s="7" t="s">
        <v>719</v>
      </c>
      <c r="E380" s="7" t="s">
        <v>264</v>
      </c>
      <c r="F380" s="7" t="s">
        <v>283</v>
      </c>
      <c r="G380" s="7" t="s">
        <v>74</v>
      </c>
      <c r="H380" s="7" t="s">
        <v>75</v>
      </c>
      <c r="I380" s="7">
        <v>60</v>
      </c>
      <c r="J380" s="7">
        <v>-4</v>
      </c>
      <c r="K380" s="7">
        <v>-98</v>
      </c>
      <c r="L380" s="7" t="s">
        <v>438</v>
      </c>
      <c r="M380" s="12" t="s">
        <v>207</v>
      </c>
      <c r="N380" s="13">
        <f t="shared" si="35"/>
        <v>24.5</v>
      </c>
      <c r="O380" s="13">
        <f t="shared" si="36"/>
        <v>-98</v>
      </c>
      <c r="P380" s="13">
        <f t="shared" si="37"/>
        <v>402482.70999999996</v>
      </c>
      <c r="Q380" s="13">
        <f t="shared" si="38"/>
        <v>-98</v>
      </c>
      <c r="R380" s="13">
        <f t="shared" si="39"/>
        <v>15319.52</v>
      </c>
      <c r="S380" s="18">
        <f t="shared" si="40"/>
        <v>116</v>
      </c>
      <c r="T380" s="30">
        <f t="shared" si="41"/>
        <v>132.06482758620689</v>
      </c>
    </row>
    <row r="381" spans="1:20" ht="14.25" customHeight="1">
      <c r="A381" s="6">
        <v>45628</v>
      </c>
      <c r="B381" s="7" t="s">
        <v>83</v>
      </c>
      <c r="C381" s="7" t="s">
        <v>439</v>
      </c>
      <c r="D381" s="7" t="s">
        <v>440</v>
      </c>
      <c r="E381" s="7" t="s">
        <v>264</v>
      </c>
      <c r="F381" s="7" t="s">
        <v>283</v>
      </c>
      <c r="G381" s="7" t="s">
        <v>74</v>
      </c>
      <c r="H381" s="7" t="s">
        <v>75</v>
      </c>
      <c r="I381" s="7">
        <v>60</v>
      </c>
      <c r="J381" s="7">
        <v>-4</v>
      </c>
      <c r="K381" s="7">
        <v>-98</v>
      </c>
      <c r="L381" s="7" t="s">
        <v>438</v>
      </c>
      <c r="M381" s="12" t="s">
        <v>207</v>
      </c>
      <c r="N381" s="13">
        <f t="shared" si="35"/>
        <v>24.5</v>
      </c>
      <c r="O381" s="13">
        <f t="shared" si="36"/>
        <v>-98</v>
      </c>
      <c r="P381" s="13">
        <f t="shared" si="37"/>
        <v>402580.70999999996</v>
      </c>
      <c r="Q381" s="13">
        <f t="shared" si="38"/>
        <v>-98</v>
      </c>
      <c r="R381" s="13">
        <f t="shared" si="39"/>
        <v>15417.52</v>
      </c>
      <c r="S381" s="18">
        <f t="shared" si="40"/>
        <v>115</v>
      </c>
      <c r="T381" s="30">
        <f t="shared" si="41"/>
        <v>134.06539130434783</v>
      </c>
    </row>
    <row r="382" spans="1:20" ht="14.25" customHeight="1">
      <c r="A382" s="6">
        <v>45628</v>
      </c>
      <c r="B382" s="7" t="s">
        <v>83</v>
      </c>
      <c r="C382" s="7" t="s">
        <v>542</v>
      </c>
      <c r="D382" s="7" t="s">
        <v>543</v>
      </c>
      <c r="E382" s="7" t="s">
        <v>264</v>
      </c>
      <c r="F382" s="7" t="s">
        <v>283</v>
      </c>
      <c r="G382" s="7" t="s">
        <v>74</v>
      </c>
      <c r="H382" s="7" t="s">
        <v>75</v>
      </c>
      <c r="I382" s="7">
        <v>60</v>
      </c>
      <c r="J382" s="7">
        <v>-4</v>
      </c>
      <c r="K382" s="7">
        <v>-98</v>
      </c>
      <c r="L382" s="7" t="s">
        <v>438</v>
      </c>
      <c r="M382" s="12" t="s">
        <v>207</v>
      </c>
      <c r="N382" s="13">
        <f t="shared" si="35"/>
        <v>24.5</v>
      </c>
      <c r="O382" s="13">
        <f t="shared" si="36"/>
        <v>-98</v>
      </c>
      <c r="P382" s="13">
        <f t="shared" si="37"/>
        <v>402678.70999999996</v>
      </c>
      <c r="Q382" s="13">
        <f t="shared" si="38"/>
        <v>-98</v>
      </c>
      <c r="R382" s="13">
        <f t="shared" si="39"/>
        <v>15515.52</v>
      </c>
      <c r="S382" s="18">
        <f t="shared" si="40"/>
        <v>114</v>
      </c>
      <c r="T382" s="30">
        <f t="shared" si="41"/>
        <v>136.10105263157894</v>
      </c>
    </row>
    <row r="383" spans="1:20" ht="14.25" customHeight="1">
      <c r="A383" s="6">
        <v>45628</v>
      </c>
      <c r="B383" s="7" t="s">
        <v>83</v>
      </c>
      <c r="C383" s="7" t="s">
        <v>720</v>
      </c>
      <c r="D383" s="7" t="s">
        <v>721</v>
      </c>
      <c r="E383" s="7" t="s">
        <v>264</v>
      </c>
      <c r="F383" s="7" t="s">
        <v>283</v>
      </c>
      <c r="G383" s="7" t="s">
        <v>74</v>
      </c>
      <c r="H383" s="7" t="s">
        <v>75</v>
      </c>
      <c r="I383" s="7">
        <v>60</v>
      </c>
      <c r="J383" s="7">
        <v>-4</v>
      </c>
      <c r="K383" s="7">
        <v>-98</v>
      </c>
      <c r="L383" s="7" t="s">
        <v>438</v>
      </c>
      <c r="M383" s="12" t="s">
        <v>207</v>
      </c>
      <c r="N383" s="13">
        <f t="shared" si="35"/>
        <v>24.5</v>
      </c>
      <c r="O383" s="13">
        <f t="shared" si="36"/>
        <v>-98</v>
      </c>
      <c r="P383" s="13">
        <f t="shared" si="37"/>
        <v>402776.70999999996</v>
      </c>
      <c r="Q383" s="13">
        <f t="shared" si="38"/>
        <v>-98</v>
      </c>
      <c r="R383" s="13">
        <f t="shared" si="39"/>
        <v>15613.52</v>
      </c>
      <c r="S383" s="18">
        <f t="shared" si="40"/>
        <v>113</v>
      </c>
      <c r="T383" s="30">
        <f t="shared" si="41"/>
        <v>138.17274336283185</v>
      </c>
    </row>
    <row r="384" spans="1:20" ht="14.25" customHeight="1">
      <c r="A384" s="6">
        <v>45628</v>
      </c>
      <c r="B384" s="7" t="s">
        <v>83</v>
      </c>
      <c r="C384" s="7" t="s">
        <v>610</v>
      </c>
      <c r="D384" s="7" t="s">
        <v>611</v>
      </c>
      <c r="E384" s="7" t="s">
        <v>264</v>
      </c>
      <c r="F384" s="7" t="s">
        <v>283</v>
      </c>
      <c r="G384" s="7" t="s">
        <v>74</v>
      </c>
      <c r="H384" s="7" t="s">
        <v>75</v>
      </c>
      <c r="I384" s="7">
        <v>60</v>
      </c>
      <c r="J384" s="7">
        <v>-4</v>
      </c>
      <c r="K384" s="7">
        <v>-98</v>
      </c>
      <c r="L384" s="7" t="s">
        <v>438</v>
      </c>
      <c r="M384" s="12" t="s">
        <v>207</v>
      </c>
      <c r="N384" s="13">
        <f t="shared" si="35"/>
        <v>24.5</v>
      </c>
      <c r="O384" s="13">
        <f t="shared" si="36"/>
        <v>-98</v>
      </c>
      <c r="P384" s="13">
        <f t="shared" si="37"/>
        <v>402874.70999999996</v>
      </c>
      <c r="Q384" s="13">
        <f t="shared" si="38"/>
        <v>-98</v>
      </c>
      <c r="R384" s="13">
        <f t="shared" si="39"/>
        <v>15711.52</v>
      </c>
      <c r="S384" s="18">
        <f t="shared" si="40"/>
        <v>112</v>
      </c>
      <c r="T384" s="30">
        <f t="shared" si="41"/>
        <v>140.28142857142856</v>
      </c>
    </row>
    <row r="385" spans="1:20" ht="14.25" customHeight="1">
      <c r="A385" s="6">
        <v>45628</v>
      </c>
      <c r="B385" s="7" t="s">
        <v>83</v>
      </c>
      <c r="C385" s="7" t="s">
        <v>648</v>
      </c>
      <c r="D385" s="7" t="s">
        <v>649</v>
      </c>
      <c r="E385" s="7" t="s">
        <v>264</v>
      </c>
      <c r="F385" s="7" t="s">
        <v>283</v>
      </c>
      <c r="G385" s="7" t="s">
        <v>74</v>
      </c>
      <c r="H385" s="7" t="s">
        <v>75</v>
      </c>
      <c r="I385" s="7">
        <v>60</v>
      </c>
      <c r="J385" s="7">
        <v>-4</v>
      </c>
      <c r="K385" s="7">
        <v>-98</v>
      </c>
      <c r="L385" s="7" t="s">
        <v>438</v>
      </c>
      <c r="M385" s="12" t="s">
        <v>207</v>
      </c>
      <c r="N385" s="13">
        <f t="shared" si="35"/>
        <v>24.5</v>
      </c>
      <c r="O385" s="13">
        <f t="shared" si="36"/>
        <v>-98</v>
      </c>
      <c r="P385" s="13">
        <f t="shared" si="37"/>
        <v>402972.70999999996</v>
      </c>
      <c r="Q385" s="13">
        <f t="shared" si="38"/>
        <v>-98</v>
      </c>
      <c r="R385" s="13">
        <f t="shared" si="39"/>
        <v>15809.52</v>
      </c>
      <c r="S385" s="18">
        <f t="shared" si="40"/>
        <v>111</v>
      </c>
      <c r="T385" s="30">
        <f t="shared" si="41"/>
        <v>142.42810810810812</v>
      </c>
    </row>
    <row r="386" spans="1:20" ht="14.25" customHeight="1">
      <c r="A386" s="6">
        <v>45628</v>
      </c>
      <c r="B386" s="7" t="s">
        <v>83</v>
      </c>
      <c r="C386" s="7" t="s">
        <v>590</v>
      </c>
      <c r="D386" s="7" t="s">
        <v>591</v>
      </c>
      <c r="E386" s="7" t="s">
        <v>449</v>
      </c>
      <c r="F386" s="7" t="s">
        <v>450</v>
      </c>
      <c r="G386" s="7" t="s">
        <v>74</v>
      </c>
      <c r="H386" s="7" t="s">
        <v>75</v>
      </c>
      <c r="I386" s="7">
        <v>60</v>
      </c>
      <c r="J386" s="7">
        <v>-4</v>
      </c>
      <c r="K386" s="7">
        <v>-98</v>
      </c>
      <c r="L386" s="7" t="s">
        <v>438</v>
      </c>
      <c r="M386" s="12" t="s">
        <v>207</v>
      </c>
      <c r="N386" s="13">
        <f t="shared" ref="N386:N449" si="42">K386/J386</f>
        <v>24.5</v>
      </c>
      <c r="O386" s="13">
        <f t="shared" ref="O386:O449" si="43">J386*N386</f>
        <v>-98</v>
      </c>
      <c r="P386" s="13">
        <f t="shared" ref="P386:P449" si="44">SUMIFS(O386:O1812,G386:G1812,G386,H386:H1812,H386)</f>
        <v>403070.70999999996</v>
      </c>
      <c r="Q386" s="13">
        <f t="shared" ref="Q386:Q449" si="45">SUMIF(C386:C1812,C386,O386:O1812)</f>
        <v>-98</v>
      </c>
      <c r="R386" s="13">
        <f t="shared" si="39"/>
        <v>15907.52</v>
      </c>
      <c r="S386" s="18">
        <f t="shared" si="40"/>
        <v>110</v>
      </c>
      <c r="T386" s="30">
        <f t="shared" si="41"/>
        <v>144.61381818181817</v>
      </c>
    </row>
    <row r="387" spans="1:20" ht="14.25" customHeight="1">
      <c r="A387" s="6">
        <v>45628</v>
      </c>
      <c r="B387" s="7" t="s">
        <v>83</v>
      </c>
      <c r="C387" s="7" t="s">
        <v>658</v>
      </c>
      <c r="D387" s="7" t="s">
        <v>659</v>
      </c>
      <c r="E387" s="7" t="s">
        <v>294</v>
      </c>
      <c r="F387" s="7" t="s">
        <v>477</v>
      </c>
      <c r="G387" s="7" t="s">
        <v>74</v>
      </c>
      <c r="H387" s="7" t="s">
        <v>75</v>
      </c>
      <c r="I387" s="7">
        <v>60</v>
      </c>
      <c r="J387" s="7">
        <v>-4</v>
      </c>
      <c r="K387" s="7">
        <v>-98</v>
      </c>
      <c r="L387" s="7" t="s">
        <v>438</v>
      </c>
      <c r="M387" s="12" t="s">
        <v>207</v>
      </c>
      <c r="N387" s="13">
        <f t="shared" si="42"/>
        <v>24.5</v>
      </c>
      <c r="O387" s="13">
        <f t="shared" si="43"/>
        <v>-98</v>
      </c>
      <c r="P387" s="13">
        <f t="shared" si="44"/>
        <v>403168.70999999996</v>
      </c>
      <c r="Q387" s="13">
        <f t="shared" si="45"/>
        <v>-98</v>
      </c>
      <c r="R387" s="13">
        <f t="shared" ref="R387:R450" si="46">SUMIF(M387:M1813,M387,O387:O1813)</f>
        <v>16005.52</v>
      </c>
      <c r="S387" s="18">
        <f t="shared" ref="S387:S450" si="47">COUNTIF(M387:M1813,M387)</f>
        <v>109</v>
      </c>
      <c r="T387" s="30">
        <f t="shared" ref="T387:T450" si="48">R387/S387</f>
        <v>146.83963302752295</v>
      </c>
    </row>
    <row r="388" spans="1:20" ht="14.25" customHeight="1">
      <c r="A388" s="6">
        <v>45628</v>
      </c>
      <c r="B388" s="7" t="s">
        <v>83</v>
      </c>
      <c r="C388" s="7" t="s">
        <v>538</v>
      </c>
      <c r="D388" s="7" t="s">
        <v>539</v>
      </c>
      <c r="E388" s="7" t="s">
        <v>264</v>
      </c>
      <c r="F388" s="7" t="s">
        <v>283</v>
      </c>
      <c r="G388" s="7" t="s">
        <v>74</v>
      </c>
      <c r="H388" s="7" t="s">
        <v>75</v>
      </c>
      <c r="I388" s="7">
        <v>60</v>
      </c>
      <c r="J388" s="7">
        <v>-4</v>
      </c>
      <c r="K388" s="7">
        <v>-98</v>
      </c>
      <c r="L388" s="7" t="s">
        <v>438</v>
      </c>
      <c r="M388" s="12" t="s">
        <v>207</v>
      </c>
      <c r="N388" s="13">
        <f t="shared" si="42"/>
        <v>24.5</v>
      </c>
      <c r="O388" s="13">
        <f t="shared" si="43"/>
        <v>-98</v>
      </c>
      <c r="P388" s="13">
        <f t="shared" si="44"/>
        <v>403266.70999999996</v>
      </c>
      <c r="Q388" s="13">
        <f t="shared" si="45"/>
        <v>-98</v>
      </c>
      <c r="R388" s="13">
        <f t="shared" si="46"/>
        <v>16103.52</v>
      </c>
      <c r="S388" s="18">
        <f t="shared" si="47"/>
        <v>108</v>
      </c>
      <c r="T388" s="30">
        <f t="shared" si="48"/>
        <v>149.10666666666668</v>
      </c>
    </row>
    <row r="389" spans="1:20" ht="14.25" customHeight="1">
      <c r="A389" s="6">
        <v>45628</v>
      </c>
      <c r="B389" s="7" t="s">
        <v>83</v>
      </c>
      <c r="C389" s="7" t="s">
        <v>522</v>
      </c>
      <c r="D389" s="7" t="s">
        <v>523</v>
      </c>
      <c r="E389" s="7" t="s">
        <v>264</v>
      </c>
      <c r="F389" s="7" t="s">
        <v>283</v>
      </c>
      <c r="G389" s="7" t="s">
        <v>74</v>
      </c>
      <c r="H389" s="7" t="s">
        <v>75</v>
      </c>
      <c r="I389" s="7">
        <v>60</v>
      </c>
      <c r="J389" s="7">
        <v>-4</v>
      </c>
      <c r="K389" s="7">
        <v>-98</v>
      </c>
      <c r="L389" s="7" t="s">
        <v>438</v>
      </c>
      <c r="M389" s="12" t="s">
        <v>207</v>
      </c>
      <c r="N389" s="13">
        <f t="shared" si="42"/>
        <v>24.5</v>
      </c>
      <c r="O389" s="13">
        <f t="shared" si="43"/>
        <v>-98</v>
      </c>
      <c r="P389" s="13">
        <f t="shared" si="44"/>
        <v>403364.70999999996</v>
      </c>
      <c r="Q389" s="13">
        <f t="shared" si="45"/>
        <v>-98</v>
      </c>
      <c r="R389" s="13">
        <f t="shared" si="46"/>
        <v>16201.52</v>
      </c>
      <c r="S389" s="18">
        <f t="shared" si="47"/>
        <v>107</v>
      </c>
      <c r="T389" s="30">
        <f t="shared" si="48"/>
        <v>151.41607476635514</v>
      </c>
    </row>
    <row r="390" spans="1:20" ht="14.25" customHeight="1">
      <c r="A390" s="6">
        <v>45628</v>
      </c>
      <c r="B390" s="7" t="s">
        <v>83</v>
      </c>
      <c r="C390" s="7" t="s">
        <v>706</v>
      </c>
      <c r="D390" s="7" t="s">
        <v>707</v>
      </c>
      <c r="E390" s="7" t="s">
        <v>264</v>
      </c>
      <c r="F390" s="7" t="s">
        <v>283</v>
      </c>
      <c r="G390" s="7" t="s">
        <v>74</v>
      </c>
      <c r="H390" s="7" t="s">
        <v>75</v>
      </c>
      <c r="I390" s="7">
        <v>60</v>
      </c>
      <c r="J390" s="7">
        <v>-4</v>
      </c>
      <c r="K390" s="7">
        <v>-98</v>
      </c>
      <c r="L390" s="7" t="s">
        <v>438</v>
      </c>
      <c r="M390" s="12" t="s">
        <v>207</v>
      </c>
      <c r="N390" s="13">
        <f t="shared" si="42"/>
        <v>24.5</v>
      </c>
      <c r="O390" s="13">
        <f t="shared" si="43"/>
        <v>-98</v>
      </c>
      <c r="P390" s="13">
        <f t="shared" si="44"/>
        <v>403462.70999999996</v>
      </c>
      <c r="Q390" s="13">
        <f t="shared" si="45"/>
        <v>-98</v>
      </c>
      <c r="R390" s="13">
        <f t="shared" si="46"/>
        <v>16299.52</v>
      </c>
      <c r="S390" s="18">
        <f t="shared" si="47"/>
        <v>106</v>
      </c>
      <c r="T390" s="30">
        <f t="shared" si="48"/>
        <v>153.76905660377358</v>
      </c>
    </row>
    <row r="391" spans="1:20" ht="14.25" customHeight="1">
      <c r="A391" s="6">
        <v>45628</v>
      </c>
      <c r="B391" s="7" t="s">
        <v>83</v>
      </c>
      <c r="C391" s="7" t="s">
        <v>482</v>
      </c>
      <c r="D391" s="7" t="s">
        <v>483</v>
      </c>
      <c r="E391" s="7" t="s">
        <v>264</v>
      </c>
      <c r="F391" s="7" t="s">
        <v>283</v>
      </c>
      <c r="G391" s="7" t="s">
        <v>74</v>
      </c>
      <c r="H391" s="7" t="s">
        <v>75</v>
      </c>
      <c r="I391" s="7">
        <v>60</v>
      </c>
      <c r="J391" s="7">
        <v>-4</v>
      </c>
      <c r="K391" s="7">
        <v>-98</v>
      </c>
      <c r="L391" s="7" t="s">
        <v>438</v>
      </c>
      <c r="M391" s="12" t="s">
        <v>207</v>
      </c>
      <c r="N391" s="13">
        <f t="shared" si="42"/>
        <v>24.5</v>
      </c>
      <c r="O391" s="13">
        <f t="shared" si="43"/>
        <v>-98</v>
      </c>
      <c r="P391" s="13">
        <f t="shared" si="44"/>
        <v>403560.70999999996</v>
      </c>
      <c r="Q391" s="13">
        <f t="shared" si="45"/>
        <v>-98</v>
      </c>
      <c r="R391" s="13">
        <f t="shared" si="46"/>
        <v>16397.52</v>
      </c>
      <c r="S391" s="18">
        <f t="shared" si="47"/>
        <v>105</v>
      </c>
      <c r="T391" s="30">
        <f t="shared" si="48"/>
        <v>156.16685714285714</v>
      </c>
    </row>
    <row r="392" spans="1:20" ht="14.25" customHeight="1">
      <c r="A392" s="6">
        <v>45628</v>
      </c>
      <c r="B392" s="7" t="s">
        <v>83</v>
      </c>
      <c r="C392" s="7" t="s">
        <v>684</v>
      </c>
      <c r="D392" s="7" t="s">
        <v>685</v>
      </c>
      <c r="E392" s="7" t="s">
        <v>264</v>
      </c>
      <c r="F392" s="7" t="s">
        <v>283</v>
      </c>
      <c r="G392" s="7" t="s">
        <v>74</v>
      </c>
      <c r="H392" s="7" t="s">
        <v>75</v>
      </c>
      <c r="I392" s="7">
        <v>60</v>
      </c>
      <c r="J392" s="7">
        <v>-4</v>
      </c>
      <c r="K392" s="7">
        <v>-98</v>
      </c>
      <c r="L392" s="7" t="s">
        <v>438</v>
      </c>
      <c r="M392" s="12" t="s">
        <v>207</v>
      </c>
      <c r="N392" s="13">
        <f t="shared" si="42"/>
        <v>24.5</v>
      </c>
      <c r="O392" s="13">
        <f t="shared" si="43"/>
        <v>-98</v>
      </c>
      <c r="P392" s="13">
        <f t="shared" si="44"/>
        <v>403658.70999999996</v>
      </c>
      <c r="Q392" s="13">
        <f t="shared" si="45"/>
        <v>-98</v>
      </c>
      <c r="R392" s="13">
        <f t="shared" si="46"/>
        <v>16495.52</v>
      </c>
      <c r="S392" s="18">
        <f t="shared" si="47"/>
        <v>104</v>
      </c>
      <c r="T392" s="30">
        <f t="shared" si="48"/>
        <v>158.61076923076922</v>
      </c>
    </row>
    <row r="393" spans="1:20" ht="14.25" customHeight="1">
      <c r="A393" s="6">
        <v>45628</v>
      </c>
      <c r="B393" s="7" t="s">
        <v>83</v>
      </c>
      <c r="C393" s="7" t="s">
        <v>520</v>
      </c>
      <c r="D393" s="7" t="s">
        <v>521</v>
      </c>
      <c r="E393" s="7" t="s">
        <v>264</v>
      </c>
      <c r="F393" s="7" t="s">
        <v>283</v>
      </c>
      <c r="G393" s="7" t="s">
        <v>74</v>
      </c>
      <c r="H393" s="7" t="s">
        <v>75</v>
      </c>
      <c r="I393" s="7">
        <v>60</v>
      </c>
      <c r="J393" s="7">
        <v>-4</v>
      </c>
      <c r="K393" s="7">
        <v>-98</v>
      </c>
      <c r="L393" s="7" t="s">
        <v>438</v>
      </c>
      <c r="M393" s="12" t="s">
        <v>207</v>
      </c>
      <c r="N393" s="13">
        <f t="shared" si="42"/>
        <v>24.5</v>
      </c>
      <c r="O393" s="13">
        <f t="shared" si="43"/>
        <v>-98</v>
      </c>
      <c r="P393" s="13">
        <f t="shared" si="44"/>
        <v>403756.70999999996</v>
      </c>
      <c r="Q393" s="13">
        <f t="shared" si="45"/>
        <v>-98</v>
      </c>
      <c r="R393" s="13">
        <f t="shared" si="46"/>
        <v>16593.52</v>
      </c>
      <c r="S393" s="18">
        <f t="shared" si="47"/>
        <v>103</v>
      </c>
      <c r="T393" s="30">
        <f t="shared" si="48"/>
        <v>161.10213592233009</v>
      </c>
    </row>
    <row r="394" spans="1:20" ht="14.25" customHeight="1">
      <c r="A394" s="6">
        <v>45628</v>
      </c>
      <c r="B394" s="7" t="s">
        <v>83</v>
      </c>
      <c r="C394" s="7" t="s">
        <v>459</v>
      </c>
      <c r="D394" s="7" t="s">
        <v>460</v>
      </c>
      <c r="E394" s="7" t="s">
        <v>264</v>
      </c>
      <c r="F394" s="7" t="s">
        <v>283</v>
      </c>
      <c r="G394" s="7" t="s">
        <v>74</v>
      </c>
      <c r="H394" s="7" t="s">
        <v>75</v>
      </c>
      <c r="I394" s="7">
        <v>60</v>
      </c>
      <c r="J394" s="7">
        <v>-4</v>
      </c>
      <c r="K394" s="7">
        <v>-98</v>
      </c>
      <c r="L394" s="7" t="s">
        <v>438</v>
      </c>
      <c r="M394" s="12" t="s">
        <v>207</v>
      </c>
      <c r="N394" s="13">
        <f t="shared" si="42"/>
        <v>24.5</v>
      </c>
      <c r="O394" s="13">
        <f t="shared" si="43"/>
        <v>-98</v>
      </c>
      <c r="P394" s="13">
        <f t="shared" si="44"/>
        <v>403854.70999999996</v>
      </c>
      <c r="Q394" s="13">
        <f t="shared" si="45"/>
        <v>-98</v>
      </c>
      <c r="R394" s="13">
        <f t="shared" si="46"/>
        <v>16691.52</v>
      </c>
      <c r="S394" s="18">
        <f t="shared" si="47"/>
        <v>102</v>
      </c>
      <c r="T394" s="30">
        <f t="shared" si="48"/>
        <v>163.64235294117648</v>
      </c>
    </row>
    <row r="395" spans="1:20" ht="14.25" customHeight="1">
      <c r="A395" s="6">
        <v>45628</v>
      </c>
      <c r="B395" s="7" t="s">
        <v>83</v>
      </c>
      <c r="C395" s="7" t="s">
        <v>626</v>
      </c>
      <c r="D395" s="7" t="s">
        <v>627</v>
      </c>
      <c r="E395" s="7" t="s">
        <v>264</v>
      </c>
      <c r="F395" s="7" t="s">
        <v>283</v>
      </c>
      <c r="G395" s="7" t="s">
        <v>74</v>
      </c>
      <c r="H395" s="7" t="s">
        <v>75</v>
      </c>
      <c r="I395" s="7">
        <v>60</v>
      </c>
      <c r="J395" s="7">
        <v>-4</v>
      </c>
      <c r="K395" s="7">
        <v>-98</v>
      </c>
      <c r="L395" s="7" t="s">
        <v>438</v>
      </c>
      <c r="M395" s="12" t="s">
        <v>207</v>
      </c>
      <c r="N395" s="13">
        <f t="shared" si="42"/>
        <v>24.5</v>
      </c>
      <c r="O395" s="13">
        <f t="shared" si="43"/>
        <v>-98</v>
      </c>
      <c r="P395" s="13">
        <f t="shared" si="44"/>
        <v>403952.70999999996</v>
      </c>
      <c r="Q395" s="13">
        <f t="shared" si="45"/>
        <v>-98</v>
      </c>
      <c r="R395" s="13">
        <f t="shared" si="46"/>
        <v>16789.52</v>
      </c>
      <c r="S395" s="18">
        <f t="shared" si="47"/>
        <v>101</v>
      </c>
      <c r="T395" s="30">
        <f t="shared" si="48"/>
        <v>166.23287128712872</v>
      </c>
    </row>
    <row r="396" spans="1:20" ht="14.25" customHeight="1">
      <c r="A396" s="6">
        <v>45628</v>
      </c>
      <c r="B396" s="7" t="s">
        <v>83</v>
      </c>
      <c r="C396" s="7" t="s">
        <v>455</v>
      </c>
      <c r="D396" s="7" t="s">
        <v>456</v>
      </c>
      <c r="E396" s="7" t="s">
        <v>264</v>
      </c>
      <c r="F396" s="7" t="s">
        <v>283</v>
      </c>
      <c r="G396" s="7" t="s">
        <v>74</v>
      </c>
      <c r="H396" s="7" t="s">
        <v>75</v>
      </c>
      <c r="I396" s="7">
        <v>60</v>
      </c>
      <c r="J396" s="7">
        <v>-4</v>
      </c>
      <c r="K396" s="7">
        <v>-98</v>
      </c>
      <c r="L396" s="7" t="s">
        <v>438</v>
      </c>
      <c r="M396" s="12" t="s">
        <v>207</v>
      </c>
      <c r="N396" s="13">
        <f t="shared" si="42"/>
        <v>24.5</v>
      </c>
      <c r="O396" s="13">
        <f t="shared" si="43"/>
        <v>-98</v>
      </c>
      <c r="P396" s="13">
        <f t="shared" si="44"/>
        <v>404050.70999999996</v>
      </c>
      <c r="Q396" s="13">
        <f t="shared" si="45"/>
        <v>-98</v>
      </c>
      <c r="R396" s="13">
        <f t="shared" si="46"/>
        <v>16887.52</v>
      </c>
      <c r="S396" s="18">
        <f t="shared" si="47"/>
        <v>100</v>
      </c>
      <c r="T396" s="30">
        <f t="shared" si="48"/>
        <v>168.87520000000001</v>
      </c>
    </row>
    <row r="397" spans="1:20" ht="14.25" customHeight="1">
      <c r="A397" s="6">
        <v>45628</v>
      </c>
      <c r="B397" s="7" t="s">
        <v>83</v>
      </c>
      <c r="C397" s="7" t="s">
        <v>716</v>
      </c>
      <c r="D397" s="7" t="s">
        <v>717</v>
      </c>
      <c r="E397" s="7" t="s">
        <v>294</v>
      </c>
      <c r="F397" s="7" t="s">
        <v>477</v>
      </c>
      <c r="G397" s="7" t="s">
        <v>74</v>
      </c>
      <c r="H397" s="7" t="s">
        <v>75</v>
      </c>
      <c r="I397" s="7">
        <v>60</v>
      </c>
      <c r="J397" s="7">
        <v>-4</v>
      </c>
      <c r="K397" s="7">
        <v>-98</v>
      </c>
      <c r="L397" s="7" t="s">
        <v>438</v>
      </c>
      <c r="M397" s="12" t="s">
        <v>207</v>
      </c>
      <c r="N397" s="13">
        <f t="shared" si="42"/>
        <v>24.5</v>
      </c>
      <c r="O397" s="13">
        <f t="shared" si="43"/>
        <v>-98</v>
      </c>
      <c r="P397" s="13">
        <f t="shared" si="44"/>
        <v>404148.70999999996</v>
      </c>
      <c r="Q397" s="13">
        <f t="shared" si="45"/>
        <v>-98</v>
      </c>
      <c r="R397" s="13">
        <f t="shared" si="46"/>
        <v>16985.52</v>
      </c>
      <c r="S397" s="18">
        <f t="shared" si="47"/>
        <v>99</v>
      </c>
      <c r="T397" s="30">
        <f t="shared" si="48"/>
        <v>171.57090909090908</v>
      </c>
    </row>
    <row r="398" spans="1:20" ht="14.25" customHeight="1">
      <c r="A398" s="6">
        <v>45628</v>
      </c>
      <c r="B398" s="7" t="s">
        <v>83</v>
      </c>
      <c r="C398" s="7" t="s">
        <v>620</v>
      </c>
      <c r="D398" s="7" t="s">
        <v>621</v>
      </c>
      <c r="E398" s="7" t="s">
        <v>264</v>
      </c>
      <c r="F398" s="7" t="s">
        <v>283</v>
      </c>
      <c r="G398" s="7" t="s">
        <v>74</v>
      </c>
      <c r="H398" s="7" t="s">
        <v>75</v>
      </c>
      <c r="I398" s="7">
        <v>60</v>
      </c>
      <c r="J398" s="7">
        <v>-4</v>
      </c>
      <c r="K398" s="7">
        <v>-98</v>
      </c>
      <c r="L398" s="7" t="s">
        <v>438</v>
      </c>
      <c r="M398" s="12" t="s">
        <v>207</v>
      </c>
      <c r="N398" s="13">
        <f t="shared" si="42"/>
        <v>24.5</v>
      </c>
      <c r="O398" s="13">
        <f t="shared" si="43"/>
        <v>-98</v>
      </c>
      <c r="P398" s="13">
        <f t="shared" si="44"/>
        <v>404246.70999999996</v>
      </c>
      <c r="Q398" s="13">
        <f t="shared" si="45"/>
        <v>-98</v>
      </c>
      <c r="R398" s="13">
        <f t="shared" si="46"/>
        <v>17083.52</v>
      </c>
      <c r="S398" s="18">
        <f t="shared" si="47"/>
        <v>98</v>
      </c>
      <c r="T398" s="30">
        <f t="shared" si="48"/>
        <v>174.32163265306122</v>
      </c>
    </row>
    <row r="399" spans="1:20" ht="14.25" customHeight="1">
      <c r="A399" s="6">
        <v>45628</v>
      </c>
      <c r="B399" s="7" t="s">
        <v>83</v>
      </c>
      <c r="C399" s="7" t="s">
        <v>500</v>
      </c>
      <c r="D399" s="7" t="s">
        <v>501</v>
      </c>
      <c r="E399" s="7" t="s">
        <v>264</v>
      </c>
      <c r="F399" s="7" t="s">
        <v>283</v>
      </c>
      <c r="G399" s="7" t="s">
        <v>74</v>
      </c>
      <c r="H399" s="7" t="s">
        <v>75</v>
      </c>
      <c r="I399" s="7">
        <v>60</v>
      </c>
      <c r="J399" s="7">
        <v>-4</v>
      </c>
      <c r="K399" s="7">
        <v>-98</v>
      </c>
      <c r="L399" s="7" t="s">
        <v>438</v>
      </c>
      <c r="M399" s="12" t="s">
        <v>207</v>
      </c>
      <c r="N399" s="13">
        <f t="shared" si="42"/>
        <v>24.5</v>
      </c>
      <c r="O399" s="13">
        <f t="shared" si="43"/>
        <v>-98</v>
      </c>
      <c r="P399" s="13">
        <f t="shared" si="44"/>
        <v>404344.70999999996</v>
      </c>
      <c r="Q399" s="13">
        <f t="shared" si="45"/>
        <v>-98</v>
      </c>
      <c r="R399" s="13">
        <f t="shared" si="46"/>
        <v>17181.52</v>
      </c>
      <c r="S399" s="18">
        <f t="shared" si="47"/>
        <v>97</v>
      </c>
      <c r="T399" s="30">
        <f t="shared" si="48"/>
        <v>177.12907216494847</v>
      </c>
    </row>
    <row r="400" spans="1:20" ht="14.25" customHeight="1">
      <c r="A400" s="6">
        <v>45628</v>
      </c>
      <c r="B400" s="7" t="s">
        <v>83</v>
      </c>
      <c r="C400" s="7" t="s">
        <v>510</v>
      </c>
      <c r="D400" s="7" t="s">
        <v>511</v>
      </c>
      <c r="E400" s="7" t="s">
        <v>264</v>
      </c>
      <c r="F400" s="7" t="s">
        <v>283</v>
      </c>
      <c r="G400" s="7" t="s">
        <v>74</v>
      </c>
      <c r="H400" s="7" t="s">
        <v>75</v>
      </c>
      <c r="I400" s="7">
        <v>60</v>
      </c>
      <c r="J400" s="7">
        <v>-4</v>
      </c>
      <c r="K400" s="7">
        <v>-98</v>
      </c>
      <c r="L400" s="7" t="s">
        <v>438</v>
      </c>
      <c r="M400" s="12" t="s">
        <v>207</v>
      </c>
      <c r="N400" s="13">
        <f t="shared" si="42"/>
        <v>24.5</v>
      </c>
      <c r="O400" s="13">
        <f t="shared" si="43"/>
        <v>-98</v>
      </c>
      <c r="P400" s="13">
        <f t="shared" si="44"/>
        <v>404442.70999999996</v>
      </c>
      <c r="Q400" s="13">
        <f t="shared" si="45"/>
        <v>-98</v>
      </c>
      <c r="R400" s="13">
        <f t="shared" si="46"/>
        <v>17279.52</v>
      </c>
      <c r="S400" s="18">
        <f t="shared" si="47"/>
        <v>96</v>
      </c>
      <c r="T400" s="30">
        <f t="shared" si="48"/>
        <v>179.995</v>
      </c>
    </row>
    <row r="401" spans="1:20" ht="14.25" customHeight="1">
      <c r="A401" s="6">
        <v>45628</v>
      </c>
      <c r="B401" s="7" t="s">
        <v>83</v>
      </c>
      <c r="C401" s="7" t="s">
        <v>686</v>
      </c>
      <c r="D401" s="7" t="s">
        <v>687</v>
      </c>
      <c r="E401" s="7" t="s">
        <v>264</v>
      </c>
      <c r="F401" s="7" t="s">
        <v>283</v>
      </c>
      <c r="G401" s="7" t="s">
        <v>74</v>
      </c>
      <c r="H401" s="7" t="s">
        <v>75</v>
      </c>
      <c r="I401" s="7">
        <v>60</v>
      </c>
      <c r="J401" s="7">
        <v>-4</v>
      </c>
      <c r="K401" s="7">
        <v>-98</v>
      </c>
      <c r="L401" s="7" t="s">
        <v>438</v>
      </c>
      <c r="M401" s="12" t="s">
        <v>207</v>
      </c>
      <c r="N401" s="13">
        <f t="shared" si="42"/>
        <v>24.5</v>
      </c>
      <c r="O401" s="13">
        <f t="shared" si="43"/>
        <v>-98</v>
      </c>
      <c r="P401" s="13">
        <f t="shared" si="44"/>
        <v>404540.70999999996</v>
      </c>
      <c r="Q401" s="13">
        <f t="shared" si="45"/>
        <v>-98</v>
      </c>
      <c r="R401" s="13">
        <f t="shared" si="46"/>
        <v>17377.52</v>
      </c>
      <c r="S401" s="18">
        <f t="shared" si="47"/>
        <v>95</v>
      </c>
      <c r="T401" s="30">
        <f t="shared" si="48"/>
        <v>182.92126315789474</v>
      </c>
    </row>
    <row r="402" spans="1:20" ht="14.25" customHeight="1">
      <c r="A402" s="6">
        <v>45628</v>
      </c>
      <c r="B402" s="7" t="s">
        <v>83</v>
      </c>
      <c r="C402" s="7" t="s">
        <v>700</v>
      </c>
      <c r="D402" s="7" t="s">
        <v>701</v>
      </c>
      <c r="E402" s="7" t="s">
        <v>264</v>
      </c>
      <c r="F402" s="7" t="s">
        <v>283</v>
      </c>
      <c r="G402" s="7" t="s">
        <v>74</v>
      </c>
      <c r="H402" s="7" t="s">
        <v>75</v>
      </c>
      <c r="I402" s="7">
        <v>60</v>
      </c>
      <c r="J402" s="7">
        <v>-4</v>
      </c>
      <c r="K402" s="7">
        <v>-98</v>
      </c>
      <c r="L402" s="7" t="s">
        <v>438</v>
      </c>
      <c r="M402" s="12" t="s">
        <v>207</v>
      </c>
      <c r="N402" s="13">
        <f t="shared" si="42"/>
        <v>24.5</v>
      </c>
      <c r="O402" s="13">
        <f t="shared" si="43"/>
        <v>-98</v>
      </c>
      <c r="P402" s="13">
        <f t="shared" si="44"/>
        <v>404638.70999999996</v>
      </c>
      <c r="Q402" s="13">
        <f t="shared" si="45"/>
        <v>-98</v>
      </c>
      <c r="R402" s="13">
        <f t="shared" si="46"/>
        <v>17475.52</v>
      </c>
      <c r="S402" s="18">
        <f t="shared" si="47"/>
        <v>94</v>
      </c>
      <c r="T402" s="30">
        <f t="shared" si="48"/>
        <v>185.90978723404257</v>
      </c>
    </row>
    <row r="403" spans="1:20" ht="14.25" customHeight="1">
      <c r="A403" s="6">
        <v>45628</v>
      </c>
      <c r="B403" s="7" t="s">
        <v>83</v>
      </c>
      <c r="C403" s="7" t="s">
        <v>490</v>
      </c>
      <c r="D403" s="7" t="s">
        <v>491</v>
      </c>
      <c r="E403" s="7" t="s">
        <v>264</v>
      </c>
      <c r="F403" s="7" t="s">
        <v>283</v>
      </c>
      <c r="G403" s="7" t="s">
        <v>74</v>
      </c>
      <c r="H403" s="7" t="s">
        <v>75</v>
      </c>
      <c r="I403" s="7">
        <v>60</v>
      </c>
      <c r="J403" s="7">
        <v>-4</v>
      </c>
      <c r="K403" s="7">
        <v>-98</v>
      </c>
      <c r="L403" s="7" t="s">
        <v>438</v>
      </c>
      <c r="M403" s="12" t="s">
        <v>207</v>
      </c>
      <c r="N403" s="13">
        <f t="shared" si="42"/>
        <v>24.5</v>
      </c>
      <c r="O403" s="13">
        <f t="shared" si="43"/>
        <v>-98</v>
      </c>
      <c r="P403" s="13">
        <f t="shared" si="44"/>
        <v>404736.70999999996</v>
      </c>
      <c r="Q403" s="13">
        <f t="shared" si="45"/>
        <v>-98</v>
      </c>
      <c r="R403" s="13">
        <f t="shared" si="46"/>
        <v>17573.52</v>
      </c>
      <c r="S403" s="18">
        <f t="shared" si="47"/>
        <v>93</v>
      </c>
      <c r="T403" s="30">
        <f t="shared" si="48"/>
        <v>188.9625806451613</v>
      </c>
    </row>
    <row r="404" spans="1:20" ht="14.25" customHeight="1">
      <c r="A404" s="6">
        <v>45628</v>
      </c>
      <c r="B404" s="7" t="s">
        <v>83</v>
      </c>
      <c r="C404" s="7" t="s">
        <v>548</v>
      </c>
      <c r="D404" s="7" t="s">
        <v>549</v>
      </c>
      <c r="E404" s="7" t="s">
        <v>264</v>
      </c>
      <c r="F404" s="7" t="s">
        <v>283</v>
      </c>
      <c r="G404" s="7" t="s">
        <v>74</v>
      </c>
      <c r="H404" s="7" t="s">
        <v>75</v>
      </c>
      <c r="I404" s="7">
        <v>60</v>
      </c>
      <c r="J404" s="7">
        <v>-4</v>
      </c>
      <c r="K404" s="7">
        <v>-98</v>
      </c>
      <c r="L404" s="7" t="s">
        <v>438</v>
      </c>
      <c r="M404" s="12" t="s">
        <v>207</v>
      </c>
      <c r="N404" s="13">
        <f t="shared" si="42"/>
        <v>24.5</v>
      </c>
      <c r="O404" s="13">
        <f t="shared" si="43"/>
        <v>-98</v>
      </c>
      <c r="P404" s="13">
        <f t="shared" si="44"/>
        <v>404834.70999999996</v>
      </c>
      <c r="Q404" s="13">
        <f t="shared" si="45"/>
        <v>-98</v>
      </c>
      <c r="R404" s="13">
        <f t="shared" si="46"/>
        <v>17671.52</v>
      </c>
      <c r="S404" s="18">
        <f t="shared" si="47"/>
        <v>92</v>
      </c>
      <c r="T404" s="30">
        <f t="shared" si="48"/>
        <v>192.08173913043478</v>
      </c>
    </row>
    <row r="405" spans="1:20" ht="14.25" customHeight="1">
      <c r="A405" s="6">
        <v>45628</v>
      </c>
      <c r="B405" s="7" t="s">
        <v>83</v>
      </c>
      <c r="C405" s="7" t="s">
        <v>690</v>
      </c>
      <c r="D405" s="7" t="s">
        <v>691</v>
      </c>
      <c r="E405" s="7" t="s">
        <v>264</v>
      </c>
      <c r="F405" s="7" t="s">
        <v>283</v>
      </c>
      <c r="G405" s="7" t="s">
        <v>74</v>
      </c>
      <c r="H405" s="7" t="s">
        <v>75</v>
      </c>
      <c r="I405" s="7">
        <v>60</v>
      </c>
      <c r="J405" s="7">
        <v>-4</v>
      </c>
      <c r="K405" s="7">
        <v>-98</v>
      </c>
      <c r="L405" s="7" t="s">
        <v>438</v>
      </c>
      <c r="M405" s="12" t="s">
        <v>207</v>
      </c>
      <c r="N405" s="13">
        <f t="shared" si="42"/>
        <v>24.5</v>
      </c>
      <c r="O405" s="13">
        <f t="shared" si="43"/>
        <v>-98</v>
      </c>
      <c r="P405" s="13">
        <f t="shared" si="44"/>
        <v>404932.70999999996</v>
      </c>
      <c r="Q405" s="13">
        <f t="shared" si="45"/>
        <v>-98</v>
      </c>
      <c r="R405" s="13">
        <f t="shared" si="46"/>
        <v>17769.52</v>
      </c>
      <c r="S405" s="18">
        <f t="shared" si="47"/>
        <v>91</v>
      </c>
      <c r="T405" s="30">
        <f t="shared" si="48"/>
        <v>195.26945054945057</v>
      </c>
    </row>
    <row r="406" spans="1:20" ht="14.25" customHeight="1">
      <c r="A406" s="6">
        <v>45628</v>
      </c>
      <c r="B406" s="7" t="s">
        <v>83</v>
      </c>
      <c r="C406" s="7" t="s">
        <v>536</v>
      </c>
      <c r="D406" s="7" t="s">
        <v>537</v>
      </c>
      <c r="E406" s="7" t="s">
        <v>264</v>
      </c>
      <c r="F406" s="7" t="s">
        <v>283</v>
      </c>
      <c r="G406" s="7" t="s">
        <v>74</v>
      </c>
      <c r="H406" s="7" t="s">
        <v>75</v>
      </c>
      <c r="I406" s="7">
        <v>60</v>
      </c>
      <c r="J406" s="7">
        <v>-4</v>
      </c>
      <c r="K406" s="7">
        <v>-98</v>
      </c>
      <c r="L406" s="7" t="s">
        <v>438</v>
      </c>
      <c r="M406" s="12" t="s">
        <v>207</v>
      </c>
      <c r="N406" s="13">
        <f t="shared" si="42"/>
        <v>24.5</v>
      </c>
      <c r="O406" s="13">
        <f t="shared" si="43"/>
        <v>-98</v>
      </c>
      <c r="P406" s="13">
        <f t="shared" si="44"/>
        <v>405030.70999999996</v>
      </c>
      <c r="Q406" s="13">
        <f t="shared" si="45"/>
        <v>-98</v>
      </c>
      <c r="R406" s="13">
        <f t="shared" si="46"/>
        <v>17867.52</v>
      </c>
      <c r="S406" s="18">
        <f t="shared" si="47"/>
        <v>90</v>
      </c>
      <c r="T406" s="30">
        <f t="shared" si="48"/>
        <v>198.52799999999999</v>
      </c>
    </row>
    <row r="407" spans="1:20" ht="14.25" customHeight="1">
      <c r="A407" s="6">
        <v>45628</v>
      </c>
      <c r="B407" s="7" t="s">
        <v>83</v>
      </c>
      <c r="C407" s="7" t="s">
        <v>710</v>
      </c>
      <c r="D407" s="7" t="s">
        <v>711</v>
      </c>
      <c r="E407" s="7" t="s">
        <v>264</v>
      </c>
      <c r="F407" s="7" t="s">
        <v>283</v>
      </c>
      <c r="G407" s="7" t="s">
        <v>74</v>
      </c>
      <c r="H407" s="7" t="s">
        <v>75</v>
      </c>
      <c r="I407" s="7">
        <v>60</v>
      </c>
      <c r="J407" s="7">
        <v>-4</v>
      </c>
      <c r="K407" s="7">
        <v>-98</v>
      </c>
      <c r="L407" s="7" t="s">
        <v>438</v>
      </c>
      <c r="M407" s="12" t="s">
        <v>207</v>
      </c>
      <c r="N407" s="13">
        <f t="shared" si="42"/>
        <v>24.5</v>
      </c>
      <c r="O407" s="13">
        <f t="shared" si="43"/>
        <v>-98</v>
      </c>
      <c r="P407" s="13">
        <f t="shared" si="44"/>
        <v>405128.70999999996</v>
      </c>
      <c r="Q407" s="13">
        <f t="shared" si="45"/>
        <v>-98</v>
      </c>
      <c r="R407" s="13">
        <f t="shared" si="46"/>
        <v>17965.52</v>
      </c>
      <c r="S407" s="18">
        <f t="shared" si="47"/>
        <v>89</v>
      </c>
      <c r="T407" s="30">
        <f t="shared" si="48"/>
        <v>201.85977528089887</v>
      </c>
    </row>
    <row r="408" spans="1:20" ht="14.25" customHeight="1">
      <c r="A408" s="6">
        <v>45628</v>
      </c>
      <c r="B408" s="7" t="s">
        <v>83</v>
      </c>
      <c r="C408" s="7" t="s">
        <v>702</v>
      </c>
      <c r="D408" s="7" t="s">
        <v>703</v>
      </c>
      <c r="E408" s="7" t="s">
        <v>264</v>
      </c>
      <c r="F408" s="7" t="s">
        <v>283</v>
      </c>
      <c r="G408" s="7" t="s">
        <v>74</v>
      </c>
      <c r="H408" s="7" t="s">
        <v>75</v>
      </c>
      <c r="I408" s="7">
        <v>60</v>
      </c>
      <c r="J408" s="7">
        <v>-4</v>
      </c>
      <c r="K408" s="7">
        <v>-98</v>
      </c>
      <c r="L408" s="7" t="s">
        <v>438</v>
      </c>
      <c r="M408" s="12" t="s">
        <v>207</v>
      </c>
      <c r="N408" s="13">
        <f t="shared" si="42"/>
        <v>24.5</v>
      </c>
      <c r="O408" s="13">
        <f t="shared" si="43"/>
        <v>-98</v>
      </c>
      <c r="P408" s="13">
        <f t="shared" si="44"/>
        <v>405226.70999999996</v>
      </c>
      <c r="Q408" s="13">
        <f t="shared" si="45"/>
        <v>-98</v>
      </c>
      <c r="R408" s="13">
        <f t="shared" si="46"/>
        <v>18063.52</v>
      </c>
      <c r="S408" s="18">
        <f t="shared" si="47"/>
        <v>88</v>
      </c>
      <c r="T408" s="30">
        <f t="shared" si="48"/>
        <v>205.26727272727274</v>
      </c>
    </row>
    <row r="409" spans="1:20" ht="14.25" customHeight="1">
      <c r="A409" s="6">
        <v>45628</v>
      </c>
      <c r="B409" s="7" t="s">
        <v>83</v>
      </c>
      <c r="C409" s="7" t="s">
        <v>668</v>
      </c>
      <c r="D409" s="7" t="s">
        <v>669</v>
      </c>
      <c r="E409" s="7" t="s">
        <v>264</v>
      </c>
      <c r="F409" s="7" t="s">
        <v>283</v>
      </c>
      <c r="G409" s="7" t="s">
        <v>74</v>
      </c>
      <c r="H409" s="7" t="s">
        <v>75</v>
      </c>
      <c r="I409" s="7">
        <v>60</v>
      </c>
      <c r="J409" s="7">
        <v>-4</v>
      </c>
      <c r="K409" s="7">
        <v>-98</v>
      </c>
      <c r="L409" s="7" t="s">
        <v>438</v>
      </c>
      <c r="M409" s="12" t="s">
        <v>207</v>
      </c>
      <c r="N409" s="13">
        <f t="shared" si="42"/>
        <v>24.5</v>
      </c>
      <c r="O409" s="13">
        <f t="shared" si="43"/>
        <v>-98</v>
      </c>
      <c r="P409" s="13">
        <f t="shared" si="44"/>
        <v>405324.70999999996</v>
      </c>
      <c r="Q409" s="13">
        <f t="shared" si="45"/>
        <v>-98</v>
      </c>
      <c r="R409" s="13">
        <f t="shared" si="46"/>
        <v>18161.52</v>
      </c>
      <c r="S409" s="18">
        <f t="shared" si="47"/>
        <v>87</v>
      </c>
      <c r="T409" s="30">
        <f t="shared" si="48"/>
        <v>208.75310344827588</v>
      </c>
    </row>
    <row r="410" spans="1:20" ht="14.25" customHeight="1">
      <c r="A410" s="6">
        <v>45628</v>
      </c>
      <c r="B410" s="7" t="s">
        <v>83</v>
      </c>
      <c r="C410" s="7" t="s">
        <v>646</v>
      </c>
      <c r="D410" s="7" t="s">
        <v>647</v>
      </c>
      <c r="E410" s="7" t="s">
        <v>449</v>
      </c>
      <c r="F410" s="7" t="s">
        <v>450</v>
      </c>
      <c r="G410" s="7" t="s">
        <v>74</v>
      </c>
      <c r="H410" s="7" t="s">
        <v>75</v>
      </c>
      <c r="I410" s="7">
        <v>60</v>
      </c>
      <c r="J410" s="7">
        <v>-4</v>
      </c>
      <c r="K410" s="7">
        <v>-98</v>
      </c>
      <c r="L410" s="7" t="s">
        <v>438</v>
      </c>
      <c r="M410" s="12" t="s">
        <v>207</v>
      </c>
      <c r="N410" s="13">
        <f t="shared" si="42"/>
        <v>24.5</v>
      </c>
      <c r="O410" s="13">
        <f t="shared" si="43"/>
        <v>-98</v>
      </c>
      <c r="P410" s="13">
        <f t="shared" si="44"/>
        <v>405422.70999999996</v>
      </c>
      <c r="Q410" s="13">
        <f t="shared" si="45"/>
        <v>-98</v>
      </c>
      <c r="R410" s="13">
        <f t="shared" si="46"/>
        <v>18259.52</v>
      </c>
      <c r="S410" s="18">
        <f t="shared" si="47"/>
        <v>86</v>
      </c>
      <c r="T410" s="30">
        <f t="shared" si="48"/>
        <v>212.32</v>
      </c>
    </row>
    <row r="411" spans="1:20" ht="14.25" customHeight="1">
      <c r="A411" s="6">
        <v>45628</v>
      </c>
      <c r="B411" s="7" t="s">
        <v>83</v>
      </c>
      <c r="C411" s="7" t="s">
        <v>636</v>
      </c>
      <c r="D411" s="7" t="s">
        <v>637</v>
      </c>
      <c r="E411" s="7" t="s">
        <v>264</v>
      </c>
      <c r="F411" s="7" t="s">
        <v>283</v>
      </c>
      <c r="G411" s="7" t="s">
        <v>74</v>
      </c>
      <c r="H411" s="7" t="s">
        <v>75</v>
      </c>
      <c r="I411" s="7">
        <v>60</v>
      </c>
      <c r="J411" s="7">
        <v>-4</v>
      </c>
      <c r="K411" s="7">
        <v>-98</v>
      </c>
      <c r="L411" s="7" t="s">
        <v>438</v>
      </c>
      <c r="M411" s="12" t="s">
        <v>207</v>
      </c>
      <c r="N411" s="13">
        <f t="shared" si="42"/>
        <v>24.5</v>
      </c>
      <c r="O411" s="13">
        <f t="shared" si="43"/>
        <v>-98</v>
      </c>
      <c r="P411" s="13">
        <f t="shared" si="44"/>
        <v>405520.70999999996</v>
      </c>
      <c r="Q411" s="13">
        <f t="shared" si="45"/>
        <v>-98</v>
      </c>
      <c r="R411" s="13">
        <f t="shared" si="46"/>
        <v>18357.52</v>
      </c>
      <c r="S411" s="18">
        <f t="shared" si="47"/>
        <v>85</v>
      </c>
      <c r="T411" s="30">
        <f t="shared" si="48"/>
        <v>215.97082352941177</v>
      </c>
    </row>
    <row r="412" spans="1:20" ht="14.25" customHeight="1">
      <c r="A412" s="6">
        <v>45628</v>
      </c>
      <c r="B412" s="7" t="s">
        <v>83</v>
      </c>
      <c r="C412" s="7" t="s">
        <v>622</v>
      </c>
      <c r="D412" s="7" t="s">
        <v>623</v>
      </c>
      <c r="E412" s="7" t="s">
        <v>264</v>
      </c>
      <c r="F412" s="7" t="s">
        <v>283</v>
      </c>
      <c r="G412" s="7" t="s">
        <v>74</v>
      </c>
      <c r="H412" s="7" t="s">
        <v>75</v>
      </c>
      <c r="I412" s="7">
        <v>60</v>
      </c>
      <c r="J412" s="7">
        <v>-4</v>
      </c>
      <c r="K412" s="7">
        <v>-98</v>
      </c>
      <c r="L412" s="7" t="s">
        <v>438</v>
      </c>
      <c r="M412" s="12" t="s">
        <v>207</v>
      </c>
      <c r="N412" s="13">
        <f t="shared" si="42"/>
        <v>24.5</v>
      </c>
      <c r="O412" s="13">
        <f t="shared" si="43"/>
        <v>-98</v>
      </c>
      <c r="P412" s="13">
        <f t="shared" si="44"/>
        <v>405618.70999999996</v>
      </c>
      <c r="Q412" s="13">
        <f t="shared" si="45"/>
        <v>-98</v>
      </c>
      <c r="R412" s="13">
        <f t="shared" si="46"/>
        <v>18455.52</v>
      </c>
      <c r="S412" s="18">
        <f t="shared" si="47"/>
        <v>84</v>
      </c>
      <c r="T412" s="30">
        <f t="shared" si="48"/>
        <v>219.70857142857145</v>
      </c>
    </row>
    <row r="413" spans="1:20" ht="14.25" customHeight="1">
      <c r="A413" s="6">
        <v>45628</v>
      </c>
      <c r="B413" s="7" t="s">
        <v>83</v>
      </c>
      <c r="C413" s="7" t="s">
        <v>524</v>
      </c>
      <c r="D413" s="7" t="s">
        <v>525</v>
      </c>
      <c r="E413" s="7" t="s">
        <v>264</v>
      </c>
      <c r="F413" s="7" t="s">
        <v>283</v>
      </c>
      <c r="G413" s="7" t="s">
        <v>74</v>
      </c>
      <c r="H413" s="7" t="s">
        <v>75</v>
      </c>
      <c r="I413" s="7">
        <v>60</v>
      </c>
      <c r="J413" s="7">
        <v>-4</v>
      </c>
      <c r="K413" s="7">
        <v>-98</v>
      </c>
      <c r="L413" s="7" t="s">
        <v>438</v>
      </c>
      <c r="M413" s="12" t="s">
        <v>207</v>
      </c>
      <c r="N413" s="13">
        <f t="shared" si="42"/>
        <v>24.5</v>
      </c>
      <c r="O413" s="13">
        <f t="shared" si="43"/>
        <v>-98</v>
      </c>
      <c r="P413" s="13">
        <f t="shared" si="44"/>
        <v>405716.70999999996</v>
      </c>
      <c r="Q413" s="13">
        <f t="shared" si="45"/>
        <v>-98</v>
      </c>
      <c r="R413" s="13">
        <f t="shared" si="46"/>
        <v>18553.52</v>
      </c>
      <c r="S413" s="18">
        <f t="shared" si="47"/>
        <v>83</v>
      </c>
      <c r="T413" s="30">
        <f t="shared" si="48"/>
        <v>223.53638554216869</v>
      </c>
    </row>
    <row r="414" spans="1:20" ht="14.25" customHeight="1">
      <c r="A414" s="6">
        <v>45628</v>
      </c>
      <c r="B414" s="7" t="s">
        <v>83</v>
      </c>
      <c r="C414" s="7" t="s">
        <v>447</v>
      </c>
      <c r="D414" s="7" t="s">
        <v>448</v>
      </c>
      <c r="E414" s="7" t="s">
        <v>449</v>
      </c>
      <c r="F414" s="7" t="s">
        <v>450</v>
      </c>
      <c r="G414" s="7" t="s">
        <v>74</v>
      </c>
      <c r="H414" s="7" t="s">
        <v>75</v>
      </c>
      <c r="I414" s="7">
        <v>60</v>
      </c>
      <c r="J414" s="7">
        <v>-4</v>
      </c>
      <c r="K414" s="7">
        <v>-98</v>
      </c>
      <c r="L414" s="7" t="s">
        <v>438</v>
      </c>
      <c r="M414" s="12" t="s">
        <v>207</v>
      </c>
      <c r="N414" s="13">
        <f t="shared" si="42"/>
        <v>24.5</v>
      </c>
      <c r="O414" s="13">
        <f t="shared" si="43"/>
        <v>-98</v>
      </c>
      <c r="P414" s="13">
        <f t="shared" si="44"/>
        <v>405814.70999999996</v>
      </c>
      <c r="Q414" s="13">
        <f t="shared" si="45"/>
        <v>-98</v>
      </c>
      <c r="R414" s="13">
        <f t="shared" si="46"/>
        <v>18651.52</v>
      </c>
      <c r="S414" s="18">
        <f t="shared" si="47"/>
        <v>82</v>
      </c>
      <c r="T414" s="30">
        <f t="shared" si="48"/>
        <v>227.45756097560977</v>
      </c>
    </row>
    <row r="415" spans="1:20" ht="14.25" customHeight="1">
      <c r="A415" s="6">
        <v>45628</v>
      </c>
      <c r="B415" s="7" t="s">
        <v>83</v>
      </c>
      <c r="C415" s="7" t="s">
        <v>453</v>
      </c>
      <c r="D415" s="7" t="s">
        <v>454</v>
      </c>
      <c r="E415" s="7" t="s">
        <v>264</v>
      </c>
      <c r="F415" s="7" t="s">
        <v>283</v>
      </c>
      <c r="G415" s="7" t="s">
        <v>74</v>
      </c>
      <c r="H415" s="7" t="s">
        <v>75</v>
      </c>
      <c r="I415" s="7">
        <v>60</v>
      </c>
      <c r="J415" s="7">
        <v>-4</v>
      </c>
      <c r="K415" s="7">
        <v>-98</v>
      </c>
      <c r="L415" s="7" t="s">
        <v>438</v>
      </c>
      <c r="M415" s="12" t="s">
        <v>207</v>
      </c>
      <c r="N415" s="13">
        <f t="shared" si="42"/>
        <v>24.5</v>
      </c>
      <c r="O415" s="13">
        <f t="shared" si="43"/>
        <v>-98</v>
      </c>
      <c r="P415" s="13">
        <f t="shared" si="44"/>
        <v>405912.70999999996</v>
      </c>
      <c r="Q415" s="13">
        <f t="shared" si="45"/>
        <v>-98</v>
      </c>
      <c r="R415" s="13">
        <f t="shared" si="46"/>
        <v>18749.52</v>
      </c>
      <c r="S415" s="18">
        <f t="shared" si="47"/>
        <v>81</v>
      </c>
      <c r="T415" s="30">
        <f t="shared" si="48"/>
        <v>231.47555555555556</v>
      </c>
    </row>
    <row r="416" spans="1:20" ht="14.25" customHeight="1">
      <c r="A416" s="6">
        <v>45628</v>
      </c>
      <c r="B416" s="7" t="s">
        <v>83</v>
      </c>
      <c r="C416" s="7" t="s">
        <v>570</v>
      </c>
      <c r="D416" s="7" t="s">
        <v>571</v>
      </c>
      <c r="E416" s="7" t="s">
        <v>294</v>
      </c>
      <c r="F416" s="7" t="s">
        <v>477</v>
      </c>
      <c r="G416" s="7" t="s">
        <v>74</v>
      </c>
      <c r="H416" s="7" t="s">
        <v>75</v>
      </c>
      <c r="I416" s="7">
        <v>60</v>
      </c>
      <c r="J416" s="7">
        <v>-4</v>
      </c>
      <c r="K416" s="7">
        <v>-98</v>
      </c>
      <c r="L416" s="7" t="s">
        <v>438</v>
      </c>
      <c r="M416" s="12" t="s">
        <v>207</v>
      </c>
      <c r="N416" s="13">
        <f t="shared" si="42"/>
        <v>24.5</v>
      </c>
      <c r="O416" s="13">
        <f t="shared" si="43"/>
        <v>-98</v>
      </c>
      <c r="P416" s="13">
        <f t="shared" si="44"/>
        <v>406010.70999999996</v>
      </c>
      <c r="Q416" s="13">
        <f t="shared" si="45"/>
        <v>-98</v>
      </c>
      <c r="R416" s="13">
        <f t="shared" si="46"/>
        <v>18847.52</v>
      </c>
      <c r="S416" s="18">
        <f t="shared" si="47"/>
        <v>80</v>
      </c>
      <c r="T416" s="30">
        <f t="shared" si="48"/>
        <v>235.59399999999999</v>
      </c>
    </row>
    <row r="417" spans="1:20" ht="14.25" customHeight="1">
      <c r="A417" s="6">
        <v>45628</v>
      </c>
      <c r="B417" s="7" t="s">
        <v>83</v>
      </c>
      <c r="C417" s="7" t="s">
        <v>436</v>
      </c>
      <c r="D417" s="7" t="s">
        <v>437</v>
      </c>
      <c r="E417" s="7" t="s">
        <v>264</v>
      </c>
      <c r="F417" s="7" t="s">
        <v>283</v>
      </c>
      <c r="G417" s="7" t="s">
        <v>74</v>
      </c>
      <c r="H417" s="7" t="s">
        <v>75</v>
      </c>
      <c r="I417" s="7">
        <v>60</v>
      </c>
      <c r="J417" s="7">
        <v>-4</v>
      </c>
      <c r="K417" s="7">
        <v>-98</v>
      </c>
      <c r="L417" s="7" t="s">
        <v>438</v>
      </c>
      <c r="M417" s="12" t="s">
        <v>207</v>
      </c>
      <c r="N417" s="13">
        <f t="shared" si="42"/>
        <v>24.5</v>
      </c>
      <c r="O417" s="13">
        <f t="shared" si="43"/>
        <v>-98</v>
      </c>
      <c r="P417" s="13">
        <f t="shared" si="44"/>
        <v>406108.70999999996</v>
      </c>
      <c r="Q417" s="13">
        <f t="shared" si="45"/>
        <v>-98</v>
      </c>
      <c r="R417" s="13">
        <f t="shared" si="46"/>
        <v>18945.52</v>
      </c>
      <c r="S417" s="18">
        <f t="shared" si="47"/>
        <v>79</v>
      </c>
      <c r="T417" s="30">
        <f t="shared" si="48"/>
        <v>239.81670886075949</v>
      </c>
    </row>
    <row r="418" spans="1:20" ht="14.25" customHeight="1">
      <c r="A418" s="6">
        <v>45628</v>
      </c>
      <c r="B418" s="7" t="s">
        <v>83</v>
      </c>
      <c r="C418" s="7" t="s">
        <v>612</v>
      </c>
      <c r="D418" s="7" t="s">
        <v>613</v>
      </c>
      <c r="E418" s="7" t="s">
        <v>264</v>
      </c>
      <c r="F418" s="7" t="s">
        <v>283</v>
      </c>
      <c r="G418" s="7" t="s">
        <v>74</v>
      </c>
      <c r="H418" s="7" t="s">
        <v>75</v>
      </c>
      <c r="I418" s="7">
        <v>60</v>
      </c>
      <c r="J418" s="7">
        <v>-4</v>
      </c>
      <c r="K418" s="7">
        <v>-98</v>
      </c>
      <c r="L418" s="7" t="s">
        <v>438</v>
      </c>
      <c r="M418" s="12" t="s">
        <v>207</v>
      </c>
      <c r="N418" s="13">
        <f t="shared" si="42"/>
        <v>24.5</v>
      </c>
      <c r="O418" s="13">
        <f t="shared" si="43"/>
        <v>-98</v>
      </c>
      <c r="P418" s="13">
        <f t="shared" si="44"/>
        <v>406206.70999999996</v>
      </c>
      <c r="Q418" s="13">
        <f t="shared" si="45"/>
        <v>-98</v>
      </c>
      <c r="R418" s="13">
        <f t="shared" si="46"/>
        <v>19043.52</v>
      </c>
      <c r="S418" s="18">
        <f t="shared" si="47"/>
        <v>78</v>
      </c>
      <c r="T418" s="30">
        <f t="shared" si="48"/>
        <v>244.14769230769232</v>
      </c>
    </row>
    <row r="419" spans="1:20" ht="14.25" customHeight="1">
      <c r="A419" s="6">
        <v>45628</v>
      </c>
      <c r="B419" s="7" t="s">
        <v>83</v>
      </c>
      <c r="C419" s="7" t="s">
        <v>471</v>
      </c>
      <c r="D419" s="7" t="s">
        <v>472</v>
      </c>
      <c r="E419" s="7" t="s">
        <v>264</v>
      </c>
      <c r="F419" s="7" t="s">
        <v>283</v>
      </c>
      <c r="G419" s="7" t="s">
        <v>74</v>
      </c>
      <c r="H419" s="7" t="s">
        <v>75</v>
      </c>
      <c r="I419" s="7">
        <v>60</v>
      </c>
      <c r="J419" s="7">
        <v>-4</v>
      </c>
      <c r="K419" s="7">
        <v>-98</v>
      </c>
      <c r="L419" s="7" t="s">
        <v>438</v>
      </c>
      <c r="M419" s="12" t="s">
        <v>207</v>
      </c>
      <c r="N419" s="13">
        <f t="shared" si="42"/>
        <v>24.5</v>
      </c>
      <c r="O419" s="13">
        <f t="shared" si="43"/>
        <v>-98</v>
      </c>
      <c r="P419" s="13">
        <f t="shared" si="44"/>
        <v>406304.70999999996</v>
      </c>
      <c r="Q419" s="13">
        <f t="shared" si="45"/>
        <v>-98</v>
      </c>
      <c r="R419" s="13">
        <f t="shared" si="46"/>
        <v>19141.52</v>
      </c>
      <c r="S419" s="18">
        <f t="shared" si="47"/>
        <v>77</v>
      </c>
      <c r="T419" s="30">
        <f t="shared" si="48"/>
        <v>248.59116883116883</v>
      </c>
    </row>
    <row r="420" spans="1:20" ht="14.25" customHeight="1">
      <c r="A420" s="6">
        <v>45628</v>
      </c>
      <c r="B420" s="7" t="s">
        <v>83</v>
      </c>
      <c r="C420" s="7" t="s">
        <v>465</v>
      </c>
      <c r="D420" s="7" t="s">
        <v>466</v>
      </c>
      <c r="E420" s="7" t="s">
        <v>264</v>
      </c>
      <c r="F420" s="7" t="s">
        <v>283</v>
      </c>
      <c r="G420" s="7" t="s">
        <v>74</v>
      </c>
      <c r="H420" s="7" t="s">
        <v>75</v>
      </c>
      <c r="I420" s="7">
        <v>60</v>
      </c>
      <c r="J420" s="7">
        <v>-4</v>
      </c>
      <c r="K420" s="7">
        <v>-98</v>
      </c>
      <c r="L420" s="7" t="s">
        <v>438</v>
      </c>
      <c r="M420" s="12" t="s">
        <v>207</v>
      </c>
      <c r="N420" s="13">
        <f t="shared" si="42"/>
        <v>24.5</v>
      </c>
      <c r="O420" s="13">
        <f t="shared" si="43"/>
        <v>-98</v>
      </c>
      <c r="P420" s="13">
        <f t="shared" si="44"/>
        <v>406402.70999999996</v>
      </c>
      <c r="Q420" s="13">
        <f t="shared" si="45"/>
        <v>-98</v>
      </c>
      <c r="R420" s="13">
        <f t="shared" si="46"/>
        <v>19239.52</v>
      </c>
      <c r="S420" s="18">
        <f t="shared" si="47"/>
        <v>76</v>
      </c>
      <c r="T420" s="30">
        <f t="shared" si="48"/>
        <v>253.15157894736842</v>
      </c>
    </row>
    <row r="421" spans="1:20" ht="14.25" customHeight="1">
      <c r="A421" s="6">
        <v>45628</v>
      </c>
      <c r="B421" s="7" t="s">
        <v>83</v>
      </c>
      <c r="C421" s="7" t="s">
        <v>457</v>
      </c>
      <c r="D421" s="7" t="s">
        <v>458</v>
      </c>
      <c r="E421" s="7" t="s">
        <v>449</v>
      </c>
      <c r="F421" s="7" t="s">
        <v>450</v>
      </c>
      <c r="G421" s="7" t="s">
        <v>74</v>
      </c>
      <c r="H421" s="7" t="s">
        <v>75</v>
      </c>
      <c r="I421" s="7">
        <v>60</v>
      </c>
      <c r="J421" s="7">
        <v>-4</v>
      </c>
      <c r="K421" s="7">
        <v>-98</v>
      </c>
      <c r="L421" s="7" t="s">
        <v>438</v>
      </c>
      <c r="M421" s="12" t="s">
        <v>207</v>
      </c>
      <c r="N421" s="13">
        <f t="shared" si="42"/>
        <v>24.5</v>
      </c>
      <c r="O421" s="13">
        <f t="shared" si="43"/>
        <v>-98</v>
      </c>
      <c r="P421" s="13">
        <f t="shared" si="44"/>
        <v>406500.70999999996</v>
      </c>
      <c r="Q421" s="13">
        <f t="shared" si="45"/>
        <v>-98</v>
      </c>
      <c r="R421" s="13">
        <f t="shared" si="46"/>
        <v>19337.52</v>
      </c>
      <c r="S421" s="18">
        <f t="shared" si="47"/>
        <v>75</v>
      </c>
      <c r="T421" s="30">
        <f t="shared" si="48"/>
        <v>257.83359999999999</v>
      </c>
    </row>
    <row r="422" spans="1:20" ht="14.25" customHeight="1">
      <c r="A422" s="6">
        <v>45628</v>
      </c>
      <c r="B422" s="7" t="s">
        <v>83</v>
      </c>
      <c r="C422" s="7" t="s">
        <v>544</v>
      </c>
      <c r="D422" s="7" t="s">
        <v>545</v>
      </c>
      <c r="E422" s="7" t="s">
        <v>449</v>
      </c>
      <c r="F422" s="7" t="s">
        <v>450</v>
      </c>
      <c r="G422" s="7" t="s">
        <v>74</v>
      </c>
      <c r="H422" s="7" t="s">
        <v>75</v>
      </c>
      <c r="I422" s="7">
        <v>60</v>
      </c>
      <c r="J422" s="7">
        <v>-4</v>
      </c>
      <c r="K422" s="7">
        <v>-98</v>
      </c>
      <c r="L422" s="7" t="s">
        <v>438</v>
      </c>
      <c r="M422" s="12" t="s">
        <v>207</v>
      </c>
      <c r="N422" s="13">
        <f t="shared" si="42"/>
        <v>24.5</v>
      </c>
      <c r="O422" s="13">
        <f t="shared" si="43"/>
        <v>-98</v>
      </c>
      <c r="P422" s="13">
        <f t="shared" si="44"/>
        <v>406598.70999999996</v>
      </c>
      <c r="Q422" s="13">
        <f t="shared" si="45"/>
        <v>-98</v>
      </c>
      <c r="R422" s="13">
        <f t="shared" si="46"/>
        <v>19435.52</v>
      </c>
      <c r="S422" s="18">
        <f t="shared" si="47"/>
        <v>74</v>
      </c>
      <c r="T422" s="30">
        <f t="shared" si="48"/>
        <v>262.64216216216215</v>
      </c>
    </row>
    <row r="423" spans="1:20" ht="14.25" customHeight="1">
      <c r="A423" s="6">
        <v>45628</v>
      </c>
      <c r="B423" s="7" t="s">
        <v>83</v>
      </c>
      <c r="C423" s="7" t="s">
        <v>564</v>
      </c>
      <c r="D423" s="7" t="s">
        <v>565</v>
      </c>
      <c r="E423" s="7" t="s">
        <v>264</v>
      </c>
      <c r="F423" s="7" t="s">
        <v>283</v>
      </c>
      <c r="G423" s="7" t="s">
        <v>74</v>
      </c>
      <c r="H423" s="7" t="s">
        <v>75</v>
      </c>
      <c r="I423" s="7">
        <v>60</v>
      </c>
      <c r="J423" s="7">
        <v>-4</v>
      </c>
      <c r="K423" s="7">
        <v>-98</v>
      </c>
      <c r="L423" s="7" t="s">
        <v>438</v>
      </c>
      <c r="M423" s="12" t="s">
        <v>207</v>
      </c>
      <c r="N423" s="13">
        <f t="shared" si="42"/>
        <v>24.5</v>
      </c>
      <c r="O423" s="13">
        <f t="shared" si="43"/>
        <v>-98</v>
      </c>
      <c r="P423" s="13">
        <f t="shared" si="44"/>
        <v>406696.70999999996</v>
      </c>
      <c r="Q423" s="13">
        <f t="shared" si="45"/>
        <v>-98</v>
      </c>
      <c r="R423" s="13">
        <f t="shared" si="46"/>
        <v>19533.52</v>
      </c>
      <c r="S423" s="18">
        <f t="shared" si="47"/>
        <v>73</v>
      </c>
      <c r="T423" s="30">
        <f t="shared" si="48"/>
        <v>267.58246575342469</v>
      </c>
    </row>
    <row r="424" spans="1:20" ht="14.25" customHeight="1">
      <c r="A424" s="6">
        <v>45628</v>
      </c>
      <c r="B424" s="7" t="s">
        <v>83</v>
      </c>
      <c r="C424" s="7" t="s">
        <v>670</v>
      </c>
      <c r="D424" s="7" t="s">
        <v>671</v>
      </c>
      <c r="E424" s="7" t="s">
        <v>264</v>
      </c>
      <c r="F424" s="7" t="s">
        <v>283</v>
      </c>
      <c r="G424" s="7" t="s">
        <v>74</v>
      </c>
      <c r="H424" s="7" t="s">
        <v>75</v>
      </c>
      <c r="I424" s="7">
        <v>60</v>
      </c>
      <c r="J424" s="7">
        <v>-4</v>
      </c>
      <c r="K424" s="7">
        <v>-98</v>
      </c>
      <c r="L424" s="7" t="s">
        <v>438</v>
      </c>
      <c r="M424" s="12" t="s">
        <v>207</v>
      </c>
      <c r="N424" s="13">
        <f t="shared" si="42"/>
        <v>24.5</v>
      </c>
      <c r="O424" s="13">
        <f t="shared" si="43"/>
        <v>-98</v>
      </c>
      <c r="P424" s="13">
        <f t="shared" si="44"/>
        <v>406794.70999999996</v>
      </c>
      <c r="Q424" s="13">
        <f t="shared" si="45"/>
        <v>-98</v>
      </c>
      <c r="R424" s="13">
        <f t="shared" si="46"/>
        <v>19631.52</v>
      </c>
      <c r="S424" s="18">
        <f t="shared" si="47"/>
        <v>72</v>
      </c>
      <c r="T424" s="30">
        <f t="shared" si="48"/>
        <v>272.66000000000003</v>
      </c>
    </row>
    <row r="425" spans="1:20" ht="14.25" customHeight="1">
      <c r="A425" s="6">
        <v>45628</v>
      </c>
      <c r="B425" s="7" t="s">
        <v>83</v>
      </c>
      <c r="C425" s="7" t="s">
        <v>660</v>
      </c>
      <c r="D425" s="7" t="s">
        <v>661</v>
      </c>
      <c r="E425" s="7" t="s">
        <v>264</v>
      </c>
      <c r="F425" s="7" t="s">
        <v>283</v>
      </c>
      <c r="G425" s="7" t="s">
        <v>74</v>
      </c>
      <c r="H425" s="7" t="s">
        <v>75</v>
      </c>
      <c r="I425" s="7">
        <v>60</v>
      </c>
      <c r="J425" s="7">
        <v>-4</v>
      </c>
      <c r="K425" s="7">
        <v>-98</v>
      </c>
      <c r="L425" s="7" t="s">
        <v>438</v>
      </c>
      <c r="M425" s="12" t="s">
        <v>207</v>
      </c>
      <c r="N425" s="13">
        <f t="shared" si="42"/>
        <v>24.5</v>
      </c>
      <c r="O425" s="13">
        <f t="shared" si="43"/>
        <v>-98</v>
      </c>
      <c r="P425" s="13">
        <f t="shared" si="44"/>
        <v>406892.70999999996</v>
      </c>
      <c r="Q425" s="13">
        <f t="shared" si="45"/>
        <v>-98</v>
      </c>
      <c r="R425" s="13">
        <f t="shared" si="46"/>
        <v>19729.52</v>
      </c>
      <c r="S425" s="18">
        <f t="shared" si="47"/>
        <v>71</v>
      </c>
      <c r="T425" s="30">
        <f t="shared" si="48"/>
        <v>277.88056338028167</v>
      </c>
    </row>
    <row r="426" spans="1:20" ht="14.25" customHeight="1">
      <c r="A426" s="6">
        <v>45628</v>
      </c>
      <c r="B426" s="7" t="s">
        <v>83</v>
      </c>
      <c r="C426" s="7" t="s">
        <v>704</v>
      </c>
      <c r="D426" s="7" t="s">
        <v>705</v>
      </c>
      <c r="E426" s="7" t="s">
        <v>294</v>
      </c>
      <c r="F426" s="7" t="s">
        <v>477</v>
      </c>
      <c r="G426" s="7" t="s">
        <v>74</v>
      </c>
      <c r="H426" s="7" t="s">
        <v>75</v>
      </c>
      <c r="I426" s="7">
        <v>60</v>
      </c>
      <c r="J426" s="7">
        <v>-4</v>
      </c>
      <c r="K426" s="7">
        <v>-98</v>
      </c>
      <c r="L426" s="7" t="s">
        <v>438</v>
      </c>
      <c r="M426" s="12" t="s">
        <v>207</v>
      </c>
      <c r="N426" s="13">
        <f t="shared" si="42"/>
        <v>24.5</v>
      </c>
      <c r="O426" s="13">
        <f t="shared" si="43"/>
        <v>-98</v>
      </c>
      <c r="P426" s="13">
        <f t="shared" si="44"/>
        <v>406990.70999999996</v>
      </c>
      <c r="Q426" s="13">
        <f t="shared" si="45"/>
        <v>-98</v>
      </c>
      <c r="R426" s="13">
        <f t="shared" si="46"/>
        <v>19827.52</v>
      </c>
      <c r="S426" s="18">
        <f t="shared" si="47"/>
        <v>70</v>
      </c>
      <c r="T426" s="30">
        <f t="shared" si="48"/>
        <v>283.25028571428572</v>
      </c>
    </row>
    <row r="427" spans="1:20" ht="14.25" customHeight="1">
      <c r="A427" s="6">
        <v>45628</v>
      </c>
      <c r="B427" s="7" t="s">
        <v>83</v>
      </c>
      <c r="C427" s="7" t="s">
        <v>604</v>
      </c>
      <c r="D427" s="7" t="s">
        <v>605</v>
      </c>
      <c r="E427" s="7" t="s">
        <v>264</v>
      </c>
      <c r="F427" s="7" t="s">
        <v>283</v>
      </c>
      <c r="G427" s="7" t="s">
        <v>74</v>
      </c>
      <c r="H427" s="7" t="s">
        <v>75</v>
      </c>
      <c r="I427" s="7">
        <v>60</v>
      </c>
      <c r="J427" s="7">
        <v>-4</v>
      </c>
      <c r="K427" s="7">
        <v>-98</v>
      </c>
      <c r="L427" s="7" t="s">
        <v>438</v>
      </c>
      <c r="M427" s="12" t="s">
        <v>207</v>
      </c>
      <c r="N427" s="13">
        <f t="shared" si="42"/>
        <v>24.5</v>
      </c>
      <c r="O427" s="13">
        <f t="shared" si="43"/>
        <v>-98</v>
      </c>
      <c r="P427" s="13">
        <f t="shared" si="44"/>
        <v>407088.70999999996</v>
      </c>
      <c r="Q427" s="13">
        <f t="shared" si="45"/>
        <v>-98</v>
      </c>
      <c r="R427" s="13">
        <f t="shared" si="46"/>
        <v>19925.52</v>
      </c>
      <c r="S427" s="18">
        <f t="shared" si="47"/>
        <v>69</v>
      </c>
      <c r="T427" s="30">
        <f t="shared" si="48"/>
        <v>288.77565217391304</v>
      </c>
    </row>
    <row r="428" spans="1:20" ht="14.25" customHeight="1">
      <c r="A428" s="6">
        <v>45628</v>
      </c>
      <c r="B428" s="7" t="s">
        <v>83</v>
      </c>
      <c r="C428" s="7" t="s">
        <v>451</v>
      </c>
      <c r="D428" s="7" t="s">
        <v>452</v>
      </c>
      <c r="E428" s="7" t="s">
        <v>264</v>
      </c>
      <c r="F428" s="7" t="s">
        <v>283</v>
      </c>
      <c r="G428" s="7" t="s">
        <v>74</v>
      </c>
      <c r="H428" s="7" t="s">
        <v>75</v>
      </c>
      <c r="I428" s="7">
        <v>60</v>
      </c>
      <c r="J428" s="7">
        <v>-4</v>
      </c>
      <c r="K428" s="7">
        <v>-98</v>
      </c>
      <c r="L428" s="7" t="s">
        <v>438</v>
      </c>
      <c r="M428" s="12" t="s">
        <v>207</v>
      </c>
      <c r="N428" s="13">
        <f t="shared" si="42"/>
        <v>24.5</v>
      </c>
      <c r="O428" s="13">
        <f t="shared" si="43"/>
        <v>-98</v>
      </c>
      <c r="P428" s="13">
        <f t="shared" si="44"/>
        <v>407186.70999999996</v>
      </c>
      <c r="Q428" s="13">
        <f t="shared" si="45"/>
        <v>-98</v>
      </c>
      <c r="R428" s="13">
        <f t="shared" si="46"/>
        <v>20023.52</v>
      </c>
      <c r="S428" s="18">
        <f t="shared" si="47"/>
        <v>68</v>
      </c>
      <c r="T428" s="30">
        <f t="shared" si="48"/>
        <v>294.46352941176474</v>
      </c>
    </row>
    <row r="429" spans="1:20" ht="14.25" customHeight="1">
      <c r="A429" s="6">
        <v>45628</v>
      </c>
      <c r="B429" s="7" t="s">
        <v>83</v>
      </c>
      <c r="C429" s="7" t="s">
        <v>592</v>
      </c>
      <c r="D429" s="7" t="s">
        <v>593</v>
      </c>
      <c r="E429" s="7" t="s">
        <v>264</v>
      </c>
      <c r="F429" s="7" t="s">
        <v>283</v>
      </c>
      <c r="G429" s="7" t="s">
        <v>74</v>
      </c>
      <c r="H429" s="7" t="s">
        <v>75</v>
      </c>
      <c r="I429" s="7">
        <v>60</v>
      </c>
      <c r="J429" s="7">
        <v>-4</v>
      </c>
      <c r="K429" s="7">
        <v>-98</v>
      </c>
      <c r="L429" s="7" t="s">
        <v>438</v>
      </c>
      <c r="M429" s="12" t="s">
        <v>207</v>
      </c>
      <c r="N429" s="13">
        <f t="shared" si="42"/>
        <v>24.5</v>
      </c>
      <c r="O429" s="13">
        <f t="shared" si="43"/>
        <v>-98</v>
      </c>
      <c r="P429" s="13">
        <f t="shared" si="44"/>
        <v>407284.70999999996</v>
      </c>
      <c r="Q429" s="13">
        <f t="shared" si="45"/>
        <v>-98</v>
      </c>
      <c r="R429" s="13">
        <f t="shared" si="46"/>
        <v>20121.52</v>
      </c>
      <c r="S429" s="18">
        <f t="shared" si="47"/>
        <v>67</v>
      </c>
      <c r="T429" s="30">
        <f t="shared" si="48"/>
        <v>300.32119402985074</v>
      </c>
    </row>
    <row r="430" spans="1:20" ht="14.25" customHeight="1">
      <c r="A430" s="6">
        <v>45628</v>
      </c>
      <c r="B430" s="7" t="s">
        <v>83</v>
      </c>
      <c r="C430" s="7" t="s">
        <v>602</v>
      </c>
      <c r="D430" s="7" t="s">
        <v>603</v>
      </c>
      <c r="E430" s="7" t="s">
        <v>264</v>
      </c>
      <c r="F430" s="7" t="s">
        <v>283</v>
      </c>
      <c r="G430" s="7" t="s">
        <v>74</v>
      </c>
      <c r="H430" s="7" t="s">
        <v>75</v>
      </c>
      <c r="I430" s="7">
        <v>60</v>
      </c>
      <c r="J430" s="7">
        <v>-4</v>
      </c>
      <c r="K430" s="7">
        <v>-98</v>
      </c>
      <c r="L430" s="7" t="s">
        <v>438</v>
      </c>
      <c r="M430" s="12" t="s">
        <v>207</v>
      </c>
      <c r="N430" s="13">
        <f t="shared" si="42"/>
        <v>24.5</v>
      </c>
      <c r="O430" s="13">
        <f t="shared" si="43"/>
        <v>-98</v>
      </c>
      <c r="P430" s="13">
        <f t="shared" si="44"/>
        <v>407382.70999999996</v>
      </c>
      <c r="Q430" s="13">
        <f t="shared" si="45"/>
        <v>-98</v>
      </c>
      <c r="R430" s="13">
        <f t="shared" si="46"/>
        <v>20219.52</v>
      </c>
      <c r="S430" s="18">
        <f t="shared" si="47"/>
        <v>66</v>
      </c>
      <c r="T430" s="30">
        <f t="shared" si="48"/>
        <v>306.35636363636365</v>
      </c>
    </row>
    <row r="431" spans="1:20" ht="14.25" customHeight="1">
      <c r="A431" s="6">
        <v>45628</v>
      </c>
      <c r="B431" s="7" t="s">
        <v>83</v>
      </c>
      <c r="C431" s="7" t="s">
        <v>638</v>
      </c>
      <c r="D431" s="7" t="s">
        <v>639</v>
      </c>
      <c r="E431" s="7" t="s">
        <v>264</v>
      </c>
      <c r="F431" s="7" t="s">
        <v>283</v>
      </c>
      <c r="G431" s="7" t="s">
        <v>74</v>
      </c>
      <c r="H431" s="7" t="s">
        <v>75</v>
      </c>
      <c r="I431" s="7">
        <v>60</v>
      </c>
      <c r="J431" s="7">
        <v>-4</v>
      </c>
      <c r="K431" s="7">
        <v>-98</v>
      </c>
      <c r="L431" s="7" t="s">
        <v>438</v>
      </c>
      <c r="M431" s="12" t="s">
        <v>207</v>
      </c>
      <c r="N431" s="13">
        <f t="shared" si="42"/>
        <v>24.5</v>
      </c>
      <c r="O431" s="13">
        <f t="shared" si="43"/>
        <v>-98</v>
      </c>
      <c r="P431" s="13">
        <f t="shared" si="44"/>
        <v>407480.70999999996</v>
      </c>
      <c r="Q431" s="13">
        <f t="shared" si="45"/>
        <v>-98</v>
      </c>
      <c r="R431" s="13">
        <f t="shared" si="46"/>
        <v>20317.52</v>
      </c>
      <c r="S431" s="18">
        <f t="shared" si="47"/>
        <v>65</v>
      </c>
      <c r="T431" s="30">
        <f t="shared" si="48"/>
        <v>312.57723076923077</v>
      </c>
    </row>
    <row r="432" spans="1:20" ht="14.25" customHeight="1">
      <c r="A432" s="6">
        <v>45628</v>
      </c>
      <c r="B432" s="7" t="s">
        <v>83</v>
      </c>
      <c r="C432" s="7" t="s">
        <v>618</v>
      </c>
      <c r="D432" s="7" t="s">
        <v>619</v>
      </c>
      <c r="E432" s="7" t="s">
        <v>294</v>
      </c>
      <c r="F432" s="7" t="s">
        <v>477</v>
      </c>
      <c r="G432" s="7" t="s">
        <v>74</v>
      </c>
      <c r="H432" s="7" t="s">
        <v>75</v>
      </c>
      <c r="I432" s="7">
        <v>60</v>
      </c>
      <c r="J432" s="7">
        <v>-4</v>
      </c>
      <c r="K432" s="7">
        <v>-98</v>
      </c>
      <c r="L432" s="7" t="s">
        <v>438</v>
      </c>
      <c r="M432" s="12" t="s">
        <v>207</v>
      </c>
      <c r="N432" s="13">
        <f t="shared" si="42"/>
        <v>24.5</v>
      </c>
      <c r="O432" s="13">
        <f t="shared" si="43"/>
        <v>-98</v>
      </c>
      <c r="P432" s="13">
        <f t="shared" si="44"/>
        <v>407578.70999999996</v>
      </c>
      <c r="Q432" s="13">
        <f t="shared" si="45"/>
        <v>-98</v>
      </c>
      <c r="R432" s="13">
        <f t="shared" si="46"/>
        <v>20415.52</v>
      </c>
      <c r="S432" s="18">
        <f t="shared" si="47"/>
        <v>64</v>
      </c>
      <c r="T432" s="30">
        <f t="shared" si="48"/>
        <v>318.99250000000001</v>
      </c>
    </row>
    <row r="433" spans="1:20" ht="14.25" customHeight="1">
      <c r="A433" s="6">
        <v>45628</v>
      </c>
      <c r="B433" s="7" t="s">
        <v>83</v>
      </c>
      <c r="C433" s="7" t="s">
        <v>484</v>
      </c>
      <c r="D433" s="7" t="s">
        <v>485</v>
      </c>
      <c r="E433" s="7" t="s">
        <v>264</v>
      </c>
      <c r="F433" s="7" t="s">
        <v>283</v>
      </c>
      <c r="G433" s="7" t="s">
        <v>74</v>
      </c>
      <c r="H433" s="7" t="s">
        <v>75</v>
      </c>
      <c r="I433" s="7">
        <v>60</v>
      </c>
      <c r="J433" s="7">
        <v>-4</v>
      </c>
      <c r="K433" s="7">
        <v>-98</v>
      </c>
      <c r="L433" s="7" t="s">
        <v>438</v>
      </c>
      <c r="M433" s="12" t="s">
        <v>207</v>
      </c>
      <c r="N433" s="13">
        <f t="shared" si="42"/>
        <v>24.5</v>
      </c>
      <c r="O433" s="13">
        <f t="shared" si="43"/>
        <v>-98</v>
      </c>
      <c r="P433" s="13">
        <f t="shared" si="44"/>
        <v>407676.70999999996</v>
      </c>
      <c r="Q433" s="13">
        <f t="shared" si="45"/>
        <v>-98</v>
      </c>
      <c r="R433" s="13">
        <f t="shared" si="46"/>
        <v>20513.52</v>
      </c>
      <c r="S433" s="18">
        <f t="shared" si="47"/>
        <v>63</v>
      </c>
      <c r="T433" s="30">
        <f t="shared" si="48"/>
        <v>325.61142857142858</v>
      </c>
    </row>
    <row r="434" spans="1:20" ht="14.25" customHeight="1">
      <c r="A434" s="6">
        <v>45628</v>
      </c>
      <c r="B434" s="7" t="s">
        <v>83</v>
      </c>
      <c r="C434" s="7" t="s">
        <v>676</v>
      </c>
      <c r="D434" s="7" t="s">
        <v>677</v>
      </c>
      <c r="E434" s="7" t="s">
        <v>294</v>
      </c>
      <c r="F434" s="7" t="s">
        <v>477</v>
      </c>
      <c r="G434" s="7" t="s">
        <v>74</v>
      </c>
      <c r="H434" s="7" t="s">
        <v>75</v>
      </c>
      <c r="I434" s="7">
        <v>60</v>
      </c>
      <c r="J434" s="7">
        <v>-4</v>
      </c>
      <c r="K434" s="7">
        <v>-98</v>
      </c>
      <c r="L434" s="7" t="s">
        <v>438</v>
      </c>
      <c r="M434" s="12" t="s">
        <v>207</v>
      </c>
      <c r="N434" s="13">
        <f t="shared" si="42"/>
        <v>24.5</v>
      </c>
      <c r="O434" s="13">
        <f t="shared" si="43"/>
        <v>-98</v>
      </c>
      <c r="P434" s="13">
        <f t="shared" si="44"/>
        <v>407774.70999999996</v>
      </c>
      <c r="Q434" s="13">
        <f t="shared" si="45"/>
        <v>-98</v>
      </c>
      <c r="R434" s="13">
        <f t="shared" si="46"/>
        <v>20611.52</v>
      </c>
      <c r="S434" s="18">
        <f t="shared" si="47"/>
        <v>62</v>
      </c>
      <c r="T434" s="30">
        <f t="shared" si="48"/>
        <v>332.44387096774193</v>
      </c>
    </row>
    <row r="435" spans="1:20" ht="14.25" customHeight="1">
      <c r="A435" s="6">
        <v>45628</v>
      </c>
      <c r="B435" s="7" t="s">
        <v>83</v>
      </c>
      <c r="C435" s="7" t="s">
        <v>582</v>
      </c>
      <c r="D435" s="7" t="s">
        <v>583</v>
      </c>
      <c r="E435" s="7" t="s">
        <v>264</v>
      </c>
      <c r="F435" s="7" t="s">
        <v>283</v>
      </c>
      <c r="G435" s="7" t="s">
        <v>74</v>
      </c>
      <c r="H435" s="7" t="s">
        <v>75</v>
      </c>
      <c r="I435" s="7">
        <v>60</v>
      </c>
      <c r="J435" s="7">
        <v>-4</v>
      </c>
      <c r="K435" s="7">
        <v>-98</v>
      </c>
      <c r="L435" s="7" t="s">
        <v>438</v>
      </c>
      <c r="M435" s="12" t="s">
        <v>207</v>
      </c>
      <c r="N435" s="13">
        <f t="shared" si="42"/>
        <v>24.5</v>
      </c>
      <c r="O435" s="13">
        <f t="shared" si="43"/>
        <v>-98</v>
      </c>
      <c r="P435" s="13">
        <f t="shared" si="44"/>
        <v>407872.70999999996</v>
      </c>
      <c r="Q435" s="13">
        <f t="shared" si="45"/>
        <v>-98</v>
      </c>
      <c r="R435" s="13">
        <f t="shared" si="46"/>
        <v>20709.52</v>
      </c>
      <c r="S435" s="18">
        <f t="shared" si="47"/>
        <v>61</v>
      </c>
      <c r="T435" s="30">
        <f t="shared" si="48"/>
        <v>339.50032786885248</v>
      </c>
    </row>
    <row r="436" spans="1:20" ht="14.25" customHeight="1">
      <c r="A436" s="6">
        <v>45628</v>
      </c>
      <c r="B436" s="7" t="s">
        <v>83</v>
      </c>
      <c r="C436" s="7" t="s">
        <v>714</v>
      </c>
      <c r="D436" s="7" t="s">
        <v>715</v>
      </c>
      <c r="E436" s="7" t="s">
        <v>264</v>
      </c>
      <c r="F436" s="7" t="s">
        <v>283</v>
      </c>
      <c r="G436" s="7" t="s">
        <v>74</v>
      </c>
      <c r="H436" s="7" t="s">
        <v>75</v>
      </c>
      <c r="I436" s="7">
        <v>60</v>
      </c>
      <c r="J436" s="7">
        <v>-4</v>
      </c>
      <c r="K436" s="7">
        <v>-98</v>
      </c>
      <c r="L436" s="7" t="s">
        <v>438</v>
      </c>
      <c r="M436" s="12" t="s">
        <v>207</v>
      </c>
      <c r="N436" s="13">
        <f t="shared" si="42"/>
        <v>24.5</v>
      </c>
      <c r="O436" s="13">
        <f t="shared" si="43"/>
        <v>-98</v>
      </c>
      <c r="P436" s="13">
        <f t="shared" si="44"/>
        <v>407970.70999999996</v>
      </c>
      <c r="Q436" s="13">
        <f t="shared" si="45"/>
        <v>-98</v>
      </c>
      <c r="R436" s="13">
        <f t="shared" si="46"/>
        <v>20807.52</v>
      </c>
      <c r="S436" s="18">
        <f t="shared" si="47"/>
        <v>60</v>
      </c>
      <c r="T436" s="30">
        <f t="shared" si="48"/>
        <v>346.79200000000003</v>
      </c>
    </row>
    <row r="437" spans="1:20" ht="14.25" customHeight="1">
      <c r="A437" s="6">
        <v>45628</v>
      </c>
      <c r="B437" s="7" t="s">
        <v>83</v>
      </c>
      <c r="C437" s="7" t="s">
        <v>664</v>
      </c>
      <c r="D437" s="7" t="s">
        <v>665</v>
      </c>
      <c r="E437" s="7" t="s">
        <v>264</v>
      </c>
      <c r="F437" s="7" t="s">
        <v>283</v>
      </c>
      <c r="G437" s="7" t="s">
        <v>74</v>
      </c>
      <c r="H437" s="7" t="s">
        <v>75</v>
      </c>
      <c r="I437" s="7">
        <v>60</v>
      </c>
      <c r="J437" s="7">
        <v>-4</v>
      </c>
      <c r="K437" s="7">
        <v>-98</v>
      </c>
      <c r="L437" s="7" t="s">
        <v>438</v>
      </c>
      <c r="M437" s="12" t="s">
        <v>207</v>
      </c>
      <c r="N437" s="13">
        <f t="shared" si="42"/>
        <v>24.5</v>
      </c>
      <c r="O437" s="13">
        <f t="shared" si="43"/>
        <v>-98</v>
      </c>
      <c r="P437" s="13">
        <f t="shared" si="44"/>
        <v>408068.70999999996</v>
      </c>
      <c r="Q437" s="13">
        <f t="shared" si="45"/>
        <v>-98</v>
      </c>
      <c r="R437" s="13">
        <f t="shared" si="46"/>
        <v>20905.52</v>
      </c>
      <c r="S437" s="18">
        <f t="shared" si="47"/>
        <v>59</v>
      </c>
      <c r="T437" s="30">
        <f t="shared" si="48"/>
        <v>354.3308474576271</v>
      </c>
    </row>
    <row r="438" spans="1:20" ht="14.25" customHeight="1">
      <c r="A438" s="6">
        <v>45628</v>
      </c>
      <c r="B438" s="7" t="s">
        <v>83</v>
      </c>
      <c r="C438" s="7" t="s">
        <v>486</v>
      </c>
      <c r="D438" s="7" t="s">
        <v>487</v>
      </c>
      <c r="E438" s="7" t="s">
        <v>294</v>
      </c>
      <c r="F438" s="7" t="s">
        <v>477</v>
      </c>
      <c r="G438" s="7" t="s">
        <v>74</v>
      </c>
      <c r="H438" s="7" t="s">
        <v>75</v>
      </c>
      <c r="I438" s="7">
        <v>60</v>
      </c>
      <c r="J438" s="7">
        <v>-4</v>
      </c>
      <c r="K438" s="7">
        <v>-98</v>
      </c>
      <c r="L438" s="7" t="s">
        <v>438</v>
      </c>
      <c r="M438" s="12" t="s">
        <v>207</v>
      </c>
      <c r="N438" s="13">
        <f t="shared" si="42"/>
        <v>24.5</v>
      </c>
      <c r="O438" s="13">
        <f t="shared" si="43"/>
        <v>-98</v>
      </c>
      <c r="P438" s="13">
        <f t="shared" si="44"/>
        <v>408166.70999999996</v>
      </c>
      <c r="Q438" s="13">
        <f t="shared" si="45"/>
        <v>-98</v>
      </c>
      <c r="R438" s="13">
        <f t="shared" si="46"/>
        <v>21003.52</v>
      </c>
      <c r="S438" s="18">
        <f t="shared" si="47"/>
        <v>58</v>
      </c>
      <c r="T438" s="30">
        <f t="shared" si="48"/>
        <v>362.12965517241378</v>
      </c>
    </row>
    <row r="439" spans="1:20" ht="14.25" customHeight="1">
      <c r="A439" s="6">
        <v>45628</v>
      </c>
      <c r="B439" s="7" t="s">
        <v>83</v>
      </c>
      <c r="C439" s="7" t="s">
        <v>680</v>
      </c>
      <c r="D439" s="7" t="s">
        <v>681</v>
      </c>
      <c r="E439" s="7" t="s">
        <v>294</v>
      </c>
      <c r="F439" s="7" t="s">
        <v>477</v>
      </c>
      <c r="G439" s="7" t="s">
        <v>74</v>
      </c>
      <c r="H439" s="7" t="s">
        <v>75</v>
      </c>
      <c r="I439" s="7">
        <v>60</v>
      </c>
      <c r="J439" s="7">
        <v>-4</v>
      </c>
      <c r="K439" s="7">
        <v>-98</v>
      </c>
      <c r="L439" s="7" t="s">
        <v>438</v>
      </c>
      <c r="M439" s="12" t="s">
        <v>207</v>
      </c>
      <c r="N439" s="13">
        <f t="shared" si="42"/>
        <v>24.5</v>
      </c>
      <c r="O439" s="13">
        <f t="shared" si="43"/>
        <v>-98</v>
      </c>
      <c r="P439" s="13">
        <f t="shared" si="44"/>
        <v>408264.70999999996</v>
      </c>
      <c r="Q439" s="13">
        <f t="shared" si="45"/>
        <v>-98</v>
      </c>
      <c r="R439" s="13">
        <f t="shared" si="46"/>
        <v>21101.52</v>
      </c>
      <c r="S439" s="18">
        <f t="shared" si="47"/>
        <v>57</v>
      </c>
      <c r="T439" s="30">
        <f t="shared" si="48"/>
        <v>370.20210526315788</v>
      </c>
    </row>
    <row r="440" spans="1:20" ht="14.25" customHeight="1">
      <c r="A440" s="6">
        <v>45628</v>
      </c>
      <c r="B440" s="7" t="s">
        <v>83</v>
      </c>
      <c r="C440" s="7" t="s">
        <v>502</v>
      </c>
      <c r="D440" s="7" t="s">
        <v>503</v>
      </c>
      <c r="E440" s="7" t="s">
        <v>294</v>
      </c>
      <c r="F440" s="7" t="s">
        <v>295</v>
      </c>
      <c r="G440" s="7" t="s">
        <v>74</v>
      </c>
      <c r="H440" s="7" t="s">
        <v>75</v>
      </c>
      <c r="I440" s="7">
        <v>60</v>
      </c>
      <c r="J440" s="7">
        <v>-4</v>
      </c>
      <c r="K440" s="7">
        <v>-98</v>
      </c>
      <c r="L440" s="7" t="s">
        <v>438</v>
      </c>
      <c r="M440" s="12" t="s">
        <v>207</v>
      </c>
      <c r="N440" s="13">
        <f t="shared" si="42"/>
        <v>24.5</v>
      </c>
      <c r="O440" s="13">
        <f t="shared" si="43"/>
        <v>-98</v>
      </c>
      <c r="P440" s="13">
        <f t="shared" si="44"/>
        <v>408362.70999999996</v>
      </c>
      <c r="Q440" s="13">
        <f t="shared" si="45"/>
        <v>-98</v>
      </c>
      <c r="R440" s="13">
        <f t="shared" si="46"/>
        <v>21199.52</v>
      </c>
      <c r="S440" s="18">
        <f t="shared" si="47"/>
        <v>56</v>
      </c>
      <c r="T440" s="30">
        <f t="shared" si="48"/>
        <v>378.56285714285713</v>
      </c>
    </row>
    <row r="441" spans="1:20" ht="14.25" customHeight="1">
      <c r="A441" s="6">
        <v>45628</v>
      </c>
      <c r="B441" s="7" t="s">
        <v>83</v>
      </c>
      <c r="C441" s="7" t="s">
        <v>534</v>
      </c>
      <c r="D441" s="7" t="s">
        <v>535</v>
      </c>
      <c r="E441" s="7" t="s">
        <v>264</v>
      </c>
      <c r="F441" s="7" t="s">
        <v>283</v>
      </c>
      <c r="G441" s="7" t="s">
        <v>74</v>
      </c>
      <c r="H441" s="7" t="s">
        <v>75</v>
      </c>
      <c r="I441" s="7">
        <v>60</v>
      </c>
      <c r="J441" s="7">
        <v>-4</v>
      </c>
      <c r="K441" s="7">
        <v>-98</v>
      </c>
      <c r="L441" s="7" t="s">
        <v>438</v>
      </c>
      <c r="M441" s="12" t="s">
        <v>207</v>
      </c>
      <c r="N441" s="13">
        <f t="shared" si="42"/>
        <v>24.5</v>
      </c>
      <c r="O441" s="13">
        <f t="shared" si="43"/>
        <v>-98</v>
      </c>
      <c r="P441" s="13">
        <f t="shared" si="44"/>
        <v>408460.70999999996</v>
      </c>
      <c r="Q441" s="13">
        <f t="shared" si="45"/>
        <v>-98</v>
      </c>
      <c r="R441" s="13">
        <f t="shared" si="46"/>
        <v>21297.52</v>
      </c>
      <c r="S441" s="18">
        <f t="shared" si="47"/>
        <v>55</v>
      </c>
      <c r="T441" s="30">
        <f t="shared" si="48"/>
        <v>387.22763636363635</v>
      </c>
    </row>
    <row r="442" spans="1:20" ht="14.25" customHeight="1">
      <c r="A442" s="6">
        <v>45628</v>
      </c>
      <c r="B442" s="7" t="s">
        <v>83</v>
      </c>
      <c r="C442" s="7" t="s">
        <v>532</v>
      </c>
      <c r="D442" s="7" t="s">
        <v>533</v>
      </c>
      <c r="E442" s="7" t="s">
        <v>264</v>
      </c>
      <c r="F442" s="7" t="s">
        <v>283</v>
      </c>
      <c r="G442" s="7" t="s">
        <v>74</v>
      </c>
      <c r="H442" s="7" t="s">
        <v>75</v>
      </c>
      <c r="I442" s="7">
        <v>60</v>
      </c>
      <c r="J442" s="7">
        <v>-4</v>
      </c>
      <c r="K442" s="7">
        <v>-98</v>
      </c>
      <c r="L442" s="7" t="s">
        <v>438</v>
      </c>
      <c r="M442" s="12" t="s">
        <v>207</v>
      </c>
      <c r="N442" s="13">
        <f t="shared" si="42"/>
        <v>24.5</v>
      </c>
      <c r="O442" s="13">
        <f t="shared" si="43"/>
        <v>-98</v>
      </c>
      <c r="P442" s="13">
        <f t="shared" si="44"/>
        <v>408558.70999999996</v>
      </c>
      <c r="Q442" s="13">
        <f t="shared" si="45"/>
        <v>-98</v>
      </c>
      <c r="R442" s="13">
        <f t="shared" si="46"/>
        <v>21395.52</v>
      </c>
      <c r="S442" s="18">
        <f t="shared" si="47"/>
        <v>54</v>
      </c>
      <c r="T442" s="30">
        <f t="shared" si="48"/>
        <v>396.21333333333337</v>
      </c>
    </row>
    <row r="443" spans="1:20" ht="14.25" customHeight="1">
      <c r="A443" s="6">
        <v>45628</v>
      </c>
      <c r="B443" s="7" t="s">
        <v>83</v>
      </c>
      <c r="C443" s="7" t="s">
        <v>341</v>
      </c>
      <c r="D443" s="7" t="s">
        <v>342</v>
      </c>
      <c r="E443" s="7" t="s">
        <v>45</v>
      </c>
      <c r="F443" s="7" t="s">
        <v>46</v>
      </c>
      <c r="G443" s="7" t="s">
        <v>40</v>
      </c>
      <c r="H443" s="7" t="s">
        <v>121</v>
      </c>
      <c r="I443" s="7">
        <v>960</v>
      </c>
      <c r="J443" s="7">
        <v>-2</v>
      </c>
      <c r="K443" s="7">
        <v>-93.38</v>
      </c>
      <c r="L443" s="7" t="s">
        <v>86</v>
      </c>
      <c r="M443" s="12" t="s">
        <v>207</v>
      </c>
      <c r="N443" s="13">
        <f t="shared" si="42"/>
        <v>46.69</v>
      </c>
      <c r="O443" s="13">
        <f t="shared" si="43"/>
        <v>-93.38</v>
      </c>
      <c r="P443" s="13">
        <f t="shared" si="44"/>
        <v>960038.1</v>
      </c>
      <c r="Q443" s="13">
        <f t="shared" si="45"/>
        <v>-93.38</v>
      </c>
      <c r="R443" s="13">
        <f t="shared" si="46"/>
        <v>21493.519999999997</v>
      </c>
      <c r="S443" s="18">
        <f t="shared" si="47"/>
        <v>53</v>
      </c>
      <c r="T443" s="30">
        <f t="shared" si="48"/>
        <v>405.5381132075471</v>
      </c>
    </row>
    <row r="444" spans="1:20" ht="14.25" customHeight="1">
      <c r="A444" s="6">
        <v>45628</v>
      </c>
      <c r="B444" s="7" t="s">
        <v>83</v>
      </c>
      <c r="C444" s="7" t="s">
        <v>177</v>
      </c>
      <c r="D444" s="7" t="s">
        <v>178</v>
      </c>
      <c r="E444" s="7" t="s">
        <v>45</v>
      </c>
      <c r="F444" s="7" t="s">
        <v>46</v>
      </c>
      <c r="G444" s="7" t="s">
        <v>31</v>
      </c>
      <c r="H444" s="7" t="s">
        <v>117</v>
      </c>
      <c r="I444" s="7">
        <v>60</v>
      </c>
      <c r="J444" s="7">
        <v>-2</v>
      </c>
      <c r="K444" s="7">
        <v>-90.08</v>
      </c>
      <c r="L444" s="7" t="s">
        <v>179</v>
      </c>
      <c r="M444" s="12" t="s">
        <v>207</v>
      </c>
      <c r="N444" s="13">
        <f t="shared" si="42"/>
        <v>45.04</v>
      </c>
      <c r="O444" s="13">
        <f t="shared" si="43"/>
        <v>-90.08</v>
      </c>
      <c r="P444" s="13">
        <f t="shared" si="44"/>
        <v>201845.15999999997</v>
      </c>
      <c r="Q444" s="13">
        <f t="shared" si="45"/>
        <v>-90.08</v>
      </c>
      <c r="R444" s="13">
        <f t="shared" si="46"/>
        <v>21586.899999999998</v>
      </c>
      <c r="S444" s="18">
        <f t="shared" si="47"/>
        <v>52</v>
      </c>
      <c r="T444" s="30">
        <f t="shared" si="48"/>
        <v>415.13269230769225</v>
      </c>
    </row>
    <row r="445" spans="1:20" ht="14.25" customHeight="1">
      <c r="A445" s="4">
        <v>45628</v>
      </c>
      <c r="B445" s="5" t="s">
        <v>13</v>
      </c>
      <c r="C445" s="5" t="s">
        <v>48</v>
      </c>
      <c r="D445" s="5" t="s">
        <v>49</v>
      </c>
      <c r="E445" s="5" t="s">
        <v>36</v>
      </c>
      <c r="F445" s="5" t="s">
        <v>37</v>
      </c>
      <c r="G445" s="5" t="s">
        <v>40</v>
      </c>
      <c r="H445" s="5" t="s">
        <v>50</v>
      </c>
      <c r="I445" s="5">
        <v>540</v>
      </c>
      <c r="J445" s="5">
        <v>-2</v>
      </c>
      <c r="K445" s="5">
        <v>-88.46</v>
      </c>
      <c r="L445" s="5" t="s">
        <v>20</v>
      </c>
      <c r="M445" s="11" t="s">
        <v>21</v>
      </c>
      <c r="N445" s="13">
        <f t="shared" si="42"/>
        <v>44.23</v>
      </c>
      <c r="O445" s="13">
        <f t="shared" si="43"/>
        <v>-88.46</v>
      </c>
      <c r="P445" s="13">
        <f t="shared" si="44"/>
        <v>24390.25</v>
      </c>
      <c r="Q445" s="13">
        <f t="shared" si="45"/>
        <v>-88.46</v>
      </c>
      <c r="R445" s="13">
        <f t="shared" si="46"/>
        <v>-516.16999999999996</v>
      </c>
      <c r="S445" s="18">
        <f t="shared" si="47"/>
        <v>7</v>
      </c>
      <c r="T445" s="30">
        <f t="shared" si="48"/>
        <v>-73.738571428571419</v>
      </c>
    </row>
    <row r="446" spans="1:20" ht="14.25" customHeight="1">
      <c r="A446" s="6">
        <v>45628</v>
      </c>
      <c r="B446" s="7" t="s">
        <v>83</v>
      </c>
      <c r="C446" s="7" t="s">
        <v>380</v>
      </c>
      <c r="D446" s="7" t="s">
        <v>381</v>
      </c>
      <c r="E446" s="7" t="s">
        <v>16</v>
      </c>
      <c r="F446" s="7" t="s">
        <v>382</v>
      </c>
      <c r="G446" s="7" t="s">
        <v>55</v>
      </c>
      <c r="H446" s="7" t="s">
        <v>56</v>
      </c>
      <c r="I446" s="7">
        <v>40</v>
      </c>
      <c r="J446" s="7">
        <v>-1</v>
      </c>
      <c r="K446" s="7">
        <v>-82.5</v>
      </c>
      <c r="L446" s="7" t="s">
        <v>86</v>
      </c>
      <c r="M446" s="12" t="s">
        <v>207</v>
      </c>
      <c r="N446" s="13">
        <f t="shared" si="42"/>
        <v>82.5</v>
      </c>
      <c r="O446" s="13">
        <f t="shared" si="43"/>
        <v>-82.5</v>
      </c>
      <c r="P446" s="13">
        <f t="shared" si="44"/>
        <v>421068.4099999998</v>
      </c>
      <c r="Q446" s="13">
        <f t="shared" si="45"/>
        <v>-82.5</v>
      </c>
      <c r="R446" s="13">
        <f t="shared" si="46"/>
        <v>21676.979999999996</v>
      </c>
      <c r="S446" s="18">
        <f t="shared" si="47"/>
        <v>51</v>
      </c>
      <c r="T446" s="30">
        <f t="shared" si="48"/>
        <v>425.03882352941167</v>
      </c>
    </row>
    <row r="447" spans="1:20" ht="14.25" customHeight="1">
      <c r="A447" s="6">
        <v>45628</v>
      </c>
      <c r="B447" s="7" t="s">
        <v>83</v>
      </c>
      <c r="C447" s="7" t="s">
        <v>378</v>
      </c>
      <c r="D447" s="7" t="s">
        <v>379</v>
      </c>
      <c r="E447" s="7" t="s">
        <v>24</v>
      </c>
      <c r="F447" s="7" t="s">
        <v>25</v>
      </c>
      <c r="G447" s="7" t="s">
        <v>55</v>
      </c>
      <c r="H447" s="7" t="s">
        <v>56</v>
      </c>
      <c r="I447" s="7">
        <v>40</v>
      </c>
      <c r="J447" s="7">
        <v>-1</v>
      </c>
      <c r="K447" s="7">
        <v>-82.5</v>
      </c>
      <c r="L447" s="7" t="s">
        <v>86</v>
      </c>
      <c r="M447" s="12" t="s">
        <v>207</v>
      </c>
      <c r="N447" s="13">
        <f t="shared" si="42"/>
        <v>82.5</v>
      </c>
      <c r="O447" s="13">
        <f t="shared" si="43"/>
        <v>-82.5</v>
      </c>
      <c r="P447" s="13">
        <f t="shared" si="44"/>
        <v>421150.9099999998</v>
      </c>
      <c r="Q447" s="13">
        <f t="shared" si="45"/>
        <v>558.69000000000005</v>
      </c>
      <c r="R447" s="13">
        <f t="shared" si="46"/>
        <v>21759.479999999996</v>
      </c>
      <c r="S447" s="18">
        <f t="shared" si="47"/>
        <v>50</v>
      </c>
      <c r="T447" s="30">
        <f t="shared" si="48"/>
        <v>435.18959999999993</v>
      </c>
    </row>
    <row r="448" spans="1:20" ht="14.25" customHeight="1">
      <c r="A448" s="6">
        <v>45628</v>
      </c>
      <c r="B448" s="7" t="s">
        <v>83</v>
      </c>
      <c r="C448" s="7" t="s">
        <v>292</v>
      </c>
      <c r="D448" s="7" t="s">
        <v>293</v>
      </c>
      <c r="E448" s="7" t="s">
        <v>294</v>
      </c>
      <c r="F448" s="7" t="s">
        <v>295</v>
      </c>
      <c r="G448" s="7" t="s">
        <v>55</v>
      </c>
      <c r="H448" s="7" t="s">
        <v>56</v>
      </c>
      <c r="I448" s="7">
        <v>32</v>
      </c>
      <c r="J448" s="7">
        <v>-1</v>
      </c>
      <c r="K448" s="7">
        <v>-82.5</v>
      </c>
      <c r="L448" s="7" t="s">
        <v>86</v>
      </c>
      <c r="M448" s="12" t="s">
        <v>207</v>
      </c>
      <c r="N448" s="13">
        <f t="shared" si="42"/>
        <v>82.5</v>
      </c>
      <c r="O448" s="13">
        <f t="shared" si="43"/>
        <v>-82.5</v>
      </c>
      <c r="P448" s="13">
        <f t="shared" si="44"/>
        <v>421233.4099999998</v>
      </c>
      <c r="Q448" s="13">
        <f t="shared" si="45"/>
        <v>-131.5</v>
      </c>
      <c r="R448" s="13">
        <f t="shared" si="46"/>
        <v>21841.979999999996</v>
      </c>
      <c r="S448" s="18">
        <f t="shared" si="47"/>
        <v>49</v>
      </c>
      <c r="T448" s="30">
        <f t="shared" si="48"/>
        <v>445.75469387755095</v>
      </c>
    </row>
    <row r="449" spans="1:20" ht="14.25" customHeight="1">
      <c r="A449" s="4">
        <v>45628</v>
      </c>
      <c r="B449" s="5" t="s">
        <v>13</v>
      </c>
      <c r="C449" s="5" t="s">
        <v>29</v>
      </c>
      <c r="D449" s="5" t="s">
        <v>30</v>
      </c>
      <c r="E449" s="5" t="s">
        <v>16</v>
      </c>
      <c r="F449" s="5" t="s">
        <v>17</v>
      </c>
      <c r="G449" s="5" t="s">
        <v>31</v>
      </c>
      <c r="H449" s="5" t="s">
        <v>32</v>
      </c>
      <c r="I449" s="5">
        <v>48</v>
      </c>
      <c r="J449" s="5">
        <v>-1</v>
      </c>
      <c r="K449" s="5">
        <v>-81.09</v>
      </c>
      <c r="L449" s="5" t="s">
        <v>20</v>
      </c>
      <c r="M449" s="11" t="s">
        <v>21</v>
      </c>
      <c r="N449" s="13">
        <f t="shared" si="42"/>
        <v>81.09</v>
      </c>
      <c r="O449" s="13">
        <f t="shared" si="43"/>
        <v>-81.09</v>
      </c>
      <c r="P449" s="13">
        <f t="shared" si="44"/>
        <v>403853.35000000009</v>
      </c>
      <c r="Q449" s="13">
        <f t="shared" si="45"/>
        <v>-216.44000000000003</v>
      </c>
      <c r="R449" s="13">
        <f t="shared" si="46"/>
        <v>-427.70999999999992</v>
      </c>
      <c r="S449" s="18">
        <f t="shared" si="47"/>
        <v>6</v>
      </c>
      <c r="T449" s="30">
        <f t="shared" si="48"/>
        <v>-71.284999999999982</v>
      </c>
    </row>
    <row r="450" spans="1:20" ht="14.25" customHeight="1">
      <c r="A450" s="4">
        <v>45628</v>
      </c>
      <c r="B450" s="5" t="s">
        <v>13</v>
      </c>
      <c r="C450" s="5" t="s">
        <v>34</v>
      </c>
      <c r="D450" s="5" t="s">
        <v>35</v>
      </c>
      <c r="E450" s="5" t="s">
        <v>36</v>
      </c>
      <c r="F450" s="5" t="s">
        <v>37</v>
      </c>
      <c r="G450" s="5" t="s">
        <v>31</v>
      </c>
      <c r="H450" s="5" t="s">
        <v>32</v>
      </c>
      <c r="I450" s="5">
        <v>60</v>
      </c>
      <c r="J450" s="5">
        <v>-1</v>
      </c>
      <c r="K450" s="5">
        <v>-81.09</v>
      </c>
      <c r="L450" s="5" t="s">
        <v>20</v>
      </c>
      <c r="M450" s="11" t="s">
        <v>21</v>
      </c>
      <c r="N450" s="13">
        <f t="shared" ref="N450:N513" si="49">K450/J450</f>
        <v>81.09</v>
      </c>
      <c r="O450" s="13">
        <f t="shared" ref="O450:O513" si="50">J450*N450</f>
        <v>-81.09</v>
      </c>
      <c r="P450" s="13">
        <f t="shared" ref="P450:P513" si="51">SUMIFS(O450:O1876,G450:G1876,G450,H450:H1876,H450)</f>
        <v>403934.44000000006</v>
      </c>
      <c r="Q450" s="13">
        <f t="shared" ref="Q450:Q513" si="52">SUMIF(C450:C1876,C450,O450:O1876)</f>
        <v>-137</v>
      </c>
      <c r="R450" s="13">
        <f t="shared" si="46"/>
        <v>-346.62</v>
      </c>
      <c r="S450" s="18">
        <f t="shared" si="47"/>
        <v>5</v>
      </c>
      <c r="T450" s="30">
        <f t="shared" si="48"/>
        <v>-69.323999999999998</v>
      </c>
    </row>
    <row r="451" spans="1:20" ht="14.25" customHeight="1">
      <c r="A451" s="6">
        <v>45628</v>
      </c>
      <c r="B451" s="7" t="s">
        <v>83</v>
      </c>
      <c r="C451" s="7" t="s">
        <v>190</v>
      </c>
      <c r="D451" s="7" t="s">
        <v>191</v>
      </c>
      <c r="E451" s="7" t="s">
        <v>16</v>
      </c>
      <c r="F451" s="7" t="s">
        <v>17</v>
      </c>
      <c r="G451" s="7" t="s">
        <v>18</v>
      </c>
      <c r="H451" s="7" t="s">
        <v>104</v>
      </c>
      <c r="I451" s="7">
        <v>480</v>
      </c>
      <c r="J451" s="7">
        <v>-2</v>
      </c>
      <c r="K451" s="7">
        <v>-80</v>
      </c>
      <c r="L451" s="7" t="s">
        <v>192</v>
      </c>
      <c r="M451" s="12" t="s">
        <v>207</v>
      </c>
      <c r="N451" s="13">
        <f t="shared" si="49"/>
        <v>40</v>
      </c>
      <c r="O451" s="13">
        <f t="shared" si="50"/>
        <v>-80</v>
      </c>
      <c r="P451" s="13">
        <f t="shared" si="51"/>
        <v>334334.89</v>
      </c>
      <c r="Q451" s="13">
        <f t="shared" si="52"/>
        <v>-1.9399999999999977</v>
      </c>
      <c r="R451" s="13">
        <f t="shared" ref="R451:R514" si="53">SUMIF(M451:M1877,M451,O451:O1877)</f>
        <v>21924.479999999996</v>
      </c>
      <c r="S451" s="18">
        <f t="shared" ref="S451:S514" si="54">COUNTIF(M451:M1877,M451)</f>
        <v>48</v>
      </c>
      <c r="T451" s="30">
        <f t="shared" ref="T451:T514" si="55">R451/S451</f>
        <v>456.75999999999993</v>
      </c>
    </row>
    <row r="452" spans="1:20" ht="14.25" customHeight="1">
      <c r="A452" s="6">
        <v>45628</v>
      </c>
      <c r="B452" s="7" t="s">
        <v>83</v>
      </c>
      <c r="C452" s="7" t="s">
        <v>156</v>
      </c>
      <c r="D452" s="7" t="s">
        <v>157</v>
      </c>
      <c r="E452" s="7" t="s">
        <v>24</v>
      </c>
      <c r="F452" s="7" t="s">
        <v>25</v>
      </c>
      <c r="G452" s="7" t="s">
        <v>18</v>
      </c>
      <c r="H452" s="7" t="s">
        <v>104</v>
      </c>
      <c r="I452" s="7">
        <v>480</v>
      </c>
      <c r="J452" s="7">
        <v>-2</v>
      </c>
      <c r="K452" s="7">
        <v>-80</v>
      </c>
      <c r="L452" s="7" t="s">
        <v>153</v>
      </c>
      <c r="M452" s="12" t="s">
        <v>207</v>
      </c>
      <c r="N452" s="13">
        <f t="shared" si="49"/>
        <v>40</v>
      </c>
      <c r="O452" s="13">
        <f t="shared" si="50"/>
        <v>-80</v>
      </c>
      <c r="P452" s="13">
        <f t="shared" si="51"/>
        <v>334414.89</v>
      </c>
      <c r="Q452" s="13">
        <f t="shared" si="52"/>
        <v>-80</v>
      </c>
      <c r="R452" s="13">
        <f t="shared" si="53"/>
        <v>22004.479999999996</v>
      </c>
      <c r="S452" s="18">
        <f t="shared" si="54"/>
        <v>47</v>
      </c>
      <c r="T452" s="30">
        <f t="shared" si="55"/>
        <v>468.18042553191481</v>
      </c>
    </row>
    <row r="453" spans="1:20" ht="14.25" customHeight="1">
      <c r="A453" s="6">
        <v>45628</v>
      </c>
      <c r="B453" s="7" t="s">
        <v>83</v>
      </c>
      <c r="C453" s="7" t="s">
        <v>230</v>
      </c>
      <c r="D453" s="7" t="s">
        <v>231</v>
      </c>
      <c r="E453" s="7" t="s">
        <v>224</v>
      </c>
      <c r="F453" s="7" t="s">
        <v>232</v>
      </c>
      <c r="G453" s="7" t="s">
        <v>74</v>
      </c>
      <c r="H453" s="7" t="s">
        <v>75</v>
      </c>
      <c r="I453" s="7">
        <v>48</v>
      </c>
      <c r="J453" s="7">
        <v>-1</v>
      </c>
      <c r="K453" s="7">
        <v>-76.37</v>
      </c>
      <c r="L453" s="7" t="s">
        <v>153</v>
      </c>
      <c r="M453" s="12" t="s">
        <v>207</v>
      </c>
      <c r="N453" s="13">
        <f t="shared" si="49"/>
        <v>76.37</v>
      </c>
      <c r="O453" s="13">
        <f t="shared" si="50"/>
        <v>-76.37</v>
      </c>
      <c r="P453" s="13">
        <f t="shared" si="51"/>
        <v>408656.70999999996</v>
      </c>
      <c r="Q453" s="13">
        <f t="shared" si="52"/>
        <v>-149.87</v>
      </c>
      <c r="R453" s="13">
        <f t="shared" si="53"/>
        <v>22084.479999999996</v>
      </c>
      <c r="S453" s="18">
        <f t="shared" si="54"/>
        <v>46</v>
      </c>
      <c r="T453" s="30">
        <f t="shared" si="55"/>
        <v>480.09739130434775</v>
      </c>
    </row>
    <row r="454" spans="1:20" ht="14.25" customHeight="1">
      <c r="A454" s="4">
        <v>45628</v>
      </c>
      <c r="B454" s="5" t="s">
        <v>13</v>
      </c>
      <c r="C454" s="5" t="s">
        <v>29</v>
      </c>
      <c r="D454" s="5" t="s">
        <v>30</v>
      </c>
      <c r="E454" s="5" t="s">
        <v>16</v>
      </c>
      <c r="F454" s="5" t="s">
        <v>17</v>
      </c>
      <c r="G454" s="5" t="s">
        <v>31</v>
      </c>
      <c r="H454" s="5" t="s">
        <v>32</v>
      </c>
      <c r="I454" s="5">
        <v>48</v>
      </c>
      <c r="J454" s="5">
        <v>-1</v>
      </c>
      <c r="K454" s="5">
        <v>-75.89</v>
      </c>
      <c r="L454" s="5" t="s">
        <v>20</v>
      </c>
      <c r="M454" s="11" t="s">
        <v>21</v>
      </c>
      <c r="N454" s="13">
        <f t="shared" si="49"/>
        <v>75.89</v>
      </c>
      <c r="O454" s="13">
        <f t="shared" si="50"/>
        <v>-75.89</v>
      </c>
      <c r="P454" s="13">
        <f t="shared" si="51"/>
        <v>404015.53000000009</v>
      </c>
      <c r="Q454" s="13">
        <f t="shared" si="52"/>
        <v>-135.35</v>
      </c>
      <c r="R454" s="13">
        <f t="shared" si="53"/>
        <v>-265.52999999999997</v>
      </c>
      <c r="S454" s="18">
        <f t="shared" si="54"/>
        <v>4</v>
      </c>
      <c r="T454" s="30">
        <f t="shared" si="55"/>
        <v>-66.382499999999993</v>
      </c>
    </row>
    <row r="455" spans="1:20" ht="14.25" customHeight="1">
      <c r="A455" s="4">
        <v>45628</v>
      </c>
      <c r="B455" s="5" t="s">
        <v>13</v>
      </c>
      <c r="C455" s="5" t="s">
        <v>22</v>
      </c>
      <c r="D455" s="5" t="s">
        <v>23</v>
      </c>
      <c r="E455" s="5" t="s">
        <v>24</v>
      </c>
      <c r="F455" s="5" t="s">
        <v>25</v>
      </c>
      <c r="G455" s="5" t="s">
        <v>40</v>
      </c>
      <c r="H455" s="5" t="s">
        <v>41</v>
      </c>
      <c r="I455" s="5">
        <v>216</v>
      </c>
      <c r="J455" s="5">
        <v>-1</v>
      </c>
      <c r="K455" s="5">
        <v>-74.27</v>
      </c>
      <c r="L455" s="5" t="s">
        <v>28</v>
      </c>
      <c r="M455" s="11" t="s">
        <v>21</v>
      </c>
      <c r="N455" s="13">
        <f t="shared" si="49"/>
        <v>74.27</v>
      </c>
      <c r="O455" s="13">
        <f t="shared" si="50"/>
        <v>-74.27</v>
      </c>
      <c r="P455" s="13">
        <f t="shared" si="51"/>
        <v>122689.18999999999</v>
      </c>
      <c r="Q455" s="13">
        <f t="shared" si="52"/>
        <v>-74.27</v>
      </c>
      <c r="R455" s="13">
        <f t="shared" si="53"/>
        <v>-189.64</v>
      </c>
      <c r="S455" s="18">
        <f t="shared" si="54"/>
        <v>3</v>
      </c>
      <c r="T455" s="30">
        <f t="shared" si="55"/>
        <v>-63.213333333333331</v>
      </c>
    </row>
    <row r="456" spans="1:20" ht="14.25" customHeight="1">
      <c r="A456" s="6">
        <v>45628</v>
      </c>
      <c r="B456" s="7" t="s">
        <v>83</v>
      </c>
      <c r="C456" s="7" t="s">
        <v>230</v>
      </c>
      <c r="D456" s="7" t="s">
        <v>231</v>
      </c>
      <c r="E456" s="7" t="s">
        <v>224</v>
      </c>
      <c r="F456" s="7" t="s">
        <v>232</v>
      </c>
      <c r="G456" s="7" t="s">
        <v>74</v>
      </c>
      <c r="H456" s="7" t="s">
        <v>75</v>
      </c>
      <c r="I456" s="7">
        <v>60</v>
      </c>
      <c r="J456" s="7">
        <v>-3</v>
      </c>
      <c r="K456" s="7">
        <v>-73.5</v>
      </c>
      <c r="L456" s="7" t="s">
        <v>153</v>
      </c>
      <c r="M456" s="12" t="s">
        <v>207</v>
      </c>
      <c r="N456" s="13">
        <f t="shared" si="49"/>
        <v>24.5</v>
      </c>
      <c r="O456" s="13">
        <f t="shared" si="50"/>
        <v>-73.5</v>
      </c>
      <c r="P456" s="13">
        <f t="shared" si="51"/>
        <v>408733.07999999996</v>
      </c>
      <c r="Q456" s="13">
        <f t="shared" si="52"/>
        <v>-73.5</v>
      </c>
      <c r="R456" s="13">
        <f t="shared" si="53"/>
        <v>22160.85</v>
      </c>
      <c r="S456" s="18">
        <f t="shared" si="54"/>
        <v>45</v>
      </c>
      <c r="T456" s="30">
        <f t="shared" si="55"/>
        <v>492.46333333333331</v>
      </c>
    </row>
    <row r="457" spans="1:20" ht="14.25" customHeight="1">
      <c r="A457" s="6">
        <v>45628</v>
      </c>
      <c r="B457" s="7" t="s">
        <v>83</v>
      </c>
      <c r="C457" s="7" t="s">
        <v>235</v>
      </c>
      <c r="D457" s="7" t="s">
        <v>236</v>
      </c>
      <c r="E457" s="7" t="s">
        <v>24</v>
      </c>
      <c r="F457" s="7" t="s">
        <v>25</v>
      </c>
      <c r="G457" s="7" t="s">
        <v>18</v>
      </c>
      <c r="H457" s="7" t="s">
        <v>104</v>
      </c>
      <c r="I457" s="7">
        <v>480</v>
      </c>
      <c r="J457" s="7">
        <v>-1</v>
      </c>
      <c r="K457" s="7">
        <v>-70</v>
      </c>
      <c r="L457" s="7" t="s">
        <v>86</v>
      </c>
      <c r="M457" s="12" t="s">
        <v>207</v>
      </c>
      <c r="N457" s="13">
        <f t="shared" si="49"/>
        <v>70</v>
      </c>
      <c r="O457" s="13">
        <f t="shared" si="50"/>
        <v>-70</v>
      </c>
      <c r="P457" s="13">
        <f t="shared" si="51"/>
        <v>334494.89</v>
      </c>
      <c r="Q457" s="13">
        <f t="shared" si="52"/>
        <v>-70</v>
      </c>
      <c r="R457" s="13">
        <f t="shared" si="53"/>
        <v>22234.35</v>
      </c>
      <c r="S457" s="18">
        <f t="shared" si="54"/>
        <v>44</v>
      </c>
      <c r="T457" s="30">
        <f t="shared" si="55"/>
        <v>505.32613636363635</v>
      </c>
    </row>
    <row r="458" spans="1:20" ht="14.25" customHeight="1">
      <c r="A458" s="6">
        <v>45628</v>
      </c>
      <c r="B458" s="7" t="s">
        <v>83</v>
      </c>
      <c r="C458" s="7" t="s">
        <v>356</v>
      </c>
      <c r="D458" s="7" t="s">
        <v>357</v>
      </c>
      <c r="E458" s="7" t="s">
        <v>224</v>
      </c>
      <c r="F458" s="7" t="s">
        <v>225</v>
      </c>
      <c r="G458" s="7" t="s">
        <v>55</v>
      </c>
      <c r="H458" s="7" t="s">
        <v>56</v>
      </c>
      <c r="I458" s="7">
        <v>168</v>
      </c>
      <c r="J458" s="7">
        <v>-4</v>
      </c>
      <c r="K458" s="7">
        <v>-68.36</v>
      </c>
      <c r="L458" s="7" t="s">
        <v>86</v>
      </c>
      <c r="M458" s="12" t="s">
        <v>207</v>
      </c>
      <c r="N458" s="13">
        <f t="shared" si="49"/>
        <v>17.09</v>
      </c>
      <c r="O458" s="13">
        <f t="shared" si="50"/>
        <v>-68.36</v>
      </c>
      <c r="P458" s="13">
        <f t="shared" si="51"/>
        <v>421315.9099999998</v>
      </c>
      <c r="Q458" s="13">
        <f t="shared" si="52"/>
        <v>-93.98</v>
      </c>
      <c r="R458" s="13">
        <f t="shared" si="53"/>
        <v>22304.35</v>
      </c>
      <c r="S458" s="18">
        <f t="shared" si="54"/>
        <v>43</v>
      </c>
      <c r="T458" s="30">
        <f t="shared" si="55"/>
        <v>518.70581395348836</v>
      </c>
    </row>
    <row r="459" spans="1:20" ht="14.25" customHeight="1">
      <c r="A459" s="6">
        <v>45628</v>
      </c>
      <c r="B459" s="7" t="s">
        <v>83</v>
      </c>
      <c r="C459" s="7" t="s">
        <v>353</v>
      </c>
      <c r="D459" s="7" t="s">
        <v>354</v>
      </c>
      <c r="E459" s="7" t="s">
        <v>264</v>
      </c>
      <c r="F459" s="7" t="s">
        <v>355</v>
      </c>
      <c r="G459" s="7" t="s">
        <v>62</v>
      </c>
      <c r="H459" s="7" t="s">
        <v>71</v>
      </c>
      <c r="I459" s="7">
        <v>48</v>
      </c>
      <c r="J459" s="7">
        <v>-1</v>
      </c>
      <c r="K459" s="7">
        <v>-67.599999999999994</v>
      </c>
      <c r="L459" s="7" t="s">
        <v>86</v>
      </c>
      <c r="M459" s="12" t="s">
        <v>207</v>
      </c>
      <c r="N459" s="13">
        <f t="shared" si="49"/>
        <v>67.599999999999994</v>
      </c>
      <c r="O459" s="13">
        <f t="shared" si="50"/>
        <v>-67.599999999999994</v>
      </c>
      <c r="P459" s="13">
        <f t="shared" si="51"/>
        <v>858292.39999999991</v>
      </c>
      <c r="Q459" s="13">
        <f t="shared" si="52"/>
        <v>-67.599999999999994</v>
      </c>
      <c r="R459" s="13">
        <f t="shared" si="53"/>
        <v>22372.71</v>
      </c>
      <c r="S459" s="18">
        <f t="shared" si="54"/>
        <v>42</v>
      </c>
      <c r="T459" s="30">
        <f t="shared" si="55"/>
        <v>532.68357142857144</v>
      </c>
    </row>
    <row r="460" spans="1:20" ht="14.25" customHeight="1">
      <c r="A460" s="4">
        <v>45628</v>
      </c>
      <c r="B460" s="5" t="s">
        <v>13</v>
      </c>
      <c r="C460" s="5" t="s">
        <v>29</v>
      </c>
      <c r="D460" s="5" t="s">
        <v>30</v>
      </c>
      <c r="E460" s="5" t="s">
        <v>16</v>
      </c>
      <c r="F460" s="5" t="s">
        <v>17</v>
      </c>
      <c r="G460" s="5" t="s">
        <v>31</v>
      </c>
      <c r="H460" s="5" t="s">
        <v>32</v>
      </c>
      <c r="I460" s="5">
        <v>60</v>
      </c>
      <c r="J460" s="5">
        <v>-1</v>
      </c>
      <c r="K460" s="5">
        <v>-59.46</v>
      </c>
      <c r="L460" s="5" t="s">
        <v>20</v>
      </c>
      <c r="M460" s="11" t="s">
        <v>21</v>
      </c>
      <c r="N460" s="13">
        <f t="shared" si="49"/>
        <v>59.46</v>
      </c>
      <c r="O460" s="13">
        <f t="shared" si="50"/>
        <v>-59.46</v>
      </c>
      <c r="P460" s="13">
        <f t="shared" si="51"/>
        <v>404091.42000000004</v>
      </c>
      <c r="Q460" s="13">
        <f t="shared" si="52"/>
        <v>-59.46</v>
      </c>
      <c r="R460" s="13">
        <f t="shared" si="53"/>
        <v>-115.37</v>
      </c>
      <c r="S460" s="18">
        <f t="shared" si="54"/>
        <v>2</v>
      </c>
      <c r="T460" s="30">
        <f t="shared" si="55"/>
        <v>-57.685000000000002</v>
      </c>
    </row>
    <row r="461" spans="1:20" ht="14.25" customHeight="1">
      <c r="A461" s="4">
        <v>45628</v>
      </c>
      <c r="B461" s="5" t="s">
        <v>13</v>
      </c>
      <c r="C461" s="5" t="s">
        <v>34</v>
      </c>
      <c r="D461" s="5" t="s">
        <v>35</v>
      </c>
      <c r="E461" s="5" t="s">
        <v>36</v>
      </c>
      <c r="F461" s="5" t="s">
        <v>37</v>
      </c>
      <c r="G461" s="5" t="s">
        <v>40</v>
      </c>
      <c r="H461" s="5" t="s">
        <v>42</v>
      </c>
      <c r="I461" s="5">
        <v>720</v>
      </c>
      <c r="J461" s="5">
        <v>-1</v>
      </c>
      <c r="K461" s="5">
        <v>-55.91</v>
      </c>
      <c r="L461" s="5" t="s">
        <v>20</v>
      </c>
      <c r="M461" s="11" t="s">
        <v>21</v>
      </c>
      <c r="N461" s="13">
        <f t="shared" si="49"/>
        <v>55.91</v>
      </c>
      <c r="O461" s="13">
        <f t="shared" si="50"/>
        <v>-55.91</v>
      </c>
      <c r="P461" s="13">
        <f t="shared" si="51"/>
        <v>1078829.6399999999</v>
      </c>
      <c r="Q461" s="13">
        <f t="shared" si="52"/>
        <v>-55.91</v>
      </c>
      <c r="R461" s="13">
        <f t="shared" si="53"/>
        <v>-55.91</v>
      </c>
      <c r="S461" s="18">
        <f t="shared" si="54"/>
        <v>1</v>
      </c>
      <c r="T461" s="30">
        <f t="shared" si="55"/>
        <v>-55.91</v>
      </c>
    </row>
    <row r="462" spans="1:20" ht="14.25" customHeight="1">
      <c r="A462" s="6">
        <v>45628</v>
      </c>
      <c r="B462" s="7" t="s">
        <v>83</v>
      </c>
      <c r="C462" s="7" t="s">
        <v>292</v>
      </c>
      <c r="D462" s="7" t="s">
        <v>293</v>
      </c>
      <c r="E462" s="7" t="s">
        <v>294</v>
      </c>
      <c r="F462" s="7" t="s">
        <v>295</v>
      </c>
      <c r="G462" s="7" t="s">
        <v>74</v>
      </c>
      <c r="H462" s="7" t="s">
        <v>75</v>
      </c>
      <c r="I462" s="7">
        <v>60</v>
      </c>
      <c r="J462" s="7">
        <v>-2</v>
      </c>
      <c r="K462" s="7">
        <v>-49</v>
      </c>
      <c r="L462" s="7" t="s">
        <v>86</v>
      </c>
      <c r="M462" s="12" t="s">
        <v>207</v>
      </c>
      <c r="N462" s="13">
        <f t="shared" si="49"/>
        <v>24.5</v>
      </c>
      <c r="O462" s="13">
        <f t="shared" si="50"/>
        <v>-49</v>
      </c>
      <c r="P462" s="13">
        <f t="shared" si="51"/>
        <v>408806.57999999996</v>
      </c>
      <c r="Q462" s="13">
        <f t="shared" si="52"/>
        <v>-49</v>
      </c>
      <c r="R462" s="13">
        <f t="shared" si="53"/>
        <v>22440.309999999998</v>
      </c>
      <c r="S462" s="18">
        <f t="shared" si="54"/>
        <v>41</v>
      </c>
      <c r="T462" s="30">
        <f t="shared" si="55"/>
        <v>547.3246341463414</v>
      </c>
    </row>
    <row r="463" spans="1:20" ht="14.25" customHeight="1">
      <c r="A463" s="6">
        <v>45628</v>
      </c>
      <c r="B463" s="7" t="s">
        <v>83</v>
      </c>
      <c r="C463" s="7" t="s">
        <v>296</v>
      </c>
      <c r="D463" s="7" t="s">
        <v>297</v>
      </c>
      <c r="E463" s="7" t="s">
        <v>16</v>
      </c>
      <c r="F463" s="7" t="s">
        <v>17</v>
      </c>
      <c r="G463" s="7" t="s">
        <v>40</v>
      </c>
      <c r="H463" s="7" t="s">
        <v>121</v>
      </c>
      <c r="I463" s="7">
        <v>960</v>
      </c>
      <c r="J463" s="7">
        <v>-1</v>
      </c>
      <c r="K463" s="7">
        <v>-46.69</v>
      </c>
      <c r="L463" s="7" t="s">
        <v>86</v>
      </c>
      <c r="M463" s="12" t="s">
        <v>207</v>
      </c>
      <c r="N463" s="13">
        <f t="shared" si="49"/>
        <v>46.69</v>
      </c>
      <c r="O463" s="13">
        <f t="shared" si="50"/>
        <v>-46.69</v>
      </c>
      <c r="P463" s="13">
        <f t="shared" si="51"/>
        <v>960131.48</v>
      </c>
      <c r="Q463" s="13">
        <f t="shared" si="52"/>
        <v>-46.69</v>
      </c>
      <c r="R463" s="13">
        <f t="shared" si="53"/>
        <v>22489.309999999998</v>
      </c>
      <c r="S463" s="18">
        <f t="shared" si="54"/>
        <v>40</v>
      </c>
      <c r="T463" s="30">
        <f t="shared" si="55"/>
        <v>562.2327499999999</v>
      </c>
    </row>
    <row r="464" spans="1:20" ht="14.25" customHeight="1">
      <c r="A464" s="6">
        <v>45628</v>
      </c>
      <c r="B464" s="7" t="s">
        <v>83</v>
      </c>
      <c r="C464" s="7" t="s">
        <v>339</v>
      </c>
      <c r="D464" s="7" t="s">
        <v>340</v>
      </c>
      <c r="E464" s="7" t="s">
        <v>16</v>
      </c>
      <c r="F464" s="7" t="s">
        <v>17</v>
      </c>
      <c r="G464" s="7" t="s">
        <v>40</v>
      </c>
      <c r="H464" s="7" t="s">
        <v>121</v>
      </c>
      <c r="I464" s="7">
        <v>960</v>
      </c>
      <c r="J464" s="7">
        <v>-1</v>
      </c>
      <c r="K464" s="7">
        <v>-46.69</v>
      </c>
      <c r="L464" s="7" t="s">
        <v>86</v>
      </c>
      <c r="M464" s="12" t="s">
        <v>207</v>
      </c>
      <c r="N464" s="13">
        <f t="shared" si="49"/>
        <v>46.69</v>
      </c>
      <c r="O464" s="13">
        <f t="shared" si="50"/>
        <v>-46.69</v>
      </c>
      <c r="P464" s="13">
        <f t="shared" si="51"/>
        <v>960178.16999999993</v>
      </c>
      <c r="Q464" s="13">
        <f t="shared" si="52"/>
        <v>-46.69</v>
      </c>
      <c r="R464" s="13">
        <f t="shared" si="53"/>
        <v>22535.999999999993</v>
      </c>
      <c r="S464" s="18">
        <f t="shared" si="54"/>
        <v>39</v>
      </c>
      <c r="T464" s="30">
        <f t="shared" si="55"/>
        <v>577.8461538461537</v>
      </c>
    </row>
    <row r="465" spans="1:20" ht="14.25" customHeight="1">
      <c r="A465" s="6">
        <v>45628</v>
      </c>
      <c r="B465" s="7" t="s">
        <v>83</v>
      </c>
      <c r="C465" s="7" t="s">
        <v>343</v>
      </c>
      <c r="D465" s="7" t="s">
        <v>344</v>
      </c>
      <c r="E465" s="7" t="s">
        <v>241</v>
      </c>
      <c r="F465" s="7" t="s">
        <v>242</v>
      </c>
      <c r="G465" s="7" t="s">
        <v>40</v>
      </c>
      <c r="H465" s="7" t="s">
        <v>121</v>
      </c>
      <c r="I465" s="7">
        <v>960</v>
      </c>
      <c r="J465" s="7">
        <v>-1</v>
      </c>
      <c r="K465" s="7">
        <v>-46.69</v>
      </c>
      <c r="L465" s="7" t="s">
        <v>86</v>
      </c>
      <c r="M465" s="12" t="s">
        <v>207</v>
      </c>
      <c r="N465" s="13">
        <f t="shared" si="49"/>
        <v>46.69</v>
      </c>
      <c r="O465" s="13">
        <f t="shared" si="50"/>
        <v>-46.69</v>
      </c>
      <c r="P465" s="13">
        <f t="shared" si="51"/>
        <v>960224.86</v>
      </c>
      <c r="Q465" s="13">
        <f t="shared" si="52"/>
        <v>-46.69</v>
      </c>
      <c r="R465" s="13">
        <f t="shared" si="53"/>
        <v>22582.689999999995</v>
      </c>
      <c r="S465" s="18">
        <f t="shared" si="54"/>
        <v>38</v>
      </c>
      <c r="T465" s="30">
        <f t="shared" si="55"/>
        <v>594.28131578947352</v>
      </c>
    </row>
    <row r="466" spans="1:20" ht="14.25" customHeight="1">
      <c r="A466" s="6">
        <v>45628</v>
      </c>
      <c r="B466" s="7" t="s">
        <v>83</v>
      </c>
      <c r="C466" s="7" t="s">
        <v>345</v>
      </c>
      <c r="D466" s="7" t="s">
        <v>346</v>
      </c>
      <c r="E466" s="7" t="s">
        <v>36</v>
      </c>
      <c r="F466" s="7" t="s">
        <v>37</v>
      </c>
      <c r="G466" s="7" t="s">
        <v>40</v>
      </c>
      <c r="H466" s="7" t="s">
        <v>121</v>
      </c>
      <c r="I466" s="7">
        <v>960</v>
      </c>
      <c r="J466" s="7">
        <v>-1</v>
      </c>
      <c r="K466" s="7">
        <v>-46.69</v>
      </c>
      <c r="L466" s="7" t="s">
        <v>86</v>
      </c>
      <c r="M466" s="12" t="s">
        <v>207</v>
      </c>
      <c r="N466" s="13">
        <f t="shared" si="49"/>
        <v>46.69</v>
      </c>
      <c r="O466" s="13">
        <f t="shared" si="50"/>
        <v>-46.69</v>
      </c>
      <c r="P466" s="13">
        <f t="shared" si="51"/>
        <v>960271.55</v>
      </c>
      <c r="Q466" s="13">
        <f t="shared" si="52"/>
        <v>-46.69</v>
      </c>
      <c r="R466" s="13">
        <f t="shared" si="53"/>
        <v>22629.379999999997</v>
      </c>
      <c r="S466" s="18">
        <f t="shared" si="54"/>
        <v>37</v>
      </c>
      <c r="T466" s="30">
        <f t="shared" si="55"/>
        <v>611.60486486486479</v>
      </c>
    </row>
    <row r="467" spans="1:20" ht="14.25" customHeight="1">
      <c r="A467" s="6">
        <v>45628</v>
      </c>
      <c r="B467" s="7" t="s">
        <v>83</v>
      </c>
      <c r="C467" s="7" t="s">
        <v>166</v>
      </c>
      <c r="D467" s="7" t="s">
        <v>167</v>
      </c>
      <c r="E467" s="7" t="s">
        <v>16</v>
      </c>
      <c r="F467" s="7" t="s">
        <v>17</v>
      </c>
      <c r="G467" s="7" t="s">
        <v>18</v>
      </c>
      <c r="H467" s="7" t="s">
        <v>104</v>
      </c>
      <c r="I467" s="7">
        <v>480</v>
      </c>
      <c r="J467" s="7">
        <v>-1</v>
      </c>
      <c r="K467" s="7">
        <v>-40</v>
      </c>
      <c r="L467" s="7" t="s">
        <v>86</v>
      </c>
      <c r="M467" s="12" t="s">
        <v>207</v>
      </c>
      <c r="N467" s="13">
        <f t="shared" si="49"/>
        <v>40</v>
      </c>
      <c r="O467" s="13">
        <f t="shared" si="50"/>
        <v>-40</v>
      </c>
      <c r="P467" s="13">
        <f t="shared" si="51"/>
        <v>334564.89</v>
      </c>
      <c r="Q467" s="13">
        <f t="shared" si="52"/>
        <v>-40</v>
      </c>
      <c r="R467" s="13">
        <f t="shared" si="53"/>
        <v>22676.069999999992</v>
      </c>
      <c r="S467" s="18">
        <f t="shared" si="54"/>
        <v>36</v>
      </c>
      <c r="T467" s="30">
        <f t="shared" si="55"/>
        <v>629.89083333333315</v>
      </c>
    </row>
    <row r="468" spans="1:20" ht="14.25" customHeight="1">
      <c r="A468" s="6">
        <v>45628</v>
      </c>
      <c r="B468" s="7" t="s">
        <v>83</v>
      </c>
      <c r="C468" s="7" t="s">
        <v>162</v>
      </c>
      <c r="D468" s="7" t="s">
        <v>163</v>
      </c>
      <c r="E468" s="7" t="s">
        <v>16</v>
      </c>
      <c r="F468" s="7" t="s">
        <v>17</v>
      </c>
      <c r="G468" s="7" t="s">
        <v>18</v>
      </c>
      <c r="H468" s="7" t="s">
        <v>104</v>
      </c>
      <c r="I468" s="7">
        <v>480</v>
      </c>
      <c r="J468" s="7">
        <v>-1</v>
      </c>
      <c r="K468" s="7">
        <v>-40</v>
      </c>
      <c r="L468" s="7" t="s">
        <v>86</v>
      </c>
      <c r="M468" s="12" t="s">
        <v>207</v>
      </c>
      <c r="N468" s="13">
        <f t="shared" si="49"/>
        <v>40</v>
      </c>
      <c r="O468" s="13">
        <f t="shared" si="50"/>
        <v>-40</v>
      </c>
      <c r="P468" s="13">
        <f t="shared" si="51"/>
        <v>334604.89</v>
      </c>
      <c r="Q468" s="13">
        <f t="shared" si="52"/>
        <v>-40</v>
      </c>
      <c r="R468" s="13">
        <f t="shared" si="53"/>
        <v>22716.069999999992</v>
      </c>
      <c r="S468" s="18">
        <f t="shared" si="54"/>
        <v>35</v>
      </c>
      <c r="T468" s="30">
        <f t="shared" si="55"/>
        <v>649.03057142857119</v>
      </c>
    </row>
    <row r="469" spans="1:20" ht="14.25" customHeight="1">
      <c r="A469" s="6">
        <v>45628</v>
      </c>
      <c r="B469" s="7" t="s">
        <v>83</v>
      </c>
      <c r="C469" s="7" t="s">
        <v>208</v>
      </c>
      <c r="D469" s="7" t="s">
        <v>209</v>
      </c>
      <c r="E469" s="7" t="s">
        <v>16</v>
      </c>
      <c r="F469" s="7" t="s">
        <v>17</v>
      </c>
      <c r="G469" s="7" t="s">
        <v>18</v>
      </c>
      <c r="H469" s="7" t="s">
        <v>104</v>
      </c>
      <c r="I469" s="7">
        <v>480</v>
      </c>
      <c r="J469" s="7">
        <v>-1</v>
      </c>
      <c r="K469" s="7">
        <v>-40</v>
      </c>
      <c r="L469" s="7" t="s">
        <v>86</v>
      </c>
      <c r="M469" s="12" t="s">
        <v>207</v>
      </c>
      <c r="N469" s="13">
        <f t="shared" si="49"/>
        <v>40</v>
      </c>
      <c r="O469" s="13">
        <f t="shared" si="50"/>
        <v>-40</v>
      </c>
      <c r="P469" s="13">
        <f t="shared" si="51"/>
        <v>334644.89</v>
      </c>
      <c r="Q469" s="13">
        <f t="shared" si="52"/>
        <v>-40</v>
      </c>
      <c r="R469" s="13">
        <f t="shared" si="53"/>
        <v>22756.069999999992</v>
      </c>
      <c r="S469" s="18">
        <f t="shared" si="54"/>
        <v>34</v>
      </c>
      <c r="T469" s="30">
        <f t="shared" si="55"/>
        <v>669.29617647058797</v>
      </c>
    </row>
    <row r="470" spans="1:20" ht="14.25" customHeight="1">
      <c r="A470" s="6">
        <v>45628</v>
      </c>
      <c r="B470" s="7" t="s">
        <v>83</v>
      </c>
      <c r="C470" s="7" t="s">
        <v>239</v>
      </c>
      <c r="D470" s="7" t="s">
        <v>240</v>
      </c>
      <c r="E470" s="7" t="s">
        <v>241</v>
      </c>
      <c r="F470" s="7" t="s">
        <v>242</v>
      </c>
      <c r="G470" s="7" t="s">
        <v>31</v>
      </c>
      <c r="H470" s="7" t="s">
        <v>117</v>
      </c>
      <c r="I470" s="7">
        <v>120</v>
      </c>
      <c r="J470" s="7">
        <v>-1</v>
      </c>
      <c r="K470" s="7">
        <v>-37.83</v>
      </c>
      <c r="L470" s="7" t="s">
        <v>153</v>
      </c>
      <c r="M470" s="12" t="s">
        <v>207</v>
      </c>
      <c r="N470" s="13">
        <f t="shared" si="49"/>
        <v>37.83</v>
      </c>
      <c r="O470" s="13">
        <f t="shared" si="50"/>
        <v>-37.83</v>
      </c>
      <c r="P470" s="13">
        <f t="shared" si="51"/>
        <v>201935.24</v>
      </c>
      <c r="Q470" s="13">
        <f t="shared" si="52"/>
        <v>-37.83</v>
      </c>
      <c r="R470" s="13">
        <f t="shared" si="53"/>
        <v>22796.069999999992</v>
      </c>
      <c r="S470" s="18">
        <f t="shared" si="54"/>
        <v>33</v>
      </c>
      <c r="T470" s="30">
        <f t="shared" si="55"/>
        <v>690.78999999999974</v>
      </c>
    </row>
    <row r="471" spans="1:20" ht="14.25" customHeight="1">
      <c r="A471" s="6">
        <v>45628</v>
      </c>
      <c r="B471" s="7" t="s">
        <v>83</v>
      </c>
      <c r="C471" s="7" t="s">
        <v>356</v>
      </c>
      <c r="D471" s="7" t="s">
        <v>357</v>
      </c>
      <c r="E471" s="7" t="s">
        <v>224</v>
      </c>
      <c r="F471" s="7" t="s">
        <v>225</v>
      </c>
      <c r="G471" s="7" t="s">
        <v>55</v>
      </c>
      <c r="H471" s="7" t="s">
        <v>56</v>
      </c>
      <c r="I471" s="7">
        <v>288</v>
      </c>
      <c r="J471" s="7">
        <v>-3</v>
      </c>
      <c r="K471" s="7">
        <v>-25.62</v>
      </c>
      <c r="L471" s="7" t="s">
        <v>86</v>
      </c>
      <c r="M471" s="12" t="s">
        <v>207</v>
      </c>
      <c r="N471" s="13">
        <f t="shared" si="49"/>
        <v>8.5400000000000009</v>
      </c>
      <c r="O471" s="13">
        <f t="shared" si="50"/>
        <v>-25.620000000000005</v>
      </c>
      <c r="P471" s="13">
        <f t="shared" si="51"/>
        <v>421384.26999999979</v>
      </c>
      <c r="Q471" s="13">
        <f t="shared" si="52"/>
        <v>-25.620000000000005</v>
      </c>
      <c r="R471" s="13">
        <f t="shared" si="53"/>
        <v>22833.899999999994</v>
      </c>
      <c r="S471" s="18">
        <f t="shared" si="54"/>
        <v>32</v>
      </c>
      <c r="T471" s="30">
        <f t="shared" si="55"/>
        <v>713.55937499999982</v>
      </c>
    </row>
    <row r="472" spans="1:20" ht="14.25" customHeight="1">
      <c r="A472" s="6">
        <v>45628</v>
      </c>
      <c r="B472" s="7" t="s">
        <v>83</v>
      </c>
      <c r="C472" s="7" t="s">
        <v>722</v>
      </c>
      <c r="D472" s="7" t="s">
        <v>723</v>
      </c>
      <c r="E472" s="7" t="s">
        <v>228</v>
      </c>
      <c r="F472" s="7" t="s">
        <v>724</v>
      </c>
      <c r="G472" s="7" t="s">
        <v>74</v>
      </c>
      <c r="H472" s="7" t="s">
        <v>75</v>
      </c>
      <c r="I472" s="7">
        <v>60</v>
      </c>
      <c r="J472" s="7">
        <v>-1</v>
      </c>
      <c r="K472" s="7">
        <v>-24.5</v>
      </c>
      <c r="L472" s="7" t="s">
        <v>86</v>
      </c>
      <c r="M472" s="12" t="s">
        <v>207</v>
      </c>
      <c r="N472" s="13">
        <f t="shared" si="49"/>
        <v>24.5</v>
      </c>
      <c r="O472" s="13">
        <f t="shared" si="50"/>
        <v>-24.5</v>
      </c>
      <c r="P472" s="13">
        <f t="shared" si="51"/>
        <v>408855.57999999996</v>
      </c>
      <c r="Q472" s="13">
        <f t="shared" si="52"/>
        <v>-24.5</v>
      </c>
      <c r="R472" s="13">
        <f t="shared" si="53"/>
        <v>22859.519999999997</v>
      </c>
      <c r="S472" s="18">
        <f t="shared" si="54"/>
        <v>31</v>
      </c>
      <c r="T472" s="30">
        <f t="shared" si="55"/>
        <v>737.4038709677418</v>
      </c>
    </row>
    <row r="473" spans="1:20" ht="14.25" customHeight="1">
      <c r="A473" s="6">
        <v>45628</v>
      </c>
      <c r="B473" s="7" t="s">
        <v>83</v>
      </c>
      <c r="C473" s="7" t="s">
        <v>409</v>
      </c>
      <c r="D473" s="7" t="s">
        <v>410</v>
      </c>
      <c r="E473" s="7" t="s">
        <v>24</v>
      </c>
      <c r="F473" s="7" t="s">
        <v>25</v>
      </c>
      <c r="G473" s="7" t="s">
        <v>74</v>
      </c>
      <c r="H473" s="7" t="s">
        <v>75</v>
      </c>
      <c r="I473" s="7">
        <v>60</v>
      </c>
      <c r="J473" s="7">
        <v>-1</v>
      </c>
      <c r="K473" s="7">
        <v>-24.5</v>
      </c>
      <c r="L473" s="7" t="s">
        <v>86</v>
      </c>
      <c r="M473" s="12" t="s">
        <v>207</v>
      </c>
      <c r="N473" s="13">
        <f t="shared" si="49"/>
        <v>24.5</v>
      </c>
      <c r="O473" s="13">
        <f t="shared" si="50"/>
        <v>-24.5</v>
      </c>
      <c r="P473" s="13">
        <f t="shared" si="51"/>
        <v>408880.07999999996</v>
      </c>
      <c r="Q473" s="13">
        <f t="shared" si="52"/>
        <v>-24.5</v>
      </c>
      <c r="R473" s="13">
        <f t="shared" si="53"/>
        <v>22884.019999999997</v>
      </c>
      <c r="S473" s="18">
        <f t="shared" si="54"/>
        <v>30</v>
      </c>
      <c r="T473" s="30">
        <f t="shared" si="55"/>
        <v>762.80066666666653</v>
      </c>
    </row>
    <row r="474" spans="1:20" ht="14.25" customHeight="1">
      <c r="A474" s="6">
        <v>45645</v>
      </c>
      <c r="B474" s="7" t="s">
        <v>125</v>
      </c>
      <c r="C474" s="7" t="s">
        <v>87</v>
      </c>
      <c r="D474" s="7" t="s">
        <v>88</v>
      </c>
      <c r="E474" s="7" t="s">
        <v>60</v>
      </c>
      <c r="F474" s="7" t="s">
        <v>61</v>
      </c>
      <c r="G474" s="7" t="s">
        <v>62</v>
      </c>
      <c r="H474" s="7" t="s">
        <v>71</v>
      </c>
      <c r="I474" s="7">
        <v>60</v>
      </c>
      <c r="J474" s="7">
        <v>72</v>
      </c>
      <c r="K474" s="7">
        <v>0</v>
      </c>
      <c r="L474" s="7"/>
      <c r="M474" s="12" t="s">
        <v>136</v>
      </c>
      <c r="N474" s="13">
        <f t="shared" si="49"/>
        <v>0</v>
      </c>
      <c r="O474" s="13">
        <f t="shared" si="50"/>
        <v>0</v>
      </c>
      <c r="P474" s="13">
        <f t="shared" si="51"/>
        <v>858359.99999999988</v>
      </c>
      <c r="Q474" s="13">
        <f t="shared" si="52"/>
        <v>643333.48000000021</v>
      </c>
      <c r="R474" s="13">
        <f t="shared" si="53"/>
        <v>11892906.699999999</v>
      </c>
      <c r="S474" s="18">
        <f t="shared" si="54"/>
        <v>381</v>
      </c>
      <c r="T474" s="30">
        <f t="shared" si="55"/>
        <v>31214.978215223095</v>
      </c>
    </row>
    <row r="475" spans="1:20" ht="14.25" customHeight="1">
      <c r="A475" s="6">
        <v>45642</v>
      </c>
      <c r="B475" s="7" t="s">
        <v>125</v>
      </c>
      <c r="C475" s="7" t="s">
        <v>106</v>
      </c>
      <c r="D475" s="7" t="s">
        <v>107</v>
      </c>
      <c r="E475" s="7" t="s">
        <v>81</v>
      </c>
      <c r="F475" s="7" t="s">
        <v>82</v>
      </c>
      <c r="G475" s="7" t="s">
        <v>62</v>
      </c>
      <c r="H475" s="7" t="s">
        <v>71</v>
      </c>
      <c r="I475" s="7">
        <v>1</v>
      </c>
      <c r="J475" s="7">
        <v>16</v>
      </c>
      <c r="K475" s="7">
        <v>0</v>
      </c>
      <c r="L475" s="7"/>
      <c r="M475" s="12" t="s">
        <v>136</v>
      </c>
      <c r="N475" s="13">
        <f t="shared" si="49"/>
        <v>0</v>
      </c>
      <c r="O475" s="13">
        <f t="shared" si="50"/>
        <v>0</v>
      </c>
      <c r="P475" s="13">
        <f t="shared" si="51"/>
        <v>858359.99999999988</v>
      </c>
      <c r="Q475" s="13">
        <f t="shared" si="52"/>
        <v>364348.41</v>
      </c>
      <c r="R475" s="13">
        <f t="shared" si="53"/>
        <v>11892906.699999999</v>
      </c>
      <c r="S475" s="18">
        <f t="shared" si="54"/>
        <v>380</v>
      </c>
      <c r="T475" s="30">
        <f t="shared" si="55"/>
        <v>31297.12289473684</v>
      </c>
    </row>
    <row r="476" spans="1:20" ht="14.25" customHeight="1">
      <c r="A476" s="6">
        <v>45644</v>
      </c>
      <c r="B476" s="7" t="s">
        <v>125</v>
      </c>
      <c r="C476" s="7" t="s">
        <v>72</v>
      </c>
      <c r="D476" s="7" t="s">
        <v>73</v>
      </c>
      <c r="E476" s="7" t="s">
        <v>60</v>
      </c>
      <c r="F476" s="7" t="s">
        <v>61</v>
      </c>
      <c r="G476" s="7" t="s">
        <v>62</v>
      </c>
      <c r="H476" s="7" t="s">
        <v>71</v>
      </c>
      <c r="I476" s="7">
        <v>1</v>
      </c>
      <c r="J476" s="7">
        <v>40</v>
      </c>
      <c r="K476" s="7">
        <v>0</v>
      </c>
      <c r="L476" s="7"/>
      <c r="M476" s="12" t="s">
        <v>136</v>
      </c>
      <c r="N476" s="13">
        <f t="shared" si="49"/>
        <v>0</v>
      </c>
      <c r="O476" s="13">
        <f t="shared" si="50"/>
        <v>0</v>
      </c>
      <c r="P476" s="13">
        <f t="shared" si="51"/>
        <v>858359.99999999988</v>
      </c>
      <c r="Q476" s="13">
        <f t="shared" si="52"/>
        <v>390342.39</v>
      </c>
      <c r="R476" s="13">
        <f t="shared" si="53"/>
        <v>11892906.699999999</v>
      </c>
      <c r="S476" s="18">
        <f t="shared" si="54"/>
        <v>379</v>
      </c>
      <c r="T476" s="30">
        <f t="shared" si="55"/>
        <v>31379.701055408968</v>
      </c>
    </row>
    <row r="477" spans="1:20" ht="14.25" customHeight="1">
      <c r="A477" s="6">
        <v>45640</v>
      </c>
      <c r="B477" s="7" t="s">
        <v>125</v>
      </c>
      <c r="C477" s="7" t="s">
        <v>84</v>
      </c>
      <c r="D477" s="7" t="s">
        <v>85</v>
      </c>
      <c r="E477" s="7" t="s">
        <v>60</v>
      </c>
      <c r="F477" s="7" t="s">
        <v>61</v>
      </c>
      <c r="G477" s="7" t="s">
        <v>62</v>
      </c>
      <c r="H477" s="7" t="s">
        <v>71</v>
      </c>
      <c r="I477" s="7">
        <v>60</v>
      </c>
      <c r="J477" s="7">
        <v>69</v>
      </c>
      <c r="K477" s="7">
        <v>0</v>
      </c>
      <c r="L477" s="7"/>
      <c r="M477" s="12" t="s">
        <v>105</v>
      </c>
      <c r="N477" s="13">
        <f t="shared" si="49"/>
        <v>0</v>
      </c>
      <c r="O477" s="13">
        <f t="shared" si="50"/>
        <v>0</v>
      </c>
      <c r="P477" s="13">
        <f t="shared" si="51"/>
        <v>858359.99999999988</v>
      </c>
      <c r="Q477" s="13">
        <f t="shared" si="52"/>
        <v>368918.14</v>
      </c>
      <c r="R477" s="13">
        <f t="shared" si="53"/>
        <v>5082398.3899999997</v>
      </c>
      <c r="S477" s="18">
        <f t="shared" si="54"/>
        <v>469</v>
      </c>
      <c r="T477" s="30">
        <f t="shared" si="55"/>
        <v>10836.670341151384</v>
      </c>
    </row>
    <row r="478" spans="1:20" ht="14.25" customHeight="1">
      <c r="A478" s="6">
        <v>45643</v>
      </c>
      <c r="B478" s="7" t="s">
        <v>125</v>
      </c>
      <c r="C478" s="7" t="s">
        <v>84</v>
      </c>
      <c r="D478" s="7" t="s">
        <v>85</v>
      </c>
      <c r="E478" s="7" t="s">
        <v>60</v>
      </c>
      <c r="F478" s="7" t="s">
        <v>61</v>
      </c>
      <c r="G478" s="7" t="s">
        <v>62</v>
      </c>
      <c r="H478" s="7" t="s">
        <v>71</v>
      </c>
      <c r="I478" s="7">
        <v>1</v>
      </c>
      <c r="J478" s="7">
        <v>40</v>
      </c>
      <c r="K478" s="7">
        <v>0</v>
      </c>
      <c r="L478" s="7"/>
      <c r="M478" s="12" t="s">
        <v>136</v>
      </c>
      <c r="N478" s="13">
        <f t="shared" si="49"/>
        <v>0</v>
      </c>
      <c r="O478" s="13">
        <f t="shared" si="50"/>
        <v>0</v>
      </c>
      <c r="P478" s="13">
        <f t="shared" si="51"/>
        <v>858359.99999999988</v>
      </c>
      <c r="Q478" s="13">
        <f t="shared" si="52"/>
        <v>368918.14</v>
      </c>
      <c r="R478" s="13">
        <f t="shared" si="53"/>
        <v>11892906.699999999</v>
      </c>
      <c r="S478" s="18">
        <f t="shared" si="54"/>
        <v>378</v>
      </c>
      <c r="T478" s="30">
        <f t="shared" si="55"/>
        <v>31462.716137566134</v>
      </c>
    </row>
    <row r="479" spans="1:20" ht="14.25" customHeight="1">
      <c r="A479" s="6">
        <v>45643</v>
      </c>
      <c r="B479" s="7" t="s">
        <v>125</v>
      </c>
      <c r="C479" s="7" t="s">
        <v>137</v>
      </c>
      <c r="D479" s="7" t="s">
        <v>138</v>
      </c>
      <c r="E479" s="7" t="s">
        <v>60</v>
      </c>
      <c r="F479" s="7" t="s">
        <v>61</v>
      </c>
      <c r="G479" s="7" t="s">
        <v>62</v>
      </c>
      <c r="H479" s="7" t="s">
        <v>71</v>
      </c>
      <c r="I479" s="7">
        <v>1</v>
      </c>
      <c r="J479" s="7">
        <v>48</v>
      </c>
      <c r="K479" s="7">
        <v>0</v>
      </c>
      <c r="L479" s="7"/>
      <c r="M479" s="12" t="s">
        <v>136</v>
      </c>
      <c r="N479" s="13">
        <f t="shared" si="49"/>
        <v>0</v>
      </c>
      <c r="O479" s="13">
        <f t="shared" si="50"/>
        <v>0</v>
      </c>
      <c r="P479" s="13">
        <f t="shared" si="51"/>
        <v>858359.99999999988</v>
      </c>
      <c r="Q479" s="13">
        <f t="shared" si="52"/>
        <v>386982.78</v>
      </c>
      <c r="R479" s="13">
        <f t="shared" si="53"/>
        <v>11892906.699999999</v>
      </c>
      <c r="S479" s="18">
        <f t="shared" si="54"/>
        <v>377</v>
      </c>
      <c r="T479" s="30">
        <f t="shared" si="55"/>
        <v>31546.171618037133</v>
      </c>
    </row>
    <row r="480" spans="1:20" ht="14.25" customHeight="1">
      <c r="A480" s="6">
        <v>45643</v>
      </c>
      <c r="B480" s="7" t="s">
        <v>125</v>
      </c>
      <c r="C480" s="7" t="s">
        <v>137</v>
      </c>
      <c r="D480" s="7" t="s">
        <v>138</v>
      </c>
      <c r="E480" s="7" t="s">
        <v>60</v>
      </c>
      <c r="F480" s="7" t="s">
        <v>61</v>
      </c>
      <c r="G480" s="7" t="s">
        <v>62</v>
      </c>
      <c r="H480" s="7" t="s">
        <v>71</v>
      </c>
      <c r="I480" s="7">
        <v>1</v>
      </c>
      <c r="J480" s="7">
        <v>25</v>
      </c>
      <c r="K480" s="7">
        <v>0</v>
      </c>
      <c r="L480" s="7"/>
      <c r="M480" s="12" t="s">
        <v>136</v>
      </c>
      <c r="N480" s="13">
        <f t="shared" si="49"/>
        <v>0</v>
      </c>
      <c r="O480" s="13">
        <f t="shared" si="50"/>
        <v>0</v>
      </c>
      <c r="P480" s="13">
        <f t="shared" si="51"/>
        <v>858359.99999999988</v>
      </c>
      <c r="Q480" s="13">
        <f t="shared" si="52"/>
        <v>386982.78</v>
      </c>
      <c r="R480" s="13">
        <f t="shared" si="53"/>
        <v>11892906.699999999</v>
      </c>
      <c r="S480" s="18">
        <f t="shared" si="54"/>
        <v>376</v>
      </c>
      <c r="T480" s="30">
        <f t="shared" si="55"/>
        <v>31630.071010638298</v>
      </c>
    </row>
    <row r="481" spans="1:20" ht="14.25" customHeight="1">
      <c r="A481" s="6">
        <v>45640</v>
      </c>
      <c r="B481" s="7" t="s">
        <v>125</v>
      </c>
      <c r="C481" s="7" t="s">
        <v>69</v>
      </c>
      <c r="D481" s="7" t="s">
        <v>70</v>
      </c>
      <c r="E481" s="7" t="s">
        <v>60</v>
      </c>
      <c r="F481" s="7" t="s">
        <v>61</v>
      </c>
      <c r="G481" s="7" t="s">
        <v>62</v>
      </c>
      <c r="H481" s="7" t="s">
        <v>71</v>
      </c>
      <c r="I481" s="7">
        <v>1</v>
      </c>
      <c r="J481" s="7">
        <v>64</v>
      </c>
      <c r="K481" s="7">
        <v>0</v>
      </c>
      <c r="L481" s="7"/>
      <c r="M481" s="12" t="s">
        <v>105</v>
      </c>
      <c r="N481" s="13">
        <f t="shared" si="49"/>
        <v>0</v>
      </c>
      <c r="O481" s="13">
        <f t="shared" si="50"/>
        <v>0</v>
      </c>
      <c r="P481" s="13">
        <f t="shared" si="51"/>
        <v>858359.99999999988</v>
      </c>
      <c r="Q481" s="13">
        <f t="shared" si="52"/>
        <v>403673.19999999995</v>
      </c>
      <c r="R481" s="13">
        <f t="shared" si="53"/>
        <v>5082398.3899999997</v>
      </c>
      <c r="S481" s="18">
        <f t="shared" si="54"/>
        <v>468</v>
      </c>
      <c r="T481" s="30">
        <f t="shared" si="55"/>
        <v>10859.825619658119</v>
      </c>
    </row>
    <row r="482" spans="1:20" ht="14.25" customHeight="1">
      <c r="A482" s="6">
        <v>45640</v>
      </c>
      <c r="B482" s="7" t="s">
        <v>125</v>
      </c>
      <c r="C482" s="7" t="s">
        <v>65</v>
      </c>
      <c r="D482" s="7" t="s">
        <v>66</v>
      </c>
      <c r="E482" s="7" t="s">
        <v>60</v>
      </c>
      <c r="F482" s="7" t="s">
        <v>61</v>
      </c>
      <c r="G482" s="7" t="s">
        <v>62</v>
      </c>
      <c r="H482" s="7" t="s">
        <v>71</v>
      </c>
      <c r="I482" s="7">
        <v>1</v>
      </c>
      <c r="J482" s="7">
        <v>40</v>
      </c>
      <c r="K482" s="7">
        <v>0</v>
      </c>
      <c r="L482" s="7"/>
      <c r="M482" s="12" t="s">
        <v>105</v>
      </c>
      <c r="N482" s="13">
        <f t="shared" si="49"/>
        <v>0</v>
      </c>
      <c r="O482" s="13">
        <f t="shared" si="50"/>
        <v>0</v>
      </c>
      <c r="P482" s="13">
        <f t="shared" si="51"/>
        <v>858359.99999999988</v>
      </c>
      <c r="Q482" s="13">
        <f t="shared" si="52"/>
        <v>546458.9800000001</v>
      </c>
      <c r="R482" s="13">
        <f t="shared" si="53"/>
        <v>5082398.3899999997</v>
      </c>
      <c r="S482" s="18">
        <f t="shared" si="54"/>
        <v>467</v>
      </c>
      <c r="T482" s="30">
        <f t="shared" si="55"/>
        <v>10883.080064239828</v>
      </c>
    </row>
    <row r="483" spans="1:20" ht="14.25" customHeight="1">
      <c r="A483" s="6">
        <v>45640</v>
      </c>
      <c r="B483" s="7" t="s">
        <v>57</v>
      </c>
      <c r="C483" s="7" t="s">
        <v>84</v>
      </c>
      <c r="D483" s="7" t="s">
        <v>85</v>
      </c>
      <c r="E483" s="7" t="s">
        <v>60</v>
      </c>
      <c r="F483" s="7" t="s">
        <v>61</v>
      </c>
      <c r="G483" s="7" t="s">
        <v>62</v>
      </c>
      <c r="H483" s="7" t="s">
        <v>71</v>
      </c>
      <c r="I483" s="7">
        <v>48</v>
      </c>
      <c r="J483" s="7">
        <v>1</v>
      </c>
      <c r="K483" s="7">
        <v>67.599999999999994</v>
      </c>
      <c r="L483" s="7"/>
      <c r="M483" s="12" t="s">
        <v>105</v>
      </c>
      <c r="N483" s="13">
        <f t="shared" si="49"/>
        <v>67.599999999999994</v>
      </c>
      <c r="O483" s="13">
        <f t="shared" si="50"/>
        <v>67.599999999999994</v>
      </c>
      <c r="P483" s="13">
        <f t="shared" si="51"/>
        <v>858359.99999999988</v>
      </c>
      <c r="Q483" s="13">
        <f t="shared" si="52"/>
        <v>368918.14</v>
      </c>
      <c r="R483" s="13">
        <f t="shared" si="53"/>
        <v>5082398.3899999997</v>
      </c>
      <c r="S483" s="18">
        <f t="shared" si="54"/>
        <v>466</v>
      </c>
      <c r="T483" s="30">
        <f t="shared" si="55"/>
        <v>10906.43431330472</v>
      </c>
    </row>
    <row r="484" spans="1:20" ht="14.25" customHeight="1">
      <c r="A484" s="6">
        <v>45628</v>
      </c>
      <c r="B484" s="7" t="s">
        <v>57</v>
      </c>
      <c r="C484" s="7" t="s">
        <v>737</v>
      </c>
      <c r="D484" s="7" t="s">
        <v>738</v>
      </c>
      <c r="E484" s="7" t="s">
        <v>294</v>
      </c>
      <c r="F484" s="7" t="s">
        <v>295</v>
      </c>
      <c r="G484" s="7" t="s">
        <v>94</v>
      </c>
      <c r="H484" s="7" t="s">
        <v>95</v>
      </c>
      <c r="I484" s="7">
        <v>192</v>
      </c>
      <c r="J484" s="7">
        <v>1</v>
      </c>
      <c r="K484" s="7">
        <v>78.06</v>
      </c>
      <c r="L484" s="7"/>
      <c r="M484" s="12" t="s">
        <v>207</v>
      </c>
      <c r="N484" s="13">
        <f t="shared" si="49"/>
        <v>78.06</v>
      </c>
      <c r="O484" s="13">
        <f t="shared" si="50"/>
        <v>78.06</v>
      </c>
      <c r="P484" s="13">
        <f t="shared" si="51"/>
        <v>53539</v>
      </c>
      <c r="Q484" s="13">
        <f t="shared" si="52"/>
        <v>624.48</v>
      </c>
      <c r="R484" s="13">
        <f t="shared" si="53"/>
        <v>22908.519999999997</v>
      </c>
      <c r="S484" s="18">
        <f t="shared" si="54"/>
        <v>29</v>
      </c>
      <c r="T484" s="30">
        <f t="shared" si="55"/>
        <v>789.94896551724128</v>
      </c>
    </row>
    <row r="485" spans="1:20" ht="14.25" customHeight="1">
      <c r="A485" s="6">
        <v>45628</v>
      </c>
      <c r="B485" s="7" t="s">
        <v>57</v>
      </c>
      <c r="C485" s="7" t="s">
        <v>190</v>
      </c>
      <c r="D485" s="7" t="s">
        <v>191</v>
      </c>
      <c r="E485" s="7" t="s">
        <v>16</v>
      </c>
      <c r="F485" s="7" t="s">
        <v>17</v>
      </c>
      <c r="G485" s="7" t="s">
        <v>94</v>
      </c>
      <c r="H485" s="7" t="s">
        <v>95</v>
      </c>
      <c r="I485" s="7">
        <v>192</v>
      </c>
      <c r="J485" s="7">
        <v>1</v>
      </c>
      <c r="K485" s="7">
        <v>78.06</v>
      </c>
      <c r="L485" s="7"/>
      <c r="M485" s="12" t="s">
        <v>207</v>
      </c>
      <c r="N485" s="13">
        <f t="shared" si="49"/>
        <v>78.06</v>
      </c>
      <c r="O485" s="13">
        <f t="shared" si="50"/>
        <v>78.06</v>
      </c>
      <c r="P485" s="13">
        <f t="shared" si="51"/>
        <v>53460.94</v>
      </c>
      <c r="Q485" s="13">
        <f t="shared" si="52"/>
        <v>78.06</v>
      </c>
      <c r="R485" s="13">
        <f t="shared" si="53"/>
        <v>22830.459999999992</v>
      </c>
      <c r="S485" s="18">
        <f t="shared" si="54"/>
        <v>28</v>
      </c>
      <c r="T485" s="30">
        <f t="shared" si="55"/>
        <v>815.37357142857115</v>
      </c>
    </row>
    <row r="486" spans="1:20" ht="14.25" customHeight="1">
      <c r="A486" s="6">
        <v>45628</v>
      </c>
      <c r="B486" s="7" t="s">
        <v>57</v>
      </c>
      <c r="C486" s="7" t="s">
        <v>758</v>
      </c>
      <c r="D486" s="7" t="s">
        <v>759</v>
      </c>
      <c r="E486" s="7" t="s">
        <v>241</v>
      </c>
      <c r="F486" s="7" t="s">
        <v>242</v>
      </c>
      <c r="G486" s="7" t="s">
        <v>94</v>
      </c>
      <c r="H486" s="7" t="s">
        <v>98</v>
      </c>
      <c r="I486" s="7">
        <v>48</v>
      </c>
      <c r="J486" s="7">
        <v>1</v>
      </c>
      <c r="K486" s="7">
        <v>144.72999999999999</v>
      </c>
      <c r="L486" s="7"/>
      <c r="M486" s="12" t="s">
        <v>207</v>
      </c>
      <c r="N486" s="13">
        <f t="shared" si="49"/>
        <v>144.72999999999999</v>
      </c>
      <c r="O486" s="13">
        <f t="shared" si="50"/>
        <v>144.72999999999999</v>
      </c>
      <c r="P486" s="13">
        <f t="shared" si="51"/>
        <v>61453.22</v>
      </c>
      <c r="Q486" s="13">
        <f t="shared" si="52"/>
        <v>144.72999999999999</v>
      </c>
      <c r="R486" s="13">
        <f t="shared" si="53"/>
        <v>22752.399999999994</v>
      </c>
      <c r="S486" s="18">
        <f t="shared" si="54"/>
        <v>27</v>
      </c>
      <c r="T486" s="30">
        <f t="shared" si="55"/>
        <v>842.68148148148123</v>
      </c>
    </row>
    <row r="487" spans="1:20" ht="14.25" customHeight="1">
      <c r="A487" s="6">
        <v>45628</v>
      </c>
      <c r="B487" s="7" t="s">
        <v>57</v>
      </c>
      <c r="C487" s="7" t="s">
        <v>733</v>
      </c>
      <c r="D487" s="7" t="s">
        <v>734</v>
      </c>
      <c r="E487" s="7" t="s">
        <v>241</v>
      </c>
      <c r="F487" s="7" t="s">
        <v>242</v>
      </c>
      <c r="G487" s="7" t="s">
        <v>94</v>
      </c>
      <c r="H487" s="7" t="s">
        <v>95</v>
      </c>
      <c r="I487" s="7">
        <v>192</v>
      </c>
      <c r="J487" s="7">
        <v>2</v>
      </c>
      <c r="K487" s="7">
        <v>156.12</v>
      </c>
      <c r="L487" s="7"/>
      <c r="M487" s="12" t="s">
        <v>207</v>
      </c>
      <c r="N487" s="13">
        <f t="shared" si="49"/>
        <v>78.06</v>
      </c>
      <c r="O487" s="13">
        <f t="shared" si="50"/>
        <v>156.12</v>
      </c>
      <c r="P487" s="13">
        <f t="shared" si="51"/>
        <v>53382.880000000005</v>
      </c>
      <c r="Q487" s="13">
        <f t="shared" si="52"/>
        <v>156.12</v>
      </c>
      <c r="R487" s="13">
        <f t="shared" si="53"/>
        <v>22607.67</v>
      </c>
      <c r="S487" s="18">
        <f t="shared" si="54"/>
        <v>26</v>
      </c>
      <c r="T487" s="30">
        <f t="shared" si="55"/>
        <v>869.52576923076913</v>
      </c>
    </row>
    <row r="488" spans="1:20" ht="14.25" customHeight="1">
      <c r="A488" s="6">
        <v>45642</v>
      </c>
      <c r="B488" s="7" t="s">
        <v>57</v>
      </c>
      <c r="C488" s="7" t="s">
        <v>129</v>
      </c>
      <c r="D488" s="7" t="s">
        <v>130</v>
      </c>
      <c r="E488" s="7" t="s">
        <v>81</v>
      </c>
      <c r="F488" s="7" t="s">
        <v>82</v>
      </c>
      <c r="G488" s="7" t="s">
        <v>110</v>
      </c>
      <c r="H488" s="7" t="s">
        <v>111</v>
      </c>
      <c r="I488" s="7">
        <v>36</v>
      </c>
      <c r="J488" s="7">
        <v>1</v>
      </c>
      <c r="K488" s="7">
        <v>158.33000000000001</v>
      </c>
      <c r="L488" s="7"/>
      <c r="M488" s="12" t="s">
        <v>105</v>
      </c>
      <c r="N488" s="13">
        <f t="shared" si="49"/>
        <v>158.33000000000001</v>
      </c>
      <c r="O488" s="13">
        <f t="shared" si="50"/>
        <v>158.33000000000001</v>
      </c>
      <c r="P488" s="13">
        <f t="shared" si="51"/>
        <v>159336.79999999999</v>
      </c>
      <c r="Q488" s="13">
        <f t="shared" si="52"/>
        <v>505908.4200000001</v>
      </c>
      <c r="R488" s="13">
        <f t="shared" si="53"/>
        <v>5082330.79</v>
      </c>
      <c r="S488" s="18">
        <f t="shared" si="54"/>
        <v>465</v>
      </c>
      <c r="T488" s="30">
        <f t="shared" si="55"/>
        <v>10929.743634408602</v>
      </c>
    </row>
    <row r="489" spans="1:20" ht="14.25" customHeight="1">
      <c r="A489" s="6">
        <v>45642</v>
      </c>
      <c r="B489" s="7" t="s">
        <v>57</v>
      </c>
      <c r="C489" s="7" t="s">
        <v>129</v>
      </c>
      <c r="D489" s="7" t="s">
        <v>130</v>
      </c>
      <c r="E489" s="7" t="s">
        <v>81</v>
      </c>
      <c r="F489" s="7" t="s">
        <v>82</v>
      </c>
      <c r="G489" s="7" t="s">
        <v>74</v>
      </c>
      <c r="H489" s="7" t="s">
        <v>76</v>
      </c>
      <c r="I489" s="7">
        <v>56</v>
      </c>
      <c r="J489" s="7">
        <v>1</v>
      </c>
      <c r="K489" s="7">
        <v>163.63999999999999</v>
      </c>
      <c r="L489" s="7"/>
      <c r="M489" s="12" t="s">
        <v>136</v>
      </c>
      <c r="N489" s="13">
        <f t="shared" si="49"/>
        <v>163.63999999999999</v>
      </c>
      <c r="O489" s="13">
        <f t="shared" si="50"/>
        <v>163.63999999999999</v>
      </c>
      <c r="P489" s="13">
        <f t="shared" si="51"/>
        <v>89639.72</v>
      </c>
      <c r="Q489" s="13">
        <f t="shared" si="52"/>
        <v>505750.09000000008</v>
      </c>
      <c r="R489" s="13">
        <f t="shared" si="53"/>
        <v>11892906.699999999</v>
      </c>
      <c r="S489" s="18">
        <f t="shared" si="54"/>
        <v>375</v>
      </c>
      <c r="T489" s="30">
        <f t="shared" si="55"/>
        <v>31714.417866666663</v>
      </c>
    </row>
    <row r="490" spans="1:20" ht="14.25" customHeight="1">
      <c r="A490" s="6">
        <v>45643</v>
      </c>
      <c r="B490" s="7" t="s">
        <v>57</v>
      </c>
      <c r="C490" s="7" t="s">
        <v>137</v>
      </c>
      <c r="D490" s="7" t="s">
        <v>138</v>
      </c>
      <c r="E490" s="7" t="s">
        <v>60</v>
      </c>
      <c r="F490" s="7" t="s">
        <v>61</v>
      </c>
      <c r="G490" s="7" t="s">
        <v>122</v>
      </c>
      <c r="H490" s="7" t="s">
        <v>123</v>
      </c>
      <c r="I490" s="7">
        <v>12</v>
      </c>
      <c r="J490" s="7">
        <v>1</v>
      </c>
      <c r="K490" s="7">
        <v>207.5</v>
      </c>
      <c r="L490" s="7"/>
      <c r="M490" s="12" t="s">
        <v>136</v>
      </c>
      <c r="N490" s="13">
        <f t="shared" si="49"/>
        <v>207.5</v>
      </c>
      <c r="O490" s="13">
        <f t="shared" si="50"/>
        <v>207.5</v>
      </c>
      <c r="P490" s="13">
        <f t="shared" si="51"/>
        <v>5066.57</v>
      </c>
      <c r="Q490" s="13">
        <f t="shared" si="52"/>
        <v>386982.78</v>
      </c>
      <c r="R490" s="13">
        <f t="shared" si="53"/>
        <v>11892743.059999999</v>
      </c>
      <c r="S490" s="18">
        <f t="shared" si="54"/>
        <v>374</v>
      </c>
      <c r="T490" s="30">
        <f t="shared" si="55"/>
        <v>31798.778235294114</v>
      </c>
    </row>
    <row r="491" spans="1:20" ht="14.25" customHeight="1">
      <c r="A491" s="6">
        <v>45646</v>
      </c>
      <c r="B491" s="7" t="s">
        <v>57</v>
      </c>
      <c r="C491" s="7" t="s">
        <v>67</v>
      </c>
      <c r="D491" s="7" t="s">
        <v>68</v>
      </c>
      <c r="E491" s="7" t="s">
        <v>60</v>
      </c>
      <c r="F491" s="7" t="s">
        <v>61</v>
      </c>
      <c r="G491" s="7" t="s">
        <v>74</v>
      </c>
      <c r="H491" s="7" t="s">
        <v>76</v>
      </c>
      <c r="I491" s="7">
        <v>56</v>
      </c>
      <c r="J491" s="7">
        <v>1</v>
      </c>
      <c r="K491" s="7">
        <v>208.18</v>
      </c>
      <c r="L491" s="7"/>
      <c r="M491" s="12" t="s">
        <v>136</v>
      </c>
      <c r="N491" s="13">
        <f t="shared" si="49"/>
        <v>208.18</v>
      </c>
      <c r="O491" s="13">
        <f t="shared" si="50"/>
        <v>208.18</v>
      </c>
      <c r="P491" s="13">
        <f t="shared" si="51"/>
        <v>89476.08</v>
      </c>
      <c r="Q491" s="13">
        <f t="shared" si="52"/>
        <v>308586.96999999997</v>
      </c>
      <c r="R491" s="13">
        <f t="shared" si="53"/>
        <v>11892535.559999999</v>
      </c>
      <c r="S491" s="18">
        <f t="shared" si="54"/>
        <v>373</v>
      </c>
      <c r="T491" s="30">
        <f t="shared" si="55"/>
        <v>31883.47335120643</v>
      </c>
    </row>
    <row r="492" spans="1:20" ht="14.25" customHeight="1">
      <c r="A492" s="6">
        <v>45628</v>
      </c>
      <c r="B492" s="7" t="s">
        <v>57</v>
      </c>
      <c r="C492" s="7" t="s">
        <v>735</v>
      </c>
      <c r="D492" s="7" t="s">
        <v>736</v>
      </c>
      <c r="E492" s="7" t="s">
        <v>256</v>
      </c>
      <c r="F492" s="7" t="s">
        <v>257</v>
      </c>
      <c r="G492" s="7" t="s">
        <v>94</v>
      </c>
      <c r="H492" s="7" t="s">
        <v>95</v>
      </c>
      <c r="I492" s="7">
        <v>192</v>
      </c>
      <c r="J492" s="7">
        <v>3</v>
      </c>
      <c r="K492" s="7">
        <v>234.18</v>
      </c>
      <c r="L492" s="7"/>
      <c r="M492" s="12" t="s">
        <v>207</v>
      </c>
      <c r="N492" s="13">
        <f t="shared" si="49"/>
        <v>78.06</v>
      </c>
      <c r="O492" s="13">
        <f t="shared" si="50"/>
        <v>234.18</v>
      </c>
      <c r="P492" s="13">
        <f t="shared" si="51"/>
        <v>53226.760000000009</v>
      </c>
      <c r="Q492" s="13">
        <f t="shared" si="52"/>
        <v>234.18</v>
      </c>
      <c r="R492" s="13">
        <f t="shared" si="53"/>
        <v>22451.549999999996</v>
      </c>
      <c r="S492" s="18">
        <f t="shared" si="54"/>
        <v>25</v>
      </c>
      <c r="T492" s="30">
        <f t="shared" si="55"/>
        <v>898.06199999999978</v>
      </c>
    </row>
    <row r="493" spans="1:20" ht="14.25" customHeight="1">
      <c r="A493" s="6">
        <v>45642</v>
      </c>
      <c r="B493" s="7" t="s">
        <v>57</v>
      </c>
      <c r="C493" s="7" t="s">
        <v>129</v>
      </c>
      <c r="D493" s="7" t="s">
        <v>130</v>
      </c>
      <c r="E493" s="7" t="s">
        <v>81</v>
      </c>
      <c r="F493" s="7" t="s">
        <v>82</v>
      </c>
      <c r="G493" s="7" t="s">
        <v>26</v>
      </c>
      <c r="H493" s="7" t="s">
        <v>27</v>
      </c>
      <c r="I493" s="7">
        <v>144</v>
      </c>
      <c r="J493" s="7">
        <v>12</v>
      </c>
      <c r="K493" s="7">
        <v>240</v>
      </c>
      <c r="L493" s="7"/>
      <c r="M493" s="12" t="s">
        <v>105</v>
      </c>
      <c r="N493" s="13">
        <f t="shared" si="49"/>
        <v>20</v>
      </c>
      <c r="O493" s="13">
        <f t="shared" si="50"/>
        <v>240</v>
      </c>
      <c r="P493" s="13">
        <f t="shared" si="51"/>
        <v>124294.54000000001</v>
      </c>
      <c r="Q493" s="13">
        <f t="shared" si="52"/>
        <v>505586.45000000007</v>
      </c>
      <c r="R493" s="13">
        <f t="shared" si="53"/>
        <v>5082172.46</v>
      </c>
      <c r="S493" s="18">
        <f t="shared" si="54"/>
        <v>464</v>
      </c>
      <c r="T493" s="30">
        <f t="shared" si="55"/>
        <v>10952.957887931034</v>
      </c>
    </row>
    <row r="494" spans="1:20" ht="14.25" customHeight="1">
      <c r="A494" s="6">
        <v>45642</v>
      </c>
      <c r="B494" s="7" t="s">
        <v>57</v>
      </c>
      <c r="C494" s="7" t="s">
        <v>126</v>
      </c>
      <c r="D494" s="7" t="s">
        <v>127</v>
      </c>
      <c r="E494" s="7" t="s">
        <v>45</v>
      </c>
      <c r="F494" s="7" t="s">
        <v>128</v>
      </c>
      <c r="G494" s="7" t="s">
        <v>26</v>
      </c>
      <c r="H494" s="7" t="s">
        <v>27</v>
      </c>
      <c r="I494" s="7">
        <v>12</v>
      </c>
      <c r="J494" s="7">
        <v>1</v>
      </c>
      <c r="K494" s="7">
        <v>245.54</v>
      </c>
      <c r="L494" s="7"/>
      <c r="M494" s="12" t="s">
        <v>105</v>
      </c>
      <c r="N494" s="13">
        <f t="shared" si="49"/>
        <v>245.54</v>
      </c>
      <c r="O494" s="13">
        <f t="shared" si="50"/>
        <v>245.54</v>
      </c>
      <c r="P494" s="13">
        <f t="shared" si="51"/>
        <v>124054.54000000001</v>
      </c>
      <c r="Q494" s="13">
        <f t="shared" si="52"/>
        <v>571508.68999999983</v>
      </c>
      <c r="R494" s="13">
        <f t="shared" si="53"/>
        <v>5081932.46</v>
      </c>
      <c r="S494" s="18">
        <f t="shared" si="54"/>
        <v>463</v>
      </c>
      <c r="T494" s="30">
        <f t="shared" si="55"/>
        <v>10976.096025917926</v>
      </c>
    </row>
    <row r="495" spans="1:20" ht="14.25" customHeight="1">
      <c r="A495" s="6">
        <v>45642</v>
      </c>
      <c r="B495" s="7" t="s">
        <v>57</v>
      </c>
      <c r="C495" s="7" t="s">
        <v>129</v>
      </c>
      <c r="D495" s="7" t="s">
        <v>130</v>
      </c>
      <c r="E495" s="7" t="s">
        <v>81</v>
      </c>
      <c r="F495" s="7" t="s">
        <v>82</v>
      </c>
      <c r="G495" s="7" t="s">
        <v>74</v>
      </c>
      <c r="H495" s="7" t="s">
        <v>76</v>
      </c>
      <c r="I495" s="7">
        <v>24</v>
      </c>
      <c r="J495" s="7">
        <v>3</v>
      </c>
      <c r="K495" s="7">
        <v>255.66</v>
      </c>
      <c r="L495" s="7"/>
      <c r="M495" s="12" t="s">
        <v>136</v>
      </c>
      <c r="N495" s="13">
        <f t="shared" si="49"/>
        <v>85.22</v>
      </c>
      <c r="O495" s="13">
        <f t="shared" si="50"/>
        <v>255.66</v>
      </c>
      <c r="P495" s="13">
        <f t="shared" si="51"/>
        <v>89267.9</v>
      </c>
      <c r="Q495" s="13">
        <f t="shared" si="52"/>
        <v>505346.45000000007</v>
      </c>
      <c r="R495" s="13">
        <f t="shared" si="53"/>
        <v>11892327.379999999</v>
      </c>
      <c r="S495" s="18">
        <f t="shared" si="54"/>
        <v>372</v>
      </c>
      <c r="T495" s="30">
        <f t="shared" si="55"/>
        <v>31968.621989247309</v>
      </c>
    </row>
    <row r="496" spans="1:20" ht="14.25" customHeight="1">
      <c r="A496" s="6">
        <v>45642</v>
      </c>
      <c r="B496" s="7" t="s">
        <v>57</v>
      </c>
      <c r="C496" s="7" t="s">
        <v>129</v>
      </c>
      <c r="D496" s="7" t="s">
        <v>130</v>
      </c>
      <c r="E496" s="7" t="s">
        <v>81</v>
      </c>
      <c r="F496" s="7" t="s">
        <v>82</v>
      </c>
      <c r="G496" s="7" t="s">
        <v>26</v>
      </c>
      <c r="H496" s="7" t="s">
        <v>116</v>
      </c>
      <c r="I496" s="7">
        <v>144</v>
      </c>
      <c r="J496" s="7">
        <v>6</v>
      </c>
      <c r="K496" s="7">
        <v>262.5</v>
      </c>
      <c r="L496" s="7"/>
      <c r="M496" s="12" t="s">
        <v>105</v>
      </c>
      <c r="N496" s="13">
        <f t="shared" si="49"/>
        <v>43.75</v>
      </c>
      <c r="O496" s="13">
        <f t="shared" si="50"/>
        <v>262.5</v>
      </c>
      <c r="P496" s="13">
        <f t="shared" si="51"/>
        <v>31907.02</v>
      </c>
      <c r="Q496" s="13">
        <f t="shared" si="52"/>
        <v>505090.7900000001</v>
      </c>
      <c r="R496" s="13">
        <f t="shared" si="53"/>
        <v>5081686.92</v>
      </c>
      <c r="S496" s="18">
        <f t="shared" si="54"/>
        <v>462</v>
      </c>
      <c r="T496" s="30">
        <f t="shared" si="55"/>
        <v>10999.322337662337</v>
      </c>
    </row>
    <row r="497" spans="1:20" ht="14.25" customHeight="1">
      <c r="A497" s="6">
        <v>45640</v>
      </c>
      <c r="B497" s="7" t="s">
        <v>57</v>
      </c>
      <c r="C497" s="7" t="s">
        <v>87</v>
      </c>
      <c r="D497" s="7" t="s">
        <v>88</v>
      </c>
      <c r="E497" s="7" t="s">
        <v>60</v>
      </c>
      <c r="F497" s="7" t="s">
        <v>61</v>
      </c>
      <c r="G497" s="7" t="s">
        <v>110</v>
      </c>
      <c r="H497" s="7" t="s">
        <v>111</v>
      </c>
      <c r="I497" s="7">
        <v>48</v>
      </c>
      <c r="J497" s="7">
        <v>2</v>
      </c>
      <c r="K497" s="7">
        <v>283.33999999999997</v>
      </c>
      <c r="L497" s="7"/>
      <c r="M497" s="12" t="s">
        <v>105</v>
      </c>
      <c r="N497" s="13">
        <f t="shared" si="49"/>
        <v>141.66999999999999</v>
      </c>
      <c r="O497" s="13">
        <f t="shared" si="50"/>
        <v>283.33999999999997</v>
      </c>
      <c r="P497" s="13">
        <f t="shared" si="51"/>
        <v>159178.46999999997</v>
      </c>
      <c r="Q497" s="13">
        <f t="shared" si="52"/>
        <v>643333.48000000021</v>
      </c>
      <c r="R497" s="13">
        <f t="shared" si="53"/>
        <v>5081424.42</v>
      </c>
      <c r="S497" s="18">
        <f t="shared" si="54"/>
        <v>461</v>
      </c>
      <c r="T497" s="30">
        <f t="shared" si="55"/>
        <v>11022.61262472885</v>
      </c>
    </row>
    <row r="498" spans="1:20" ht="14.25" customHeight="1">
      <c r="A498" s="6">
        <v>45628</v>
      </c>
      <c r="B498" s="7" t="s">
        <v>57</v>
      </c>
      <c r="C498" s="7" t="s">
        <v>748</v>
      </c>
      <c r="D498" s="7" t="s">
        <v>749</v>
      </c>
      <c r="E498" s="7" t="s">
        <v>45</v>
      </c>
      <c r="F498" s="7" t="s">
        <v>152</v>
      </c>
      <c r="G498" s="7" t="s">
        <v>94</v>
      </c>
      <c r="H498" s="7" t="s">
        <v>98</v>
      </c>
      <c r="I498" s="7">
        <v>48</v>
      </c>
      <c r="J498" s="7">
        <v>2</v>
      </c>
      <c r="K498" s="7">
        <v>289.45999999999998</v>
      </c>
      <c r="L498" s="7"/>
      <c r="M498" s="12" t="s">
        <v>207</v>
      </c>
      <c r="N498" s="13">
        <f t="shared" si="49"/>
        <v>144.72999999999999</v>
      </c>
      <c r="O498" s="13">
        <f t="shared" si="50"/>
        <v>289.45999999999998</v>
      </c>
      <c r="P498" s="13">
        <f t="shared" si="51"/>
        <v>61308.490000000005</v>
      </c>
      <c r="Q498" s="13">
        <f t="shared" si="52"/>
        <v>2192.8599999999997</v>
      </c>
      <c r="R498" s="13">
        <f t="shared" si="53"/>
        <v>22217.369999999995</v>
      </c>
      <c r="S498" s="18">
        <f t="shared" si="54"/>
        <v>24</v>
      </c>
      <c r="T498" s="30">
        <f t="shared" si="55"/>
        <v>925.72374999999977</v>
      </c>
    </row>
    <row r="499" spans="1:20" ht="14.25" customHeight="1">
      <c r="A499" s="6">
        <v>45643</v>
      </c>
      <c r="B499" s="7" t="s">
        <v>57</v>
      </c>
      <c r="C499" s="7" t="s">
        <v>137</v>
      </c>
      <c r="D499" s="7" t="s">
        <v>138</v>
      </c>
      <c r="E499" s="7" t="s">
        <v>60</v>
      </c>
      <c r="F499" s="7" t="s">
        <v>61</v>
      </c>
      <c r="G499" s="7" t="s">
        <v>122</v>
      </c>
      <c r="H499" s="7" t="s">
        <v>123</v>
      </c>
      <c r="I499" s="7">
        <v>12</v>
      </c>
      <c r="J499" s="7">
        <v>1</v>
      </c>
      <c r="K499" s="7">
        <v>290.83</v>
      </c>
      <c r="L499" s="7"/>
      <c r="M499" s="12" t="s">
        <v>136</v>
      </c>
      <c r="N499" s="13">
        <f t="shared" si="49"/>
        <v>290.83</v>
      </c>
      <c r="O499" s="13">
        <f t="shared" si="50"/>
        <v>290.83</v>
      </c>
      <c r="P499" s="13">
        <f t="shared" si="51"/>
        <v>4859.07</v>
      </c>
      <c r="Q499" s="13">
        <f t="shared" si="52"/>
        <v>386775.28</v>
      </c>
      <c r="R499" s="13">
        <f t="shared" si="53"/>
        <v>11892071.719999999</v>
      </c>
      <c r="S499" s="18">
        <f t="shared" si="54"/>
        <v>371</v>
      </c>
      <c r="T499" s="30">
        <f t="shared" si="55"/>
        <v>32054.101671159027</v>
      </c>
    </row>
    <row r="500" spans="1:20" ht="14.25" customHeight="1">
      <c r="A500" s="6">
        <v>45643</v>
      </c>
      <c r="B500" s="7" t="s">
        <v>57</v>
      </c>
      <c r="C500" s="7" t="s">
        <v>137</v>
      </c>
      <c r="D500" s="7" t="s">
        <v>138</v>
      </c>
      <c r="E500" s="7" t="s">
        <v>60</v>
      </c>
      <c r="F500" s="7" t="s">
        <v>61</v>
      </c>
      <c r="G500" s="7" t="s">
        <v>110</v>
      </c>
      <c r="H500" s="7" t="s">
        <v>111</v>
      </c>
      <c r="I500" s="7">
        <v>20</v>
      </c>
      <c r="J500" s="7">
        <v>2</v>
      </c>
      <c r="K500" s="7">
        <v>300</v>
      </c>
      <c r="L500" s="7"/>
      <c r="M500" s="12" t="s">
        <v>136</v>
      </c>
      <c r="N500" s="13">
        <f t="shared" si="49"/>
        <v>150</v>
      </c>
      <c r="O500" s="13">
        <f t="shared" si="50"/>
        <v>300</v>
      </c>
      <c r="P500" s="13">
        <f t="shared" si="51"/>
        <v>158895.12999999998</v>
      </c>
      <c r="Q500" s="13">
        <f t="shared" si="52"/>
        <v>386484.45</v>
      </c>
      <c r="R500" s="13">
        <f t="shared" si="53"/>
        <v>11891780.889999999</v>
      </c>
      <c r="S500" s="18">
        <f t="shared" si="54"/>
        <v>370</v>
      </c>
      <c r="T500" s="30">
        <f t="shared" si="55"/>
        <v>32139.948351351348</v>
      </c>
    </row>
    <row r="501" spans="1:20" ht="14.25" customHeight="1">
      <c r="A501" s="6">
        <v>45642</v>
      </c>
      <c r="B501" s="7" t="s">
        <v>57</v>
      </c>
      <c r="C501" s="7" t="s">
        <v>126</v>
      </c>
      <c r="D501" s="7" t="s">
        <v>127</v>
      </c>
      <c r="E501" s="7" t="s">
        <v>45</v>
      </c>
      <c r="F501" s="7" t="s">
        <v>128</v>
      </c>
      <c r="G501" s="7" t="s">
        <v>55</v>
      </c>
      <c r="H501" s="7" t="s">
        <v>56</v>
      </c>
      <c r="I501" s="7">
        <v>192</v>
      </c>
      <c r="J501" s="7">
        <v>12</v>
      </c>
      <c r="K501" s="7">
        <v>300</v>
      </c>
      <c r="L501" s="7"/>
      <c r="M501" s="12" t="s">
        <v>105</v>
      </c>
      <c r="N501" s="13">
        <f t="shared" si="49"/>
        <v>25</v>
      </c>
      <c r="O501" s="13">
        <f t="shared" si="50"/>
        <v>300</v>
      </c>
      <c r="P501" s="13">
        <f t="shared" si="51"/>
        <v>421409.88999999984</v>
      </c>
      <c r="Q501" s="13">
        <f t="shared" si="52"/>
        <v>571263.14999999991</v>
      </c>
      <c r="R501" s="13">
        <f t="shared" si="53"/>
        <v>5081141.0799999991</v>
      </c>
      <c r="S501" s="18">
        <f t="shared" si="54"/>
        <v>460</v>
      </c>
      <c r="T501" s="30">
        <f t="shared" si="55"/>
        <v>11045.958869565215</v>
      </c>
    </row>
    <row r="502" spans="1:20" ht="14.25" customHeight="1">
      <c r="A502" s="6">
        <v>45628</v>
      </c>
      <c r="B502" s="7" t="s">
        <v>57</v>
      </c>
      <c r="C502" s="7" t="s">
        <v>739</v>
      </c>
      <c r="D502" s="7" t="s">
        <v>740</v>
      </c>
      <c r="E502" s="7" t="s">
        <v>294</v>
      </c>
      <c r="F502" s="7" t="s">
        <v>295</v>
      </c>
      <c r="G502" s="7" t="s">
        <v>94</v>
      </c>
      <c r="H502" s="7" t="s">
        <v>95</v>
      </c>
      <c r="I502" s="7">
        <v>192</v>
      </c>
      <c r="J502" s="7">
        <v>4</v>
      </c>
      <c r="K502" s="7">
        <v>312.24</v>
      </c>
      <c r="L502" s="7"/>
      <c r="M502" s="12" t="s">
        <v>207</v>
      </c>
      <c r="N502" s="13">
        <f t="shared" si="49"/>
        <v>78.06</v>
      </c>
      <c r="O502" s="13">
        <f t="shared" si="50"/>
        <v>312.24</v>
      </c>
      <c r="P502" s="13">
        <f t="shared" si="51"/>
        <v>52992.58</v>
      </c>
      <c r="Q502" s="13">
        <f t="shared" si="52"/>
        <v>641.19000000000005</v>
      </c>
      <c r="R502" s="13">
        <f t="shared" si="53"/>
        <v>21927.909999999996</v>
      </c>
      <c r="S502" s="18">
        <f t="shared" si="54"/>
        <v>23</v>
      </c>
      <c r="T502" s="30">
        <f t="shared" si="55"/>
        <v>953.38739130434772</v>
      </c>
    </row>
    <row r="503" spans="1:20" ht="14.25" customHeight="1">
      <c r="A503" s="6">
        <v>45628</v>
      </c>
      <c r="B503" s="7" t="s">
        <v>57</v>
      </c>
      <c r="C503" s="7" t="s">
        <v>731</v>
      </c>
      <c r="D503" s="7" t="s">
        <v>732</v>
      </c>
      <c r="E503" s="7" t="s">
        <v>449</v>
      </c>
      <c r="F503" s="7" t="s">
        <v>450</v>
      </c>
      <c r="G503" s="7" t="s">
        <v>94</v>
      </c>
      <c r="H503" s="7" t="s">
        <v>95</v>
      </c>
      <c r="I503" s="7">
        <v>192</v>
      </c>
      <c r="J503" s="7">
        <v>4</v>
      </c>
      <c r="K503" s="7">
        <v>312.24</v>
      </c>
      <c r="L503" s="7"/>
      <c r="M503" s="12" t="s">
        <v>207</v>
      </c>
      <c r="N503" s="13">
        <f t="shared" si="49"/>
        <v>78.06</v>
      </c>
      <c r="O503" s="13">
        <f t="shared" si="50"/>
        <v>312.24</v>
      </c>
      <c r="P503" s="13">
        <f t="shared" si="51"/>
        <v>52680.340000000011</v>
      </c>
      <c r="Q503" s="13">
        <f t="shared" si="52"/>
        <v>312.24</v>
      </c>
      <c r="R503" s="13">
        <f t="shared" si="53"/>
        <v>21615.67</v>
      </c>
      <c r="S503" s="18">
        <f t="shared" si="54"/>
        <v>22</v>
      </c>
      <c r="T503" s="30">
        <f t="shared" si="55"/>
        <v>982.53045454545452</v>
      </c>
    </row>
    <row r="504" spans="1:20" ht="14.25" customHeight="1">
      <c r="A504" s="6">
        <v>45628</v>
      </c>
      <c r="B504" s="7" t="s">
        <v>57</v>
      </c>
      <c r="C504" s="7" t="s">
        <v>378</v>
      </c>
      <c r="D504" s="7" t="s">
        <v>379</v>
      </c>
      <c r="E504" s="7" t="s">
        <v>24</v>
      </c>
      <c r="F504" s="7" t="s">
        <v>25</v>
      </c>
      <c r="G504" s="7" t="s">
        <v>94</v>
      </c>
      <c r="H504" s="7" t="s">
        <v>95</v>
      </c>
      <c r="I504" s="7">
        <v>192</v>
      </c>
      <c r="J504" s="7">
        <v>4</v>
      </c>
      <c r="K504" s="7">
        <v>312.24</v>
      </c>
      <c r="L504" s="7"/>
      <c r="M504" s="12" t="s">
        <v>207</v>
      </c>
      <c r="N504" s="13">
        <f t="shared" si="49"/>
        <v>78.06</v>
      </c>
      <c r="O504" s="13">
        <f t="shared" si="50"/>
        <v>312.24</v>
      </c>
      <c r="P504" s="13">
        <f t="shared" si="51"/>
        <v>52368.100000000006</v>
      </c>
      <c r="Q504" s="13">
        <f t="shared" si="52"/>
        <v>641.19000000000005</v>
      </c>
      <c r="R504" s="13">
        <f t="shared" si="53"/>
        <v>21303.43</v>
      </c>
      <c r="S504" s="18">
        <f t="shared" si="54"/>
        <v>21</v>
      </c>
      <c r="T504" s="30">
        <f t="shared" si="55"/>
        <v>1014.4490476190476</v>
      </c>
    </row>
    <row r="505" spans="1:20" ht="14.25" customHeight="1">
      <c r="A505" s="6">
        <v>45628</v>
      </c>
      <c r="B505" s="7" t="s">
        <v>57</v>
      </c>
      <c r="C505" s="7" t="s">
        <v>739</v>
      </c>
      <c r="D505" s="7" t="s">
        <v>740</v>
      </c>
      <c r="E505" s="7" t="s">
        <v>294</v>
      </c>
      <c r="F505" s="7" t="s">
        <v>295</v>
      </c>
      <c r="G505" s="7" t="s">
        <v>94</v>
      </c>
      <c r="H505" s="7" t="s">
        <v>98</v>
      </c>
      <c r="I505" s="7">
        <v>24</v>
      </c>
      <c r="J505" s="7">
        <v>1</v>
      </c>
      <c r="K505" s="7">
        <v>328.95</v>
      </c>
      <c r="L505" s="7"/>
      <c r="M505" s="12" t="s">
        <v>207</v>
      </c>
      <c r="N505" s="13">
        <f t="shared" si="49"/>
        <v>328.95</v>
      </c>
      <c r="O505" s="13">
        <f t="shared" si="50"/>
        <v>328.95</v>
      </c>
      <c r="P505" s="13">
        <f t="shared" si="51"/>
        <v>61019.030000000006</v>
      </c>
      <c r="Q505" s="13">
        <f t="shared" si="52"/>
        <v>328.95</v>
      </c>
      <c r="R505" s="13">
        <f t="shared" si="53"/>
        <v>20991.19</v>
      </c>
      <c r="S505" s="18">
        <f t="shared" si="54"/>
        <v>20</v>
      </c>
      <c r="T505" s="30">
        <f t="shared" si="55"/>
        <v>1049.5594999999998</v>
      </c>
    </row>
    <row r="506" spans="1:20" ht="14.25" customHeight="1">
      <c r="A506" s="6">
        <v>45642</v>
      </c>
      <c r="B506" s="7" t="s">
        <v>57</v>
      </c>
      <c r="C506" s="7" t="s">
        <v>126</v>
      </c>
      <c r="D506" s="7" t="s">
        <v>127</v>
      </c>
      <c r="E506" s="7" t="s">
        <v>45</v>
      </c>
      <c r="F506" s="7" t="s">
        <v>128</v>
      </c>
      <c r="G506" s="7" t="s">
        <v>94</v>
      </c>
      <c r="H506" s="7" t="s">
        <v>98</v>
      </c>
      <c r="I506" s="7">
        <v>18</v>
      </c>
      <c r="J506" s="7">
        <v>1</v>
      </c>
      <c r="K506" s="7">
        <v>328.95</v>
      </c>
      <c r="L506" s="7"/>
      <c r="M506" s="12" t="s">
        <v>105</v>
      </c>
      <c r="N506" s="13">
        <f t="shared" si="49"/>
        <v>328.95</v>
      </c>
      <c r="O506" s="13">
        <f t="shared" si="50"/>
        <v>328.95</v>
      </c>
      <c r="P506" s="13">
        <f t="shared" si="51"/>
        <v>60690.080000000002</v>
      </c>
      <c r="Q506" s="13">
        <f t="shared" si="52"/>
        <v>570963.14999999991</v>
      </c>
      <c r="R506" s="13">
        <f t="shared" si="53"/>
        <v>5080841.0799999991</v>
      </c>
      <c r="S506" s="18">
        <f t="shared" si="54"/>
        <v>459</v>
      </c>
      <c r="T506" s="30">
        <f t="shared" si="55"/>
        <v>11069.370544662308</v>
      </c>
    </row>
    <row r="507" spans="1:20" ht="14.25" customHeight="1">
      <c r="A507" s="6">
        <v>45628</v>
      </c>
      <c r="B507" s="7" t="s">
        <v>57</v>
      </c>
      <c r="C507" s="7" t="s">
        <v>760</v>
      </c>
      <c r="D507" s="7" t="s">
        <v>761</v>
      </c>
      <c r="E507" s="7" t="s">
        <v>16</v>
      </c>
      <c r="F507" s="7" t="s">
        <v>17</v>
      </c>
      <c r="G507" s="7" t="s">
        <v>94</v>
      </c>
      <c r="H507" s="7" t="s">
        <v>98</v>
      </c>
      <c r="I507" s="7">
        <v>18</v>
      </c>
      <c r="J507" s="7">
        <v>1</v>
      </c>
      <c r="K507" s="7">
        <v>328.95</v>
      </c>
      <c r="L507" s="7"/>
      <c r="M507" s="12" t="s">
        <v>207</v>
      </c>
      <c r="N507" s="13">
        <f t="shared" si="49"/>
        <v>328.95</v>
      </c>
      <c r="O507" s="13">
        <f t="shared" si="50"/>
        <v>328.95</v>
      </c>
      <c r="P507" s="13">
        <f t="shared" si="51"/>
        <v>60361.130000000005</v>
      </c>
      <c r="Q507" s="13">
        <f t="shared" si="52"/>
        <v>328.95</v>
      </c>
      <c r="R507" s="13">
        <f t="shared" si="53"/>
        <v>20662.240000000002</v>
      </c>
      <c r="S507" s="18">
        <f t="shared" si="54"/>
        <v>19</v>
      </c>
      <c r="T507" s="30">
        <f t="shared" si="55"/>
        <v>1087.4863157894738</v>
      </c>
    </row>
    <row r="508" spans="1:20" ht="14.25" customHeight="1">
      <c r="A508" s="6">
        <v>45628</v>
      </c>
      <c r="B508" s="7" t="s">
        <v>57</v>
      </c>
      <c r="C508" s="7" t="s">
        <v>752</v>
      </c>
      <c r="D508" s="7" t="s">
        <v>753</v>
      </c>
      <c r="E508" s="7" t="s">
        <v>184</v>
      </c>
      <c r="F508" s="7" t="s">
        <v>185</v>
      </c>
      <c r="G508" s="7" t="s">
        <v>94</v>
      </c>
      <c r="H508" s="7" t="s">
        <v>98</v>
      </c>
      <c r="I508" s="7">
        <v>24</v>
      </c>
      <c r="J508" s="7">
        <v>1</v>
      </c>
      <c r="K508" s="7">
        <v>328.95</v>
      </c>
      <c r="L508" s="7"/>
      <c r="M508" s="12" t="s">
        <v>207</v>
      </c>
      <c r="N508" s="13">
        <f t="shared" si="49"/>
        <v>328.95</v>
      </c>
      <c r="O508" s="13">
        <f t="shared" si="50"/>
        <v>328.95</v>
      </c>
      <c r="P508" s="13">
        <f t="shared" si="51"/>
        <v>60032.18</v>
      </c>
      <c r="Q508" s="13">
        <f t="shared" si="52"/>
        <v>898.25</v>
      </c>
      <c r="R508" s="13">
        <f t="shared" si="53"/>
        <v>20333.29</v>
      </c>
      <c r="S508" s="18">
        <f t="shared" si="54"/>
        <v>18</v>
      </c>
      <c r="T508" s="30">
        <f t="shared" si="55"/>
        <v>1129.6272222222224</v>
      </c>
    </row>
    <row r="509" spans="1:20" ht="14.25" customHeight="1">
      <c r="A509" s="6">
        <v>45628</v>
      </c>
      <c r="B509" s="7" t="s">
        <v>57</v>
      </c>
      <c r="C509" s="7" t="s">
        <v>378</v>
      </c>
      <c r="D509" s="7" t="s">
        <v>379</v>
      </c>
      <c r="E509" s="7" t="s">
        <v>24</v>
      </c>
      <c r="F509" s="7" t="s">
        <v>25</v>
      </c>
      <c r="G509" s="7" t="s">
        <v>94</v>
      </c>
      <c r="H509" s="7" t="s">
        <v>98</v>
      </c>
      <c r="I509" s="7">
        <v>24</v>
      </c>
      <c r="J509" s="7">
        <v>1</v>
      </c>
      <c r="K509" s="7">
        <v>328.95</v>
      </c>
      <c r="L509" s="7"/>
      <c r="M509" s="12" t="s">
        <v>207</v>
      </c>
      <c r="N509" s="13">
        <f t="shared" si="49"/>
        <v>328.95</v>
      </c>
      <c r="O509" s="13">
        <f t="shared" si="50"/>
        <v>328.95</v>
      </c>
      <c r="P509" s="13">
        <f t="shared" si="51"/>
        <v>59703.23</v>
      </c>
      <c r="Q509" s="13">
        <f t="shared" si="52"/>
        <v>328.95</v>
      </c>
      <c r="R509" s="13">
        <f t="shared" si="53"/>
        <v>20004.34</v>
      </c>
      <c r="S509" s="18">
        <f t="shared" si="54"/>
        <v>17</v>
      </c>
      <c r="T509" s="30">
        <f t="shared" si="55"/>
        <v>1176.7258823529412</v>
      </c>
    </row>
    <row r="510" spans="1:20" ht="14.25" customHeight="1">
      <c r="A510" s="6">
        <v>45640</v>
      </c>
      <c r="B510" s="7" t="s">
        <v>57</v>
      </c>
      <c r="C510" s="7" t="s">
        <v>65</v>
      </c>
      <c r="D510" s="7" t="s">
        <v>66</v>
      </c>
      <c r="E510" s="7" t="s">
        <v>60</v>
      </c>
      <c r="F510" s="7" t="s">
        <v>61</v>
      </c>
      <c r="G510" s="7" t="s">
        <v>31</v>
      </c>
      <c r="H510" s="7" t="s">
        <v>32</v>
      </c>
      <c r="I510" s="7">
        <v>18</v>
      </c>
      <c r="J510" s="7">
        <v>1</v>
      </c>
      <c r="K510" s="7">
        <v>328.95</v>
      </c>
      <c r="L510" s="7"/>
      <c r="M510" s="12" t="s">
        <v>105</v>
      </c>
      <c r="N510" s="13">
        <f t="shared" si="49"/>
        <v>328.95</v>
      </c>
      <c r="O510" s="13">
        <f t="shared" si="50"/>
        <v>328.95</v>
      </c>
      <c r="P510" s="13">
        <f t="shared" si="51"/>
        <v>404150.88000000006</v>
      </c>
      <c r="Q510" s="13">
        <f t="shared" si="52"/>
        <v>546458.9800000001</v>
      </c>
      <c r="R510" s="13">
        <f t="shared" si="53"/>
        <v>5080512.13</v>
      </c>
      <c r="S510" s="18">
        <f t="shared" si="54"/>
        <v>458</v>
      </c>
      <c r="T510" s="30">
        <f t="shared" si="55"/>
        <v>11092.821244541485</v>
      </c>
    </row>
    <row r="511" spans="1:20" ht="14.25" customHeight="1">
      <c r="A511" s="6">
        <v>45642</v>
      </c>
      <c r="B511" s="7" t="s">
        <v>57</v>
      </c>
      <c r="C511" s="7" t="s">
        <v>126</v>
      </c>
      <c r="D511" s="7" t="s">
        <v>127</v>
      </c>
      <c r="E511" s="7" t="s">
        <v>45</v>
      </c>
      <c r="F511" s="7" t="s">
        <v>128</v>
      </c>
      <c r="G511" s="7" t="s">
        <v>18</v>
      </c>
      <c r="H511" s="7" t="s">
        <v>101</v>
      </c>
      <c r="I511" s="7">
        <v>576</v>
      </c>
      <c r="J511" s="7">
        <v>24</v>
      </c>
      <c r="K511" s="7">
        <v>336.96</v>
      </c>
      <c r="L511" s="7"/>
      <c r="M511" s="12" t="s">
        <v>105</v>
      </c>
      <c r="N511" s="13">
        <f t="shared" si="49"/>
        <v>14.04</v>
      </c>
      <c r="O511" s="13">
        <f t="shared" si="50"/>
        <v>336.96</v>
      </c>
      <c r="P511" s="13">
        <f t="shared" si="51"/>
        <v>10017.959999999999</v>
      </c>
      <c r="Q511" s="13">
        <f t="shared" si="52"/>
        <v>570634.19999999984</v>
      </c>
      <c r="R511" s="13">
        <f t="shared" si="53"/>
        <v>5080183.18</v>
      </c>
      <c r="S511" s="18">
        <f t="shared" si="54"/>
        <v>457</v>
      </c>
      <c r="T511" s="30">
        <f t="shared" si="55"/>
        <v>11116.374573304156</v>
      </c>
    </row>
    <row r="512" spans="1:20" ht="14.25" customHeight="1">
      <c r="A512" s="6">
        <v>45643</v>
      </c>
      <c r="B512" s="7" t="s">
        <v>57</v>
      </c>
      <c r="C512" s="7" t="s">
        <v>137</v>
      </c>
      <c r="D512" s="7" t="s">
        <v>138</v>
      </c>
      <c r="E512" s="7" t="s">
        <v>60</v>
      </c>
      <c r="F512" s="7" t="s">
        <v>61</v>
      </c>
      <c r="G512" s="7" t="s">
        <v>110</v>
      </c>
      <c r="H512" s="7" t="s">
        <v>111</v>
      </c>
      <c r="I512" s="7">
        <v>36</v>
      </c>
      <c r="J512" s="7">
        <v>3</v>
      </c>
      <c r="K512" s="7">
        <v>337.5</v>
      </c>
      <c r="L512" s="7"/>
      <c r="M512" s="12" t="s">
        <v>136</v>
      </c>
      <c r="N512" s="13">
        <f t="shared" si="49"/>
        <v>112.5</v>
      </c>
      <c r="O512" s="13">
        <f t="shared" si="50"/>
        <v>337.5</v>
      </c>
      <c r="P512" s="13">
        <f t="shared" si="51"/>
        <v>158595.12999999998</v>
      </c>
      <c r="Q512" s="13">
        <f t="shared" si="52"/>
        <v>386184.45</v>
      </c>
      <c r="R512" s="13">
        <f t="shared" si="53"/>
        <v>11891480.890000001</v>
      </c>
      <c r="S512" s="18">
        <f t="shared" si="54"/>
        <v>369</v>
      </c>
      <c r="T512" s="30">
        <f t="shared" si="55"/>
        <v>32226.235474254743</v>
      </c>
    </row>
    <row r="513" spans="1:20" ht="14.25" customHeight="1">
      <c r="A513" s="6">
        <v>45639</v>
      </c>
      <c r="B513" s="7" t="s">
        <v>57</v>
      </c>
      <c r="C513" s="7" t="s">
        <v>65</v>
      </c>
      <c r="D513" s="7" t="s">
        <v>66</v>
      </c>
      <c r="E513" s="7" t="s">
        <v>60</v>
      </c>
      <c r="F513" s="7" t="s">
        <v>61</v>
      </c>
      <c r="G513" s="7" t="s">
        <v>74</v>
      </c>
      <c r="H513" s="7" t="s">
        <v>76</v>
      </c>
      <c r="I513" s="7">
        <v>56</v>
      </c>
      <c r="J513" s="7">
        <v>2</v>
      </c>
      <c r="K513" s="7">
        <v>343.64</v>
      </c>
      <c r="L513" s="7"/>
      <c r="M513" s="12" t="s">
        <v>64</v>
      </c>
      <c r="N513" s="13">
        <f t="shared" si="49"/>
        <v>171.82</v>
      </c>
      <c r="O513" s="13">
        <f t="shared" si="50"/>
        <v>343.64</v>
      </c>
      <c r="P513" s="13">
        <f t="shared" si="51"/>
        <v>89012.239999999991</v>
      </c>
      <c r="Q513" s="13">
        <f t="shared" si="52"/>
        <v>546130.03</v>
      </c>
      <c r="R513" s="13">
        <f t="shared" si="53"/>
        <v>750914.24</v>
      </c>
      <c r="S513" s="18">
        <f t="shared" si="54"/>
        <v>76</v>
      </c>
      <c r="T513" s="30">
        <f t="shared" si="55"/>
        <v>9880.4505263157898</v>
      </c>
    </row>
    <row r="514" spans="1:20" ht="14.25" customHeight="1">
      <c r="A514" s="6">
        <v>45643</v>
      </c>
      <c r="B514" s="7" t="s">
        <v>57</v>
      </c>
      <c r="C514" s="7" t="s">
        <v>87</v>
      </c>
      <c r="D514" s="7" t="s">
        <v>88</v>
      </c>
      <c r="E514" s="7" t="s">
        <v>60</v>
      </c>
      <c r="F514" s="7" t="s">
        <v>61</v>
      </c>
      <c r="G514" s="7" t="s">
        <v>110</v>
      </c>
      <c r="H514" s="7" t="s">
        <v>111</v>
      </c>
      <c r="I514" s="7">
        <v>96</v>
      </c>
      <c r="J514" s="7">
        <v>6</v>
      </c>
      <c r="K514" s="7">
        <v>350.04</v>
      </c>
      <c r="L514" s="7"/>
      <c r="M514" s="12" t="s">
        <v>136</v>
      </c>
      <c r="N514" s="13">
        <f t="shared" ref="N514:N577" si="56">K514/J514</f>
        <v>58.34</v>
      </c>
      <c r="O514" s="13">
        <f t="shared" ref="O514:O577" si="57">J514*N514</f>
        <v>350.04</v>
      </c>
      <c r="P514" s="13">
        <f t="shared" ref="P514:P577" si="58">SUMIFS(O514:O1940,G514:G1940,G514,H514:H1940,H514)</f>
        <v>158257.62999999998</v>
      </c>
      <c r="Q514" s="13">
        <f t="shared" ref="Q514:Q577" si="59">SUMIF(C514:C1940,C514,O514:O1940)</f>
        <v>643050.14000000013</v>
      </c>
      <c r="R514" s="13">
        <f t="shared" si="53"/>
        <v>11891143.390000001</v>
      </c>
      <c r="S514" s="18">
        <f t="shared" si="54"/>
        <v>368</v>
      </c>
      <c r="T514" s="30">
        <f t="shared" si="55"/>
        <v>32312.889646739131</v>
      </c>
    </row>
    <row r="515" spans="1:20" ht="14.25" customHeight="1">
      <c r="A515" s="6">
        <v>45640</v>
      </c>
      <c r="B515" s="7" t="s">
        <v>57</v>
      </c>
      <c r="C515" s="7" t="s">
        <v>99</v>
      </c>
      <c r="D515" s="7" t="s">
        <v>100</v>
      </c>
      <c r="E515" s="7" t="s">
        <v>81</v>
      </c>
      <c r="F515" s="7" t="s">
        <v>82</v>
      </c>
      <c r="G515" s="7" t="s">
        <v>110</v>
      </c>
      <c r="H515" s="7" t="s">
        <v>111</v>
      </c>
      <c r="I515" s="7">
        <v>24</v>
      </c>
      <c r="J515" s="7">
        <v>3</v>
      </c>
      <c r="K515" s="7">
        <v>375</v>
      </c>
      <c r="L515" s="7"/>
      <c r="M515" s="12" t="s">
        <v>105</v>
      </c>
      <c r="N515" s="13">
        <f t="shared" si="56"/>
        <v>125</v>
      </c>
      <c r="O515" s="13">
        <f t="shared" si="57"/>
        <v>375</v>
      </c>
      <c r="P515" s="13">
        <f t="shared" si="58"/>
        <v>157907.58999999997</v>
      </c>
      <c r="Q515" s="13">
        <f t="shared" si="59"/>
        <v>215528.66999999998</v>
      </c>
      <c r="R515" s="13">
        <f t="shared" ref="R515:R578" si="60">SUMIF(M515:M1941,M515,O515:O1941)</f>
        <v>5079846.22</v>
      </c>
      <c r="S515" s="18">
        <f t="shared" ref="S515:S578" si="61">COUNTIF(M515:M1941,M515)</f>
        <v>456</v>
      </c>
      <c r="T515" s="30">
        <f t="shared" ref="T515:T578" si="62">R515/S515</f>
        <v>11140.013640350877</v>
      </c>
    </row>
    <row r="516" spans="1:20" ht="14.25" customHeight="1">
      <c r="A516" s="6">
        <v>45644</v>
      </c>
      <c r="B516" s="7" t="s">
        <v>57</v>
      </c>
      <c r="C516" s="7" t="s">
        <v>72</v>
      </c>
      <c r="D516" s="7" t="s">
        <v>73</v>
      </c>
      <c r="E516" s="7" t="s">
        <v>60</v>
      </c>
      <c r="F516" s="7" t="s">
        <v>61</v>
      </c>
      <c r="G516" s="7" t="s">
        <v>62</v>
      </c>
      <c r="H516" s="7" t="s">
        <v>63</v>
      </c>
      <c r="I516" s="7">
        <v>5</v>
      </c>
      <c r="J516" s="7">
        <v>4</v>
      </c>
      <c r="K516" s="7">
        <v>408.16</v>
      </c>
      <c r="L516" s="7"/>
      <c r="M516" s="12" t="s">
        <v>136</v>
      </c>
      <c r="N516" s="13">
        <f t="shared" si="56"/>
        <v>102.04</v>
      </c>
      <c r="O516" s="13">
        <f t="shared" si="57"/>
        <v>408.16</v>
      </c>
      <c r="P516" s="13">
        <f t="shared" si="58"/>
        <v>1113209.48</v>
      </c>
      <c r="Q516" s="13">
        <f t="shared" si="59"/>
        <v>390342.39</v>
      </c>
      <c r="R516" s="13">
        <f t="shared" si="60"/>
        <v>11890793.35</v>
      </c>
      <c r="S516" s="18">
        <f t="shared" si="61"/>
        <v>367</v>
      </c>
      <c r="T516" s="30">
        <f t="shared" si="62"/>
        <v>32399.98188010899</v>
      </c>
    </row>
    <row r="517" spans="1:20" ht="14.25" customHeight="1">
      <c r="A517" s="6">
        <v>45640</v>
      </c>
      <c r="B517" s="7" t="s">
        <v>57</v>
      </c>
      <c r="C517" s="7" t="s">
        <v>99</v>
      </c>
      <c r="D517" s="7" t="s">
        <v>100</v>
      </c>
      <c r="E517" s="7" t="s">
        <v>81</v>
      </c>
      <c r="F517" s="7" t="s">
        <v>82</v>
      </c>
      <c r="G517" s="7" t="s">
        <v>62</v>
      </c>
      <c r="H517" s="7" t="s">
        <v>63</v>
      </c>
      <c r="I517" s="7">
        <v>5</v>
      </c>
      <c r="J517" s="7">
        <v>4</v>
      </c>
      <c r="K517" s="7">
        <v>408.16</v>
      </c>
      <c r="L517" s="7"/>
      <c r="M517" s="12" t="s">
        <v>105</v>
      </c>
      <c r="N517" s="13">
        <f t="shared" si="56"/>
        <v>102.04</v>
      </c>
      <c r="O517" s="13">
        <f t="shared" si="57"/>
        <v>408.16</v>
      </c>
      <c r="P517" s="13">
        <f t="shared" si="58"/>
        <v>1112801.32</v>
      </c>
      <c r="Q517" s="13">
        <f t="shared" si="59"/>
        <v>215153.66999999998</v>
      </c>
      <c r="R517" s="13">
        <f t="shared" si="60"/>
        <v>5079471.22</v>
      </c>
      <c r="S517" s="18">
        <f t="shared" si="61"/>
        <v>455</v>
      </c>
      <c r="T517" s="30">
        <f t="shared" si="62"/>
        <v>11163.67301098901</v>
      </c>
    </row>
    <row r="518" spans="1:20" ht="14.25" customHeight="1">
      <c r="A518" s="6">
        <v>45643</v>
      </c>
      <c r="B518" s="7" t="s">
        <v>57</v>
      </c>
      <c r="C518" s="7" t="s">
        <v>137</v>
      </c>
      <c r="D518" s="7" t="s">
        <v>138</v>
      </c>
      <c r="E518" s="7" t="s">
        <v>60</v>
      </c>
      <c r="F518" s="7" t="s">
        <v>61</v>
      </c>
      <c r="G518" s="7" t="s">
        <v>62</v>
      </c>
      <c r="H518" s="7" t="s">
        <v>63</v>
      </c>
      <c r="I518" s="7">
        <v>5</v>
      </c>
      <c r="J518" s="7">
        <v>4</v>
      </c>
      <c r="K518" s="7">
        <v>408.16</v>
      </c>
      <c r="L518" s="7"/>
      <c r="M518" s="12" t="s">
        <v>136</v>
      </c>
      <c r="N518" s="13">
        <f t="shared" si="56"/>
        <v>102.04</v>
      </c>
      <c r="O518" s="13">
        <f t="shared" si="57"/>
        <v>408.16</v>
      </c>
      <c r="P518" s="13">
        <f t="shared" si="58"/>
        <v>1112393.1600000001</v>
      </c>
      <c r="Q518" s="13">
        <f t="shared" si="59"/>
        <v>385846.95</v>
      </c>
      <c r="R518" s="13">
        <f t="shared" si="60"/>
        <v>11890385.189999999</v>
      </c>
      <c r="S518" s="18">
        <f t="shared" si="61"/>
        <v>366</v>
      </c>
      <c r="T518" s="30">
        <f t="shared" si="62"/>
        <v>32487.391229508194</v>
      </c>
    </row>
    <row r="519" spans="1:20" ht="14.25" customHeight="1">
      <c r="A519" s="6">
        <v>45646</v>
      </c>
      <c r="B519" s="7" t="s">
        <v>57</v>
      </c>
      <c r="C519" s="7" t="s">
        <v>96</v>
      </c>
      <c r="D519" s="7" t="s">
        <v>97</v>
      </c>
      <c r="E519" s="7" t="s">
        <v>60</v>
      </c>
      <c r="F519" s="7" t="s">
        <v>61</v>
      </c>
      <c r="G519" s="7" t="s">
        <v>62</v>
      </c>
      <c r="H519" s="7" t="s">
        <v>63</v>
      </c>
      <c r="I519" s="7">
        <v>5</v>
      </c>
      <c r="J519" s="7">
        <v>4</v>
      </c>
      <c r="K519" s="7">
        <v>408.16</v>
      </c>
      <c r="L519" s="7"/>
      <c r="M519" s="12" t="s">
        <v>136</v>
      </c>
      <c r="N519" s="13">
        <f t="shared" si="56"/>
        <v>102.04</v>
      </c>
      <c r="O519" s="13">
        <f t="shared" si="57"/>
        <v>408.16</v>
      </c>
      <c r="P519" s="13">
        <f t="shared" si="58"/>
        <v>1111985</v>
      </c>
      <c r="Q519" s="13">
        <f t="shared" si="59"/>
        <v>794421.49999999988</v>
      </c>
      <c r="R519" s="13">
        <f t="shared" si="60"/>
        <v>11889977.029999999</v>
      </c>
      <c r="S519" s="18">
        <f t="shared" si="61"/>
        <v>365</v>
      </c>
      <c r="T519" s="30">
        <f t="shared" si="62"/>
        <v>32575.279534246572</v>
      </c>
    </row>
    <row r="520" spans="1:20" ht="14.25" customHeight="1">
      <c r="A520" s="6">
        <v>45639</v>
      </c>
      <c r="B520" s="7" t="s">
        <v>57</v>
      </c>
      <c r="C520" s="7" t="s">
        <v>65</v>
      </c>
      <c r="D520" s="7" t="s">
        <v>66</v>
      </c>
      <c r="E520" s="7" t="s">
        <v>60</v>
      </c>
      <c r="F520" s="7" t="s">
        <v>61</v>
      </c>
      <c r="G520" s="7" t="s">
        <v>62</v>
      </c>
      <c r="H520" s="7" t="s">
        <v>63</v>
      </c>
      <c r="I520" s="7">
        <v>5</v>
      </c>
      <c r="J520" s="7">
        <v>4</v>
      </c>
      <c r="K520" s="7">
        <v>408.16</v>
      </c>
      <c r="L520" s="7"/>
      <c r="M520" s="12" t="s">
        <v>64</v>
      </c>
      <c r="N520" s="13">
        <f t="shared" si="56"/>
        <v>102.04</v>
      </c>
      <c r="O520" s="13">
        <f t="shared" si="57"/>
        <v>408.16</v>
      </c>
      <c r="P520" s="13">
        <f t="shared" si="58"/>
        <v>1111576.8400000001</v>
      </c>
      <c r="Q520" s="13">
        <f t="shared" si="59"/>
        <v>545786.39</v>
      </c>
      <c r="R520" s="13">
        <f t="shared" si="60"/>
        <v>750570.6</v>
      </c>
      <c r="S520" s="18">
        <f t="shared" si="61"/>
        <v>75</v>
      </c>
      <c r="T520" s="30">
        <f t="shared" si="62"/>
        <v>10007.608</v>
      </c>
    </row>
    <row r="521" spans="1:20" ht="14.25" customHeight="1">
      <c r="A521" s="6">
        <v>45642</v>
      </c>
      <c r="B521" s="7" t="s">
        <v>57</v>
      </c>
      <c r="C521" s="7" t="s">
        <v>129</v>
      </c>
      <c r="D521" s="7" t="s">
        <v>130</v>
      </c>
      <c r="E521" s="7" t="s">
        <v>81</v>
      </c>
      <c r="F521" s="7" t="s">
        <v>82</v>
      </c>
      <c r="G521" s="7" t="s">
        <v>74</v>
      </c>
      <c r="H521" s="7" t="s">
        <v>76</v>
      </c>
      <c r="I521" s="7">
        <v>48</v>
      </c>
      <c r="J521" s="7">
        <v>6</v>
      </c>
      <c r="K521" s="7">
        <v>409.08</v>
      </c>
      <c r="L521" s="7"/>
      <c r="M521" s="12" t="s">
        <v>136</v>
      </c>
      <c r="N521" s="13">
        <f t="shared" si="56"/>
        <v>68.179999999999993</v>
      </c>
      <c r="O521" s="13">
        <f t="shared" si="57"/>
        <v>409.07999999999993</v>
      </c>
      <c r="P521" s="13">
        <f t="shared" si="58"/>
        <v>88668.599999999991</v>
      </c>
      <c r="Q521" s="13">
        <f t="shared" si="59"/>
        <v>504828.2900000001</v>
      </c>
      <c r="R521" s="13">
        <f t="shared" si="60"/>
        <v>11889568.869999999</v>
      </c>
      <c r="S521" s="18">
        <f t="shared" si="61"/>
        <v>364</v>
      </c>
      <c r="T521" s="30">
        <f t="shared" si="62"/>
        <v>32663.65074175824</v>
      </c>
    </row>
    <row r="522" spans="1:20" ht="14.25" customHeight="1">
      <c r="A522" s="6">
        <v>45643</v>
      </c>
      <c r="B522" s="7" t="s">
        <v>57</v>
      </c>
      <c r="C522" s="7" t="s">
        <v>137</v>
      </c>
      <c r="D522" s="7" t="s">
        <v>138</v>
      </c>
      <c r="E522" s="7" t="s">
        <v>60</v>
      </c>
      <c r="F522" s="7" t="s">
        <v>61</v>
      </c>
      <c r="G522" s="7" t="s">
        <v>122</v>
      </c>
      <c r="H522" s="7" t="s">
        <v>123</v>
      </c>
      <c r="I522" s="7">
        <v>12</v>
      </c>
      <c r="J522" s="7">
        <v>2</v>
      </c>
      <c r="K522" s="7">
        <v>415</v>
      </c>
      <c r="L522" s="7"/>
      <c r="M522" s="12" t="s">
        <v>136</v>
      </c>
      <c r="N522" s="13">
        <f t="shared" si="56"/>
        <v>207.5</v>
      </c>
      <c r="O522" s="13">
        <f t="shared" si="57"/>
        <v>415</v>
      </c>
      <c r="P522" s="13">
        <f t="shared" si="58"/>
        <v>4568.24</v>
      </c>
      <c r="Q522" s="13">
        <f t="shared" si="59"/>
        <v>385438.79</v>
      </c>
      <c r="R522" s="13">
        <f t="shared" si="60"/>
        <v>11889159.789999999</v>
      </c>
      <c r="S522" s="18">
        <f t="shared" si="61"/>
        <v>363</v>
      </c>
      <c r="T522" s="30">
        <f t="shared" si="62"/>
        <v>32752.506308539942</v>
      </c>
    </row>
    <row r="523" spans="1:20" ht="14.25" customHeight="1">
      <c r="A523" s="6">
        <v>45643</v>
      </c>
      <c r="B523" s="7" t="s">
        <v>57</v>
      </c>
      <c r="C523" s="7" t="s">
        <v>137</v>
      </c>
      <c r="D523" s="7" t="s">
        <v>138</v>
      </c>
      <c r="E523" s="7" t="s">
        <v>60</v>
      </c>
      <c r="F523" s="7" t="s">
        <v>61</v>
      </c>
      <c r="G523" s="7" t="s">
        <v>51</v>
      </c>
      <c r="H523" s="7" t="s">
        <v>52</v>
      </c>
      <c r="I523" s="7">
        <v>144</v>
      </c>
      <c r="J523" s="7">
        <v>12</v>
      </c>
      <c r="K523" s="7">
        <v>428.52</v>
      </c>
      <c r="L523" s="7"/>
      <c r="M523" s="12" t="s">
        <v>136</v>
      </c>
      <c r="N523" s="13">
        <f t="shared" si="56"/>
        <v>35.71</v>
      </c>
      <c r="O523" s="13">
        <f t="shared" si="57"/>
        <v>428.52</v>
      </c>
      <c r="P523" s="13">
        <f t="shared" si="58"/>
        <v>8912.0400000000009</v>
      </c>
      <c r="Q523" s="13">
        <f t="shared" si="59"/>
        <v>385023.79</v>
      </c>
      <c r="R523" s="13">
        <f t="shared" si="60"/>
        <v>11888744.789999999</v>
      </c>
      <c r="S523" s="18">
        <f t="shared" si="61"/>
        <v>362</v>
      </c>
      <c r="T523" s="30">
        <f t="shared" si="62"/>
        <v>32841.836436464087</v>
      </c>
    </row>
    <row r="524" spans="1:20" ht="14.25" customHeight="1">
      <c r="A524" s="6">
        <v>45640</v>
      </c>
      <c r="B524" s="7" t="s">
        <v>57</v>
      </c>
      <c r="C524" s="7" t="s">
        <v>79</v>
      </c>
      <c r="D524" s="7" t="s">
        <v>80</v>
      </c>
      <c r="E524" s="7" t="s">
        <v>81</v>
      </c>
      <c r="F524" s="7" t="s">
        <v>82</v>
      </c>
      <c r="G524" s="7" t="s">
        <v>26</v>
      </c>
      <c r="H524" s="7" t="s">
        <v>27</v>
      </c>
      <c r="I524" s="7">
        <v>24</v>
      </c>
      <c r="J524" s="7">
        <v>1</v>
      </c>
      <c r="K524" s="7">
        <v>437.5</v>
      </c>
      <c r="L524" s="7"/>
      <c r="M524" s="12" t="s">
        <v>105</v>
      </c>
      <c r="N524" s="13">
        <f t="shared" si="56"/>
        <v>437.5</v>
      </c>
      <c r="O524" s="13">
        <f t="shared" si="57"/>
        <v>437.5</v>
      </c>
      <c r="P524" s="13">
        <f t="shared" si="58"/>
        <v>123809</v>
      </c>
      <c r="Q524" s="13">
        <f t="shared" si="59"/>
        <v>200883.31999999998</v>
      </c>
      <c r="R524" s="13">
        <f t="shared" si="60"/>
        <v>5079063.0599999996</v>
      </c>
      <c r="S524" s="18">
        <f t="shared" si="61"/>
        <v>454</v>
      </c>
      <c r="T524" s="30">
        <f t="shared" si="62"/>
        <v>11187.363568281937</v>
      </c>
    </row>
    <row r="525" spans="1:20" ht="14.25" customHeight="1">
      <c r="A525" s="6">
        <v>45643</v>
      </c>
      <c r="B525" s="7" t="s">
        <v>57</v>
      </c>
      <c r="C525" s="7" t="s">
        <v>137</v>
      </c>
      <c r="D525" s="7" t="s">
        <v>138</v>
      </c>
      <c r="E525" s="7" t="s">
        <v>60</v>
      </c>
      <c r="F525" s="7" t="s">
        <v>61</v>
      </c>
      <c r="G525" s="7" t="s">
        <v>26</v>
      </c>
      <c r="H525" s="7" t="s">
        <v>27</v>
      </c>
      <c r="I525" s="7">
        <v>24</v>
      </c>
      <c r="J525" s="7">
        <v>2</v>
      </c>
      <c r="K525" s="7">
        <v>444.64</v>
      </c>
      <c r="L525" s="7"/>
      <c r="M525" s="12" t="s">
        <v>136</v>
      </c>
      <c r="N525" s="13">
        <f t="shared" si="56"/>
        <v>222.32</v>
      </c>
      <c r="O525" s="13">
        <f t="shared" si="57"/>
        <v>444.64</v>
      </c>
      <c r="P525" s="13">
        <f t="shared" si="58"/>
        <v>123371.5</v>
      </c>
      <c r="Q525" s="13">
        <f t="shared" si="59"/>
        <v>384595.27</v>
      </c>
      <c r="R525" s="13">
        <f t="shared" si="60"/>
        <v>11888316.27</v>
      </c>
      <c r="S525" s="18">
        <f t="shared" si="61"/>
        <v>361</v>
      </c>
      <c r="T525" s="30">
        <f t="shared" si="62"/>
        <v>32931.624016620495</v>
      </c>
    </row>
    <row r="526" spans="1:20" ht="14.25" customHeight="1">
      <c r="A526" s="6">
        <v>45642</v>
      </c>
      <c r="B526" s="7" t="s">
        <v>57</v>
      </c>
      <c r="C526" s="7" t="s">
        <v>126</v>
      </c>
      <c r="D526" s="7" t="s">
        <v>127</v>
      </c>
      <c r="E526" s="7" t="s">
        <v>45</v>
      </c>
      <c r="F526" s="7" t="s">
        <v>128</v>
      </c>
      <c r="G526" s="7" t="s">
        <v>74</v>
      </c>
      <c r="H526" s="7" t="s">
        <v>75</v>
      </c>
      <c r="I526" s="7">
        <v>48</v>
      </c>
      <c r="J526" s="7">
        <v>6</v>
      </c>
      <c r="K526" s="7">
        <v>458.22</v>
      </c>
      <c r="L526" s="7"/>
      <c r="M526" s="12" t="s">
        <v>136</v>
      </c>
      <c r="N526" s="13">
        <f t="shared" si="56"/>
        <v>76.37</v>
      </c>
      <c r="O526" s="13">
        <f t="shared" si="57"/>
        <v>458.22</v>
      </c>
      <c r="P526" s="13">
        <f t="shared" si="58"/>
        <v>408904.57999999996</v>
      </c>
      <c r="Q526" s="13">
        <f t="shared" si="59"/>
        <v>570297.23999999987</v>
      </c>
      <c r="R526" s="13">
        <f t="shared" si="60"/>
        <v>11887871.629999999</v>
      </c>
      <c r="S526" s="18">
        <f t="shared" si="61"/>
        <v>360</v>
      </c>
      <c r="T526" s="30">
        <f t="shared" si="62"/>
        <v>33021.865638888885</v>
      </c>
    </row>
    <row r="527" spans="1:20" ht="14.25" customHeight="1">
      <c r="A527" s="6">
        <v>45642</v>
      </c>
      <c r="B527" s="7" t="s">
        <v>57</v>
      </c>
      <c r="C527" s="7" t="s">
        <v>126</v>
      </c>
      <c r="D527" s="7" t="s">
        <v>127</v>
      </c>
      <c r="E527" s="7" t="s">
        <v>45</v>
      </c>
      <c r="F527" s="7" t="s">
        <v>128</v>
      </c>
      <c r="G527" s="7" t="s">
        <v>18</v>
      </c>
      <c r="H527" s="7" t="s">
        <v>104</v>
      </c>
      <c r="I527" s="7">
        <v>480</v>
      </c>
      <c r="J527" s="7">
        <v>12</v>
      </c>
      <c r="K527" s="7">
        <v>480</v>
      </c>
      <c r="L527" s="7"/>
      <c r="M527" s="12" t="s">
        <v>105</v>
      </c>
      <c r="N527" s="13">
        <f t="shared" si="56"/>
        <v>40</v>
      </c>
      <c r="O527" s="13">
        <f t="shared" si="57"/>
        <v>480</v>
      </c>
      <c r="P527" s="13">
        <f t="shared" si="58"/>
        <v>334684.89</v>
      </c>
      <c r="Q527" s="13">
        <f t="shared" si="59"/>
        <v>569839.0199999999</v>
      </c>
      <c r="R527" s="13">
        <f t="shared" si="60"/>
        <v>5078625.5599999996</v>
      </c>
      <c r="S527" s="18">
        <f t="shared" si="61"/>
        <v>453</v>
      </c>
      <c r="T527" s="30">
        <f t="shared" si="62"/>
        <v>11211.093951434877</v>
      </c>
    </row>
    <row r="528" spans="1:20" ht="14.25" customHeight="1">
      <c r="A528" s="6">
        <v>45643</v>
      </c>
      <c r="B528" s="7" t="s">
        <v>57</v>
      </c>
      <c r="C528" s="7" t="s">
        <v>87</v>
      </c>
      <c r="D528" s="7" t="s">
        <v>88</v>
      </c>
      <c r="E528" s="7" t="s">
        <v>60</v>
      </c>
      <c r="F528" s="7" t="s">
        <v>61</v>
      </c>
      <c r="G528" s="7" t="s">
        <v>74</v>
      </c>
      <c r="H528" s="7" t="s">
        <v>75</v>
      </c>
      <c r="I528" s="7">
        <v>56</v>
      </c>
      <c r="J528" s="7">
        <v>2</v>
      </c>
      <c r="K528" s="7">
        <v>481.82</v>
      </c>
      <c r="L528" s="7"/>
      <c r="M528" s="12" t="s">
        <v>136</v>
      </c>
      <c r="N528" s="13">
        <f t="shared" si="56"/>
        <v>240.91</v>
      </c>
      <c r="O528" s="13">
        <f t="shared" si="57"/>
        <v>481.82</v>
      </c>
      <c r="P528" s="13">
        <f t="shared" si="58"/>
        <v>408446.35999999993</v>
      </c>
      <c r="Q528" s="13">
        <f t="shared" si="59"/>
        <v>642700.10000000009</v>
      </c>
      <c r="R528" s="13">
        <f t="shared" si="60"/>
        <v>11887413.41</v>
      </c>
      <c r="S528" s="18">
        <f t="shared" si="61"/>
        <v>359</v>
      </c>
      <c r="T528" s="30">
        <f t="shared" si="62"/>
        <v>33112.572172701948</v>
      </c>
    </row>
    <row r="529" spans="1:20" ht="14.25" customHeight="1">
      <c r="A529" s="6">
        <v>45642</v>
      </c>
      <c r="B529" s="7" t="s">
        <v>57</v>
      </c>
      <c r="C529" s="7" t="s">
        <v>126</v>
      </c>
      <c r="D529" s="7" t="s">
        <v>127</v>
      </c>
      <c r="E529" s="7" t="s">
        <v>45</v>
      </c>
      <c r="F529" s="7" t="s">
        <v>128</v>
      </c>
      <c r="G529" s="7" t="s">
        <v>55</v>
      </c>
      <c r="H529" s="7" t="s">
        <v>56</v>
      </c>
      <c r="I529" s="7">
        <v>192</v>
      </c>
      <c r="J529" s="7">
        <v>24</v>
      </c>
      <c r="K529" s="7">
        <v>499.92</v>
      </c>
      <c r="L529" s="7"/>
      <c r="M529" s="12" t="s">
        <v>105</v>
      </c>
      <c r="N529" s="13">
        <f t="shared" si="56"/>
        <v>20.830000000000002</v>
      </c>
      <c r="O529" s="13">
        <f t="shared" si="57"/>
        <v>499.92000000000007</v>
      </c>
      <c r="P529" s="13">
        <f t="shared" si="58"/>
        <v>421109.88999999984</v>
      </c>
      <c r="Q529" s="13">
        <f t="shared" si="59"/>
        <v>569359.0199999999</v>
      </c>
      <c r="R529" s="13">
        <f t="shared" si="60"/>
        <v>5078145.5599999996</v>
      </c>
      <c r="S529" s="18">
        <f t="shared" si="61"/>
        <v>452</v>
      </c>
      <c r="T529" s="30">
        <f t="shared" si="62"/>
        <v>11234.835309734512</v>
      </c>
    </row>
    <row r="530" spans="1:20" ht="14.25" customHeight="1">
      <c r="A530" s="6">
        <v>45640</v>
      </c>
      <c r="B530" s="7" t="s">
        <v>57</v>
      </c>
      <c r="C530" s="7" t="s">
        <v>65</v>
      </c>
      <c r="D530" s="7" t="s">
        <v>66</v>
      </c>
      <c r="E530" s="7" t="s">
        <v>60</v>
      </c>
      <c r="F530" s="7" t="s">
        <v>61</v>
      </c>
      <c r="G530" s="7" t="s">
        <v>55</v>
      </c>
      <c r="H530" s="7" t="s">
        <v>56</v>
      </c>
      <c r="I530" s="7">
        <v>168</v>
      </c>
      <c r="J530" s="7">
        <v>24</v>
      </c>
      <c r="K530" s="7">
        <v>499.92</v>
      </c>
      <c r="L530" s="7"/>
      <c r="M530" s="12" t="s">
        <v>105</v>
      </c>
      <c r="N530" s="13">
        <f t="shared" si="56"/>
        <v>20.830000000000002</v>
      </c>
      <c r="O530" s="13">
        <f t="shared" si="57"/>
        <v>499.92000000000007</v>
      </c>
      <c r="P530" s="13">
        <f t="shared" si="58"/>
        <v>420609.96999999986</v>
      </c>
      <c r="Q530" s="13">
        <f t="shared" si="59"/>
        <v>545378.2300000001</v>
      </c>
      <c r="R530" s="13">
        <f t="shared" si="60"/>
        <v>5077645.6399999997</v>
      </c>
      <c r="S530" s="18">
        <f t="shared" si="61"/>
        <v>451</v>
      </c>
      <c r="T530" s="30">
        <f t="shared" si="62"/>
        <v>11258.637782705098</v>
      </c>
    </row>
    <row r="531" spans="1:20" ht="14.25" customHeight="1">
      <c r="A531" s="6">
        <v>45644</v>
      </c>
      <c r="B531" s="7" t="s">
        <v>57</v>
      </c>
      <c r="C531" s="7" t="s">
        <v>65</v>
      </c>
      <c r="D531" s="7" t="s">
        <v>66</v>
      </c>
      <c r="E531" s="7" t="s">
        <v>60</v>
      </c>
      <c r="F531" s="7" t="s">
        <v>61</v>
      </c>
      <c r="G531" s="7" t="s">
        <v>18</v>
      </c>
      <c r="H531" s="7" t="s">
        <v>101</v>
      </c>
      <c r="I531" s="7">
        <v>144</v>
      </c>
      <c r="J531" s="7">
        <v>12</v>
      </c>
      <c r="K531" s="7">
        <v>504.96</v>
      </c>
      <c r="L531" s="7"/>
      <c r="M531" s="12" t="s">
        <v>136</v>
      </c>
      <c r="N531" s="13">
        <f t="shared" si="56"/>
        <v>42.08</v>
      </c>
      <c r="O531" s="13">
        <f t="shared" si="57"/>
        <v>504.96</v>
      </c>
      <c r="P531" s="13">
        <f t="shared" si="58"/>
        <v>9681</v>
      </c>
      <c r="Q531" s="13">
        <f t="shared" si="59"/>
        <v>544878.31000000006</v>
      </c>
      <c r="R531" s="13">
        <f t="shared" si="60"/>
        <v>11886931.59</v>
      </c>
      <c r="S531" s="18">
        <f t="shared" si="61"/>
        <v>358</v>
      </c>
      <c r="T531" s="30">
        <f t="shared" si="62"/>
        <v>33203.719525139662</v>
      </c>
    </row>
    <row r="532" spans="1:20" ht="14.25" customHeight="1">
      <c r="A532" s="6">
        <v>45642</v>
      </c>
      <c r="B532" s="7" t="s">
        <v>57</v>
      </c>
      <c r="C532" s="7" t="s">
        <v>126</v>
      </c>
      <c r="D532" s="7" t="s">
        <v>127</v>
      </c>
      <c r="E532" s="7" t="s">
        <v>45</v>
      </c>
      <c r="F532" s="7" t="s">
        <v>128</v>
      </c>
      <c r="G532" s="7" t="s">
        <v>74</v>
      </c>
      <c r="H532" s="7" t="s">
        <v>76</v>
      </c>
      <c r="I532" s="7">
        <v>24</v>
      </c>
      <c r="J532" s="7">
        <v>6</v>
      </c>
      <c r="K532" s="7">
        <v>511.32</v>
      </c>
      <c r="L532" s="7"/>
      <c r="M532" s="12" t="s">
        <v>136</v>
      </c>
      <c r="N532" s="13">
        <f t="shared" si="56"/>
        <v>85.22</v>
      </c>
      <c r="O532" s="13">
        <f t="shared" si="57"/>
        <v>511.32</v>
      </c>
      <c r="P532" s="13">
        <f t="shared" si="58"/>
        <v>88259.520000000004</v>
      </c>
      <c r="Q532" s="13">
        <f t="shared" si="59"/>
        <v>568859.09999999986</v>
      </c>
      <c r="R532" s="13">
        <f t="shared" si="60"/>
        <v>11886426.629999999</v>
      </c>
      <c r="S532" s="18">
        <f t="shared" si="61"/>
        <v>357</v>
      </c>
      <c r="T532" s="30">
        <f t="shared" si="62"/>
        <v>33295.312689075625</v>
      </c>
    </row>
    <row r="533" spans="1:20" ht="14.25" customHeight="1">
      <c r="A533" s="6">
        <v>45639</v>
      </c>
      <c r="B533" s="7" t="s">
        <v>57</v>
      </c>
      <c r="C533" s="7" t="s">
        <v>65</v>
      </c>
      <c r="D533" s="7" t="s">
        <v>66</v>
      </c>
      <c r="E533" s="7" t="s">
        <v>60</v>
      </c>
      <c r="F533" s="7" t="s">
        <v>61</v>
      </c>
      <c r="G533" s="7" t="s">
        <v>74</v>
      </c>
      <c r="H533" s="7" t="s">
        <v>76</v>
      </c>
      <c r="I533" s="7">
        <v>24</v>
      </c>
      <c r="J533" s="7">
        <v>3</v>
      </c>
      <c r="K533" s="7">
        <v>515.46</v>
      </c>
      <c r="L533" s="7"/>
      <c r="M533" s="12" t="s">
        <v>64</v>
      </c>
      <c r="N533" s="13">
        <f t="shared" si="56"/>
        <v>171.82000000000002</v>
      </c>
      <c r="O533" s="13">
        <f t="shared" si="57"/>
        <v>515.46</v>
      </c>
      <c r="P533" s="13">
        <f t="shared" si="58"/>
        <v>87748.2</v>
      </c>
      <c r="Q533" s="13">
        <f t="shared" si="59"/>
        <v>544373.35000000009</v>
      </c>
      <c r="R533" s="13">
        <f t="shared" si="60"/>
        <v>750162.44000000006</v>
      </c>
      <c r="S533" s="18">
        <f t="shared" si="61"/>
        <v>74</v>
      </c>
      <c r="T533" s="30">
        <f t="shared" si="62"/>
        <v>10137.330270270271</v>
      </c>
    </row>
    <row r="534" spans="1:20" ht="14.25" customHeight="1">
      <c r="A534" s="6">
        <v>45640</v>
      </c>
      <c r="B534" s="7" t="s">
        <v>57</v>
      </c>
      <c r="C534" s="7" t="s">
        <v>90</v>
      </c>
      <c r="D534" s="7" t="s">
        <v>91</v>
      </c>
      <c r="E534" s="7" t="s">
        <v>81</v>
      </c>
      <c r="F534" s="7" t="s">
        <v>82</v>
      </c>
      <c r="G534" s="7" t="s">
        <v>26</v>
      </c>
      <c r="H534" s="7" t="s">
        <v>116</v>
      </c>
      <c r="I534" s="7">
        <v>144</v>
      </c>
      <c r="J534" s="7">
        <v>12</v>
      </c>
      <c r="K534" s="7">
        <v>525</v>
      </c>
      <c r="L534" s="7"/>
      <c r="M534" s="12" t="s">
        <v>105</v>
      </c>
      <c r="N534" s="13">
        <f t="shared" si="56"/>
        <v>43.75</v>
      </c>
      <c r="O534" s="13">
        <f t="shared" si="57"/>
        <v>525</v>
      </c>
      <c r="P534" s="13">
        <f t="shared" si="58"/>
        <v>31644.52</v>
      </c>
      <c r="Q534" s="13">
        <f t="shared" si="59"/>
        <v>299315.55999999994</v>
      </c>
      <c r="R534" s="13">
        <f t="shared" si="60"/>
        <v>5077145.72</v>
      </c>
      <c r="S534" s="18">
        <f t="shared" si="61"/>
        <v>450</v>
      </c>
      <c r="T534" s="30">
        <f t="shared" si="62"/>
        <v>11282.546044444443</v>
      </c>
    </row>
    <row r="535" spans="1:20" ht="14.25" customHeight="1">
      <c r="A535" s="6">
        <v>45644</v>
      </c>
      <c r="B535" s="7" t="s">
        <v>57</v>
      </c>
      <c r="C535" s="7" t="s">
        <v>65</v>
      </c>
      <c r="D535" s="7" t="s">
        <v>66</v>
      </c>
      <c r="E535" s="7" t="s">
        <v>60</v>
      </c>
      <c r="F535" s="7" t="s">
        <v>61</v>
      </c>
      <c r="G535" s="7" t="s">
        <v>26</v>
      </c>
      <c r="H535" s="7" t="s">
        <v>116</v>
      </c>
      <c r="I535" s="7">
        <v>144</v>
      </c>
      <c r="J535" s="7">
        <v>12</v>
      </c>
      <c r="K535" s="7">
        <v>525</v>
      </c>
      <c r="L535" s="7"/>
      <c r="M535" s="12" t="s">
        <v>136</v>
      </c>
      <c r="N535" s="13">
        <f t="shared" si="56"/>
        <v>43.75</v>
      </c>
      <c r="O535" s="13">
        <f t="shared" si="57"/>
        <v>525</v>
      </c>
      <c r="P535" s="13">
        <f t="shared" si="58"/>
        <v>31119.52</v>
      </c>
      <c r="Q535" s="13">
        <f t="shared" si="59"/>
        <v>543857.89</v>
      </c>
      <c r="R535" s="13">
        <f t="shared" si="60"/>
        <v>11885915.310000001</v>
      </c>
      <c r="S535" s="18">
        <f t="shared" si="61"/>
        <v>356</v>
      </c>
      <c r="T535" s="30">
        <f t="shared" si="62"/>
        <v>33387.402556179775</v>
      </c>
    </row>
    <row r="536" spans="1:20" ht="14.25" customHeight="1">
      <c r="A536" s="6">
        <v>45640</v>
      </c>
      <c r="B536" s="7" t="s">
        <v>57</v>
      </c>
      <c r="C536" s="7" t="s">
        <v>58</v>
      </c>
      <c r="D536" s="7" t="s">
        <v>59</v>
      </c>
      <c r="E536" s="7" t="s">
        <v>60</v>
      </c>
      <c r="F536" s="7" t="s">
        <v>61</v>
      </c>
      <c r="G536" s="7" t="s">
        <v>18</v>
      </c>
      <c r="H536" s="7" t="s">
        <v>19</v>
      </c>
      <c r="I536" s="7">
        <v>72</v>
      </c>
      <c r="J536" s="7">
        <v>2</v>
      </c>
      <c r="K536" s="7">
        <v>533.94000000000005</v>
      </c>
      <c r="L536" s="7"/>
      <c r="M536" s="12" t="s">
        <v>64</v>
      </c>
      <c r="N536" s="13">
        <f t="shared" si="56"/>
        <v>266.97000000000003</v>
      </c>
      <c r="O536" s="13">
        <f t="shared" si="57"/>
        <v>533.94000000000005</v>
      </c>
      <c r="P536" s="13">
        <f t="shared" si="58"/>
        <v>125752.02</v>
      </c>
      <c r="Q536" s="13">
        <f t="shared" si="59"/>
        <v>371797.80000000005</v>
      </c>
      <c r="R536" s="13">
        <f t="shared" si="60"/>
        <v>749646.98</v>
      </c>
      <c r="S536" s="18">
        <f t="shared" si="61"/>
        <v>73</v>
      </c>
      <c r="T536" s="30">
        <f t="shared" si="62"/>
        <v>10269.136712328767</v>
      </c>
    </row>
    <row r="537" spans="1:20" ht="14.25" customHeight="1">
      <c r="A537" s="6">
        <v>45640</v>
      </c>
      <c r="B537" s="7" t="s">
        <v>57</v>
      </c>
      <c r="C537" s="7" t="s">
        <v>65</v>
      </c>
      <c r="D537" s="7" t="s">
        <v>66</v>
      </c>
      <c r="E537" s="7" t="s">
        <v>60</v>
      </c>
      <c r="F537" s="7" t="s">
        <v>61</v>
      </c>
      <c r="G537" s="7" t="s">
        <v>62</v>
      </c>
      <c r="H537" s="7" t="s">
        <v>71</v>
      </c>
      <c r="I537" s="7">
        <v>24</v>
      </c>
      <c r="J537" s="7">
        <v>4</v>
      </c>
      <c r="K537" s="7">
        <v>540.72</v>
      </c>
      <c r="L537" s="7"/>
      <c r="M537" s="12" t="s">
        <v>105</v>
      </c>
      <c r="N537" s="13">
        <f t="shared" si="56"/>
        <v>135.18</v>
      </c>
      <c r="O537" s="13">
        <f t="shared" si="57"/>
        <v>540.72</v>
      </c>
      <c r="P537" s="13">
        <f t="shared" si="58"/>
        <v>858292.39999999991</v>
      </c>
      <c r="Q537" s="13">
        <f t="shared" si="59"/>
        <v>543332.89</v>
      </c>
      <c r="R537" s="13">
        <f t="shared" si="60"/>
        <v>5076620.72</v>
      </c>
      <c r="S537" s="18">
        <f t="shared" si="61"/>
        <v>449</v>
      </c>
      <c r="T537" s="30">
        <f t="shared" si="62"/>
        <v>11306.504944320712</v>
      </c>
    </row>
    <row r="538" spans="1:20" ht="14.25" customHeight="1">
      <c r="A538" s="6">
        <v>45628</v>
      </c>
      <c r="B538" s="7" t="s">
        <v>57</v>
      </c>
      <c r="C538" s="7" t="s">
        <v>737</v>
      </c>
      <c r="D538" s="7" t="s">
        <v>738</v>
      </c>
      <c r="E538" s="7" t="s">
        <v>294</v>
      </c>
      <c r="F538" s="7" t="s">
        <v>295</v>
      </c>
      <c r="G538" s="7" t="s">
        <v>94</v>
      </c>
      <c r="H538" s="7" t="s">
        <v>95</v>
      </c>
      <c r="I538" s="7">
        <v>192</v>
      </c>
      <c r="J538" s="7">
        <v>7</v>
      </c>
      <c r="K538" s="7">
        <v>546.41999999999996</v>
      </c>
      <c r="L538" s="7"/>
      <c r="M538" s="12" t="s">
        <v>207</v>
      </c>
      <c r="N538" s="13">
        <f t="shared" si="56"/>
        <v>78.059999999999988</v>
      </c>
      <c r="O538" s="13">
        <f t="shared" si="57"/>
        <v>546.41999999999996</v>
      </c>
      <c r="P538" s="13">
        <f t="shared" si="58"/>
        <v>52055.86</v>
      </c>
      <c r="Q538" s="13">
        <f t="shared" si="59"/>
        <v>546.41999999999996</v>
      </c>
      <c r="R538" s="13">
        <f t="shared" si="60"/>
        <v>19675.39</v>
      </c>
      <c r="S538" s="18">
        <f t="shared" si="61"/>
        <v>16</v>
      </c>
      <c r="T538" s="30">
        <f t="shared" si="62"/>
        <v>1229.711875</v>
      </c>
    </row>
    <row r="539" spans="1:20" ht="14.25" customHeight="1">
      <c r="A539" s="6">
        <v>45642</v>
      </c>
      <c r="B539" s="7" t="s">
        <v>57</v>
      </c>
      <c r="C539" s="7" t="s">
        <v>126</v>
      </c>
      <c r="D539" s="7" t="s">
        <v>127</v>
      </c>
      <c r="E539" s="7" t="s">
        <v>45</v>
      </c>
      <c r="F539" s="7" t="s">
        <v>128</v>
      </c>
      <c r="G539" s="7" t="s">
        <v>55</v>
      </c>
      <c r="H539" s="7" t="s">
        <v>56</v>
      </c>
      <c r="I539" s="7">
        <v>72</v>
      </c>
      <c r="J539" s="7">
        <v>6</v>
      </c>
      <c r="K539" s="7">
        <v>547.86</v>
      </c>
      <c r="L539" s="7"/>
      <c r="M539" s="12" t="s">
        <v>105</v>
      </c>
      <c r="N539" s="13">
        <f t="shared" si="56"/>
        <v>91.31</v>
      </c>
      <c r="O539" s="13">
        <f t="shared" si="57"/>
        <v>547.86</v>
      </c>
      <c r="P539" s="13">
        <f t="shared" si="58"/>
        <v>420110.04999999981</v>
      </c>
      <c r="Q539" s="13">
        <f t="shared" si="59"/>
        <v>568347.77999999991</v>
      </c>
      <c r="R539" s="13">
        <f t="shared" si="60"/>
        <v>5076080</v>
      </c>
      <c r="S539" s="18">
        <f t="shared" si="61"/>
        <v>448</v>
      </c>
      <c r="T539" s="30">
        <f t="shared" si="62"/>
        <v>11330.535714285714</v>
      </c>
    </row>
    <row r="540" spans="1:20" ht="14.25" customHeight="1">
      <c r="A540" s="6">
        <v>45640</v>
      </c>
      <c r="B540" s="7" t="s">
        <v>57</v>
      </c>
      <c r="C540" s="7" t="s">
        <v>87</v>
      </c>
      <c r="D540" s="7" t="s">
        <v>88</v>
      </c>
      <c r="E540" s="7" t="s">
        <v>60</v>
      </c>
      <c r="F540" s="7" t="s">
        <v>61</v>
      </c>
      <c r="G540" s="7" t="s">
        <v>110</v>
      </c>
      <c r="H540" s="7" t="s">
        <v>111</v>
      </c>
      <c r="I540" s="7">
        <v>48</v>
      </c>
      <c r="J540" s="7">
        <v>4</v>
      </c>
      <c r="K540" s="7">
        <v>566.67999999999995</v>
      </c>
      <c r="L540" s="7"/>
      <c r="M540" s="12" t="s">
        <v>105</v>
      </c>
      <c r="N540" s="13">
        <f t="shared" si="56"/>
        <v>141.66999999999999</v>
      </c>
      <c r="O540" s="13">
        <f t="shared" si="57"/>
        <v>566.67999999999995</v>
      </c>
      <c r="P540" s="13">
        <f t="shared" si="58"/>
        <v>157532.58999999997</v>
      </c>
      <c r="Q540" s="13">
        <f t="shared" si="59"/>
        <v>642218.28</v>
      </c>
      <c r="R540" s="13">
        <f t="shared" si="60"/>
        <v>5075532.1399999997</v>
      </c>
      <c r="S540" s="18">
        <f t="shared" si="61"/>
        <v>447</v>
      </c>
      <c r="T540" s="30">
        <f t="shared" si="62"/>
        <v>11354.65803131991</v>
      </c>
    </row>
    <row r="541" spans="1:20" ht="14.25" customHeight="1">
      <c r="A541" s="6">
        <v>45628</v>
      </c>
      <c r="B541" s="7" t="s">
        <v>57</v>
      </c>
      <c r="C541" s="7" t="s">
        <v>752</v>
      </c>
      <c r="D541" s="7" t="s">
        <v>753</v>
      </c>
      <c r="E541" s="7" t="s">
        <v>184</v>
      </c>
      <c r="F541" s="7" t="s">
        <v>185</v>
      </c>
      <c r="G541" s="7" t="s">
        <v>94</v>
      </c>
      <c r="H541" s="7" t="s">
        <v>98</v>
      </c>
      <c r="I541" s="7">
        <v>18</v>
      </c>
      <c r="J541" s="7">
        <v>1</v>
      </c>
      <c r="K541" s="7">
        <v>569.29999999999995</v>
      </c>
      <c r="L541" s="7"/>
      <c r="M541" s="12" t="s">
        <v>207</v>
      </c>
      <c r="N541" s="13">
        <f t="shared" si="56"/>
        <v>569.29999999999995</v>
      </c>
      <c r="O541" s="13">
        <f t="shared" si="57"/>
        <v>569.29999999999995</v>
      </c>
      <c r="P541" s="13">
        <f t="shared" si="58"/>
        <v>59374.280000000006</v>
      </c>
      <c r="Q541" s="13">
        <f t="shared" si="59"/>
        <v>569.29999999999995</v>
      </c>
      <c r="R541" s="13">
        <f t="shared" si="60"/>
        <v>19128.97</v>
      </c>
      <c r="S541" s="18">
        <f t="shared" si="61"/>
        <v>15</v>
      </c>
      <c r="T541" s="30">
        <f t="shared" si="62"/>
        <v>1275.2646666666667</v>
      </c>
    </row>
    <row r="542" spans="1:20" ht="14.25" customHeight="1">
      <c r="A542" s="6">
        <v>45628</v>
      </c>
      <c r="B542" s="7" t="s">
        <v>57</v>
      </c>
      <c r="C542" s="7" t="s">
        <v>748</v>
      </c>
      <c r="D542" s="7" t="s">
        <v>749</v>
      </c>
      <c r="E542" s="7" t="s">
        <v>45</v>
      </c>
      <c r="F542" s="7" t="s">
        <v>152</v>
      </c>
      <c r="G542" s="7" t="s">
        <v>94</v>
      </c>
      <c r="H542" s="7" t="s">
        <v>98</v>
      </c>
      <c r="I542" s="7">
        <v>72</v>
      </c>
      <c r="J542" s="7">
        <v>4</v>
      </c>
      <c r="K542" s="7">
        <v>578.91999999999996</v>
      </c>
      <c r="L542" s="7"/>
      <c r="M542" s="12" t="s">
        <v>207</v>
      </c>
      <c r="N542" s="13">
        <f t="shared" si="56"/>
        <v>144.72999999999999</v>
      </c>
      <c r="O542" s="13">
        <f t="shared" si="57"/>
        <v>578.91999999999996</v>
      </c>
      <c r="P542" s="13">
        <f t="shared" si="58"/>
        <v>58804.98</v>
      </c>
      <c r="Q542" s="13">
        <f t="shared" si="59"/>
        <v>1903.4</v>
      </c>
      <c r="R542" s="13">
        <f t="shared" si="60"/>
        <v>18559.670000000002</v>
      </c>
      <c r="S542" s="18">
        <f t="shared" si="61"/>
        <v>14</v>
      </c>
      <c r="T542" s="30">
        <f t="shared" si="62"/>
        <v>1325.6907142857144</v>
      </c>
    </row>
    <row r="543" spans="1:20" ht="14.25" customHeight="1">
      <c r="A543" s="6">
        <v>45628</v>
      </c>
      <c r="B543" s="7" t="s">
        <v>57</v>
      </c>
      <c r="C543" s="7" t="s">
        <v>750</v>
      </c>
      <c r="D543" s="7" t="s">
        <v>751</v>
      </c>
      <c r="E543" s="7" t="s">
        <v>212</v>
      </c>
      <c r="F543" s="7" t="s">
        <v>213</v>
      </c>
      <c r="G543" s="7" t="s">
        <v>94</v>
      </c>
      <c r="H543" s="7" t="s">
        <v>98</v>
      </c>
      <c r="I543" s="7">
        <v>48</v>
      </c>
      <c r="J543" s="7">
        <v>4</v>
      </c>
      <c r="K543" s="7">
        <v>578.91999999999996</v>
      </c>
      <c r="L543" s="7"/>
      <c r="M543" s="12" t="s">
        <v>207</v>
      </c>
      <c r="N543" s="13">
        <f t="shared" si="56"/>
        <v>144.72999999999999</v>
      </c>
      <c r="O543" s="13">
        <f t="shared" si="57"/>
        <v>578.91999999999996</v>
      </c>
      <c r="P543" s="13">
        <f t="shared" si="58"/>
        <v>58226.060000000005</v>
      </c>
      <c r="Q543" s="13">
        <f t="shared" si="59"/>
        <v>11889.119999999999</v>
      </c>
      <c r="R543" s="13">
        <f t="shared" si="60"/>
        <v>17980.75</v>
      </c>
      <c r="S543" s="18">
        <f t="shared" si="61"/>
        <v>13</v>
      </c>
      <c r="T543" s="30">
        <f t="shared" si="62"/>
        <v>1383.1346153846155</v>
      </c>
    </row>
    <row r="544" spans="1:20" ht="14.25" customHeight="1">
      <c r="A544" s="6">
        <v>45640</v>
      </c>
      <c r="B544" s="7" t="s">
        <v>57</v>
      </c>
      <c r="C544" s="7" t="s">
        <v>99</v>
      </c>
      <c r="D544" s="7" t="s">
        <v>100</v>
      </c>
      <c r="E544" s="7" t="s">
        <v>81</v>
      </c>
      <c r="F544" s="7" t="s">
        <v>82</v>
      </c>
      <c r="G544" s="7" t="s">
        <v>122</v>
      </c>
      <c r="H544" s="7" t="s">
        <v>123</v>
      </c>
      <c r="I544" s="7">
        <v>12</v>
      </c>
      <c r="J544" s="7">
        <v>2</v>
      </c>
      <c r="K544" s="7">
        <v>581.66</v>
      </c>
      <c r="L544" s="7"/>
      <c r="M544" s="12" t="s">
        <v>105</v>
      </c>
      <c r="N544" s="13">
        <f t="shared" si="56"/>
        <v>290.83</v>
      </c>
      <c r="O544" s="13">
        <f t="shared" si="57"/>
        <v>581.66</v>
      </c>
      <c r="P544" s="13">
        <f t="shared" si="58"/>
        <v>4153.24</v>
      </c>
      <c r="Q544" s="13">
        <f t="shared" si="59"/>
        <v>214745.50999999995</v>
      </c>
      <c r="R544" s="13">
        <f t="shared" si="60"/>
        <v>5074965.46</v>
      </c>
      <c r="S544" s="18">
        <f t="shared" si="61"/>
        <v>446</v>
      </c>
      <c r="T544" s="30">
        <f t="shared" si="62"/>
        <v>11378.846322869955</v>
      </c>
    </row>
    <row r="545" spans="1:20" ht="14.25" customHeight="1">
      <c r="A545" s="6">
        <v>45643</v>
      </c>
      <c r="B545" s="7" t="s">
        <v>57</v>
      </c>
      <c r="C545" s="7" t="s">
        <v>137</v>
      </c>
      <c r="D545" s="7" t="s">
        <v>138</v>
      </c>
      <c r="E545" s="7" t="s">
        <v>60</v>
      </c>
      <c r="F545" s="7" t="s">
        <v>61</v>
      </c>
      <c r="G545" s="7" t="s">
        <v>122</v>
      </c>
      <c r="H545" s="7" t="s">
        <v>123</v>
      </c>
      <c r="I545" s="7">
        <v>12</v>
      </c>
      <c r="J545" s="7">
        <v>2</v>
      </c>
      <c r="K545" s="7">
        <v>581.66</v>
      </c>
      <c r="L545" s="7"/>
      <c r="M545" s="12" t="s">
        <v>136</v>
      </c>
      <c r="N545" s="13">
        <f t="shared" si="56"/>
        <v>290.83</v>
      </c>
      <c r="O545" s="13">
        <f t="shared" si="57"/>
        <v>581.66</v>
      </c>
      <c r="P545" s="13">
        <f t="shared" si="58"/>
        <v>3571.58</v>
      </c>
      <c r="Q545" s="13">
        <f t="shared" si="59"/>
        <v>384150.63</v>
      </c>
      <c r="R545" s="13">
        <f t="shared" si="60"/>
        <v>11885390.310000001</v>
      </c>
      <c r="S545" s="18">
        <f t="shared" si="61"/>
        <v>355</v>
      </c>
      <c r="T545" s="30">
        <f t="shared" si="62"/>
        <v>33479.972704225351</v>
      </c>
    </row>
    <row r="546" spans="1:20" ht="14.25" customHeight="1">
      <c r="A546" s="6">
        <v>45642</v>
      </c>
      <c r="B546" s="7" t="s">
        <v>57</v>
      </c>
      <c r="C546" s="7" t="s">
        <v>126</v>
      </c>
      <c r="D546" s="7" t="s">
        <v>127</v>
      </c>
      <c r="E546" s="7" t="s">
        <v>45</v>
      </c>
      <c r="F546" s="7" t="s">
        <v>128</v>
      </c>
      <c r="G546" s="7" t="s">
        <v>110</v>
      </c>
      <c r="H546" s="7" t="s">
        <v>111</v>
      </c>
      <c r="I546" s="7">
        <v>120</v>
      </c>
      <c r="J546" s="7">
        <v>12</v>
      </c>
      <c r="K546" s="7">
        <v>600</v>
      </c>
      <c r="L546" s="7"/>
      <c r="M546" s="12" t="s">
        <v>105</v>
      </c>
      <c r="N546" s="13">
        <f t="shared" si="56"/>
        <v>50</v>
      </c>
      <c r="O546" s="13">
        <f t="shared" si="57"/>
        <v>600</v>
      </c>
      <c r="P546" s="13">
        <f t="shared" si="58"/>
        <v>156965.90999999997</v>
      </c>
      <c r="Q546" s="13">
        <f t="shared" si="59"/>
        <v>567799.91999999993</v>
      </c>
      <c r="R546" s="13">
        <f t="shared" si="60"/>
        <v>5074383.8</v>
      </c>
      <c r="S546" s="18">
        <f t="shared" si="61"/>
        <v>445</v>
      </c>
      <c r="T546" s="30">
        <f t="shared" si="62"/>
        <v>11403.109662921348</v>
      </c>
    </row>
    <row r="547" spans="1:20" ht="14.25" customHeight="1">
      <c r="A547" s="6">
        <v>45642</v>
      </c>
      <c r="B547" s="7" t="s">
        <v>57</v>
      </c>
      <c r="C547" s="7" t="s">
        <v>129</v>
      </c>
      <c r="D547" s="7" t="s">
        <v>130</v>
      </c>
      <c r="E547" s="7" t="s">
        <v>81</v>
      </c>
      <c r="F547" s="7" t="s">
        <v>82</v>
      </c>
      <c r="G547" s="7" t="s">
        <v>110</v>
      </c>
      <c r="H547" s="7" t="s">
        <v>111</v>
      </c>
      <c r="I547" s="7">
        <v>120</v>
      </c>
      <c r="J547" s="7">
        <v>12</v>
      </c>
      <c r="K547" s="7">
        <v>600</v>
      </c>
      <c r="L547" s="7"/>
      <c r="M547" s="12" t="s">
        <v>105</v>
      </c>
      <c r="N547" s="13">
        <f t="shared" si="56"/>
        <v>50</v>
      </c>
      <c r="O547" s="13">
        <f t="shared" si="57"/>
        <v>600</v>
      </c>
      <c r="P547" s="13">
        <f t="shared" si="58"/>
        <v>156365.90999999997</v>
      </c>
      <c r="Q547" s="13">
        <f t="shared" si="59"/>
        <v>504419.21000000008</v>
      </c>
      <c r="R547" s="13">
        <f t="shared" si="60"/>
        <v>5073783.8</v>
      </c>
      <c r="S547" s="18">
        <f t="shared" si="61"/>
        <v>444</v>
      </c>
      <c r="T547" s="30">
        <f t="shared" si="62"/>
        <v>11427.44099099099</v>
      </c>
    </row>
    <row r="548" spans="1:20" ht="14.25" customHeight="1">
      <c r="A548" s="6">
        <v>45628</v>
      </c>
      <c r="B548" s="7" t="s">
        <v>57</v>
      </c>
      <c r="C548" s="7" t="s">
        <v>748</v>
      </c>
      <c r="D548" s="7" t="s">
        <v>749</v>
      </c>
      <c r="E548" s="7" t="s">
        <v>45</v>
      </c>
      <c r="F548" s="7" t="s">
        <v>152</v>
      </c>
      <c r="G548" s="7" t="s">
        <v>94</v>
      </c>
      <c r="H548" s="7" t="s">
        <v>95</v>
      </c>
      <c r="I548" s="7">
        <v>192</v>
      </c>
      <c r="J548" s="7">
        <v>8</v>
      </c>
      <c r="K548" s="7">
        <v>624.48</v>
      </c>
      <c r="L548" s="7"/>
      <c r="M548" s="12" t="s">
        <v>207</v>
      </c>
      <c r="N548" s="13">
        <f t="shared" si="56"/>
        <v>78.06</v>
      </c>
      <c r="O548" s="13">
        <f t="shared" si="57"/>
        <v>624.48</v>
      </c>
      <c r="P548" s="13">
        <f t="shared" si="58"/>
        <v>51509.440000000002</v>
      </c>
      <c r="Q548" s="13">
        <f t="shared" si="59"/>
        <v>1324.48</v>
      </c>
      <c r="R548" s="13">
        <f t="shared" si="60"/>
        <v>17401.830000000002</v>
      </c>
      <c r="S548" s="18">
        <f t="shared" si="61"/>
        <v>12</v>
      </c>
      <c r="T548" s="30">
        <f t="shared" si="62"/>
        <v>1450.1525000000001</v>
      </c>
    </row>
    <row r="549" spans="1:20" ht="14.25" customHeight="1">
      <c r="A549" s="6">
        <v>45628</v>
      </c>
      <c r="B549" s="7" t="s">
        <v>57</v>
      </c>
      <c r="C549" s="7" t="s">
        <v>744</v>
      </c>
      <c r="D549" s="7" t="s">
        <v>745</v>
      </c>
      <c r="E549" s="7" t="s">
        <v>36</v>
      </c>
      <c r="F549" s="7" t="s">
        <v>37</v>
      </c>
      <c r="G549" s="7" t="s">
        <v>94</v>
      </c>
      <c r="H549" s="7" t="s">
        <v>95</v>
      </c>
      <c r="I549" s="7">
        <v>192</v>
      </c>
      <c r="J549" s="7">
        <v>8</v>
      </c>
      <c r="K549" s="7">
        <v>624.48</v>
      </c>
      <c r="L549" s="7"/>
      <c r="M549" s="12" t="s">
        <v>207</v>
      </c>
      <c r="N549" s="13">
        <f t="shared" si="56"/>
        <v>78.06</v>
      </c>
      <c r="O549" s="13">
        <f t="shared" si="57"/>
        <v>624.48</v>
      </c>
      <c r="P549" s="13">
        <f t="shared" si="58"/>
        <v>50884.960000000006</v>
      </c>
      <c r="Q549" s="13">
        <f t="shared" si="59"/>
        <v>624.48</v>
      </c>
      <c r="R549" s="13">
        <f t="shared" si="60"/>
        <v>16777.349999999999</v>
      </c>
      <c r="S549" s="18">
        <f t="shared" si="61"/>
        <v>11</v>
      </c>
      <c r="T549" s="30">
        <f t="shared" si="62"/>
        <v>1525.2136363636362</v>
      </c>
    </row>
    <row r="550" spans="1:20" ht="14.25" customHeight="1">
      <c r="A550" s="6">
        <v>45628</v>
      </c>
      <c r="B550" s="7" t="s">
        <v>57</v>
      </c>
      <c r="C550" s="7" t="s">
        <v>746</v>
      </c>
      <c r="D550" s="7" t="s">
        <v>747</v>
      </c>
      <c r="E550" s="7" t="s">
        <v>24</v>
      </c>
      <c r="F550" s="7" t="s">
        <v>25</v>
      </c>
      <c r="G550" s="7" t="s">
        <v>94</v>
      </c>
      <c r="H550" s="7" t="s">
        <v>95</v>
      </c>
      <c r="I550" s="7">
        <v>192</v>
      </c>
      <c r="J550" s="7">
        <v>8</v>
      </c>
      <c r="K550" s="7">
        <v>624.48</v>
      </c>
      <c r="L550" s="7"/>
      <c r="M550" s="12" t="s">
        <v>207</v>
      </c>
      <c r="N550" s="13">
        <f t="shared" si="56"/>
        <v>78.06</v>
      </c>
      <c r="O550" s="13">
        <f t="shared" si="57"/>
        <v>624.48</v>
      </c>
      <c r="P550" s="13">
        <f t="shared" si="58"/>
        <v>50260.48000000001</v>
      </c>
      <c r="Q550" s="13">
        <f t="shared" si="59"/>
        <v>624.48</v>
      </c>
      <c r="R550" s="13">
        <f t="shared" si="60"/>
        <v>16152.869999999999</v>
      </c>
      <c r="S550" s="18">
        <f t="shared" si="61"/>
        <v>10</v>
      </c>
      <c r="T550" s="30">
        <f t="shared" si="62"/>
        <v>1615.2869999999998</v>
      </c>
    </row>
    <row r="551" spans="1:20" ht="14.25" customHeight="1">
      <c r="A551" s="6">
        <v>45642</v>
      </c>
      <c r="B551" s="7" t="s">
        <v>57</v>
      </c>
      <c r="C551" s="7" t="s">
        <v>126</v>
      </c>
      <c r="D551" s="7" t="s">
        <v>127</v>
      </c>
      <c r="E551" s="7" t="s">
        <v>45</v>
      </c>
      <c r="F551" s="7" t="s">
        <v>128</v>
      </c>
      <c r="G551" s="7" t="s">
        <v>26</v>
      </c>
      <c r="H551" s="7" t="s">
        <v>116</v>
      </c>
      <c r="I551" s="7">
        <v>6</v>
      </c>
      <c r="J551" s="7">
        <v>4</v>
      </c>
      <c r="K551" s="7">
        <v>625.04</v>
      </c>
      <c r="L551" s="7"/>
      <c r="M551" s="12" t="s">
        <v>105</v>
      </c>
      <c r="N551" s="13">
        <f t="shared" si="56"/>
        <v>156.26</v>
      </c>
      <c r="O551" s="13">
        <f t="shared" si="57"/>
        <v>625.04</v>
      </c>
      <c r="P551" s="13">
        <f t="shared" si="58"/>
        <v>30594.52</v>
      </c>
      <c r="Q551" s="13">
        <f t="shared" si="59"/>
        <v>567199.91999999993</v>
      </c>
      <c r="R551" s="13">
        <f t="shared" si="60"/>
        <v>5073183.8</v>
      </c>
      <c r="S551" s="18">
        <f t="shared" si="61"/>
        <v>443</v>
      </c>
      <c r="T551" s="30">
        <f t="shared" si="62"/>
        <v>11451.88216704289</v>
      </c>
    </row>
    <row r="552" spans="1:20" ht="14.25" customHeight="1">
      <c r="A552" s="6">
        <v>45642</v>
      </c>
      <c r="B552" s="7" t="s">
        <v>57</v>
      </c>
      <c r="C552" s="7" t="s">
        <v>126</v>
      </c>
      <c r="D552" s="7" t="s">
        <v>127</v>
      </c>
      <c r="E552" s="7" t="s">
        <v>45</v>
      </c>
      <c r="F552" s="7" t="s">
        <v>128</v>
      </c>
      <c r="G552" s="7" t="s">
        <v>31</v>
      </c>
      <c r="H552" s="7" t="s">
        <v>32</v>
      </c>
      <c r="I552" s="7">
        <v>32</v>
      </c>
      <c r="J552" s="7">
        <v>4</v>
      </c>
      <c r="K552" s="7">
        <v>630.64</v>
      </c>
      <c r="L552" s="7"/>
      <c r="M552" s="12" t="s">
        <v>105</v>
      </c>
      <c r="N552" s="13">
        <f t="shared" si="56"/>
        <v>157.66</v>
      </c>
      <c r="O552" s="13">
        <f t="shared" si="57"/>
        <v>630.64</v>
      </c>
      <c r="P552" s="13">
        <f t="shared" si="58"/>
        <v>403821.93000000005</v>
      </c>
      <c r="Q552" s="13">
        <f t="shared" si="59"/>
        <v>566574.87999999989</v>
      </c>
      <c r="R552" s="13">
        <f t="shared" si="60"/>
        <v>5072558.76</v>
      </c>
      <c r="S552" s="18">
        <f t="shared" si="61"/>
        <v>442</v>
      </c>
      <c r="T552" s="30">
        <f t="shared" si="62"/>
        <v>11476.377285067872</v>
      </c>
    </row>
    <row r="553" spans="1:20" ht="14.25" customHeight="1">
      <c r="A553" s="6">
        <v>45642</v>
      </c>
      <c r="B553" s="7" t="s">
        <v>57</v>
      </c>
      <c r="C553" s="7" t="s">
        <v>129</v>
      </c>
      <c r="D553" s="7" t="s">
        <v>130</v>
      </c>
      <c r="E553" s="7" t="s">
        <v>81</v>
      </c>
      <c r="F553" s="7" t="s">
        <v>82</v>
      </c>
      <c r="G553" s="7" t="s">
        <v>110</v>
      </c>
      <c r="H553" s="7" t="s">
        <v>111</v>
      </c>
      <c r="I553" s="7">
        <v>96</v>
      </c>
      <c r="J553" s="7">
        <v>12</v>
      </c>
      <c r="K553" s="7">
        <v>650.04</v>
      </c>
      <c r="L553" s="7"/>
      <c r="M553" s="12" t="s">
        <v>105</v>
      </c>
      <c r="N553" s="13">
        <f t="shared" si="56"/>
        <v>54.169999999999995</v>
      </c>
      <c r="O553" s="13">
        <f t="shared" si="57"/>
        <v>650.04</v>
      </c>
      <c r="P553" s="13">
        <f t="shared" si="58"/>
        <v>155765.90999999997</v>
      </c>
      <c r="Q553" s="13">
        <f t="shared" si="59"/>
        <v>503819.21000000008</v>
      </c>
      <c r="R553" s="13">
        <f t="shared" si="60"/>
        <v>5071928.12</v>
      </c>
      <c r="S553" s="18">
        <f t="shared" si="61"/>
        <v>441</v>
      </c>
      <c r="T553" s="30">
        <f t="shared" si="62"/>
        <v>11500.970793650795</v>
      </c>
    </row>
    <row r="554" spans="1:20" ht="14.25" customHeight="1">
      <c r="A554" s="6">
        <v>45640</v>
      </c>
      <c r="B554" s="7" t="s">
        <v>57</v>
      </c>
      <c r="C554" s="7" t="s">
        <v>106</v>
      </c>
      <c r="D554" s="7" t="s">
        <v>107</v>
      </c>
      <c r="E554" s="7" t="s">
        <v>81</v>
      </c>
      <c r="F554" s="7" t="s">
        <v>82</v>
      </c>
      <c r="G554" s="7" t="s">
        <v>18</v>
      </c>
      <c r="H554" s="7" t="s">
        <v>89</v>
      </c>
      <c r="I554" s="7">
        <v>36</v>
      </c>
      <c r="J554" s="7">
        <v>2</v>
      </c>
      <c r="K554" s="7">
        <v>655.7</v>
      </c>
      <c r="L554" s="7"/>
      <c r="M554" s="12" t="s">
        <v>105</v>
      </c>
      <c r="N554" s="13">
        <f t="shared" si="56"/>
        <v>327.85</v>
      </c>
      <c r="O554" s="13">
        <f t="shared" si="57"/>
        <v>655.7</v>
      </c>
      <c r="P554" s="13">
        <f t="shared" si="58"/>
        <v>29311.11</v>
      </c>
      <c r="Q554" s="13">
        <f t="shared" si="59"/>
        <v>364348.41</v>
      </c>
      <c r="R554" s="13">
        <f t="shared" si="60"/>
        <v>5071278.0800000001</v>
      </c>
      <c r="S554" s="18">
        <f t="shared" si="61"/>
        <v>440</v>
      </c>
      <c r="T554" s="30">
        <f t="shared" si="62"/>
        <v>11525.632</v>
      </c>
    </row>
    <row r="555" spans="1:20" ht="14.25" customHeight="1">
      <c r="A555" s="6">
        <v>45640</v>
      </c>
      <c r="B555" s="7" t="s">
        <v>57</v>
      </c>
      <c r="C555" s="7" t="s">
        <v>87</v>
      </c>
      <c r="D555" s="7" t="s">
        <v>88</v>
      </c>
      <c r="E555" s="7" t="s">
        <v>60</v>
      </c>
      <c r="F555" s="7" t="s">
        <v>61</v>
      </c>
      <c r="G555" s="7" t="s">
        <v>18</v>
      </c>
      <c r="H555" s="7" t="s">
        <v>89</v>
      </c>
      <c r="I555" s="7">
        <v>48</v>
      </c>
      <c r="J555" s="7">
        <v>1</v>
      </c>
      <c r="K555" s="7">
        <v>657.26</v>
      </c>
      <c r="L555" s="7"/>
      <c r="M555" s="12" t="s">
        <v>105</v>
      </c>
      <c r="N555" s="13">
        <f t="shared" si="56"/>
        <v>657.26</v>
      </c>
      <c r="O555" s="13">
        <f t="shared" si="57"/>
        <v>657.26</v>
      </c>
      <c r="P555" s="13">
        <f t="shared" si="58"/>
        <v>28655.41</v>
      </c>
      <c r="Q555" s="13">
        <f t="shared" si="59"/>
        <v>641651.60000000009</v>
      </c>
      <c r="R555" s="13">
        <f t="shared" si="60"/>
        <v>5070622.38</v>
      </c>
      <c r="S555" s="18">
        <f t="shared" si="61"/>
        <v>439</v>
      </c>
      <c r="T555" s="30">
        <f t="shared" si="62"/>
        <v>11550.392665148063</v>
      </c>
    </row>
    <row r="556" spans="1:20" ht="14.25" customHeight="1">
      <c r="A556" s="6">
        <v>45628</v>
      </c>
      <c r="B556" s="7" t="s">
        <v>57</v>
      </c>
      <c r="C556" s="7" t="s">
        <v>754</v>
      </c>
      <c r="D556" s="7" t="s">
        <v>755</v>
      </c>
      <c r="E556" s="7" t="s">
        <v>45</v>
      </c>
      <c r="F556" s="7" t="s">
        <v>46</v>
      </c>
      <c r="G556" s="7" t="s">
        <v>94</v>
      </c>
      <c r="H556" s="7" t="s">
        <v>98</v>
      </c>
      <c r="I556" s="7">
        <v>24</v>
      </c>
      <c r="J556" s="7">
        <v>2</v>
      </c>
      <c r="K556" s="7">
        <v>657.9</v>
      </c>
      <c r="L556" s="7"/>
      <c r="M556" s="12" t="s">
        <v>207</v>
      </c>
      <c r="N556" s="13">
        <f t="shared" si="56"/>
        <v>328.95</v>
      </c>
      <c r="O556" s="13">
        <f t="shared" si="57"/>
        <v>657.9</v>
      </c>
      <c r="P556" s="13">
        <f t="shared" si="58"/>
        <v>57647.14</v>
      </c>
      <c r="Q556" s="13">
        <f t="shared" si="59"/>
        <v>657.9</v>
      </c>
      <c r="R556" s="13">
        <f t="shared" si="60"/>
        <v>15528.39</v>
      </c>
      <c r="S556" s="18">
        <f t="shared" si="61"/>
        <v>9</v>
      </c>
      <c r="T556" s="30">
        <f t="shared" si="62"/>
        <v>1725.3766666666666</v>
      </c>
    </row>
    <row r="557" spans="1:20" ht="14.25" customHeight="1">
      <c r="A557" s="6">
        <v>45643</v>
      </c>
      <c r="B557" s="7" t="s">
        <v>57</v>
      </c>
      <c r="C557" s="7" t="s">
        <v>58</v>
      </c>
      <c r="D557" s="7" t="s">
        <v>59</v>
      </c>
      <c r="E557" s="7" t="s">
        <v>60</v>
      </c>
      <c r="F557" s="7" t="s">
        <v>61</v>
      </c>
      <c r="G557" s="7" t="s">
        <v>26</v>
      </c>
      <c r="H557" s="7" t="s">
        <v>27</v>
      </c>
      <c r="I557" s="7">
        <v>12</v>
      </c>
      <c r="J557" s="7">
        <v>3</v>
      </c>
      <c r="K557" s="7">
        <v>666.96</v>
      </c>
      <c r="L557" s="7"/>
      <c r="M557" s="12" t="s">
        <v>136</v>
      </c>
      <c r="N557" s="13">
        <f t="shared" si="56"/>
        <v>222.32000000000002</v>
      </c>
      <c r="O557" s="13">
        <f t="shared" si="57"/>
        <v>666.96</v>
      </c>
      <c r="P557" s="13">
        <f t="shared" si="58"/>
        <v>122926.86000000002</v>
      </c>
      <c r="Q557" s="13">
        <f t="shared" si="59"/>
        <v>371263.86</v>
      </c>
      <c r="R557" s="13">
        <f t="shared" si="60"/>
        <v>11884808.65</v>
      </c>
      <c r="S557" s="18">
        <f t="shared" si="61"/>
        <v>354</v>
      </c>
      <c r="T557" s="30">
        <f t="shared" si="62"/>
        <v>33572.905790960453</v>
      </c>
    </row>
    <row r="558" spans="1:20" ht="14.25" customHeight="1">
      <c r="A558" s="6">
        <v>45642</v>
      </c>
      <c r="B558" s="7" t="s">
        <v>57</v>
      </c>
      <c r="C558" s="7" t="s">
        <v>129</v>
      </c>
      <c r="D558" s="7" t="s">
        <v>130</v>
      </c>
      <c r="E558" s="7" t="s">
        <v>81</v>
      </c>
      <c r="F558" s="7" t="s">
        <v>82</v>
      </c>
      <c r="G558" s="7" t="s">
        <v>26</v>
      </c>
      <c r="H558" s="7" t="s">
        <v>27</v>
      </c>
      <c r="I558" s="7">
        <v>12</v>
      </c>
      <c r="J558" s="7">
        <v>3</v>
      </c>
      <c r="K558" s="7">
        <v>666.96</v>
      </c>
      <c r="L558" s="7"/>
      <c r="M558" s="12" t="s">
        <v>105</v>
      </c>
      <c r="N558" s="13">
        <f t="shared" si="56"/>
        <v>222.32000000000002</v>
      </c>
      <c r="O558" s="13">
        <f t="shared" si="57"/>
        <v>666.96</v>
      </c>
      <c r="P558" s="13">
        <f t="shared" si="58"/>
        <v>122259.9</v>
      </c>
      <c r="Q558" s="13">
        <f t="shared" si="59"/>
        <v>503169.1700000001</v>
      </c>
      <c r="R558" s="13">
        <f t="shared" si="60"/>
        <v>5069965.12</v>
      </c>
      <c r="S558" s="18">
        <f t="shared" si="61"/>
        <v>438</v>
      </c>
      <c r="T558" s="30">
        <f t="shared" si="62"/>
        <v>11575.262831050228</v>
      </c>
    </row>
    <row r="559" spans="1:20" ht="14.25" customHeight="1">
      <c r="A559" s="6">
        <v>45642</v>
      </c>
      <c r="B559" s="7" t="s">
        <v>57</v>
      </c>
      <c r="C559" s="7" t="s">
        <v>129</v>
      </c>
      <c r="D559" s="7" t="s">
        <v>130</v>
      </c>
      <c r="E559" s="7" t="s">
        <v>81</v>
      </c>
      <c r="F559" s="7" t="s">
        <v>82</v>
      </c>
      <c r="G559" s="7" t="s">
        <v>110</v>
      </c>
      <c r="H559" s="7" t="s">
        <v>111</v>
      </c>
      <c r="I559" s="7">
        <v>36</v>
      </c>
      <c r="J559" s="7">
        <v>6</v>
      </c>
      <c r="K559" s="7">
        <v>675</v>
      </c>
      <c r="L559" s="7"/>
      <c r="M559" s="12" t="s">
        <v>105</v>
      </c>
      <c r="N559" s="13">
        <f t="shared" si="56"/>
        <v>112.5</v>
      </c>
      <c r="O559" s="13">
        <f t="shared" si="57"/>
        <v>675</v>
      </c>
      <c r="P559" s="13">
        <f t="shared" si="58"/>
        <v>155115.87</v>
      </c>
      <c r="Q559" s="13">
        <f t="shared" si="59"/>
        <v>502502.21000000008</v>
      </c>
      <c r="R559" s="13">
        <f t="shared" si="60"/>
        <v>5069298.16</v>
      </c>
      <c r="S559" s="18">
        <f t="shared" si="61"/>
        <v>437</v>
      </c>
      <c r="T559" s="30">
        <f t="shared" si="62"/>
        <v>11600.224622425631</v>
      </c>
    </row>
    <row r="560" spans="1:20" ht="14.25" customHeight="1">
      <c r="A560" s="6">
        <v>45640</v>
      </c>
      <c r="B560" s="7" t="s">
        <v>57</v>
      </c>
      <c r="C560" s="7" t="s">
        <v>106</v>
      </c>
      <c r="D560" s="7" t="s">
        <v>107</v>
      </c>
      <c r="E560" s="7" t="s">
        <v>81</v>
      </c>
      <c r="F560" s="7" t="s">
        <v>82</v>
      </c>
      <c r="G560" s="7" t="s">
        <v>74</v>
      </c>
      <c r="H560" s="7" t="s">
        <v>76</v>
      </c>
      <c r="I560" s="7">
        <v>56</v>
      </c>
      <c r="J560" s="7">
        <v>4</v>
      </c>
      <c r="K560" s="7">
        <v>687.28</v>
      </c>
      <c r="L560" s="7"/>
      <c r="M560" s="12" t="s">
        <v>105</v>
      </c>
      <c r="N560" s="13">
        <f t="shared" si="56"/>
        <v>171.82</v>
      </c>
      <c r="O560" s="13">
        <f t="shared" si="57"/>
        <v>687.28</v>
      </c>
      <c r="P560" s="13">
        <f t="shared" si="58"/>
        <v>87232.739999999991</v>
      </c>
      <c r="Q560" s="13">
        <f t="shared" si="59"/>
        <v>363692.70999999996</v>
      </c>
      <c r="R560" s="13">
        <f t="shared" si="60"/>
        <v>5068623.16</v>
      </c>
      <c r="S560" s="18">
        <f t="shared" si="61"/>
        <v>436</v>
      </c>
      <c r="T560" s="30">
        <f t="shared" si="62"/>
        <v>11625.28247706422</v>
      </c>
    </row>
    <row r="561" spans="1:20" ht="14.25" customHeight="1">
      <c r="A561" s="6">
        <v>45642</v>
      </c>
      <c r="B561" s="7" t="s">
        <v>57</v>
      </c>
      <c r="C561" s="7" t="s">
        <v>126</v>
      </c>
      <c r="D561" s="7" t="s">
        <v>127</v>
      </c>
      <c r="E561" s="7" t="s">
        <v>45</v>
      </c>
      <c r="F561" s="7" t="s">
        <v>128</v>
      </c>
      <c r="G561" s="7" t="s">
        <v>18</v>
      </c>
      <c r="H561" s="7" t="s">
        <v>104</v>
      </c>
      <c r="I561" s="7">
        <v>108</v>
      </c>
      <c r="J561" s="7">
        <v>7</v>
      </c>
      <c r="K561" s="7">
        <v>692.65</v>
      </c>
      <c r="L561" s="7"/>
      <c r="M561" s="12" t="s">
        <v>105</v>
      </c>
      <c r="N561" s="13">
        <f t="shared" si="56"/>
        <v>98.95</v>
      </c>
      <c r="O561" s="13">
        <f t="shared" si="57"/>
        <v>692.65</v>
      </c>
      <c r="P561" s="13">
        <f t="shared" si="58"/>
        <v>334204.89</v>
      </c>
      <c r="Q561" s="13">
        <f t="shared" si="59"/>
        <v>565944.23999999987</v>
      </c>
      <c r="R561" s="13">
        <f t="shared" si="60"/>
        <v>5067935.88</v>
      </c>
      <c r="S561" s="18">
        <f t="shared" si="61"/>
        <v>435</v>
      </c>
      <c r="T561" s="30">
        <f t="shared" si="62"/>
        <v>11650.427310344827</v>
      </c>
    </row>
    <row r="562" spans="1:20" ht="14.25" customHeight="1">
      <c r="A562" s="6">
        <v>45640</v>
      </c>
      <c r="B562" s="7" t="s">
        <v>57</v>
      </c>
      <c r="C562" s="7" t="s">
        <v>87</v>
      </c>
      <c r="D562" s="7" t="s">
        <v>88</v>
      </c>
      <c r="E562" s="7" t="s">
        <v>60</v>
      </c>
      <c r="F562" s="7" t="s">
        <v>61</v>
      </c>
      <c r="G562" s="7" t="s">
        <v>51</v>
      </c>
      <c r="H562" s="7" t="s">
        <v>52</v>
      </c>
      <c r="I562" s="7">
        <v>72</v>
      </c>
      <c r="J562" s="7">
        <v>6</v>
      </c>
      <c r="K562" s="7">
        <v>696.48</v>
      </c>
      <c r="L562" s="7"/>
      <c r="M562" s="12" t="s">
        <v>105</v>
      </c>
      <c r="N562" s="13">
        <f t="shared" si="56"/>
        <v>116.08</v>
      </c>
      <c r="O562" s="13">
        <f t="shared" si="57"/>
        <v>696.48</v>
      </c>
      <c r="P562" s="13">
        <f t="shared" si="58"/>
        <v>8483.52</v>
      </c>
      <c r="Q562" s="13">
        <f t="shared" si="59"/>
        <v>640994.34000000008</v>
      </c>
      <c r="R562" s="13">
        <f t="shared" si="60"/>
        <v>5067243.2299999995</v>
      </c>
      <c r="S562" s="18">
        <f t="shared" si="61"/>
        <v>434</v>
      </c>
      <c r="T562" s="30">
        <f t="shared" si="62"/>
        <v>11675.675645161289</v>
      </c>
    </row>
    <row r="563" spans="1:20" ht="14.25" customHeight="1">
      <c r="A563" s="6">
        <v>45642</v>
      </c>
      <c r="B563" s="7" t="s">
        <v>57</v>
      </c>
      <c r="C563" s="7" t="s">
        <v>129</v>
      </c>
      <c r="D563" s="7" t="s">
        <v>130</v>
      </c>
      <c r="E563" s="7" t="s">
        <v>81</v>
      </c>
      <c r="F563" s="7" t="s">
        <v>82</v>
      </c>
      <c r="G563" s="7" t="s">
        <v>51</v>
      </c>
      <c r="H563" s="7" t="s">
        <v>52</v>
      </c>
      <c r="I563" s="7">
        <v>72</v>
      </c>
      <c r="J563" s="7">
        <v>6</v>
      </c>
      <c r="K563" s="7">
        <v>696.48</v>
      </c>
      <c r="L563" s="7"/>
      <c r="M563" s="12" t="s">
        <v>105</v>
      </c>
      <c r="N563" s="13">
        <f t="shared" si="56"/>
        <v>116.08</v>
      </c>
      <c r="O563" s="13">
        <f t="shared" si="57"/>
        <v>696.48</v>
      </c>
      <c r="P563" s="13">
        <f t="shared" si="58"/>
        <v>7787.04</v>
      </c>
      <c r="Q563" s="13">
        <f t="shared" si="59"/>
        <v>501827.21000000008</v>
      </c>
      <c r="R563" s="13">
        <f t="shared" si="60"/>
        <v>5066546.75</v>
      </c>
      <c r="S563" s="18">
        <f t="shared" si="61"/>
        <v>433</v>
      </c>
      <c r="T563" s="30">
        <f t="shared" si="62"/>
        <v>11701.031755196305</v>
      </c>
    </row>
    <row r="564" spans="1:20" ht="14.25" customHeight="1">
      <c r="A564" s="6">
        <v>45628</v>
      </c>
      <c r="B564" s="7" t="s">
        <v>57</v>
      </c>
      <c r="C564" s="7" t="s">
        <v>748</v>
      </c>
      <c r="D564" s="7" t="s">
        <v>749</v>
      </c>
      <c r="E564" s="7" t="s">
        <v>45</v>
      </c>
      <c r="F564" s="7" t="s">
        <v>152</v>
      </c>
      <c r="G564" s="7" t="s">
        <v>94</v>
      </c>
      <c r="H564" s="7" t="s">
        <v>95</v>
      </c>
      <c r="I564" s="7">
        <v>40</v>
      </c>
      <c r="J564" s="7">
        <v>2</v>
      </c>
      <c r="K564" s="7">
        <v>700</v>
      </c>
      <c r="L564" s="7"/>
      <c r="M564" s="12" t="s">
        <v>207</v>
      </c>
      <c r="N564" s="13">
        <f t="shared" si="56"/>
        <v>350</v>
      </c>
      <c r="O564" s="13">
        <f t="shared" si="57"/>
        <v>700</v>
      </c>
      <c r="P564" s="13">
        <f t="shared" si="58"/>
        <v>49636</v>
      </c>
      <c r="Q564" s="13">
        <f t="shared" si="59"/>
        <v>700</v>
      </c>
      <c r="R564" s="13">
        <f t="shared" si="60"/>
        <v>14870.489999999998</v>
      </c>
      <c r="S564" s="18">
        <f t="shared" si="61"/>
        <v>8</v>
      </c>
      <c r="T564" s="30">
        <f t="shared" si="62"/>
        <v>1858.8112499999997</v>
      </c>
    </row>
    <row r="565" spans="1:20" ht="14.25" customHeight="1">
      <c r="A565" s="6">
        <v>45642</v>
      </c>
      <c r="B565" s="7" t="s">
        <v>57</v>
      </c>
      <c r="C565" s="7" t="s">
        <v>129</v>
      </c>
      <c r="D565" s="7" t="s">
        <v>130</v>
      </c>
      <c r="E565" s="7" t="s">
        <v>81</v>
      </c>
      <c r="F565" s="7" t="s">
        <v>82</v>
      </c>
      <c r="G565" s="7" t="s">
        <v>110</v>
      </c>
      <c r="H565" s="7" t="s">
        <v>111</v>
      </c>
      <c r="I565" s="7">
        <v>48</v>
      </c>
      <c r="J565" s="7">
        <v>6</v>
      </c>
      <c r="K565" s="7">
        <v>700.02</v>
      </c>
      <c r="L565" s="7"/>
      <c r="M565" s="12" t="s">
        <v>105</v>
      </c>
      <c r="N565" s="13">
        <f t="shared" si="56"/>
        <v>116.67</v>
      </c>
      <c r="O565" s="13">
        <f t="shared" si="57"/>
        <v>700.02</v>
      </c>
      <c r="P565" s="13">
        <f t="shared" si="58"/>
        <v>154440.87</v>
      </c>
      <c r="Q565" s="13">
        <f t="shared" si="59"/>
        <v>501130.7300000001</v>
      </c>
      <c r="R565" s="13">
        <f t="shared" si="60"/>
        <v>5065850.2699999996</v>
      </c>
      <c r="S565" s="18">
        <f t="shared" si="61"/>
        <v>432</v>
      </c>
      <c r="T565" s="30">
        <f t="shared" si="62"/>
        <v>11726.505254629628</v>
      </c>
    </row>
    <row r="566" spans="1:20" ht="14.25" customHeight="1">
      <c r="A566" s="6">
        <v>45642</v>
      </c>
      <c r="B566" s="7" t="s">
        <v>57</v>
      </c>
      <c r="C566" s="7" t="s">
        <v>129</v>
      </c>
      <c r="D566" s="7" t="s">
        <v>130</v>
      </c>
      <c r="E566" s="7" t="s">
        <v>81</v>
      </c>
      <c r="F566" s="7" t="s">
        <v>82</v>
      </c>
      <c r="G566" s="7" t="s">
        <v>110</v>
      </c>
      <c r="H566" s="7" t="s">
        <v>111</v>
      </c>
      <c r="I566" s="7">
        <v>96</v>
      </c>
      <c r="J566" s="7">
        <v>12</v>
      </c>
      <c r="K566" s="7">
        <v>700.08</v>
      </c>
      <c r="L566" s="7"/>
      <c r="M566" s="12" t="s">
        <v>105</v>
      </c>
      <c r="N566" s="13">
        <f t="shared" si="56"/>
        <v>58.34</v>
      </c>
      <c r="O566" s="13">
        <f t="shared" si="57"/>
        <v>700.08</v>
      </c>
      <c r="P566" s="13">
        <f t="shared" si="58"/>
        <v>153740.84999999998</v>
      </c>
      <c r="Q566" s="13">
        <f t="shared" si="59"/>
        <v>500430.71000000008</v>
      </c>
      <c r="R566" s="13">
        <f t="shared" si="60"/>
        <v>5065150.25</v>
      </c>
      <c r="S566" s="18">
        <f t="shared" si="61"/>
        <v>431</v>
      </c>
      <c r="T566" s="30">
        <f t="shared" si="62"/>
        <v>11752.088747099768</v>
      </c>
    </row>
    <row r="567" spans="1:20" ht="14.25" customHeight="1">
      <c r="A567" s="6">
        <v>45644</v>
      </c>
      <c r="B567" s="7" t="s">
        <v>57</v>
      </c>
      <c r="C567" s="7" t="s">
        <v>65</v>
      </c>
      <c r="D567" s="7" t="s">
        <v>66</v>
      </c>
      <c r="E567" s="7" t="s">
        <v>60</v>
      </c>
      <c r="F567" s="7" t="s">
        <v>61</v>
      </c>
      <c r="G567" s="7" t="s">
        <v>18</v>
      </c>
      <c r="H567" s="7" t="s">
        <v>89</v>
      </c>
      <c r="I567" s="7">
        <v>72</v>
      </c>
      <c r="J567" s="7">
        <v>2</v>
      </c>
      <c r="K567" s="7">
        <v>704.02</v>
      </c>
      <c r="L567" s="7"/>
      <c r="M567" s="12" t="s">
        <v>136</v>
      </c>
      <c r="N567" s="13">
        <f t="shared" si="56"/>
        <v>352.01</v>
      </c>
      <c r="O567" s="13">
        <f t="shared" si="57"/>
        <v>704.02</v>
      </c>
      <c r="P567" s="13">
        <f t="shared" si="58"/>
        <v>27998.149999999998</v>
      </c>
      <c r="Q567" s="13">
        <f t="shared" si="59"/>
        <v>542792.17000000004</v>
      </c>
      <c r="R567" s="13">
        <f t="shared" si="60"/>
        <v>11884141.689999999</v>
      </c>
      <c r="S567" s="18">
        <f t="shared" si="61"/>
        <v>353</v>
      </c>
      <c r="T567" s="30">
        <f t="shared" si="62"/>
        <v>33666.12376770538</v>
      </c>
    </row>
    <row r="568" spans="1:20" ht="14.25" customHeight="1">
      <c r="A568" s="6">
        <v>45640</v>
      </c>
      <c r="B568" s="7" t="s">
        <v>57</v>
      </c>
      <c r="C568" s="7" t="s">
        <v>65</v>
      </c>
      <c r="D568" s="7" t="s">
        <v>66</v>
      </c>
      <c r="E568" s="7" t="s">
        <v>60</v>
      </c>
      <c r="F568" s="7" t="s">
        <v>61</v>
      </c>
      <c r="G568" s="7" t="s">
        <v>74</v>
      </c>
      <c r="H568" s="7" t="s">
        <v>76</v>
      </c>
      <c r="I568" s="7">
        <v>12</v>
      </c>
      <c r="J568" s="7">
        <v>1</v>
      </c>
      <c r="K568" s="7">
        <v>713.4</v>
      </c>
      <c r="L568" s="7"/>
      <c r="M568" s="12" t="s">
        <v>105</v>
      </c>
      <c r="N568" s="13">
        <f t="shared" si="56"/>
        <v>713.4</v>
      </c>
      <c r="O568" s="13">
        <f t="shared" si="57"/>
        <v>713.4</v>
      </c>
      <c r="P568" s="13">
        <f t="shared" si="58"/>
        <v>86545.459999999992</v>
      </c>
      <c r="Q568" s="13">
        <f t="shared" si="59"/>
        <v>542088.15</v>
      </c>
      <c r="R568" s="13">
        <f t="shared" si="60"/>
        <v>5064450.17</v>
      </c>
      <c r="S568" s="18">
        <f t="shared" si="61"/>
        <v>430</v>
      </c>
      <c r="T568" s="30">
        <f t="shared" si="62"/>
        <v>11777.791093023256</v>
      </c>
    </row>
    <row r="569" spans="1:20" ht="14.25" customHeight="1">
      <c r="A569" s="6">
        <v>45640</v>
      </c>
      <c r="B569" s="7" t="s">
        <v>57</v>
      </c>
      <c r="C569" s="7" t="s">
        <v>106</v>
      </c>
      <c r="D569" s="7" t="s">
        <v>107</v>
      </c>
      <c r="E569" s="7" t="s">
        <v>81</v>
      </c>
      <c r="F569" s="7" t="s">
        <v>82</v>
      </c>
      <c r="G569" s="7" t="s">
        <v>74</v>
      </c>
      <c r="H569" s="7" t="s">
        <v>75</v>
      </c>
      <c r="I569" s="7">
        <v>56</v>
      </c>
      <c r="J569" s="7">
        <v>4</v>
      </c>
      <c r="K569" s="7">
        <v>745.44</v>
      </c>
      <c r="L569" s="7"/>
      <c r="M569" s="12" t="s">
        <v>105</v>
      </c>
      <c r="N569" s="13">
        <f t="shared" si="56"/>
        <v>186.36</v>
      </c>
      <c r="O569" s="13">
        <f t="shared" si="57"/>
        <v>745.44</v>
      </c>
      <c r="P569" s="13">
        <f t="shared" si="58"/>
        <v>407964.53999999992</v>
      </c>
      <c r="Q569" s="13">
        <f t="shared" si="59"/>
        <v>363005.43</v>
      </c>
      <c r="R569" s="13">
        <f t="shared" si="60"/>
        <v>5063736.7699999996</v>
      </c>
      <c r="S569" s="18">
        <f t="shared" si="61"/>
        <v>429</v>
      </c>
      <c r="T569" s="30">
        <f t="shared" si="62"/>
        <v>11803.582214452214</v>
      </c>
    </row>
    <row r="570" spans="1:20" ht="14.25" customHeight="1">
      <c r="A570" s="6">
        <v>45639</v>
      </c>
      <c r="B570" s="7" t="s">
        <v>57</v>
      </c>
      <c r="C570" s="7" t="s">
        <v>67</v>
      </c>
      <c r="D570" s="7" t="s">
        <v>68</v>
      </c>
      <c r="E570" s="7" t="s">
        <v>60</v>
      </c>
      <c r="F570" s="7" t="s">
        <v>61</v>
      </c>
      <c r="G570" s="7" t="s">
        <v>74</v>
      </c>
      <c r="H570" s="7" t="s">
        <v>76</v>
      </c>
      <c r="I570" s="7">
        <v>12</v>
      </c>
      <c r="J570" s="7">
        <v>1</v>
      </c>
      <c r="K570" s="7">
        <v>750</v>
      </c>
      <c r="L570" s="7"/>
      <c r="M570" s="12" t="s">
        <v>64</v>
      </c>
      <c r="N570" s="13">
        <f t="shared" si="56"/>
        <v>750</v>
      </c>
      <c r="O570" s="13">
        <f t="shared" si="57"/>
        <v>750</v>
      </c>
      <c r="P570" s="13">
        <f t="shared" si="58"/>
        <v>85832.06</v>
      </c>
      <c r="Q570" s="13">
        <f t="shared" si="59"/>
        <v>308378.78999999998</v>
      </c>
      <c r="R570" s="13">
        <f t="shared" si="60"/>
        <v>749113.04</v>
      </c>
      <c r="S570" s="18">
        <f t="shared" si="61"/>
        <v>72</v>
      </c>
      <c r="T570" s="30">
        <f t="shared" si="62"/>
        <v>10404.347777777779</v>
      </c>
    </row>
    <row r="571" spans="1:20" ht="14.25" customHeight="1">
      <c r="A571" s="6">
        <v>45646</v>
      </c>
      <c r="B571" s="7" t="s">
        <v>57</v>
      </c>
      <c r="C571" s="7" t="s">
        <v>67</v>
      </c>
      <c r="D571" s="7" t="s">
        <v>68</v>
      </c>
      <c r="E571" s="7" t="s">
        <v>60</v>
      </c>
      <c r="F571" s="7" t="s">
        <v>61</v>
      </c>
      <c r="G571" s="7" t="s">
        <v>110</v>
      </c>
      <c r="H571" s="7" t="s">
        <v>111</v>
      </c>
      <c r="I571" s="7">
        <v>120</v>
      </c>
      <c r="J571" s="7">
        <v>12</v>
      </c>
      <c r="K571" s="7">
        <v>750</v>
      </c>
      <c r="L571" s="7"/>
      <c r="M571" s="12" t="s">
        <v>136</v>
      </c>
      <c r="N571" s="13">
        <f t="shared" si="56"/>
        <v>62.5</v>
      </c>
      <c r="O571" s="13">
        <f t="shared" si="57"/>
        <v>750</v>
      </c>
      <c r="P571" s="13">
        <f t="shared" si="58"/>
        <v>153040.76999999999</v>
      </c>
      <c r="Q571" s="13">
        <f t="shared" si="59"/>
        <v>307628.78999999998</v>
      </c>
      <c r="R571" s="13">
        <f t="shared" si="60"/>
        <v>11883437.67</v>
      </c>
      <c r="S571" s="18">
        <f t="shared" si="61"/>
        <v>352</v>
      </c>
      <c r="T571" s="30">
        <f t="shared" si="62"/>
        <v>33759.766107954543</v>
      </c>
    </row>
    <row r="572" spans="1:20" ht="14.25" customHeight="1">
      <c r="A572" s="6">
        <v>45642</v>
      </c>
      <c r="B572" s="7" t="s">
        <v>57</v>
      </c>
      <c r="C572" s="7" t="s">
        <v>129</v>
      </c>
      <c r="D572" s="7" t="s">
        <v>130</v>
      </c>
      <c r="E572" s="7" t="s">
        <v>81</v>
      </c>
      <c r="F572" s="7" t="s">
        <v>82</v>
      </c>
      <c r="G572" s="7" t="s">
        <v>110</v>
      </c>
      <c r="H572" s="7" t="s">
        <v>111</v>
      </c>
      <c r="I572" s="7">
        <v>120</v>
      </c>
      <c r="J572" s="7">
        <v>12</v>
      </c>
      <c r="K572" s="7">
        <v>750</v>
      </c>
      <c r="L572" s="7"/>
      <c r="M572" s="12" t="s">
        <v>105</v>
      </c>
      <c r="N572" s="13">
        <f t="shared" si="56"/>
        <v>62.5</v>
      </c>
      <c r="O572" s="13">
        <f t="shared" si="57"/>
        <v>750</v>
      </c>
      <c r="P572" s="13">
        <f t="shared" si="58"/>
        <v>152290.76999999999</v>
      </c>
      <c r="Q572" s="13">
        <f t="shared" si="59"/>
        <v>499730.63000000006</v>
      </c>
      <c r="R572" s="13">
        <f t="shared" si="60"/>
        <v>5062991.33</v>
      </c>
      <c r="S572" s="18">
        <f t="shared" si="61"/>
        <v>428</v>
      </c>
      <c r="T572" s="30">
        <f t="shared" si="62"/>
        <v>11829.418995327103</v>
      </c>
    </row>
    <row r="573" spans="1:20" ht="14.25" customHeight="1">
      <c r="A573" s="6">
        <v>45642</v>
      </c>
      <c r="B573" s="7" t="s">
        <v>57</v>
      </c>
      <c r="C573" s="7" t="s">
        <v>129</v>
      </c>
      <c r="D573" s="7" t="s">
        <v>130</v>
      </c>
      <c r="E573" s="7" t="s">
        <v>81</v>
      </c>
      <c r="F573" s="7" t="s">
        <v>82</v>
      </c>
      <c r="G573" s="7" t="s">
        <v>74</v>
      </c>
      <c r="H573" s="7" t="s">
        <v>75</v>
      </c>
      <c r="I573" s="7">
        <v>48</v>
      </c>
      <c r="J573" s="7">
        <v>10</v>
      </c>
      <c r="K573" s="7">
        <v>763.7</v>
      </c>
      <c r="L573" s="7"/>
      <c r="M573" s="12" t="s">
        <v>136</v>
      </c>
      <c r="N573" s="13">
        <f t="shared" si="56"/>
        <v>76.37</v>
      </c>
      <c r="O573" s="13">
        <f t="shared" si="57"/>
        <v>763.7</v>
      </c>
      <c r="P573" s="13">
        <f t="shared" si="58"/>
        <v>407219.09999999992</v>
      </c>
      <c r="Q573" s="13">
        <f t="shared" si="59"/>
        <v>498980.63000000006</v>
      </c>
      <c r="R573" s="13">
        <f t="shared" si="60"/>
        <v>11882687.67</v>
      </c>
      <c r="S573" s="18">
        <f t="shared" si="61"/>
        <v>351</v>
      </c>
      <c r="T573" s="30">
        <f t="shared" si="62"/>
        <v>33853.811025641022</v>
      </c>
    </row>
    <row r="574" spans="1:20" ht="14.25" customHeight="1">
      <c r="A574" s="6">
        <v>45642</v>
      </c>
      <c r="B574" s="7" t="s">
        <v>57</v>
      </c>
      <c r="C574" s="7" t="s">
        <v>126</v>
      </c>
      <c r="D574" s="7" t="s">
        <v>127</v>
      </c>
      <c r="E574" s="7" t="s">
        <v>45</v>
      </c>
      <c r="F574" s="7" t="s">
        <v>128</v>
      </c>
      <c r="G574" s="7" t="s">
        <v>18</v>
      </c>
      <c r="H574" s="7" t="s">
        <v>103</v>
      </c>
      <c r="I574" s="7">
        <v>192</v>
      </c>
      <c r="J574" s="7">
        <v>12</v>
      </c>
      <c r="K574" s="7">
        <v>789.36</v>
      </c>
      <c r="L574" s="7"/>
      <c r="M574" s="12" t="s">
        <v>105</v>
      </c>
      <c r="N574" s="13">
        <f t="shared" si="56"/>
        <v>65.78</v>
      </c>
      <c r="O574" s="13">
        <f t="shared" si="57"/>
        <v>789.36</v>
      </c>
      <c r="P574" s="13">
        <f t="shared" si="58"/>
        <v>21620.640000000003</v>
      </c>
      <c r="Q574" s="13">
        <f t="shared" si="59"/>
        <v>565251.58999999985</v>
      </c>
      <c r="R574" s="13">
        <f t="shared" si="60"/>
        <v>5062241.33</v>
      </c>
      <c r="S574" s="18">
        <f t="shared" si="61"/>
        <v>427</v>
      </c>
      <c r="T574" s="30">
        <f t="shared" si="62"/>
        <v>11855.366112412179</v>
      </c>
    </row>
    <row r="575" spans="1:20" ht="14.25" customHeight="1">
      <c r="A575" s="6">
        <v>45646</v>
      </c>
      <c r="B575" s="7" t="s">
        <v>57</v>
      </c>
      <c r="C575" s="7" t="s">
        <v>67</v>
      </c>
      <c r="D575" s="7" t="s">
        <v>68</v>
      </c>
      <c r="E575" s="7" t="s">
        <v>60</v>
      </c>
      <c r="F575" s="7" t="s">
        <v>61</v>
      </c>
      <c r="G575" s="7" t="s">
        <v>110</v>
      </c>
      <c r="H575" s="7" t="s">
        <v>111</v>
      </c>
      <c r="I575" s="7">
        <v>72</v>
      </c>
      <c r="J575" s="7">
        <v>12</v>
      </c>
      <c r="K575" s="7">
        <v>790.08</v>
      </c>
      <c r="L575" s="7"/>
      <c r="M575" s="12" t="s">
        <v>136</v>
      </c>
      <c r="N575" s="13">
        <f t="shared" si="56"/>
        <v>65.84</v>
      </c>
      <c r="O575" s="13">
        <f t="shared" si="57"/>
        <v>790.08</v>
      </c>
      <c r="P575" s="13">
        <f t="shared" si="58"/>
        <v>151540.76999999999</v>
      </c>
      <c r="Q575" s="13">
        <f t="shared" si="59"/>
        <v>306878.78999999998</v>
      </c>
      <c r="R575" s="13">
        <f t="shared" si="60"/>
        <v>11881923.969999999</v>
      </c>
      <c r="S575" s="18">
        <f t="shared" si="61"/>
        <v>350</v>
      </c>
      <c r="T575" s="30">
        <f t="shared" si="62"/>
        <v>33948.354199999994</v>
      </c>
    </row>
    <row r="576" spans="1:20" ht="14.25" customHeight="1">
      <c r="A576" s="6">
        <v>45642</v>
      </c>
      <c r="B576" s="7" t="s">
        <v>57</v>
      </c>
      <c r="C576" s="7" t="s">
        <v>126</v>
      </c>
      <c r="D576" s="7" t="s">
        <v>127</v>
      </c>
      <c r="E576" s="7" t="s">
        <v>45</v>
      </c>
      <c r="F576" s="7" t="s">
        <v>128</v>
      </c>
      <c r="G576" s="7" t="s">
        <v>110</v>
      </c>
      <c r="H576" s="7" t="s">
        <v>111</v>
      </c>
      <c r="I576" s="7">
        <v>120</v>
      </c>
      <c r="J576" s="7">
        <v>12</v>
      </c>
      <c r="K576" s="7">
        <v>800.04</v>
      </c>
      <c r="L576" s="7"/>
      <c r="M576" s="12" t="s">
        <v>105</v>
      </c>
      <c r="N576" s="13">
        <f t="shared" si="56"/>
        <v>66.67</v>
      </c>
      <c r="O576" s="13">
        <f t="shared" si="57"/>
        <v>800.04</v>
      </c>
      <c r="P576" s="13">
        <f t="shared" si="58"/>
        <v>150750.68999999997</v>
      </c>
      <c r="Q576" s="13">
        <f t="shared" si="59"/>
        <v>564462.22999999986</v>
      </c>
      <c r="R576" s="13">
        <f t="shared" si="60"/>
        <v>5061451.97</v>
      </c>
      <c r="S576" s="18">
        <f t="shared" si="61"/>
        <v>426</v>
      </c>
      <c r="T576" s="30">
        <f t="shared" si="62"/>
        <v>11881.34265258216</v>
      </c>
    </row>
    <row r="577" spans="1:20" ht="14.25" customHeight="1">
      <c r="A577" s="6">
        <v>45642</v>
      </c>
      <c r="B577" s="7" t="s">
        <v>57</v>
      </c>
      <c r="C577" s="7" t="s">
        <v>129</v>
      </c>
      <c r="D577" s="7" t="s">
        <v>130</v>
      </c>
      <c r="E577" s="7" t="s">
        <v>81</v>
      </c>
      <c r="F577" s="7" t="s">
        <v>82</v>
      </c>
      <c r="G577" s="7" t="s">
        <v>110</v>
      </c>
      <c r="H577" s="7" t="s">
        <v>111</v>
      </c>
      <c r="I577" s="7">
        <v>120</v>
      </c>
      <c r="J577" s="7">
        <v>12</v>
      </c>
      <c r="K577" s="7">
        <v>800.04</v>
      </c>
      <c r="L577" s="7"/>
      <c r="M577" s="12" t="s">
        <v>105</v>
      </c>
      <c r="N577" s="13">
        <f t="shared" si="56"/>
        <v>66.67</v>
      </c>
      <c r="O577" s="13">
        <f t="shared" si="57"/>
        <v>800.04</v>
      </c>
      <c r="P577" s="13">
        <f t="shared" si="58"/>
        <v>149950.65</v>
      </c>
      <c r="Q577" s="13">
        <f t="shared" si="59"/>
        <v>498216.93000000011</v>
      </c>
      <c r="R577" s="13">
        <f t="shared" si="60"/>
        <v>5060651.93</v>
      </c>
      <c r="S577" s="18">
        <f t="shared" si="61"/>
        <v>425</v>
      </c>
      <c r="T577" s="30">
        <f t="shared" si="62"/>
        <v>11907.416305882352</v>
      </c>
    </row>
    <row r="578" spans="1:20" ht="14.25" customHeight="1">
      <c r="A578" s="6">
        <v>45642</v>
      </c>
      <c r="B578" s="7" t="s">
        <v>57</v>
      </c>
      <c r="C578" s="7" t="s">
        <v>126</v>
      </c>
      <c r="D578" s="7" t="s">
        <v>127</v>
      </c>
      <c r="E578" s="7" t="s">
        <v>45</v>
      </c>
      <c r="F578" s="7" t="s">
        <v>128</v>
      </c>
      <c r="G578" s="7" t="s">
        <v>51</v>
      </c>
      <c r="H578" s="7" t="s">
        <v>52</v>
      </c>
      <c r="I578" s="7">
        <v>96</v>
      </c>
      <c r="J578" s="7">
        <v>12</v>
      </c>
      <c r="K578" s="7">
        <v>803.52</v>
      </c>
      <c r="L578" s="7"/>
      <c r="M578" s="12" t="s">
        <v>105</v>
      </c>
      <c r="N578" s="13">
        <f t="shared" ref="N578:N641" si="63">K578/J578</f>
        <v>66.959999999999994</v>
      </c>
      <c r="O578" s="13">
        <f t="shared" ref="O578:O641" si="64">J578*N578</f>
        <v>803.52</v>
      </c>
      <c r="P578" s="13">
        <f t="shared" ref="P578:P641" si="65">SUMIFS(O578:O2004,G578:G2004,G578,H578:H2004,H578)</f>
        <v>7090.5599999999995</v>
      </c>
      <c r="Q578" s="13">
        <f t="shared" ref="Q578:Q641" si="66">SUMIF(C578:C2004,C578,O578:O2004)</f>
        <v>563662.18999999994</v>
      </c>
      <c r="R578" s="13">
        <f t="shared" si="60"/>
        <v>5059851.8899999997</v>
      </c>
      <c r="S578" s="18">
        <f t="shared" si="61"/>
        <v>424</v>
      </c>
      <c r="T578" s="30">
        <f t="shared" si="62"/>
        <v>11933.612948113207</v>
      </c>
    </row>
    <row r="579" spans="1:20" ht="14.25" customHeight="1">
      <c r="A579" s="6">
        <v>45643</v>
      </c>
      <c r="B579" s="7" t="s">
        <v>57</v>
      </c>
      <c r="C579" s="7" t="s">
        <v>137</v>
      </c>
      <c r="D579" s="7" t="s">
        <v>138</v>
      </c>
      <c r="E579" s="7" t="s">
        <v>60</v>
      </c>
      <c r="F579" s="7" t="s">
        <v>61</v>
      </c>
      <c r="G579" s="7" t="s">
        <v>26</v>
      </c>
      <c r="H579" s="7" t="s">
        <v>27</v>
      </c>
      <c r="I579" s="7">
        <v>96</v>
      </c>
      <c r="J579" s="7">
        <v>12</v>
      </c>
      <c r="K579" s="7">
        <v>803.52</v>
      </c>
      <c r="L579" s="7"/>
      <c r="M579" s="12" t="s">
        <v>136</v>
      </c>
      <c r="N579" s="13">
        <f t="shared" si="63"/>
        <v>66.959999999999994</v>
      </c>
      <c r="O579" s="13">
        <f t="shared" si="64"/>
        <v>803.52</v>
      </c>
      <c r="P579" s="13">
        <f t="shared" si="65"/>
        <v>121592.94</v>
      </c>
      <c r="Q579" s="13">
        <f t="shared" si="66"/>
        <v>383568.97000000003</v>
      </c>
      <c r="R579" s="13">
        <f t="shared" ref="R579:R642" si="67">SUMIF(M579:M2005,M579,O579:O2005)</f>
        <v>11881133.890000001</v>
      </c>
      <c r="S579" s="18">
        <f t="shared" ref="S579:S642" si="68">COUNTIF(M579:M2005,M579)</f>
        <v>349</v>
      </c>
      <c r="T579" s="30">
        <f t="shared" ref="T579:T642" si="69">R579/S579</f>
        <v>34043.363581661892</v>
      </c>
    </row>
    <row r="580" spans="1:20" ht="14.25" customHeight="1">
      <c r="A580" s="6">
        <v>45642</v>
      </c>
      <c r="B580" s="7" t="s">
        <v>57</v>
      </c>
      <c r="C580" s="7" t="s">
        <v>129</v>
      </c>
      <c r="D580" s="7" t="s">
        <v>130</v>
      </c>
      <c r="E580" s="7" t="s">
        <v>81</v>
      </c>
      <c r="F580" s="7" t="s">
        <v>82</v>
      </c>
      <c r="G580" s="7" t="s">
        <v>74</v>
      </c>
      <c r="H580" s="7" t="s">
        <v>76</v>
      </c>
      <c r="I580" s="7">
        <v>48</v>
      </c>
      <c r="J580" s="7">
        <v>12</v>
      </c>
      <c r="K580" s="7">
        <v>818.16</v>
      </c>
      <c r="L580" s="7"/>
      <c r="M580" s="12" t="s">
        <v>136</v>
      </c>
      <c r="N580" s="13">
        <f t="shared" si="63"/>
        <v>68.179999999999993</v>
      </c>
      <c r="O580" s="13">
        <f t="shared" si="64"/>
        <v>818.15999999999985</v>
      </c>
      <c r="P580" s="13">
        <f t="shared" si="65"/>
        <v>85082.06</v>
      </c>
      <c r="Q580" s="13">
        <f t="shared" si="66"/>
        <v>497416.89000000007</v>
      </c>
      <c r="R580" s="13">
        <f t="shared" si="67"/>
        <v>11880330.369999999</v>
      </c>
      <c r="S580" s="18">
        <f t="shared" si="68"/>
        <v>348</v>
      </c>
      <c r="T580" s="30">
        <f t="shared" si="69"/>
        <v>34138.880373563217</v>
      </c>
    </row>
    <row r="581" spans="1:20" ht="14.25" customHeight="1">
      <c r="A581" s="6">
        <v>45639</v>
      </c>
      <c r="B581" s="7" t="s">
        <v>57</v>
      </c>
      <c r="C581" s="7" t="s">
        <v>65</v>
      </c>
      <c r="D581" s="7" t="s">
        <v>66</v>
      </c>
      <c r="E581" s="7" t="s">
        <v>60</v>
      </c>
      <c r="F581" s="7" t="s">
        <v>61</v>
      </c>
      <c r="G581" s="7" t="s">
        <v>74</v>
      </c>
      <c r="H581" s="7" t="s">
        <v>76</v>
      </c>
      <c r="I581" s="7">
        <v>48</v>
      </c>
      <c r="J581" s="7">
        <v>12</v>
      </c>
      <c r="K581" s="7">
        <v>818.16</v>
      </c>
      <c r="L581" s="7"/>
      <c r="M581" s="12" t="s">
        <v>64</v>
      </c>
      <c r="N581" s="13">
        <f t="shared" si="63"/>
        <v>68.179999999999993</v>
      </c>
      <c r="O581" s="13">
        <f t="shared" si="64"/>
        <v>818.15999999999985</v>
      </c>
      <c r="P581" s="13">
        <f t="shared" si="65"/>
        <v>84263.9</v>
      </c>
      <c r="Q581" s="13">
        <f t="shared" si="66"/>
        <v>541374.75</v>
      </c>
      <c r="R581" s="13">
        <f t="shared" si="67"/>
        <v>748363.04</v>
      </c>
      <c r="S581" s="18">
        <f t="shared" si="68"/>
        <v>71</v>
      </c>
      <c r="T581" s="30">
        <f t="shared" si="69"/>
        <v>10540.324507042254</v>
      </c>
    </row>
    <row r="582" spans="1:20" ht="14.25" customHeight="1">
      <c r="A582" s="6">
        <v>45642</v>
      </c>
      <c r="B582" s="7" t="s">
        <v>57</v>
      </c>
      <c r="C582" s="7" t="s">
        <v>129</v>
      </c>
      <c r="D582" s="7" t="s">
        <v>130</v>
      </c>
      <c r="E582" s="7" t="s">
        <v>81</v>
      </c>
      <c r="F582" s="7" t="s">
        <v>82</v>
      </c>
      <c r="G582" s="7" t="s">
        <v>55</v>
      </c>
      <c r="H582" s="7" t="s">
        <v>56</v>
      </c>
      <c r="I582" s="7">
        <v>40</v>
      </c>
      <c r="J582" s="7">
        <v>8</v>
      </c>
      <c r="K582" s="7">
        <v>833.36</v>
      </c>
      <c r="L582" s="7"/>
      <c r="M582" s="12" t="s">
        <v>105</v>
      </c>
      <c r="N582" s="13">
        <f t="shared" si="63"/>
        <v>104.17</v>
      </c>
      <c r="O582" s="13">
        <f t="shared" si="64"/>
        <v>833.36</v>
      </c>
      <c r="P582" s="13">
        <f t="shared" si="65"/>
        <v>419562.18999999983</v>
      </c>
      <c r="Q582" s="13">
        <f t="shared" si="66"/>
        <v>496598.7300000001</v>
      </c>
      <c r="R582" s="13">
        <f t="shared" si="67"/>
        <v>5059048.37</v>
      </c>
      <c r="S582" s="18">
        <f t="shared" si="68"/>
        <v>423</v>
      </c>
      <c r="T582" s="30">
        <f t="shared" si="69"/>
        <v>11959.925224586288</v>
      </c>
    </row>
    <row r="583" spans="1:20" ht="14.25" customHeight="1">
      <c r="A583" s="6">
        <v>45640</v>
      </c>
      <c r="B583" s="7" t="s">
        <v>57</v>
      </c>
      <c r="C583" s="7" t="s">
        <v>96</v>
      </c>
      <c r="D583" s="7" t="s">
        <v>97</v>
      </c>
      <c r="E583" s="7" t="s">
        <v>60</v>
      </c>
      <c r="F583" s="7" t="s">
        <v>61</v>
      </c>
      <c r="G583" s="7" t="s">
        <v>74</v>
      </c>
      <c r="H583" s="7" t="s">
        <v>75</v>
      </c>
      <c r="I583" s="7">
        <v>48</v>
      </c>
      <c r="J583" s="7">
        <v>11</v>
      </c>
      <c r="K583" s="7">
        <v>840.07</v>
      </c>
      <c r="L583" s="7"/>
      <c r="M583" s="12" t="s">
        <v>105</v>
      </c>
      <c r="N583" s="13">
        <f t="shared" si="63"/>
        <v>76.37</v>
      </c>
      <c r="O583" s="13">
        <f t="shared" si="64"/>
        <v>840.07</v>
      </c>
      <c r="P583" s="13">
        <f t="shared" si="65"/>
        <v>406455.39999999991</v>
      </c>
      <c r="Q583" s="13">
        <f t="shared" si="66"/>
        <v>794013.33999999985</v>
      </c>
      <c r="R583" s="13">
        <f t="shared" si="67"/>
        <v>5058215.01</v>
      </c>
      <c r="S583" s="18">
        <f t="shared" si="68"/>
        <v>422</v>
      </c>
      <c r="T583" s="30">
        <f t="shared" si="69"/>
        <v>11986.291492890994</v>
      </c>
    </row>
    <row r="584" spans="1:20" ht="14.25" customHeight="1">
      <c r="A584" s="6">
        <v>45640</v>
      </c>
      <c r="B584" s="7" t="s">
        <v>57</v>
      </c>
      <c r="C584" s="7" t="s">
        <v>87</v>
      </c>
      <c r="D584" s="7" t="s">
        <v>88</v>
      </c>
      <c r="E584" s="7" t="s">
        <v>60</v>
      </c>
      <c r="F584" s="7" t="s">
        <v>61</v>
      </c>
      <c r="G584" s="7" t="s">
        <v>110</v>
      </c>
      <c r="H584" s="7" t="s">
        <v>111</v>
      </c>
      <c r="I584" s="7">
        <v>48</v>
      </c>
      <c r="J584" s="7">
        <v>6</v>
      </c>
      <c r="K584" s="7">
        <v>850.02</v>
      </c>
      <c r="L584" s="7"/>
      <c r="M584" s="12" t="s">
        <v>105</v>
      </c>
      <c r="N584" s="13">
        <f t="shared" si="63"/>
        <v>141.66999999999999</v>
      </c>
      <c r="O584" s="13">
        <f t="shared" si="64"/>
        <v>850.02</v>
      </c>
      <c r="P584" s="13">
        <f t="shared" si="65"/>
        <v>149150.60999999999</v>
      </c>
      <c r="Q584" s="13">
        <f t="shared" si="66"/>
        <v>640297.8600000001</v>
      </c>
      <c r="R584" s="13">
        <f t="shared" si="67"/>
        <v>5057374.9399999995</v>
      </c>
      <c r="S584" s="18">
        <f t="shared" si="68"/>
        <v>421</v>
      </c>
      <c r="T584" s="30">
        <f t="shared" si="69"/>
        <v>12012.767078384797</v>
      </c>
    </row>
    <row r="585" spans="1:20" ht="14.25" customHeight="1">
      <c r="A585" s="6">
        <v>45645</v>
      </c>
      <c r="B585" s="7" t="s">
        <v>57</v>
      </c>
      <c r="C585" s="7" t="s">
        <v>87</v>
      </c>
      <c r="D585" s="7" t="s">
        <v>88</v>
      </c>
      <c r="E585" s="7" t="s">
        <v>60</v>
      </c>
      <c r="F585" s="7" t="s">
        <v>61</v>
      </c>
      <c r="G585" s="7" t="s">
        <v>110</v>
      </c>
      <c r="H585" s="7" t="s">
        <v>111</v>
      </c>
      <c r="I585" s="7">
        <v>120</v>
      </c>
      <c r="J585" s="7">
        <v>12</v>
      </c>
      <c r="K585" s="7">
        <v>850.08</v>
      </c>
      <c r="L585" s="7"/>
      <c r="M585" s="12" t="s">
        <v>136</v>
      </c>
      <c r="N585" s="13">
        <f t="shared" si="63"/>
        <v>70.84</v>
      </c>
      <c r="O585" s="13">
        <f t="shared" si="64"/>
        <v>850.08</v>
      </c>
      <c r="P585" s="13">
        <f t="shared" si="65"/>
        <v>148300.59</v>
      </c>
      <c r="Q585" s="13">
        <f t="shared" si="66"/>
        <v>639447.84000000008</v>
      </c>
      <c r="R585" s="13">
        <f t="shared" si="67"/>
        <v>11879512.209999999</v>
      </c>
      <c r="S585" s="18">
        <f t="shared" si="68"/>
        <v>347</v>
      </c>
      <c r="T585" s="30">
        <f t="shared" si="69"/>
        <v>34234.905504322764</v>
      </c>
    </row>
    <row r="586" spans="1:20" ht="14.25" customHeight="1">
      <c r="A586" s="6">
        <v>45640</v>
      </c>
      <c r="B586" s="7" t="s">
        <v>57</v>
      </c>
      <c r="C586" s="7" t="s">
        <v>87</v>
      </c>
      <c r="D586" s="7" t="s">
        <v>88</v>
      </c>
      <c r="E586" s="7" t="s">
        <v>60</v>
      </c>
      <c r="F586" s="7" t="s">
        <v>61</v>
      </c>
      <c r="G586" s="7" t="s">
        <v>26</v>
      </c>
      <c r="H586" s="7" t="s">
        <v>27</v>
      </c>
      <c r="I586" s="7">
        <v>144</v>
      </c>
      <c r="J586" s="7">
        <v>24</v>
      </c>
      <c r="K586" s="7">
        <v>857.04</v>
      </c>
      <c r="L586" s="7"/>
      <c r="M586" s="12" t="s">
        <v>105</v>
      </c>
      <c r="N586" s="13">
        <f t="shared" si="63"/>
        <v>35.71</v>
      </c>
      <c r="O586" s="13">
        <f t="shared" si="64"/>
        <v>857.04</v>
      </c>
      <c r="P586" s="13">
        <f t="shared" si="65"/>
        <v>120789.42000000001</v>
      </c>
      <c r="Q586" s="13">
        <f t="shared" si="66"/>
        <v>638597.76000000013</v>
      </c>
      <c r="R586" s="13">
        <f t="shared" si="67"/>
        <v>5056524.92</v>
      </c>
      <c r="S586" s="18">
        <f t="shared" si="68"/>
        <v>420</v>
      </c>
      <c r="T586" s="30">
        <f t="shared" si="69"/>
        <v>12039.345047619048</v>
      </c>
    </row>
    <row r="587" spans="1:20" ht="14.25" customHeight="1">
      <c r="A587" s="6">
        <v>45645</v>
      </c>
      <c r="B587" s="7" t="s">
        <v>57</v>
      </c>
      <c r="C587" s="7" t="s">
        <v>87</v>
      </c>
      <c r="D587" s="7" t="s">
        <v>88</v>
      </c>
      <c r="E587" s="7" t="s">
        <v>60</v>
      </c>
      <c r="F587" s="7" t="s">
        <v>61</v>
      </c>
      <c r="G587" s="7" t="s">
        <v>26</v>
      </c>
      <c r="H587" s="7" t="s">
        <v>27</v>
      </c>
      <c r="I587" s="7">
        <v>144</v>
      </c>
      <c r="J587" s="7">
        <v>24</v>
      </c>
      <c r="K587" s="7">
        <v>857.04</v>
      </c>
      <c r="L587" s="7"/>
      <c r="M587" s="12" t="s">
        <v>136</v>
      </c>
      <c r="N587" s="13">
        <f t="shared" si="63"/>
        <v>35.71</v>
      </c>
      <c r="O587" s="13">
        <f t="shared" si="64"/>
        <v>857.04</v>
      </c>
      <c r="P587" s="13">
        <f t="shared" si="65"/>
        <v>119932.38</v>
      </c>
      <c r="Q587" s="13">
        <f t="shared" si="66"/>
        <v>637740.72000000009</v>
      </c>
      <c r="R587" s="13">
        <f t="shared" si="67"/>
        <v>11878662.129999999</v>
      </c>
      <c r="S587" s="18">
        <f t="shared" si="68"/>
        <v>346</v>
      </c>
      <c r="T587" s="30">
        <f t="shared" si="69"/>
        <v>34331.393439306354</v>
      </c>
    </row>
    <row r="588" spans="1:20" ht="14.25" customHeight="1">
      <c r="A588" s="6">
        <v>45640</v>
      </c>
      <c r="B588" s="7" t="s">
        <v>57</v>
      </c>
      <c r="C588" s="7" t="s">
        <v>106</v>
      </c>
      <c r="D588" s="7" t="s">
        <v>107</v>
      </c>
      <c r="E588" s="7" t="s">
        <v>81</v>
      </c>
      <c r="F588" s="7" t="s">
        <v>82</v>
      </c>
      <c r="G588" s="7" t="s">
        <v>26</v>
      </c>
      <c r="H588" s="7" t="s">
        <v>27</v>
      </c>
      <c r="I588" s="7">
        <v>144</v>
      </c>
      <c r="J588" s="7">
        <v>24</v>
      </c>
      <c r="K588" s="7">
        <v>857.04</v>
      </c>
      <c r="L588" s="7"/>
      <c r="M588" s="12" t="s">
        <v>105</v>
      </c>
      <c r="N588" s="13">
        <f t="shared" si="63"/>
        <v>35.71</v>
      </c>
      <c r="O588" s="13">
        <f t="shared" si="64"/>
        <v>857.04</v>
      </c>
      <c r="P588" s="13">
        <f t="shared" si="65"/>
        <v>119075.34</v>
      </c>
      <c r="Q588" s="13">
        <f t="shared" si="66"/>
        <v>362259.99</v>
      </c>
      <c r="R588" s="13">
        <f t="shared" si="67"/>
        <v>5055667.88</v>
      </c>
      <c r="S588" s="18">
        <f t="shared" si="68"/>
        <v>419</v>
      </c>
      <c r="T588" s="30">
        <f t="shared" si="69"/>
        <v>12066.033126491646</v>
      </c>
    </row>
    <row r="589" spans="1:20" ht="14.25" customHeight="1">
      <c r="A589" s="6">
        <v>45644</v>
      </c>
      <c r="B589" s="7" t="s">
        <v>57</v>
      </c>
      <c r="C589" s="7" t="s">
        <v>72</v>
      </c>
      <c r="D589" s="7" t="s">
        <v>73</v>
      </c>
      <c r="E589" s="7" t="s">
        <v>60</v>
      </c>
      <c r="F589" s="7" t="s">
        <v>61</v>
      </c>
      <c r="G589" s="7" t="s">
        <v>110</v>
      </c>
      <c r="H589" s="7" t="s">
        <v>111</v>
      </c>
      <c r="I589" s="7">
        <v>120</v>
      </c>
      <c r="J589" s="7">
        <v>12</v>
      </c>
      <c r="K589" s="7">
        <v>890.04</v>
      </c>
      <c r="L589" s="7"/>
      <c r="M589" s="12" t="s">
        <v>136</v>
      </c>
      <c r="N589" s="13">
        <f t="shared" si="63"/>
        <v>74.17</v>
      </c>
      <c r="O589" s="13">
        <f t="shared" si="64"/>
        <v>890.04</v>
      </c>
      <c r="P589" s="13">
        <f t="shared" si="65"/>
        <v>147450.50999999998</v>
      </c>
      <c r="Q589" s="13">
        <f t="shared" si="66"/>
        <v>389934.23</v>
      </c>
      <c r="R589" s="13">
        <f t="shared" si="67"/>
        <v>11877805.09</v>
      </c>
      <c r="S589" s="18">
        <f t="shared" si="68"/>
        <v>345</v>
      </c>
      <c r="T589" s="30">
        <f t="shared" si="69"/>
        <v>34428.420550724637</v>
      </c>
    </row>
    <row r="590" spans="1:20" ht="14.25" customHeight="1">
      <c r="A590" s="6">
        <v>45642</v>
      </c>
      <c r="B590" s="7" t="s">
        <v>57</v>
      </c>
      <c r="C590" s="7" t="s">
        <v>126</v>
      </c>
      <c r="D590" s="7" t="s">
        <v>127</v>
      </c>
      <c r="E590" s="7" t="s">
        <v>45</v>
      </c>
      <c r="F590" s="7" t="s">
        <v>128</v>
      </c>
      <c r="G590" s="7" t="s">
        <v>26</v>
      </c>
      <c r="H590" s="7" t="s">
        <v>116</v>
      </c>
      <c r="I590" s="7">
        <v>12</v>
      </c>
      <c r="J590" s="7">
        <v>2</v>
      </c>
      <c r="K590" s="7">
        <v>891.08</v>
      </c>
      <c r="L590" s="7"/>
      <c r="M590" s="12" t="s">
        <v>105</v>
      </c>
      <c r="N590" s="13">
        <f t="shared" si="63"/>
        <v>445.54</v>
      </c>
      <c r="O590" s="13">
        <f t="shared" si="64"/>
        <v>891.08</v>
      </c>
      <c r="P590" s="13">
        <f t="shared" si="65"/>
        <v>29969.480000000003</v>
      </c>
      <c r="Q590" s="13">
        <f t="shared" si="66"/>
        <v>562858.66999999993</v>
      </c>
      <c r="R590" s="13">
        <f t="shared" si="67"/>
        <v>5054810.84</v>
      </c>
      <c r="S590" s="18">
        <f t="shared" si="68"/>
        <v>418</v>
      </c>
      <c r="T590" s="30">
        <f t="shared" si="69"/>
        <v>12092.84889952153</v>
      </c>
    </row>
    <row r="591" spans="1:20" ht="14.25" customHeight="1">
      <c r="A591" s="6">
        <v>45642</v>
      </c>
      <c r="B591" s="7" t="s">
        <v>57</v>
      </c>
      <c r="C591" s="7" t="s">
        <v>129</v>
      </c>
      <c r="D591" s="7" t="s">
        <v>130</v>
      </c>
      <c r="E591" s="7" t="s">
        <v>81</v>
      </c>
      <c r="F591" s="7" t="s">
        <v>82</v>
      </c>
      <c r="G591" s="7" t="s">
        <v>110</v>
      </c>
      <c r="H591" s="7" t="s">
        <v>111</v>
      </c>
      <c r="I591" s="7">
        <v>96</v>
      </c>
      <c r="J591" s="7">
        <v>12</v>
      </c>
      <c r="K591" s="7">
        <v>900</v>
      </c>
      <c r="L591" s="7"/>
      <c r="M591" s="12" t="s">
        <v>105</v>
      </c>
      <c r="N591" s="13">
        <f t="shared" si="63"/>
        <v>75</v>
      </c>
      <c r="O591" s="13">
        <f t="shared" si="64"/>
        <v>900</v>
      </c>
      <c r="P591" s="13">
        <f t="shared" si="65"/>
        <v>146560.46999999997</v>
      </c>
      <c r="Q591" s="13">
        <f t="shared" si="66"/>
        <v>495765.37000000005</v>
      </c>
      <c r="R591" s="13">
        <f t="shared" si="67"/>
        <v>5053919.76</v>
      </c>
      <c r="S591" s="18">
        <f t="shared" si="68"/>
        <v>417</v>
      </c>
      <c r="T591" s="30">
        <f t="shared" si="69"/>
        <v>12119.711654676259</v>
      </c>
    </row>
    <row r="592" spans="1:20" ht="14.25" customHeight="1">
      <c r="A592" s="6">
        <v>45642</v>
      </c>
      <c r="B592" s="7" t="s">
        <v>57</v>
      </c>
      <c r="C592" s="7" t="s">
        <v>126</v>
      </c>
      <c r="D592" s="7" t="s">
        <v>127</v>
      </c>
      <c r="E592" s="7" t="s">
        <v>45</v>
      </c>
      <c r="F592" s="7" t="s">
        <v>128</v>
      </c>
      <c r="G592" s="7" t="s">
        <v>31</v>
      </c>
      <c r="H592" s="7" t="s">
        <v>117</v>
      </c>
      <c r="I592" s="7">
        <v>120</v>
      </c>
      <c r="J592" s="7">
        <v>24</v>
      </c>
      <c r="K592" s="7">
        <v>907.92</v>
      </c>
      <c r="L592" s="7"/>
      <c r="M592" s="12" t="s">
        <v>105</v>
      </c>
      <c r="N592" s="13">
        <f t="shared" si="63"/>
        <v>37.83</v>
      </c>
      <c r="O592" s="13">
        <f t="shared" si="64"/>
        <v>907.92</v>
      </c>
      <c r="P592" s="13">
        <f t="shared" si="65"/>
        <v>201973.06999999998</v>
      </c>
      <c r="Q592" s="13">
        <f t="shared" si="66"/>
        <v>561967.58999999985</v>
      </c>
      <c r="R592" s="13">
        <f t="shared" si="67"/>
        <v>5053019.76</v>
      </c>
      <c r="S592" s="18">
        <f t="shared" si="68"/>
        <v>416</v>
      </c>
      <c r="T592" s="30">
        <f t="shared" si="69"/>
        <v>12146.682115384614</v>
      </c>
    </row>
    <row r="593" spans="1:20" ht="14.25" customHeight="1">
      <c r="A593" s="6">
        <v>45642</v>
      </c>
      <c r="B593" s="7" t="s">
        <v>57</v>
      </c>
      <c r="C593" s="7" t="s">
        <v>126</v>
      </c>
      <c r="D593" s="7" t="s">
        <v>127</v>
      </c>
      <c r="E593" s="7" t="s">
        <v>45</v>
      </c>
      <c r="F593" s="7" t="s">
        <v>128</v>
      </c>
      <c r="G593" s="7" t="s">
        <v>74</v>
      </c>
      <c r="H593" s="7" t="s">
        <v>75</v>
      </c>
      <c r="I593" s="7">
        <v>48</v>
      </c>
      <c r="J593" s="7">
        <v>12</v>
      </c>
      <c r="K593" s="7">
        <v>916.44</v>
      </c>
      <c r="L593" s="7"/>
      <c r="M593" s="12" t="s">
        <v>136</v>
      </c>
      <c r="N593" s="13">
        <f t="shared" si="63"/>
        <v>76.37</v>
      </c>
      <c r="O593" s="13">
        <f t="shared" si="64"/>
        <v>916.44</v>
      </c>
      <c r="P593" s="13">
        <f t="shared" si="65"/>
        <v>405615.32999999996</v>
      </c>
      <c r="Q593" s="13">
        <f t="shared" si="66"/>
        <v>561059.66999999993</v>
      </c>
      <c r="R593" s="13">
        <f t="shared" si="67"/>
        <v>11876915.050000001</v>
      </c>
      <c r="S593" s="18">
        <f t="shared" si="68"/>
        <v>344</v>
      </c>
      <c r="T593" s="30">
        <f t="shared" si="69"/>
        <v>34525.915843023256</v>
      </c>
    </row>
    <row r="594" spans="1:20" ht="14.25" customHeight="1">
      <c r="A594" s="6">
        <v>45640</v>
      </c>
      <c r="B594" s="7" t="s">
        <v>57</v>
      </c>
      <c r="C594" s="7" t="s">
        <v>79</v>
      </c>
      <c r="D594" s="7" t="s">
        <v>80</v>
      </c>
      <c r="E594" s="7" t="s">
        <v>81</v>
      </c>
      <c r="F594" s="7" t="s">
        <v>82</v>
      </c>
      <c r="G594" s="7" t="s">
        <v>74</v>
      </c>
      <c r="H594" s="7" t="s">
        <v>75</v>
      </c>
      <c r="I594" s="7">
        <v>48</v>
      </c>
      <c r="J594" s="7">
        <v>12</v>
      </c>
      <c r="K594" s="7">
        <v>916.44</v>
      </c>
      <c r="L594" s="7"/>
      <c r="M594" s="12" t="s">
        <v>105</v>
      </c>
      <c r="N594" s="13">
        <f t="shared" si="63"/>
        <v>76.37</v>
      </c>
      <c r="O594" s="13">
        <f t="shared" si="64"/>
        <v>916.44</v>
      </c>
      <c r="P594" s="13">
        <f t="shared" si="65"/>
        <v>404698.8899999999</v>
      </c>
      <c r="Q594" s="13">
        <f t="shared" si="66"/>
        <v>200445.81999999998</v>
      </c>
      <c r="R594" s="13">
        <f t="shared" si="67"/>
        <v>5052111.84</v>
      </c>
      <c r="S594" s="18">
        <f t="shared" si="68"/>
        <v>415</v>
      </c>
      <c r="T594" s="30">
        <f t="shared" si="69"/>
        <v>12173.763469879517</v>
      </c>
    </row>
    <row r="595" spans="1:20" ht="14.25" customHeight="1">
      <c r="A595" s="6">
        <v>45639</v>
      </c>
      <c r="B595" s="7" t="s">
        <v>57</v>
      </c>
      <c r="C595" s="7" t="s">
        <v>69</v>
      </c>
      <c r="D595" s="7" t="s">
        <v>70</v>
      </c>
      <c r="E595" s="7" t="s">
        <v>60</v>
      </c>
      <c r="F595" s="7" t="s">
        <v>61</v>
      </c>
      <c r="G595" s="7" t="s">
        <v>74</v>
      </c>
      <c r="H595" s="7" t="s">
        <v>75</v>
      </c>
      <c r="I595" s="7">
        <v>48</v>
      </c>
      <c r="J595" s="7">
        <v>12</v>
      </c>
      <c r="K595" s="7">
        <v>916.44</v>
      </c>
      <c r="L595" s="7"/>
      <c r="M595" s="12" t="s">
        <v>64</v>
      </c>
      <c r="N595" s="13">
        <f t="shared" si="63"/>
        <v>76.37</v>
      </c>
      <c r="O595" s="13">
        <f t="shared" si="64"/>
        <v>916.44</v>
      </c>
      <c r="P595" s="13">
        <f t="shared" si="65"/>
        <v>403782.44999999995</v>
      </c>
      <c r="Q595" s="13">
        <f t="shared" si="66"/>
        <v>403673.19999999995</v>
      </c>
      <c r="R595" s="13">
        <f t="shared" si="67"/>
        <v>747544.88</v>
      </c>
      <c r="S595" s="18">
        <f t="shared" si="68"/>
        <v>70</v>
      </c>
      <c r="T595" s="30">
        <f t="shared" si="69"/>
        <v>10679.212571428572</v>
      </c>
    </row>
    <row r="596" spans="1:20" ht="14.25" customHeight="1">
      <c r="A596" s="6">
        <v>45642</v>
      </c>
      <c r="B596" s="7" t="s">
        <v>57</v>
      </c>
      <c r="C596" s="7" t="s">
        <v>129</v>
      </c>
      <c r="D596" s="7" t="s">
        <v>130</v>
      </c>
      <c r="E596" s="7" t="s">
        <v>81</v>
      </c>
      <c r="F596" s="7" t="s">
        <v>82</v>
      </c>
      <c r="G596" s="7" t="s">
        <v>74</v>
      </c>
      <c r="H596" s="7" t="s">
        <v>75</v>
      </c>
      <c r="I596" s="7">
        <v>48</v>
      </c>
      <c r="J596" s="7">
        <v>12</v>
      </c>
      <c r="K596" s="7">
        <v>916.44</v>
      </c>
      <c r="L596" s="7"/>
      <c r="M596" s="12" t="s">
        <v>136</v>
      </c>
      <c r="N596" s="13">
        <f t="shared" si="63"/>
        <v>76.37</v>
      </c>
      <c r="O596" s="13">
        <f t="shared" si="64"/>
        <v>916.44</v>
      </c>
      <c r="P596" s="13">
        <f t="shared" si="65"/>
        <v>402866.00999999989</v>
      </c>
      <c r="Q596" s="13">
        <f t="shared" si="66"/>
        <v>494865.37000000011</v>
      </c>
      <c r="R596" s="13">
        <f t="shared" si="67"/>
        <v>11875998.609999999</v>
      </c>
      <c r="S596" s="18">
        <f t="shared" si="68"/>
        <v>343</v>
      </c>
      <c r="T596" s="30">
        <f t="shared" si="69"/>
        <v>34623.902653061225</v>
      </c>
    </row>
    <row r="597" spans="1:20" ht="14.25" customHeight="1">
      <c r="A597" s="6">
        <v>45642</v>
      </c>
      <c r="B597" s="7" t="s">
        <v>57</v>
      </c>
      <c r="C597" s="7" t="s">
        <v>126</v>
      </c>
      <c r="D597" s="7" t="s">
        <v>127</v>
      </c>
      <c r="E597" s="7" t="s">
        <v>45</v>
      </c>
      <c r="F597" s="7" t="s">
        <v>128</v>
      </c>
      <c r="G597" s="7" t="s">
        <v>94</v>
      </c>
      <c r="H597" s="7" t="s">
        <v>95</v>
      </c>
      <c r="I597" s="7">
        <v>192</v>
      </c>
      <c r="J597" s="7">
        <v>12</v>
      </c>
      <c r="K597" s="7">
        <v>936.72</v>
      </c>
      <c r="L597" s="7"/>
      <c r="M597" s="12" t="s">
        <v>105</v>
      </c>
      <c r="N597" s="13">
        <f t="shared" si="63"/>
        <v>78.06</v>
      </c>
      <c r="O597" s="13">
        <f t="shared" si="64"/>
        <v>936.72</v>
      </c>
      <c r="P597" s="13">
        <f t="shared" si="65"/>
        <v>48936</v>
      </c>
      <c r="Q597" s="13">
        <f t="shared" si="66"/>
        <v>560143.22999999986</v>
      </c>
      <c r="R597" s="13">
        <f t="shared" si="67"/>
        <v>5051195.3999999994</v>
      </c>
      <c r="S597" s="18">
        <f t="shared" si="68"/>
        <v>414</v>
      </c>
      <c r="T597" s="30">
        <f t="shared" si="69"/>
        <v>12200.955072463767</v>
      </c>
    </row>
    <row r="598" spans="1:20" ht="14.25" customHeight="1">
      <c r="A598" s="6">
        <v>45628</v>
      </c>
      <c r="B598" s="7" t="s">
        <v>57</v>
      </c>
      <c r="C598" s="7" t="s">
        <v>729</v>
      </c>
      <c r="D598" s="7" t="s">
        <v>730</v>
      </c>
      <c r="E598" s="7" t="s">
        <v>248</v>
      </c>
      <c r="F598" s="7" t="s">
        <v>249</v>
      </c>
      <c r="G598" s="7" t="s">
        <v>94</v>
      </c>
      <c r="H598" s="7" t="s">
        <v>95</v>
      </c>
      <c r="I598" s="7">
        <v>192</v>
      </c>
      <c r="J598" s="7">
        <v>12</v>
      </c>
      <c r="K598" s="7">
        <v>936.72</v>
      </c>
      <c r="L598" s="7"/>
      <c r="M598" s="12" t="s">
        <v>207</v>
      </c>
      <c r="N598" s="13">
        <f t="shared" si="63"/>
        <v>78.06</v>
      </c>
      <c r="O598" s="13">
        <f t="shared" si="64"/>
        <v>936.72</v>
      </c>
      <c r="P598" s="13">
        <f t="shared" si="65"/>
        <v>47999.28</v>
      </c>
      <c r="Q598" s="13">
        <f t="shared" si="66"/>
        <v>936.72</v>
      </c>
      <c r="R598" s="13">
        <f t="shared" si="67"/>
        <v>14170.489999999998</v>
      </c>
      <c r="S598" s="18">
        <f t="shared" si="68"/>
        <v>7</v>
      </c>
      <c r="T598" s="30">
        <f t="shared" si="69"/>
        <v>2024.3557142857139</v>
      </c>
    </row>
    <row r="599" spans="1:20" ht="14.25" customHeight="1">
      <c r="A599" s="6">
        <v>45628</v>
      </c>
      <c r="B599" s="7" t="s">
        <v>57</v>
      </c>
      <c r="C599" s="7" t="s">
        <v>741</v>
      </c>
      <c r="D599" s="7" t="s">
        <v>742</v>
      </c>
      <c r="E599" s="7" t="s">
        <v>36</v>
      </c>
      <c r="F599" s="7" t="s">
        <v>743</v>
      </c>
      <c r="G599" s="7" t="s">
        <v>94</v>
      </c>
      <c r="H599" s="7" t="s">
        <v>95</v>
      </c>
      <c r="I599" s="7">
        <v>192</v>
      </c>
      <c r="J599" s="7">
        <v>12</v>
      </c>
      <c r="K599" s="7">
        <v>936.72</v>
      </c>
      <c r="L599" s="7"/>
      <c r="M599" s="12" t="s">
        <v>207</v>
      </c>
      <c r="N599" s="13">
        <f t="shared" si="63"/>
        <v>78.06</v>
      </c>
      <c r="O599" s="13">
        <f t="shared" si="64"/>
        <v>936.72</v>
      </c>
      <c r="P599" s="13">
        <f t="shared" si="65"/>
        <v>47062.559999999998</v>
      </c>
      <c r="Q599" s="13">
        <f t="shared" si="66"/>
        <v>936.72</v>
      </c>
      <c r="R599" s="13">
        <f t="shared" si="67"/>
        <v>13233.77</v>
      </c>
      <c r="S599" s="18">
        <f t="shared" si="68"/>
        <v>6</v>
      </c>
      <c r="T599" s="30">
        <f t="shared" si="69"/>
        <v>2205.6283333333336</v>
      </c>
    </row>
    <row r="600" spans="1:20" ht="14.25" customHeight="1">
      <c r="A600" s="6">
        <v>45642</v>
      </c>
      <c r="B600" s="7" t="s">
        <v>57</v>
      </c>
      <c r="C600" s="7" t="s">
        <v>126</v>
      </c>
      <c r="D600" s="7" t="s">
        <v>127</v>
      </c>
      <c r="E600" s="7" t="s">
        <v>45</v>
      </c>
      <c r="F600" s="7" t="s">
        <v>128</v>
      </c>
      <c r="G600" s="7" t="s">
        <v>110</v>
      </c>
      <c r="H600" s="7" t="s">
        <v>111</v>
      </c>
      <c r="I600" s="7">
        <v>36</v>
      </c>
      <c r="J600" s="7">
        <v>6</v>
      </c>
      <c r="K600" s="7">
        <v>950.04</v>
      </c>
      <c r="L600" s="7"/>
      <c r="M600" s="12" t="s">
        <v>105</v>
      </c>
      <c r="N600" s="13">
        <f t="shared" si="63"/>
        <v>158.34</v>
      </c>
      <c r="O600" s="13">
        <f t="shared" si="64"/>
        <v>950.04</v>
      </c>
      <c r="P600" s="13">
        <f t="shared" si="65"/>
        <v>145660.46999999997</v>
      </c>
      <c r="Q600" s="13">
        <f t="shared" si="66"/>
        <v>559206.50999999989</v>
      </c>
      <c r="R600" s="13">
        <f t="shared" si="67"/>
        <v>5050258.68</v>
      </c>
      <c r="S600" s="18">
        <f t="shared" si="68"/>
        <v>413</v>
      </c>
      <c r="T600" s="30">
        <f t="shared" si="69"/>
        <v>12228.229249394672</v>
      </c>
    </row>
    <row r="601" spans="1:20" ht="14.25" customHeight="1">
      <c r="A601" s="6">
        <v>45640</v>
      </c>
      <c r="B601" s="7" t="s">
        <v>57</v>
      </c>
      <c r="C601" s="7" t="s">
        <v>84</v>
      </c>
      <c r="D601" s="7" t="s">
        <v>85</v>
      </c>
      <c r="E601" s="7" t="s">
        <v>60</v>
      </c>
      <c r="F601" s="7" t="s">
        <v>61</v>
      </c>
      <c r="G601" s="7" t="s">
        <v>26</v>
      </c>
      <c r="H601" s="7" t="s">
        <v>27</v>
      </c>
      <c r="I601" s="7">
        <v>144</v>
      </c>
      <c r="J601" s="7">
        <v>48</v>
      </c>
      <c r="K601" s="7">
        <v>960</v>
      </c>
      <c r="L601" s="7"/>
      <c r="M601" s="12" t="s">
        <v>105</v>
      </c>
      <c r="N601" s="13">
        <f t="shared" si="63"/>
        <v>20</v>
      </c>
      <c r="O601" s="13">
        <f t="shared" si="64"/>
        <v>960</v>
      </c>
      <c r="P601" s="13">
        <f t="shared" si="65"/>
        <v>118218.30000000002</v>
      </c>
      <c r="Q601" s="13">
        <f t="shared" si="66"/>
        <v>368850.54000000004</v>
      </c>
      <c r="R601" s="13">
        <f t="shared" si="67"/>
        <v>5049308.6399999997</v>
      </c>
      <c r="S601" s="18">
        <f t="shared" si="68"/>
        <v>412</v>
      </c>
      <c r="T601" s="30">
        <f t="shared" si="69"/>
        <v>12255.603495145629</v>
      </c>
    </row>
    <row r="602" spans="1:20" ht="14.25" customHeight="1">
      <c r="A602" s="6">
        <v>45642</v>
      </c>
      <c r="B602" s="7" t="s">
        <v>57</v>
      </c>
      <c r="C602" s="7" t="s">
        <v>126</v>
      </c>
      <c r="D602" s="7" t="s">
        <v>127</v>
      </c>
      <c r="E602" s="7" t="s">
        <v>45</v>
      </c>
      <c r="F602" s="7" t="s">
        <v>128</v>
      </c>
      <c r="G602" s="7" t="s">
        <v>40</v>
      </c>
      <c r="H602" s="7" t="s">
        <v>47</v>
      </c>
      <c r="I602" s="7">
        <v>72</v>
      </c>
      <c r="J602" s="7">
        <v>4</v>
      </c>
      <c r="K602" s="7">
        <v>961.32</v>
      </c>
      <c r="L602" s="7"/>
      <c r="M602" s="12" t="s">
        <v>105</v>
      </c>
      <c r="N602" s="13">
        <f t="shared" si="63"/>
        <v>240.33</v>
      </c>
      <c r="O602" s="13">
        <f t="shared" si="64"/>
        <v>961.32</v>
      </c>
      <c r="P602" s="13">
        <f t="shared" si="65"/>
        <v>9178236.1300000008</v>
      </c>
      <c r="Q602" s="13">
        <f t="shared" si="66"/>
        <v>558256.46999999986</v>
      </c>
      <c r="R602" s="13">
        <f t="shared" si="67"/>
        <v>5048348.6399999997</v>
      </c>
      <c r="S602" s="18">
        <f t="shared" si="68"/>
        <v>411</v>
      </c>
      <c r="T602" s="30">
        <f t="shared" si="69"/>
        <v>12283.086715328467</v>
      </c>
    </row>
    <row r="603" spans="1:20" ht="14.25" customHeight="1">
      <c r="A603" s="6">
        <v>45642</v>
      </c>
      <c r="B603" s="7" t="s">
        <v>57</v>
      </c>
      <c r="C603" s="7" t="s">
        <v>126</v>
      </c>
      <c r="D603" s="7" t="s">
        <v>127</v>
      </c>
      <c r="E603" s="7" t="s">
        <v>45</v>
      </c>
      <c r="F603" s="7" t="s">
        <v>128</v>
      </c>
      <c r="G603" s="7" t="s">
        <v>31</v>
      </c>
      <c r="H603" s="7" t="s">
        <v>32</v>
      </c>
      <c r="I603" s="7">
        <v>60</v>
      </c>
      <c r="J603" s="7">
        <v>12</v>
      </c>
      <c r="K603" s="7">
        <v>973.08</v>
      </c>
      <c r="L603" s="7"/>
      <c r="M603" s="12" t="s">
        <v>105</v>
      </c>
      <c r="N603" s="13">
        <f t="shared" si="63"/>
        <v>81.09</v>
      </c>
      <c r="O603" s="13">
        <f t="shared" si="64"/>
        <v>973.08</v>
      </c>
      <c r="P603" s="13">
        <f t="shared" si="65"/>
        <v>403191.2900000001</v>
      </c>
      <c r="Q603" s="13">
        <f t="shared" si="66"/>
        <v>557295.14999999991</v>
      </c>
      <c r="R603" s="13">
        <f t="shared" si="67"/>
        <v>5047387.3199999994</v>
      </c>
      <c r="S603" s="18">
        <f t="shared" si="68"/>
        <v>410</v>
      </c>
      <c r="T603" s="30">
        <f t="shared" si="69"/>
        <v>12310.700780487803</v>
      </c>
    </row>
    <row r="604" spans="1:20" ht="14.25" customHeight="1">
      <c r="A604" s="6">
        <v>45639</v>
      </c>
      <c r="B604" s="7" t="s">
        <v>57</v>
      </c>
      <c r="C604" s="7" t="s">
        <v>67</v>
      </c>
      <c r="D604" s="7" t="s">
        <v>68</v>
      </c>
      <c r="E604" s="7" t="s">
        <v>60</v>
      </c>
      <c r="F604" s="7" t="s">
        <v>61</v>
      </c>
      <c r="G604" s="7" t="s">
        <v>74</v>
      </c>
      <c r="H604" s="7" t="s">
        <v>76</v>
      </c>
      <c r="I604" s="7">
        <v>30</v>
      </c>
      <c r="J604" s="7">
        <v>3</v>
      </c>
      <c r="K604" s="7">
        <v>979.08</v>
      </c>
      <c r="L604" s="7"/>
      <c r="M604" s="12" t="s">
        <v>64</v>
      </c>
      <c r="N604" s="13">
        <f t="shared" si="63"/>
        <v>326.36</v>
      </c>
      <c r="O604" s="13">
        <f t="shared" si="64"/>
        <v>979.08</v>
      </c>
      <c r="P604" s="13">
        <f t="shared" si="65"/>
        <v>83445.739999999991</v>
      </c>
      <c r="Q604" s="13">
        <f t="shared" si="66"/>
        <v>306088.70999999996</v>
      </c>
      <c r="R604" s="13">
        <f t="shared" si="67"/>
        <v>746628.44</v>
      </c>
      <c r="S604" s="18">
        <f t="shared" si="68"/>
        <v>69</v>
      </c>
      <c r="T604" s="30">
        <f t="shared" si="69"/>
        <v>10820.702028985506</v>
      </c>
    </row>
    <row r="605" spans="1:20" ht="14.25" customHeight="1">
      <c r="A605" s="6">
        <v>45642</v>
      </c>
      <c r="B605" s="7" t="s">
        <v>57</v>
      </c>
      <c r="C605" s="7" t="s">
        <v>126</v>
      </c>
      <c r="D605" s="7" t="s">
        <v>127</v>
      </c>
      <c r="E605" s="7" t="s">
        <v>45</v>
      </c>
      <c r="F605" s="7" t="s">
        <v>128</v>
      </c>
      <c r="G605" s="7" t="s">
        <v>26</v>
      </c>
      <c r="H605" s="7" t="s">
        <v>27</v>
      </c>
      <c r="I605" s="7">
        <v>24</v>
      </c>
      <c r="J605" s="7">
        <v>2</v>
      </c>
      <c r="K605" s="7">
        <v>979.2</v>
      </c>
      <c r="L605" s="7"/>
      <c r="M605" s="12" t="s">
        <v>105</v>
      </c>
      <c r="N605" s="13">
        <f t="shared" si="63"/>
        <v>489.6</v>
      </c>
      <c r="O605" s="13">
        <f t="shared" si="64"/>
        <v>979.2</v>
      </c>
      <c r="P605" s="13">
        <f t="shared" si="65"/>
        <v>117258.30000000002</v>
      </c>
      <c r="Q605" s="13">
        <f t="shared" si="66"/>
        <v>556322.06999999983</v>
      </c>
      <c r="R605" s="13">
        <f t="shared" si="67"/>
        <v>5046414.2399999993</v>
      </c>
      <c r="S605" s="18">
        <f t="shared" si="68"/>
        <v>409</v>
      </c>
      <c r="T605" s="30">
        <f t="shared" si="69"/>
        <v>12338.421124694374</v>
      </c>
    </row>
    <row r="606" spans="1:20" ht="14.25" customHeight="1">
      <c r="A606" s="6">
        <v>45642</v>
      </c>
      <c r="B606" s="7" t="s">
        <v>57</v>
      </c>
      <c r="C606" s="7" t="s">
        <v>106</v>
      </c>
      <c r="D606" s="7" t="s">
        <v>107</v>
      </c>
      <c r="E606" s="7" t="s">
        <v>81</v>
      </c>
      <c r="F606" s="7" t="s">
        <v>82</v>
      </c>
      <c r="G606" s="7" t="s">
        <v>94</v>
      </c>
      <c r="H606" s="7" t="s">
        <v>98</v>
      </c>
      <c r="I606" s="7">
        <v>24</v>
      </c>
      <c r="J606" s="7">
        <v>3</v>
      </c>
      <c r="K606" s="7">
        <v>986.85</v>
      </c>
      <c r="L606" s="7"/>
      <c r="M606" s="12" t="s">
        <v>105</v>
      </c>
      <c r="N606" s="13">
        <f t="shared" si="63"/>
        <v>328.95</v>
      </c>
      <c r="O606" s="13">
        <f t="shared" si="64"/>
        <v>986.84999999999991</v>
      </c>
      <c r="P606" s="13">
        <f t="shared" si="65"/>
        <v>56989.24</v>
      </c>
      <c r="Q606" s="13">
        <f t="shared" si="66"/>
        <v>361402.94999999995</v>
      </c>
      <c r="R606" s="13">
        <f t="shared" si="67"/>
        <v>5045435.04</v>
      </c>
      <c r="S606" s="18">
        <f t="shared" si="68"/>
        <v>408</v>
      </c>
      <c r="T606" s="30">
        <f t="shared" si="69"/>
        <v>12366.262352941176</v>
      </c>
    </row>
    <row r="607" spans="1:20" ht="14.25" customHeight="1">
      <c r="A607" s="6">
        <v>45628</v>
      </c>
      <c r="B607" s="7" t="s">
        <v>57</v>
      </c>
      <c r="C607" s="7" t="s">
        <v>756</v>
      </c>
      <c r="D607" s="7" t="s">
        <v>757</v>
      </c>
      <c r="E607" s="7" t="s">
        <v>16</v>
      </c>
      <c r="F607" s="7" t="s">
        <v>17</v>
      </c>
      <c r="G607" s="7" t="s">
        <v>94</v>
      </c>
      <c r="H607" s="7" t="s">
        <v>98</v>
      </c>
      <c r="I607" s="7">
        <v>24</v>
      </c>
      <c r="J607" s="7">
        <v>3</v>
      </c>
      <c r="K607" s="7">
        <v>986.85</v>
      </c>
      <c r="L607" s="7"/>
      <c r="M607" s="12" t="s">
        <v>207</v>
      </c>
      <c r="N607" s="13">
        <f t="shared" si="63"/>
        <v>328.95</v>
      </c>
      <c r="O607" s="13">
        <f t="shared" si="64"/>
        <v>986.84999999999991</v>
      </c>
      <c r="P607" s="13">
        <f t="shared" si="65"/>
        <v>56002.39</v>
      </c>
      <c r="Q607" s="13">
        <f t="shared" si="66"/>
        <v>986.84999999999991</v>
      </c>
      <c r="R607" s="13">
        <f t="shared" si="67"/>
        <v>12297.05</v>
      </c>
      <c r="S607" s="18">
        <f t="shared" si="68"/>
        <v>5</v>
      </c>
      <c r="T607" s="30">
        <f t="shared" si="69"/>
        <v>2459.41</v>
      </c>
    </row>
    <row r="608" spans="1:20" ht="14.25" customHeight="1">
      <c r="A608" s="6">
        <v>45642</v>
      </c>
      <c r="B608" s="7" t="s">
        <v>57</v>
      </c>
      <c r="C608" s="7" t="s">
        <v>129</v>
      </c>
      <c r="D608" s="7" t="s">
        <v>130</v>
      </c>
      <c r="E608" s="7" t="s">
        <v>81</v>
      </c>
      <c r="F608" s="7" t="s">
        <v>82</v>
      </c>
      <c r="G608" s="7" t="s">
        <v>94</v>
      </c>
      <c r="H608" s="7" t="s">
        <v>98</v>
      </c>
      <c r="I608" s="7">
        <v>24</v>
      </c>
      <c r="J608" s="7">
        <v>3</v>
      </c>
      <c r="K608" s="7">
        <v>986.85</v>
      </c>
      <c r="L608" s="7"/>
      <c r="M608" s="12" t="s">
        <v>105</v>
      </c>
      <c r="N608" s="13">
        <f t="shared" si="63"/>
        <v>328.95</v>
      </c>
      <c r="O608" s="13">
        <f t="shared" si="64"/>
        <v>986.84999999999991</v>
      </c>
      <c r="P608" s="13">
        <f t="shared" si="65"/>
        <v>55015.54</v>
      </c>
      <c r="Q608" s="13">
        <f t="shared" si="66"/>
        <v>493948.93000000011</v>
      </c>
      <c r="R608" s="13">
        <f t="shared" si="67"/>
        <v>5044448.1899999995</v>
      </c>
      <c r="S608" s="18">
        <f t="shared" si="68"/>
        <v>407</v>
      </c>
      <c r="T608" s="30">
        <f t="shared" si="69"/>
        <v>12394.221597051595</v>
      </c>
    </row>
    <row r="609" spans="1:20" ht="14.25" customHeight="1">
      <c r="A609" s="6">
        <v>45645</v>
      </c>
      <c r="B609" s="7" t="s">
        <v>57</v>
      </c>
      <c r="C609" s="7" t="s">
        <v>87</v>
      </c>
      <c r="D609" s="7" t="s">
        <v>88</v>
      </c>
      <c r="E609" s="7" t="s">
        <v>60</v>
      </c>
      <c r="F609" s="7" t="s">
        <v>61</v>
      </c>
      <c r="G609" s="7" t="s">
        <v>110</v>
      </c>
      <c r="H609" s="7" t="s">
        <v>111</v>
      </c>
      <c r="I609" s="7">
        <v>48</v>
      </c>
      <c r="J609" s="7">
        <v>12</v>
      </c>
      <c r="K609" s="7">
        <v>990</v>
      </c>
      <c r="L609" s="7"/>
      <c r="M609" s="12" t="s">
        <v>136</v>
      </c>
      <c r="N609" s="13">
        <f t="shared" si="63"/>
        <v>82.5</v>
      </c>
      <c r="O609" s="13">
        <f t="shared" si="64"/>
        <v>990</v>
      </c>
      <c r="P609" s="13">
        <f t="shared" si="65"/>
        <v>144710.43</v>
      </c>
      <c r="Q609" s="13">
        <f t="shared" si="66"/>
        <v>636883.68000000017</v>
      </c>
      <c r="R609" s="13">
        <f t="shared" si="67"/>
        <v>11875082.17</v>
      </c>
      <c r="S609" s="18">
        <f t="shared" si="68"/>
        <v>342</v>
      </c>
      <c r="T609" s="30">
        <f t="shared" si="69"/>
        <v>34722.462485380114</v>
      </c>
    </row>
    <row r="610" spans="1:20" ht="14.25" customHeight="1">
      <c r="A610" s="6">
        <v>45642</v>
      </c>
      <c r="B610" s="7" t="s">
        <v>57</v>
      </c>
      <c r="C610" s="7" t="s">
        <v>126</v>
      </c>
      <c r="D610" s="7" t="s">
        <v>127</v>
      </c>
      <c r="E610" s="7" t="s">
        <v>45</v>
      </c>
      <c r="F610" s="7" t="s">
        <v>128</v>
      </c>
      <c r="G610" s="7" t="s">
        <v>110</v>
      </c>
      <c r="H610" s="7" t="s">
        <v>111</v>
      </c>
      <c r="I610" s="7">
        <v>48</v>
      </c>
      <c r="J610" s="7">
        <v>12</v>
      </c>
      <c r="K610" s="7">
        <v>990</v>
      </c>
      <c r="L610" s="7"/>
      <c r="M610" s="12" t="s">
        <v>105</v>
      </c>
      <c r="N610" s="13">
        <f t="shared" si="63"/>
        <v>82.5</v>
      </c>
      <c r="O610" s="13">
        <f t="shared" si="64"/>
        <v>990</v>
      </c>
      <c r="P610" s="13">
        <f t="shared" si="65"/>
        <v>143720.43</v>
      </c>
      <c r="Q610" s="13">
        <f t="shared" si="66"/>
        <v>555342.86999999988</v>
      </c>
      <c r="R610" s="13">
        <f t="shared" si="67"/>
        <v>5043461.34</v>
      </c>
      <c r="S610" s="18">
        <f t="shared" si="68"/>
        <v>406</v>
      </c>
      <c r="T610" s="30">
        <f t="shared" si="69"/>
        <v>12422.318571428572</v>
      </c>
    </row>
    <row r="611" spans="1:20" ht="14.25" customHeight="1">
      <c r="A611" s="6">
        <v>45642</v>
      </c>
      <c r="B611" s="7" t="s">
        <v>57</v>
      </c>
      <c r="C611" s="7" t="s">
        <v>129</v>
      </c>
      <c r="D611" s="7" t="s">
        <v>130</v>
      </c>
      <c r="E611" s="7" t="s">
        <v>81</v>
      </c>
      <c r="F611" s="7" t="s">
        <v>82</v>
      </c>
      <c r="G611" s="7" t="s">
        <v>110</v>
      </c>
      <c r="H611" s="7" t="s">
        <v>111</v>
      </c>
      <c r="I611" s="7">
        <v>48</v>
      </c>
      <c r="J611" s="7">
        <v>12</v>
      </c>
      <c r="K611" s="7">
        <v>990</v>
      </c>
      <c r="L611" s="7"/>
      <c r="M611" s="12" t="s">
        <v>105</v>
      </c>
      <c r="N611" s="13">
        <f t="shared" si="63"/>
        <v>82.5</v>
      </c>
      <c r="O611" s="13">
        <f t="shared" si="64"/>
        <v>990</v>
      </c>
      <c r="P611" s="13">
        <f t="shared" si="65"/>
        <v>142730.43</v>
      </c>
      <c r="Q611" s="13">
        <f t="shared" si="66"/>
        <v>492962.08000000007</v>
      </c>
      <c r="R611" s="13">
        <f t="shared" si="67"/>
        <v>5042471.34</v>
      </c>
      <c r="S611" s="18">
        <f t="shared" si="68"/>
        <v>405</v>
      </c>
      <c r="T611" s="30">
        <f t="shared" si="69"/>
        <v>12450.546518518518</v>
      </c>
    </row>
    <row r="612" spans="1:20" ht="14.25" customHeight="1">
      <c r="A612" s="6">
        <v>45640</v>
      </c>
      <c r="B612" s="7" t="s">
        <v>57</v>
      </c>
      <c r="C612" s="7" t="s">
        <v>79</v>
      </c>
      <c r="D612" s="7" t="s">
        <v>80</v>
      </c>
      <c r="E612" s="7" t="s">
        <v>81</v>
      </c>
      <c r="F612" s="7" t="s">
        <v>82</v>
      </c>
      <c r="G612" s="7" t="s">
        <v>40</v>
      </c>
      <c r="H612" s="7" t="s">
        <v>47</v>
      </c>
      <c r="I612" s="7">
        <v>24</v>
      </c>
      <c r="J612" s="7">
        <v>12</v>
      </c>
      <c r="K612" s="7">
        <v>990</v>
      </c>
      <c r="L612" s="7"/>
      <c r="M612" s="12" t="s">
        <v>105</v>
      </c>
      <c r="N612" s="13">
        <f t="shared" si="63"/>
        <v>82.5</v>
      </c>
      <c r="O612" s="13">
        <f t="shared" si="64"/>
        <v>990</v>
      </c>
      <c r="P612" s="13">
        <f t="shared" si="65"/>
        <v>9177274.8100000005</v>
      </c>
      <c r="Q612" s="13">
        <f t="shared" si="66"/>
        <v>199529.38</v>
      </c>
      <c r="R612" s="13">
        <f t="shared" si="67"/>
        <v>5041481.34</v>
      </c>
      <c r="S612" s="18">
        <f t="shared" si="68"/>
        <v>404</v>
      </c>
      <c r="T612" s="30">
        <f t="shared" si="69"/>
        <v>12478.914207920792</v>
      </c>
    </row>
    <row r="613" spans="1:20" ht="14.25" customHeight="1">
      <c r="A613" s="6">
        <v>45642</v>
      </c>
      <c r="B613" s="7" t="s">
        <v>57</v>
      </c>
      <c r="C613" s="7" t="s">
        <v>126</v>
      </c>
      <c r="D613" s="7" t="s">
        <v>127</v>
      </c>
      <c r="E613" s="7" t="s">
        <v>45</v>
      </c>
      <c r="F613" s="7" t="s">
        <v>128</v>
      </c>
      <c r="G613" s="7" t="s">
        <v>55</v>
      </c>
      <c r="H613" s="7" t="s">
        <v>56</v>
      </c>
      <c r="I613" s="7">
        <v>40</v>
      </c>
      <c r="J613" s="7">
        <v>12</v>
      </c>
      <c r="K613" s="7">
        <v>990</v>
      </c>
      <c r="L613" s="7"/>
      <c r="M613" s="12" t="s">
        <v>105</v>
      </c>
      <c r="N613" s="13">
        <f t="shared" si="63"/>
        <v>82.5</v>
      </c>
      <c r="O613" s="13">
        <f t="shared" si="64"/>
        <v>990</v>
      </c>
      <c r="P613" s="13">
        <f t="shared" si="65"/>
        <v>418728.82999999984</v>
      </c>
      <c r="Q613" s="13">
        <f t="shared" si="66"/>
        <v>554352.86999999988</v>
      </c>
      <c r="R613" s="13">
        <f t="shared" si="67"/>
        <v>5040491.34</v>
      </c>
      <c r="S613" s="18">
        <f t="shared" si="68"/>
        <v>403</v>
      </c>
      <c r="T613" s="30">
        <f t="shared" si="69"/>
        <v>12507.422679900745</v>
      </c>
    </row>
    <row r="614" spans="1:20" ht="14.25" customHeight="1">
      <c r="A614" s="6">
        <v>45640</v>
      </c>
      <c r="B614" s="7" t="s">
        <v>57</v>
      </c>
      <c r="C614" s="7" t="s">
        <v>79</v>
      </c>
      <c r="D614" s="7" t="s">
        <v>80</v>
      </c>
      <c r="E614" s="7" t="s">
        <v>81</v>
      </c>
      <c r="F614" s="7" t="s">
        <v>82</v>
      </c>
      <c r="G614" s="7" t="s">
        <v>40</v>
      </c>
      <c r="H614" s="7" t="s">
        <v>47</v>
      </c>
      <c r="I614" s="7">
        <v>36</v>
      </c>
      <c r="J614" s="7">
        <v>6</v>
      </c>
      <c r="K614" s="7">
        <v>994.98</v>
      </c>
      <c r="L614" s="7"/>
      <c r="M614" s="12" t="s">
        <v>105</v>
      </c>
      <c r="N614" s="13">
        <f t="shared" si="63"/>
        <v>165.83</v>
      </c>
      <c r="O614" s="13">
        <f t="shared" si="64"/>
        <v>994.98</v>
      </c>
      <c r="P614" s="13">
        <f t="shared" si="65"/>
        <v>9176284.8100000005</v>
      </c>
      <c r="Q614" s="13">
        <f t="shared" si="66"/>
        <v>198539.38</v>
      </c>
      <c r="R614" s="13">
        <f t="shared" si="67"/>
        <v>5039501.34</v>
      </c>
      <c r="S614" s="18">
        <f t="shared" si="68"/>
        <v>402</v>
      </c>
      <c r="T614" s="30">
        <f t="shared" si="69"/>
        <v>12536.072985074627</v>
      </c>
    </row>
    <row r="615" spans="1:20" ht="14.25" customHeight="1">
      <c r="A615" s="6">
        <v>45642</v>
      </c>
      <c r="B615" s="7" t="s">
        <v>57</v>
      </c>
      <c r="C615" s="7" t="s">
        <v>129</v>
      </c>
      <c r="D615" s="7" t="s">
        <v>130</v>
      </c>
      <c r="E615" s="7" t="s">
        <v>81</v>
      </c>
      <c r="F615" s="7" t="s">
        <v>82</v>
      </c>
      <c r="G615" s="7" t="s">
        <v>55</v>
      </c>
      <c r="H615" s="7" t="s">
        <v>56</v>
      </c>
      <c r="I615" s="7">
        <v>18</v>
      </c>
      <c r="J615" s="7">
        <v>6</v>
      </c>
      <c r="K615" s="7">
        <v>995.04</v>
      </c>
      <c r="L615" s="7"/>
      <c r="M615" s="12" t="s">
        <v>105</v>
      </c>
      <c r="N615" s="13">
        <f t="shared" si="63"/>
        <v>165.84</v>
      </c>
      <c r="O615" s="13">
        <f t="shared" si="64"/>
        <v>995.04</v>
      </c>
      <c r="P615" s="13">
        <f t="shared" si="65"/>
        <v>417738.82999999984</v>
      </c>
      <c r="Q615" s="13">
        <f t="shared" si="66"/>
        <v>491972.08000000007</v>
      </c>
      <c r="R615" s="13">
        <f t="shared" si="67"/>
        <v>5038506.3599999994</v>
      </c>
      <c r="S615" s="18">
        <f t="shared" si="68"/>
        <v>401</v>
      </c>
      <c r="T615" s="30">
        <f t="shared" si="69"/>
        <v>12564.853765586033</v>
      </c>
    </row>
    <row r="616" spans="1:20" ht="14.25" customHeight="1">
      <c r="A616" s="6">
        <v>45642</v>
      </c>
      <c r="B616" s="7" t="s">
        <v>57</v>
      </c>
      <c r="C616" s="7" t="s">
        <v>129</v>
      </c>
      <c r="D616" s="7" t="s">
        <v>130</v>
      </c>
      <c r="E616" s="7" t="s">
        <v>81</v>
      </c>
      <c r="F616" s="7" t="s">
        <v>82</v>
      </c>
      <c r="G616" s="7" t="s">
        <v>110</v>
      </c>
      <c r="H616" s="7" t="s">
        <v>111</v>
      </c>
      <c r="I616" s="7">
        <v>20</v>
      </c>
      <c r="J616" s="7">
        <v>4</v>
      </c>
      <c r="K616" s="7">
        <v>1000</v>
      </c>
      <c r="L616" s="7"/>
      <c r="M616" s="12" t="s">
        <v>105</v>
      </c>
      <c r="N616" s="13">
        <f t="shared" si="63"/>
        <v>250</v>
      </c>
      <c r="O616" s="13">
        <f t="shared" si="64"/>
        <v>1000</v>
      </c>
      <c r="P616" s="13">
        <f t="shared" si="65"/>
        <v>141740.43</v>
      </c>
      <c r="Q616" s="13">
        <f t="shared" si="66"/>
        <v>490977.0400000001</v>
      </c>
      <c r="R616" s="13">
        <f t="shared" si="67"/>
        <v>5037511.32</v>
      </c>
      <c r="S616" s="18">
        <f t="shared" si="68"/>
        <v>400</v>
      </c>
      <c r="T616" s="30">
        <f t="shared" si="69"/>
        <v>12593.7783</v>
      </c>
    </row>
    <row r="617" spans="1:20" ht="14.25" customHeight="1">
      <c r="A617" s="6">
        <v>45642</v>
      </c>
      <c r="B617" s="7" t="s">
        <v>57</v>
      </c>
      <c r="C617" s="7" t="s">
        <v>129</v>
      </c>
      <c r="D617" s="7" t="s">
        <v>130</v>
      </c>
      <c r="E617" s="7" t="s">
        <v>81</v>
      </c>
      <c r="F617" s="7" t="s">
        <v>82</v>
      </c>
      <c r="G617" s="7" t="s">
        <v>55</v>
      </c>
      <c r="H617" s="7" t="s">
        <v>56</v>
      </c>
      <c r="I617" s="7">
        <v>72</v>
      </c>
      <c r="J617" s="7">
        <v>24</v>
      </c>
      <c r="K617" s="7">
        <v>1000.08</v>
      </c>
      <c r="L617" s="7"/>
      <c r="M617" s="12" t="s">
        <v>105</v>
      </c>
      <c r="N617" s="13">
        <f t="shared" si="63"/>
        <v>41.67</v>
      </c>
      <c r="O617" s="13">
        <f t="shared" si="64"/>
        <v>1000.08</v>
      </c>
      <c r="P617" s="13">
        <f t="shared" si="65"/>
        <v>416743.78999999986</v>
      </c>
      <c r="Q617" s="13">
        <f t="shared" si="66"/>
        <v>489977.0400000001</v>
      </c>
      <c r="R617" s="13">
        <f t="shared" si="67"/>
        <v>5036511.3199999994</v>
      </c>
      <c r="S617" s="18">
        <f t="shared" si="68"/>
        <v>399</v>
      </c>
      <c r="T617" s="30">
        <f t="shared" si="69"/>
        <v>12622.835388471176</v>
      </c>
    </row>
    <row r="618" spans="1:20" ht="14.25" customHeight="1">
      <c r="A618" s="6">
        <v>45645</v>
      </c>
      <c r="B618" s="7" t="s">
        <v>57</v>
      </c>
      <c r="C618" s="7" t="s">
        <v>87</v>
      </c>
      <c r="D618" s="7" t="s">
        <v>88</v>
      </c>
      <c r="E618" s="7" t="s">
        <v>60</v>
      </c>
      <c r="F618" s="7" t="s">
        <v>61</v>
      </c>
      <c r="G618" s="7" t="s">
        <v>18</v>
      </c>
      <c r="H618" s="7" t="s">
        <v>101</v>
      </c>
      <c r="I618" s="7">
        <v>144</v>
      </c>
      <c r="J618" s="7">
        <v>24</v>
      </c>
      <c r="K618" s="7">
        <v>1009.92</v>
      </c>
      <c r="L618" s="7"/>
      <c r="M618" s="12" t="s">
        <v>136</v>
      </c>
      <c r="N618" s="13">
        <f t="shared" si="63"/>
        <v>42.08</v>
      </c>
      <c r="O618" s="13">
        <f t="shared" si="64"/>
        <v>1009.92</v>
      </c>
      <c r="P618" s="13">
        <f t="shared" si="65"/>
        <v>9176.0399999999991</v>
      </c>
      <c r="Q618" s="13">
        <f t="shared" si="66"/>
        <v>635893.68000000017</v>
      </c>
      <c r="R618" s="13">
        <f t="shared" si="67"/>
        <v>11874092.17</v>
      </c>
      <c r="S618" s="18">
        <f t="shared" si="68"/>
        <v>341</v>
      </c>
      <c r="T618" s="30">
        <f t="shared" si="69"/>
        <v>34821.384662756594</v>
      </c>
    </row>
    <row r="619" spans="1:20" ht="14.25" customHeight="1">
      <c r="A619" s="6">
        <v>45640</v>
      </c>
      <c r="B619" s="7" t="s">
        <v>57</v>
      </c>
      <c r="C619" s="7" t="s">
        <v>99</v>
      </c>
      <c r="D619" s="7" t="s">
        <v>100</v>
      </c>
      <c r="E619" s="7" t="s">
        <v>81</v>
      </c>
      <c r="F619" s="7" t="s">
        <v>82</v>
      </c>
      <c r="G619" s="7" t="s">
        <v>18</v>
      </c>
      <c r="H619" s="7" t="s">
        <v>101</v>
      </c>
      <c r="I619" s="7">
        <v>144</v>
      </c>
      <c r="J619" s="7">
        <v>24</v>
      </c>
      <c r="K619" s="7">
        <v>1009.92</v>
      </c>
      <c r="L619" s="7"/>
      <c r="M619" s="12" t="s">
        <v>64</v>
      </c>
      <c r="N619" s="13">
        <f t="shared" si="63"/>
        <v>42.08</v>
      </c>
      <c r="O619" s="13">
        <f t="shared" si="64"/>
        <v>1009.92</v>
      </c>
      <c r="P619" s="13">
        <f t="shared" si="65"/>
        <v>8166.119999999999</v>
      </c>
      <c r="Q619" s="13">
        <f t="shared" si="66"/>
        <v>214163.84999999998</v>
      </c>
      <c r="R619" s="13">
        <f t="shared" si="67"/>
        <v>745649.36</v>
      </c>
      <c r="S619" s="18">
        <f t="shared" si="68"/>
        <v>68</v>
      </c>
      <c r="T619" s="30">
        <f t="shared" si="69"/>
        <v>10965.431764705882</v>
      </c>
    </row>
    <row r="620" spans="1:20" ht="14.25" customHeight="1">
      <c r="A620" s="6">
        <v>45639</v>
      </c>
      <c r="B620" s="7" t="s">
        <v>57</v>
      </c>
      <c r="C620" s="7" t="s">
        <v>69</v>
      </c>
      <c r="D620" s="7" t="s">
        <v>70</v>
      </c>
      <c r="E620" s="7" t="s">
        <v>60</v>
      </c>
      <c r="F620" s="7" t="s">
        <v>61</v>
      </c>
      <c r="G620" s="7" t="s">
        <v>62</v>
      </c>
      <c r="H620" s="7" t="s">
        <v>71</v>
      </c>
      <c r="I620" s="7">
        <v>5</v>
      </c>
      <c r="J620" s="7">
        <v>10</v>
      </c>
      <c r="K620" s="7">
        <v>1020.4</v>
      </c>
      <c r="L620" s="7"/>
      <c r="M620" s="12" t="s">
        <v>64</v>
      </c>
      <c r="N620" s="13">
        <f t="shared" si="63"/>
        <v>102.03999999999999</v>
      </c>
      <c r="O620" s="13">
        <f t="shared" si="64"/>
        <v>1020.3999999999999</v>
      </c>
      <c r="P620" s="13">
        <f t="shared" si="65"/>
        <v>857751.67999999982</v>
      </c>
      <c r="Q620" s="13">
        <f t="shared" si="66"/>
        <v>402756.75999999995</v>
      </c>
      <c r="R620" s="13">
        <f t="shared" si="67"/>
        <v>744639.44</v>
      </c>
      <c r="S620" s="18">
        <f t="shared" si="68"/>
        <v>67</v>
      </c>
      <c r="T620" s="30">
        <f t="shared" si="69"/>
        <v>11114.021492537313</v>
      </c>
    </row>
    <row r="621" spans="1:20" ht="14.25" customHeight="1">
      <c r="A621" s="6">
        <v>45642</v>
      </c>
      <c r="B621" s="7" t="s">
        <v>57</v>
      </c>
      <c r="C621" s="7" t="s">
        <v>126</v>
      </c>
      <c r="D621" s="7" t="s">
        <v>127</v>
      </c>
      <c r="E621" s="7" t="s">
        <v>45</v>
      </c>
      <c r="F621" s="7" t="s">
        <v>128</v>
      </c>
      <c r="G621" s="7" t="s">
        <v>74</v>
      </c>
      <c r="H621" s="7" t="s">
        <v>76</v>
      </c>
      <c r="I621" s="7">
        <v>56</v>
      </c>
      <c r="J621" s="7">
        <v>6</v>
      </c>
      <c r="K621" s="7">
        <v>1030.92</v>
      </c>
      <c r="L621" s="7"/>
      <c r="M621" s="12" t="s">
        <v>136</v>
      </c>
      <c r="N621" s="13">
        <f t="shared" si="63"/>
        <v>171.82000000000002</v>
      </c>
      <c r="O621" s="13">
        <f t="shared" si="64"/>
        <v>1030.92</v>
      </c>
      <c r="P621" s="13">
        <f t="shared" si="65"/>
        <v>82466.659999999989</v>
      </c>
      <c r="Q621" s="13">
        <f t="shared" si="66"/>
        <v>553362.86999999988</v>
      </c>
      <c r="R621" s="13">
        <f t="shared" si="67"/>
        <v>11873082.25</v>
      </c>
      <c r="S621" s="18">
        <f t="shared" si="68"/>
        <v>340</v>
      </c>
      <c r="T621" s="30">
        <f t="shared" si="69"/>
        <v>34920.830147058827</v>
      </c>
    </row>
    <row r="622" spans="1:20" ht="14.25" customHeight="1">
      <c r="A622" s="6">
        <v>45642</v>
      </c>
      <c r="B622" s="7" t="s">
        <v>57</v>
      </c>
      <c r="C622" s="7" t="s">
        <v>129</v>
      </c>
      <c r="D622" s="7" t="s">
        <v>130</v>
      </c>
      <c r="E622" s="7" t="s">
        <v>81</v>
      </c>
      <c r="F622" s="7" t="s">
        <v>82</v>
      </c>
      <c r="G622" s="7" t="s">
        <v>74</v>
      </c>
      <c r="H622" s="7" t="s">
        <v>76</v>
      </c>
      <c r="I622" s="7">
        <v>56</v>
      </c>
      <c r="J622" s="7">
        <v>6</v>
      </c>
      <c r="K622" s="7">
        <v>1030.92</v>
      </c>
      <c r="L622" s="7"/>
      <c r="M622" s="12" t="s">
        <v>136</v>
      </c>
      <c r="N622" s="13">
        <f t="shared" si="63"/>
        <v>171.82000000000002</v>
      </c>
      <c r="O622" s="13">
        <f t="shared" si="64"/>
        <v>1030.92</v>
      </c>
      <c r="P622" s="13">
        <f t="shared" si="65"/>
        <v>81435.740000000005</v>
      </c>
      <c r="Q622" s="13">
        <f t="shared" si="66"/>
        <v>488976.96000000008</v>
      </c>
      <c r="R622" s="13">
        <f t="shared" si="67"/>
        <v>11872051.33</v>
      </c>
      <c r="S622" s="18">
        <f t="shared" si="68"/>
        <v>339</v>
      </c>
      <c r="T622" s="30">
        <f t="shared" si="69"/>
        <v>35020.800383480826</v>
      </c>
    </row>
    <row r="623" spans="1:20" ht="14.25" customHeight="1">
      <c r="A623" s="6">
        <v>45639</v>
      </c>
      <c r="B623" s="7" t="s">
        <v>57</v>
      </c>
      <c r="C623" s="7" t="s">
        <v>69</v>
      </c>
      <c r="D623" s="7" t="s">
        <v>70</v>
      </c>
      <c r="E623" s="7" t="s">
        <v>60</v>
      </c>
      <c r="F623" s="7" t="s">
        <v>61</v>
      </c>
      <c r="G623" s="7" t="s">
        <v>77</v>
      </c>
      <c r="H623" s="7" t="s">
        <v>78</v>
      </c>
      <c r="I623" s="7">
        <v>48</v>
      </c>
      <c r="J623" s="7">
        <v>12</v>
      </c>
      <c r="K623" s="7">
        <v>1033.08</v>
      </c>
      <c r="L623" s="7"/>
      <c r="M623" s="12" t="s">
        <v>64</v>
      </c>
      <c r="N623" s="13">
        <f t="shared" si="63"/>
        <v>86.089999999999989</v>
      </c>
      <c r="O623" s="13">
        <f t="shared" si="64"/>
        <v>1033.08</v>
      </c>
      <c r="P623" s="13">
        <f t="shared" si="65"/>
        <v>26609.73</v>
      </c>
      <c r="Q623" s="13">
        <f t="shared" si="66"/>
        <v>401736.36</v>
      </c>
      <c r="R623" s="13">
        <f t="shared" si="67"/>
        <v>743619.04</v>
      </c>
      <c r="S623" s="18">
        <f t="shared" si="68"/>
        <v>66</v>
      </c>
      <c r="T623" s="30">
        <f t="shared" si="69"/>
        <v>11266.955151515152</v>
      </c>
    </row>
    <row r="624" spans="1:20" ht="14.25" customHeight="1">
      <c r="A624" s="6">
        <v>45643</v>
      </c>
      <c r="B624" s="7" t="s">
        <v>57</v>
      </c>
      <c r="C624" s="7" t="s">
        <v>137</v>
      </c>
      <c r="D624" s="7" t="s">
        <v>138</v>
      </c>
      <c r="E624" s="7" t="s">
        <v>60</v>
      </c>
      <c r="F624" s="7" t="s">
        <v>61</v>
      </c>
      <c r="G624" s="7" t="s">
        <v>18</v>
      </c>
      <c r="H624" s="7" t="s">
        <v>101</v>
      </c>
      <c r="I624" s="7">
        <v>144</v>
      </c>
      <c r="J624" s="7">
        <v>12</v>
      </c>
      <c r="K624" s="7">
        <v>1038.8399999999999</v>
      </c>
      <c r="L624" s="7"/>
      <c r="M624" s="12" t="s">
        <v>136</v>
      </c>
      <c r="N624" s="13">
        <f t="shared" si="63"/>
        <v>86.57</v>
      </c>
      <c r="O624" s="13">
        <f t="shared" si="64"/>
        <v>1038.8399999999999</v>
      </c>
      <c r="P624" s="13">
        <f t="shared" si="65"/>
        <v>7156.1999999999989</v>
      </c>
      <c r="Q624" s="13">
        <f t="shared" si="66"/>
        <v>382765.45</v>
      </c>
      <c r="R624" s="13">
        <f t="shared" si="67"/>
        <v>11871020.41</v>
      </c>
      <c r="S624" s="18">
        <f t="shared" si="68"/>
        <v>338</v>
      </c>
      <c r="T624" s="30">
        <f t="shared" si="69"/>
        <v>35121.362159763317</v>
      </c>
    </row>
    <row r="625" spans="1:20" ht="14.25" customHeight="1">
      <c r="A625" s="6">
        <v>45642</v>
      </c>
      <c r="B625" s="7" t="s">
        <v>57</v>
      </c>
      <c r="C625" s="7" t="s">
        <v>129</v>
      </c>
      <c r="D625" s="7" t="s">
        <v>130</v>
      </c>
      <c r="E625" s="7" t="s">
        <v>81</v>
      </c>
      <c r="F625" s="7" t="s">
        <v>82</v>
      </c>
      <c r="G625" s="7" t="s">
        <v>74</v>
      </c>
      <c r="H625" s="7" t="s">
        <v>75</v>
      </c>
      <c r="I625" s="7">
        <v>48</v>
      </c>
      <c r="J625" s="7">
        <v>14</v>
      </c>
      <c r="K625" s="7">
        <v>1043.56</v>
      </c>
      <c r="L625" s="7"/>
      <c r="M625" s="12" t="s">
        <v>136</v>
      </c>
      <c r="N625" s="13">
        <f t="shared" si="63"/>
        <v>74.539999999999992</v>
      </c>
      <c r="O625" s="13">
        <f t="shared" si="64"/>
        <v>1043.56</v>
      </c>
      <c r="P625" s="13">
        <f t="shared" si="65"/>
        <v>401949.56999999995</v>
      </c>
      <c r="Q625" s="13">
        <f t="shared" si="66"/>
        <v>487946.0400000001</v>
      </c>
      <c r="R625" s="13">
        <f t="shared" si="67"/>
        <v>11869981.57</v>
      </c>
      <c r="S625" s="18">
        <f t="shared" si="68"/>
        <v>337</v>
      </c>
      <c r="T625" s="30">
        <f t="shared" si="69"/>
        <v>35222.497240356082</v>
      </c>
    </row>
    <row r="626" spans="1:20" ht="14.25" customHeight="1">
      <c r="A626" s="6">
        <v>45640</v>
      </c>
      <c r="B626" s="7" t="s">
        <v>57</v>
      </c>
      <c r="C626" s="7" t="s">
        <v>87</v>
      </c>
      <c r="D626" s="7" t="s">
        <v>88</v>
      </c>
      <c r="E626" s="7" t="s">
        <v>60</v>
      </c>
      <c r="F626" s="7" t="s">
        <v>61</v>
      </c>
      <c r="G626" s="7" t="s">
        <v>26</v>
      </c>
      <c r="H626" s="7" t="s">
        <v>116</v>
      </c>
      <c r="I626" s="7">
        <v>144</v>
      </c>
      <c r="J626" s="7">
        <v>24</v>
      </c>
      <c r="K626" s="7">
        <v>1050</v>
      </c>
      <c r="L626" s="7"/>
      <c r="M626" s="12" t="s">
        <v>105</v>
      </c>
      <c r="N626" s="13">
        <f t="shared" si="63"/>
        <v>43.75</v>
      </c>
      <c r="O626" s="13">
        <f t="shared" si="64"/>
        <v>1050</v>
      </c>
      <c r="P626" s="13">
        <f t="shared" si="65"/>
        <v>29078.400000000001</v>
      </c>
      <c r="Q626" s="13">
        <f t="shared" si="66"/>
        <v>634883.76000000013</v>
      </c>
      <c r="R626" s="13">
        <f t="shared" si="67"/>
        <v>5035511.24</v>
      </c>
      <c r="S626" s="18">
        <f t="shared" si="68"/>
        <v>398</v>
      </c>
      <c r="T626" s="30">
        <f t="shared" si="69"/>
        <v>12652.038291457287</v>
      </c>
    </row>
    <row r="627" spans="1:20" ht="14.25" customHeight="1">
      <c r="A627" s="6">
        <v>45640</v>
      </c>
      <c r="B627" s="7" t="s">
        <v>57</v>
      </c>
      <c r="C627" s="7" t="s">
        <v>106</v>
      </c>
      <c r="D627" s="7" t="s">
        <v>107</v>
      </c>
      <c r="E627" s="7" t="s">
        <v>81</v>
      </c>
      <c r="F627" s="7" t="s">
        <v>82</v>
      </c>
      <c r="G627" s="7" t="s">
        <v>26</v>
      </c>
      <c r="H627" s="7" t="s">
        <v>116</v>
      </c>
      <c r="I627" s="7">
        <v>144</v>
      </c>
      <c r="J627" s="7">
        <v>24</v>
      </c>
      <c r="K627" s="7">
        <v>1050</v>
      </c>
      <c r="L627" s="7"/>
      <c r="M627" s="12" t="s">
        <v>105</v>
      </c>
      <c r="N627" s="13">
        <f t="shared" si="63"/>
        <v>43.75</v>
      </c>
      <c r="O627" s="13">
        <f t="shared" si="64"/>
        <v>1050</v>
      </c>
      <c r="P627" s="13">
        <f t="shared" si="65"/>
        <v>28028.400000000001</v>
      </c>
      <c r="Q627" s="13">
        <f t="shared" si="66"/>
        <v>360416.1</v>
      </c>
      <c r="R627" s="13">
        <f t="shared" si="67"/>
        <v>5034461.24</v>
      </c>
      <c r="S627" s="18">
        <f t="shared" si="68"/>
        <v>397</v>
      </c>
      <c r="T627" s="30">
        <f t="shared" si="69"/>
        <v>12681.262569269522</v>
      </c>
    </row>
    <row r="628" spans="1:20" ht="14.25" customHeight="1">
      <c r="A628" s="6">
        <v>45640</v>
      </c>
      <c r="B628" s="7" t="s">
        <v>57</v>
      </c>
      <c r="C628" s="7" t="s">
        <v>96</v>
      </c>
      <c r="D628" s="7" t="s">
        <v>97</v>
      </c>
      <c r="E628" s="7" t="s">
        <v>60</v>
      </c>
      <c r="F628" s="7" t="s">
        <v>61</v>
      </c>
      <c r="G628" s="7" t="s">
        <v>26</v>
      </c>
      <c r="H628" s="7" t="s">
        <v>116</v>
      </c>
      <c r="I628" s="7">
        <v>144</v>
      </c>
      <c r="J628" s="7">
        <v>24</v>
      </c>
      <c r="K628" s="7">
        <v>1050</v>
      </c>
      <c r="L628" s="7"/>
      <c r="M628" s="12" t="s">
        <v>105</v>
      </c>
      <c r="N628" s="13">
        <f t="shared" si="63"/>
        <v>43.75</v>
      </c>
      <c r="O628" s="13">
        <f t="shared" si="64"/>
        <v>1050</v>
      </c>
      <c r="P628" s="13">
        <f t="shared" si="65"/>
        <v>26978.400000000001</v>
      </c>
      <c r="Q628" s="13">
        <f t="shared" si="66"/>
        <v>793173.26999999979</v>
      </c>
      <c r="R628" s="13">
        <f t="shared" si="67"/>
        <v>5033411.24</v>
      </c>
      <c r="S628" s="18">
        <f t="shared" si="68"/>
        <v>396</v>
      </c>
      <c r="T628" s="30">
        <f t="shared" si="69"/>
        <v>12710.634444444446</v>
      </c>
    </row>
    <row r="629" spans="1:20" ht="14.25" customHeight="1">
      <c r="A629" s="6">
        <v>45640</v>
      </c>
      <c r="B629" s="7" t="s">
        <v>57</v>
      </c>
      <c r="C629" s="7" t="s">
        <v>106</v>
      </c>
      <c r="D629" s="7" t="s">
        <v>107</v>
      </c>
      <c r="E629" s="7" t="s">
        <v>81</v>
      </c>
      <c r="F629" s="7" t="s">
        <v>82</v>
      </c>
      <c r="G629" s="7" t="s">
        <v>18</v>
      </c>
      <c r="H629" s="7" t="s">
        <v>89</v>
      </c>
      <c r="I629" s="7">
        <v>72</v>
      </c>
      <c r="J629" s="7">
        <v>3</v>
      </c>
      <c r="K629" s="7">
        <v>1056.03</v>
      </c>
      <c r="L629" s="7"/>
      <c r="M629" s="12" t="s">
        <v>105</v>
      </c>
      <c r="N629" s="13">
        <f t="shared" si="63"/>
        <v>352.01</v>
      </c>
      <c r="O629" s="13">
        <f t="shared" si="64"/>
        <v>1056.03</v>
      </c>
      <c r="P629" s="13">
        <f t="shared" si="65"/>
        <v>27294.129999999997</v>
      </c>
      <c r="Q629" s="13">
        <f t="shared" si="66"/>
        <v>359366.1</v>
      </c>
      <c r="R629" s="13">
        <f t="shared" si="67"/>
        <v>5032361.24</v>
      </c>
      <c r="S629" s="18">
        <f t="shared" si="68"/>
        <v>395</v>
      </c>
      <c r="T629" s="30">
        <f t="shared" si="69"/>
        <v>12740.155037974684</v>
      </c>
    </row>
    <row r="630" spans="1:20" ht="14.25" customHeight="1">
      <c r="A630" s="6">
        <v>45640</v>
      </c>
      <c r="B630" s="7" t="s">
        <v>57</v>
      </c>
      <c r="C630" s="7" t="s">
        <v>90</v>
      </c>
      <c r="D630" s="7" t="s">
        <v>91</v>
      </c>
      <c r="E630" s="7" t="s">
        <v>81</v>
      </c>
      <c r="F630" s="7" t="s">
        <v>82</v>
      </c>
      <c r="G630" s="7" t="s">
        <v>26</v>
      </c>
      <c r="H630" s="7" t="s">
        <v>116</v>
      </c>
      <c r="I630" s="7">
        <v>144</v>
      </c>
      <c r="J630" s="7">
        <v>12</v>
      </c>
      <c r="K630" s="7">
        <v>1060.68</v>
      </c>
      <c r="L630" s="7"/>
      <c r="M630" s="12" t="s">
        <v>105</v>
      </c>
      <c r="N630" s="13">
        <f t="shared" si="63"/>
        <v>88.39</v>
      </c>
      <c r="O630" s="13">
        <f t="shared" si="64"/>
        <v>1060.68</v>
      </c>
      <c r="P630" s="13">
        <f t="shared" si="65"/>
        <v>25928.400000000001</v>
      </c>
      <c r="Q630" s="13">
        <f t="shared" si="66"/>
        <v>298790.55999999994</v>
      </c>
      <c r="R630" s="13">
        <f t="shared" si="67"/>
        <v>5031305.21</v>
      </c>
      <c r="S630" s="18">
        <f t="shared" si="68"/>
        <v>394</v>
      </c>
      <c r="T630" s="30">
        <f t="shared" si="69"/>
        <v>12769.810177664975</v>
      </c>
    </row>
    <row r="631" spans="1:20" ht="14.25" customHeight="1">
      <c r="A631" s="6">
        <v>45646</v>
      </c>
      <c r="B631" s="7" t="s">
        <v>57</v>
      </c>
      <c r="C631" s="7" t="s">
        <v>67</v>
      </c>
      <c r="D631" s="7" t="s">
        <v>68</v>
      </c>
      <c r="E631" s="7" t="s">
        <v>60</v>
      </c>
      <c r="F631" s="7" t="s">
        <v>61</v>
      </c>
      <c r="G631" s="7" t="s">
        <v>26</v>
      </c>
      <c r="H631" s="7" t="s">
        <v>116</v>
      </c>
      <c r="I631" s="7">
        <v>144</v>
      </c>
      <c r="J631" s="7">
        <v>12</v>
      </c>
      <c r="K631" s="7">
        <v>1060.68</v>
      </c>
      <c r="L631" s="7"/>
      <c r="M631" s="12" t="s">
        <v>136</v>
      </c>
      <c r="N631" s="13">
        <f t="shared" si="63"/>
        <v>88.39</v>
      </c>
      <c r="O631" s="13">
        <f t="shared" si="64"/>
        <v>1060.68</v>
      </c>
      <c r="P631" s="13">
        <f t="shared" si="65"/>
        <v>24867.72</v>
      </c>
      <c r="Q631" s="13">
        <f t="shared" si="66"/>
        <v>305109.63</v>
      </c>
      <c r="R631" s="13">
        <f t="shared" si="67"/>
        <v>11868938.01</v>
      </c>
      <c r="S631" s="18">
        <f t="shared" si="68"/>
        <v>336</v>
      </c>
      <c r="T631" s="30">
        <f t="shared" si="69"/>
        <v>35324.220267857141</v>
      </c>
    </row>
    <row r="632" spans="1:20" ht="14.25" customHeight="1">
      <c r="A632" s="6">
        <v>45642</v>
      </c>
      <c r="B632" s="7" t="s">
        <v>57</v>
      </c>
      <c r="C632" s="7" t="s">
        <v>126</v>
      </c>
      <c r="D632" s="7" t="s">
        <v>127</v>
      </c>
      <c r="E632" s="7" t="s">
        <v>45</v>
      </c>
      <c r="F632" s="7" t="s">
        <v>128</v>
      </c>
      <c r="G632" s="7" t="s">
        <v>26</v>
      </c>
      <c r="H632" s="7" t="s">
        <v>116</v>
      </c>
      <c r="I632" s="7">
        <v>144</v>
      </c>
      <c r="J632" s="7">
        <v>12</v>
      </c>
      <c r="K632" s="7">
        <v>1060.68</v>
      </c>
      <c r="L632" s="7"/>
      <c r="M632" s="12" t="s">
        <v>105</v>
      </c>
      <c r="N632" s="13">
        <f t="shared" si="63"/>
        <v>88.39</v>
      </c>
      <c r="O632" s="13">
        <f t="shared" si="64"/>
        <v>1060.68</v>
      </c>
      <c r="P632" s="13">
        <f t="shared" si="65"/>
        <v>23807.040000000001</v>
      </c>
      <c r="Q632" s="13">
        <f t="shared" si="66"/>
        <v>552331.94999999984</v>
      </c>
      <c r="R632" s="13">
        <f t="shared" si="67"/>
        <v>5030244.53</v>
      </c>
      <c r="S632" s="18">
        <f t="shared" si="68"/>
        <v>393</v>
      </c>
      <c r="T632" s="30">
        <f t="shared" si="69"/>
        <v>12799.604402035624</v>
      </c>
    </row>
    <row r="633" spans="1:20" ht="14.25" customHeight="1">
      <c r="A633" s="6">
        <v>45640</v>
      </c>
      <c r="B633" s="7" t="s">
        <v>57</v>
      </c>
      <c r="C633" s="7" t="s">
        <v>106</v>
      </c>
      <c r="D633" s="7" t="s">
        <v>107</v>
      </c>
      <c r="E633" s="7" t="s">
        <v>81</v>
      </c>
      <c r="F633" s="7" t="s">
        <v>82</v>
      </c>
      <c r="G633" s="7" t="s">
        <v>26</v>
      </c>
      <c r="H633" s="7" t="s">
        <v>116</v>
      </c>
      <c r="I633" s="7">
        <v>144</v>
      </c>
      <c r="J633" s="7">
        <v>12</v>
      </c>
      <c r="K633" s="7">
        <v>1060.68</v>
      </c>
      <c r="L633" s="7"/>
      <c r="M633" s="12" t="s">
        <v>105</v>
      </c>
      <c r="N633" s="13">
        <f t="shared" si="63"/>
        <v>88.39</v>
      </c>
      <c r="O633" s="13">
        <f t="shared" si="64"/>
        <v>1060.68</v>
      </c>
      <c r="P633" s="13">
        <f t="shared" si="65"/>
        <v>22746.36</v>
      </c>
      <c r="Q633" s="13">
        <f t="shared" si="66"/>
        <v>358310.06999999995</v>
      </c>
      <c r="R633" s="13">
        <f t="shared" si="67"/>
        <v>5029183.8499999996</v>
      </c>
      <c r="S633" s="18">
        <f t="shared" si="68"/>
        <v>392</v>
      </c>
      <c r="T633" s="30">
        <f t="shared" si="69"/>
        <v>12829.550637755101</v>
      </c>
    </row>
    <row r="634" spans="1:20" ht="14.25" customHeight="1">
      <c r="A634" s="6">
        <v>45643</v>
      </c>
      <c r="B634" s="7" t="s">
        <v>57</v>
      </c>
      <c r="C634" s="7" t="s">
        <v>137</v>
      </c>
      <c r="D634" s="7" t="s">
        <v>138</v>
      </c>
      <c r="E634" s="7" t="s">
        <v>60</v>
      </c>
      <c r="F634" s="7" t="s">
        <v>61</v>
      </c>
      <c r="G634" s="7" t="s">
        <v>26</v>
      </c>
      <c r="H634" s="7" t="s">
        <v>116</v>
      </c>
      <c r="I634" s="7">
        <v>144</v>
      </c>
      <c r="J634" s="7">
        <v>12</v>
      </c>
      <c r="K634" s="7">
        <v>1060.68</v>
      </c>
      <c r="L634" s="7"/>
      <c r="M634" s="12" t="s">
        <v>136</v>
      </c>
      <c r="N634" s="13">
        <f t="shared" si="63"/>
        <v>88.39</v>
      </c>
      <c r="O634" s="13">
        <f t="shared" si="64"/>
        <v>1060.68</v>
      </c>
      <c r="P634" s="13">
        <f t="shared" si="65"/>
        <v>21685.68</v>
      </c>
      <c r="Q634" s="13">
        <f t="shared" si="66"/>
        <v>381726.61000000004</v>
      </c>
      <c r="R634" s="13">
        <f t="shared" si="67"/>
        <v>11867877.33</v>
      </c>
      <c r="S634" s="18">
        <f t="shared" si="68"/>
        <v>335</v>
      </c>
      <c r="T634" s="30">
        <f t="shared" si="69"/>
        <v>35426.49949253731</v>
      </c>
    </row>
    <row r="635" spans="1:20" ht="14.25" customHeight="1">
      <c r="A635" s="6">
        <v>45644</v>
      </c>
      <c r="B635" s="7" t="s">
        <v>57</v>
      </c>
      <c r="C635" s="7" t="s">
        <v>65</v>
      </c>
      <c r="D635" s="7" t="s">
        <v>66</v>
      </c>
      <c r="E635" s="7" t="s">
        <v>60</v>
      </c>
      <c r="F635" s="7" t="s">
        <v>61</v>
      </c>
      <c r="G635" s="7" t="s">
        <v>26</v>
      </c>
      <c r="H635" s="7" t="s">
        <v>116</v>
      </c>
      <c r="I635" s="7">
        <v>144</v>
      </c>
      <c r="J635" s="7">
        <v>12</v>
      </c>
      <c r="K635" s="7">
        <v>1060.68</v>
      </c>
      <c r="L635" s="7"/>
      <c r="M635" s="12" t="s">
        <v>136</v>
      </c>
      <c r="N635" s="13">
        <f t="shared" si="63"/>
        <v>88.39</v>
      </c>
      <c r="O635" s="13">
        <f t="shared" si="64"/>
        <v>1060.68</v>
      </c>
      <c r="P635" s="13">
        <f t="shared" si="65"/>
        <v>20625</v>
      </c>
      <c r="Q635" s="13">
        <f t="shared" si="66"/>
        <v>540556.59</v>
      </c>
      <c r="R635" s="13">
        <f t="shared" si="67"/>
        <v>11866816.65</v>
      </c>
      <c r="S635" s="18">
        <f t="shared" si="68"/>
        <v>334</v>
      </c>
      <c r="T635" s="30">
        <f t="shared" si="69"/>
        <v>35529.391167664675</v>
      </c>
    </row>
    <row r="636" spans="1:20" ht="14.25" customHeight="1">
      <c r="A636" s="6">
        <v>45640</v>
      </c>
      <c r="B636" s="7" t="s">
        <v>57</v>
      </c>
      <c r="C636" s="7" t="s">
        <v>106</v>
      </c>
      <c r="D636" s="7" t="s">
        <v>107</v>
      </c>
      <c r="E636" s="7" t="s">
        <v>81</v>
      </c>
      <c r="F636" s="7" t="s">
        <v>82</v>
      </c>
      <c r="G636" s="7" t="s">
        <v>26</v>
      </c>
      <c r="H636" s="7" t="s">
        <v>27</v>
      </c>
      <c r="I636" s="7">
        <v>24</v>
      </c>
      <c r="J636" s="7">
        <v>6</v>
      </c>
      <c r="K636" s="7">
        <v>1066.08</v>
      </c>
      <c r="L636" s="7"/>
      <c r="M636" s="12" t="s">
        <v>105</v>
      </c>
      <c r="N636" s="13">
        <f t="shared" si="63"/>
        <v>177.67999999999998</v>
      </c>
      <c r="O636" s="13">
        <f t="shared" si="64"/>
        <v>1066.08</v>
      </c>
      <c r="P636" s="13">
        <f t="shared" si="65"/>
        <v>116279.1</v>
      </c>
      <c r="Q636" s="13">
        <f t="shared" si="66"/>
        <v>357249.38999999996</v>
      </c>
      <c r="R636" s="13">
        <f t="shared" si="67"/>
        <v>5028123.17</v>
      </c>
      <c r="S636" s="18">
        <f t="shared" si="68"/>
        <v>391</v>
      </c>
      <c r="T636" s="30">
        <f t="shared" si="69"/>
        <v>12859.650051150895</v>
      </c>
    </row>
    <row r="637" spans="1:20" ht="14.25" customHeight="1">
      <c r="A637" s="6">
        <v>45646</v>
      </c>
      <c r="B637" s="7" t="s">
        <v>57</v>
      </c>
      <c r="C637" s="7" t="s">
        <v>67</v>
      </c>
      <c r="D637" s="7" t="s">
        <v>68</v>
      </c>
      <c r="E637" s="7" t="s">
        <v>60</v>
      </c>
      <c r="F637" s="7" t="s">
        <v>61</v>
      </c>
      <c r="G637" s="7" t="s">
        <v>74</v>
      </c>
      <c r="H637" s="7" t="s">
        <v>76</v>
      </c>
      <c r="I637" s="7">
        <v>56</v>
      </c>
      <c r="J637" s="7">
        <v>5</v>
      </c>
      <c r="K637" s="7">
        <v>1068.1500000000001</v>
      </c>
      <c r="L637" s="7"/>
      <c r="M637" s="12" t="s">
        <v>136</v>
      </c>
      <c r="N637" s="13">
        <f t="shared" si="63"/>
        <v>213.63000000000002</v>
      </c>
      <c r="O637" s="13">
        <f t="shared" si="64"/>
        <v>1068.1500000000001</v>
      </c>
      <c r="P637" s="13">
        <f t="shared" si="65"/>
        <v>80404.819999999992</v>
      </c>
      <c r="Q637" s="13">
        <f t="shared" si="66"/>
        <v>304048.94999999995</v>
      </c>
      <c r="R637" s="13">
        <f t="shared" si="67"/>
        <v>11865755.970000001</v>
      </c>
      <c r="S637" s="18">
        <f t="shared" si="68"/>
        <v>333</v>
      </c>
      <c r="T637" s="30">
        <f t="shared" si="69"/>
        <v>35632.90081081081</v>
      </c>
    </row>
    <row r="638" spans="1:20" ht="14.25" customHeight="1">
      <c r="A638" s="6">
        <v>45642</v>
      </c>
      <c r="B638" s="7" t="s">
        <v>57</v>
      </c>
      <c r="C638" s="7" t="s">
        <v>126</v>
      </c>
      <c r="D638" s="7" t="s">
        <v>127</v>
      </c>
      <c r="E638" s="7" t="s">
        <v>45</v>
      </c>
      <c r="F638" s="7" t="s">
        <v>128</v>
      </c>
      <c r="G638" s="7" t="s">
        <v>18</v>
      </c>
      <c r="H638" s="7" t="s">
        <v>104</v>
      </c>
      <c r="I638" s="7">
        <v>120</v>
      </c>
      <c r="J638" s="7">
        <v>12</v>
      </c>
      <c r="K638" s="7">
        <v>1080.96</v>
      </c>
      <c r="L638" s="7"/>
      <c r="M638" s="12" t="s">
        <v>105</v>
      </c>
      <c r="N638" s="13">
        <f t="shared" si="63"/>
        <v>90.08</v>
      </c>
      <c r="O638" s="13">
        <f t="shared" si="64"/>
        <v>1080.96</v>
      </c>
      <c r="P638" s="13">
        <f t="shared" si="65"/>
        <v>333512.24</v>
      </c>
      <c r="Q638" s="13">
        <f t="shared" si="66"/>
        <v>551271.2699999999</v>
      </c>
      <c r="R638" s="13">
        <f t="shared" si="67"/>
        <v>5027057.09</v>
      </c>
      <c r="S638" s="18">
        <f t="shared" si="68"/>
        <v>390</v>
      </c>
      <c r="T638" s="30">
        <f t="shared" si="69"/>
        <v>12889.889974358974</v>
      </c>
    </row>
    <row r="639" spans="1:20" ht="14.25" customHeight="1">
      <c r="A639" s="6">
        <v>45646</v>
      </c>
      <c r="B639" s="7" t="s">
        <v>57</v>
      </c>
      <c r="C639" s="7" t="s">
        <v>67</v>
      </c>
      <c r="D639" s="7" t="s">
        <v>68</v>
      </c>
      <c r="E639" s="7" t="s">
        <v>60</v>
      </c>
      <c r="F639" s="7" t="s">
        <v>61</v>
      </c>
      <c r="G639" s="7" t="s">
        <v>62</v>
      </c>
      <c r="H639" s="7" t="s">
        <v>71</v>
      </c>
      <c r="I639" s="7">
        <v>24</v>
      </c>
      <c r="J639" s="7">
        <v>8</v>
      </c>
      <c r="K639" s="7">
        <v>1081.44</v>
      </c>
      <c r="L639" s="7"/>
      <c r="M639" s="12" t="s">
        <v>136</v>
      </c>
      <c r="N639" s="13">
        <f t="shared" si="63"/>
        <v>135.18</v>
      </c>
      <c r="O639" s="13">
        <f t="shared" si="64"/>
        <v>1081.44</v>
      </c>
      <c r="P639" s="13">
        <f t="shared" si="65"/>
        <v>856731.27999999991</v>
      </c>
      <c r="Q639" s="13">
        <f t="shared" si="66"/>
        <v>302980.8</v>
      </c>
      <c r="R639" s="13">
        <f t="shared" si="67"/>
        <v>11864687.82</v>
      </c>
      <c r="S639" s="18">
        <f t="shared" si="68"/>
        <v>332</v>
      </c>
      <c r="T639" s="30">
        <f t="shared" si="69"/>
        <v>35737.011506024101</v>
      </c>
    </row>
    <row r="640" spans="1:20" ht="14.25" customHeight="1">
      <c r="A640" s="6">
        <v>45643</v>
      </c>
      <c r="B640" s="7" t="s">
        <v>57</v>
      </c>
      <c r="C640" s="7" t="s">
        <v>137</v>
      </c>
      <c r="D640" s="7" t="s">
        <v>138</v>
      </c>
      <c r="E640" s="7" t="s">
        <v>60</v>
      </c>
      <c r="F640" s="7" t="s">
        <v>61</v>
      </c>
      <c r="G640" s="7" t="s">
        <v>74</v>
      </c>
      <c r="H640" s="7" t="s">
        <v>75</v>
      </c>
      <c r="I640" s="7">
        <v>56</v>
      </c>
      <c r="J640" s="7">
        <v>6</v>
      </c>
      <c r="K640" s="7">
        <v>1118.1600000000001</v>
      </c>
      <c r="L640" s="7"/>
      <c r="M640" s="12" t="s">
        <v>136</v>
      </c>
      <c r="N640" s="13">
        <f t="shared" si="63"/>
        <v>186.36</v>
      </c>
      <c r="O640" s="13">
        <f t="shared" si="64"/>
        <v>1118.1600000000001</v>
      </c>
      <c r="P640" s="13">
        <f t="shared" si="65"/>
        <v>400906.00999999995</v>
      </c>
      <c r="Q640" s="13">
        <f t="shared" si="66"/>
        <v>380665.93000000005</v>
      </c>
      <c r="R640" s="13">
        <f t="shared" si="67"/>
        <v>11863606.380000001</v>
      </c>
      <c r="S640" s="18">
        <f t="shared" si="68"/>
        <v>331</v>
      </c>
      <c r="T640" s="30">
        <f t="shared" si="69"/>
        <v>35841.711117824772</v>
      </c>
    </row>
    <row r="641" spans="1:20" ht="14.25" customHeight="1">
      <c r="A641" s="6">
        <v>45642</v>
      </c>
      <c r="B641" s="7" t="s">
        <v>57</v>
      </c>
      <c r="C641" s="7" t="s">
        <v>126</v>
      </c>
      <c r="D641" s="7" t="s">
        <v>127</v>
      </c>
      <c r="E641" s="7" t="s">
        <v>45</v>
      </c>
      <c r="F641" s="7" t="s">
        <v>128</v>
      </c>
      <c r="G641" s="7" t="s">
        <v>55</v>
      </c>
      <c r="H641" s="7" t="s">
        <v>56</v>
      </c>
      <c r="I641" s="7">
        <v>4</v>
      </c>
      <c r="J641" s="7">
        <v>1</v>
      </c>
      <c r="K641" s="7">
        <v>1119.2</v>
      </c>
      <c r="L641" s="7"/>
      <c r="M641" s="12" t="s">
        <v>105</v>
      </c>
      <c r="N641" s="13">
        <f t="shared" si="63"/>
        <v>1119.2</v>
      </c>
      <c r="O641" s="13">
        <f t="shared" si="64"/>
        <v>1119.2</v>
      </c>
      <c r="P641" s="13">
        <f t="shared" si="65"/>
        <v>415743.70999999985</v>
      </c>
      <c r="Q641" s="13">
        <f t="shared" si="66"/>
        <v>550190.30999999982</v>
      </c>
      <c r="R641" s="13">
        <f t="shared" si="67"/>
        <v>5025976.13</v>
      </c>
      <c r="S641" s="18">
        <f t="shared" si="68"/>
        <v>389</v>
      </c>
      <c r="T641" s="30">
        <f t="shared" si="69"/>
        <v>12920.247120822622</v>
      </c>
    </row>
    <row r="642" spans="1:20" ht="14.25" customHeight="1">
      <c r="A642" s="6">
        <v>45640</v>
      </c>
      <c r="B642" s="7" t="s">
        <v>57</v>
      </c>
      <c r="C642" s="7" t="s">
        <v>84</v>
      </c>
      <c r="D642" s="7" t="s">
        <v>85</v>
      </c>
      <c r="E642" s="7" t="s">
        <v>60</v>
      </c>
      <c r="F642" s="7" t="s">
        <v>61</v>
      </c>
      <c r="G642" s="7" t="s">
        <v>74</v>
      </c>
      <c r="H642" s="7" t="s">
        <v>75</v>
      </c>
      <c r="I642" s="7">
        <v>60</v>
      </c>
      <c r="J642" s="7">
        <v>47</v>
      </c>
      <c r="K642" s="7">
        <v>1151.5</v>
      </c>
      <c r="L642" s="7"/>
      <c r="M642" s="12" t="s">
        <v>105</v>
      </c>
      <c r="N642" s="13">
        <f t="shared" ref="N642:N705" si="70">K642/J642</f>
        <v>24.5</v>
      </c>
      <c r="O642" s="13">
        <f t="shared" ref="O642:O705" si="71">J642*N642</f>
        <v>1151.5</v>
      </c>
      <c r="P642" s="13">
        <f t="shared" ref="P642:P705" si="72">SUMIFS(O642:O2068,G642:G2068,G642,H642:H2068,H642)</f>
        <v>399787.84999999992</v>
      </c>
      <c r="Q642" s="13">
        <f t="shared" ref="Q642:Q705" si="73">SUMIF(C642:C2068,C642,O642:O2068)</f>
        <v>367890.54000000004</v>
      </c>
      <c r="R642" s="13">
        <f t="shared" si="67"/>
        <v>5024856.93</v>
      </c>
      <c r="S642" s="18">
        <f t="shared" si="68"/>
        <v>388</v>
      </c>
      <c r="T642" s="30">
        <f t="shared" si="69"/>
        <v>12950.662190721649</v>
      </c>
    </row>
    <row r="643" spans="1:20" ht="14.25" customHeight="1">
      <c r="A643" s="6">
        <v>45642</v>
      </c>
      <c r="B643" s="7" t="s">
        <v>57</v>
      </c>
      <c r="C643" s="7" t="s">
        <v>129</v>
      </c>
      <c r="D643" s="7" t="s">
        <v>130</v>
      </c>
      <c r="E643" s="7" t="s">
        <v>81</v>
      </c>
      <c r="F643" s="7" t="s">
        <v>82</v>
      </c>
      <c r="G643" s="7" t="s">
        <v>26</v>
      </c>
      <c r="H643" s="7" t="s">
        <v>27</v>
      </c>
      <c r="I643" s="7">
        <v>72</v>
      </c>
      <c r="J643" s="7">
        <v>24</v>
      </c>
      <c r="K643" s="7">
        <v>1152</v>
      </c>
      <c r="L643" s="7"/>
      <c r="M643" s="12" t="s">
        <v>105</v>
      </c>
      <c r="N643" s="13">
        <f t="shared" si="70"/>
        <v>48</v>
      </c>
      <c r="O643" s="13">
        <f t="shared" si="71"/>
        <v>1152</v>
      </c>
      <c r="P643" s="13">
        <f t="shared" si="72"/>
        <v>115213.02000000002</v>
      </c>
      <c r="Q643" s="13">
        <f t="shared" si="73"/>
        <v>486902.48000000004</v>
      </c>
      <c r="R643" s="13">
        <f t="shared" ref="R643:R706" si="74">SUMIF(M643:M2069,M643,O643:O2069)</f>
        <v>5023705.43</v>
      </c>
      <c r="S643" s="18">
        <f t="shared" ref="S643:S706" si="75">COUNTIF(M643:M2069,M643)</f>
        <v>387</v>
      </c>
      <c r="T643" s="30">
        <f t="shared" ref="T643:T706" si="76">R643/S643</f>
        <v>12981.150981912144</v>
      </c>
    </row>
    <row r="644" spans="1:20" ht="14.25" customHeight="1">
      <c r="A644" s="6">
        <v>45640</v>
      </c>
      <c r="B644" s="7" t="s">
        <v>57</v>
      </c>
      <c r="C644" s="7" t="s">
        <v>65</v>
      </c>
      <c r="D644" s="7" t="s">
        <v>66</v>
      </c>
      <c r="E644" s="7" t="s">
        <v>60</v>
      </c>
      <c r="F644" s="7" t="s">
        <v>61</v>
      </c>
      <c r="G644" s="7" t="s">
        <v>26</v>
      </c>
      <c r="H644" s="7" t="s">
        <v>27</v>
      </c>
      <c r="I644" s="7">
        <v>72</v>
      </c>
      <c r="J644" s="7">
        <v>24</v>
      </c>
      <c r="K644" s="7">
        <v>1152</v>
      </c>
      <c r="L644" s="7"/>
      <c r="M644" s="12" t="s">
        <v>105</v>
      </c>
      <c r="N644" s="13">
        <f t="shared" si="70"/>
        <v>48</v>
      </c>
      <c r="O644" s="13">
        <f t="shared" si="71"/>
        <v>1152</v>
      </c>
      <c r="P644" s="13">
        <f t="shared" si="72"/>
        <v>114061.02000000002</v>
      </c>
      <c r="Q644" s="13">
        <f t="shared" si="73"/>
        <v>539495.91</v>
      </c>
      <c r="R644" s="13">
        <f t="shared" si="74"/>
        <v>5022553.43</v>
      </c>
      <c r="S644" s="18">
        <f t="shared" si="75"/>
        <v>386</v>
      </c>
      <c r="T644" s="30">
        <f t="shared" si="76"/>
        <v>13011.796450777201</v>
      </c>
    </row>
    <row r="645" spans="1:20" ht="14.25" customHeight="1">
      <c r="A645" s="6">
        <v>45642</v>
      </c>
      <c r="B645" s="7" t="s">
        <v>57</v>
      </c>
      <c r="C645" s="7" t="s">
        <v>129</v>
      </c>
      <c r="D645" s="7" t="s">
        <v>130</v>
      </c>
      <c r="E645" s="7" t="s">
        <v>81</v>
      </c>
      <c r="F645" s="7" t="s">
        <v>82</v>
      </c>
      <c r="G645" s="7" t="s">
        <v>31</v>
      </c>
      <c r="H645" s="7" t="s">
        <v>117</v>
      </c>
      <c r="I645" s="7">
        <v>30</v>
      </c>
      <c r="J645" s="7">
        <v>8</v>
      </c>
      <c r="K645" s="7">
        <v>1153.1199999999999</v>
      </c>
      <c r="L645" s="7"/>
      <c r="M645" s="12" t="s">
        <v>105</v>
      </c>
      <c r="N645" s="13">
        <f t="shared" si="70"/>
        <v>144.13999999999999</v>
      </c>
      <c r="O645" s="13">
        <f t="shared" si="71"/>
        <v>1153.1199999999999</v>
      </c>
      <c r="P645" s="13">
        <f t="shared" si="72"/>
        <v>201065.14999999997</v>
      </c>
      <c r="Q645" s="13">
        <f t="shared" si="73"/>
        <v>485750.48000000004</v>
      </c>
      <c r="R645" s="13">
        <f t="shared" si="74"/>
        <v>5021401.43</v>
      </c>
      <c r="S645" s="18">
        <f t="shared" si="75"/>
        <v>385</v>
      </c>
      <c r="T645" s="30">
        <f t="shared" si="76"/>
        <v>13042.601116883116</v>
      </c>
    </row>
    <row r="646" spans="1:20" ht="14.25" customHeight="1">
      <c r="A646" s="6">
        <v>45643</v>
      </c>
      <c r="B646" s="7" t="s">
        <v>57</v>
      </c>
      <c r="C646" s="7" t="s">
        <v>137</v>
      </c>
      <c r="D646" s="7" t="s">
        <v>138</v>
      </c>
      <c r="E646" s="7" t="s">
        <v>60</v>
      </c>
      <c r="F646" s="7" t="s">
        <v>61</v>
      </c>
      <c r="G646" s="7" t="s">
        <v>94</v>
      </c>
      <c r="H646" s="7" t="s">
        <v>98</v>
      </c>
      <c r="I646" s="7">
        <v>72</v>
      </c>
      <c r="J646" s="7">
        <v>8</v>
      </c>
      <c r="K646" s="7">
        <v>1157.8399999999999</v>
      </c>
      <c r="L646" s="7"/>
      <c r="M646" s="12" t="s">
        <v>136</v>
      </c>
      <c r="N646" s="13">
        <f t="shared" si="70"/>
        <v>144.72999999999999</v>
      </c>
      <c r="O646" s="13">
        <f t="shared" si="71"/>
        <v>1157.8399999999999</v>
      </c>
      <c r="P646" s="13">
        <f t="shared" si="72"/>
        <v>54028.689999999995</v>
      </c>
      <c r="Q646" s="13">
        <f t="shared" si="73"/>
        <v>379547.77</v>
      </c>
      <c r="R646" s="13">
        <f t="shared" si="74"/>
        <v>11862488.220000001</v>
      </c>
      <c r="S646" s="18">
        <f t="shared" si="75"/>
        <v>330</v>
      </c>
      <c r="T646" s="30">
        <f t="shared" si="76"/>
        <v>35946.934000000001</v>
      </c>
    </row>
    <row r="647" spans="1:20" ht="14.25" customHeight="1">
      <c r="A647" s="6">
        <v>45646</v>
      </c>
      <c r="B647" s="7" t="s">
        <v>57</v>
      </c>
      <c r="C647" s="7" t="s">
        <v>67</v>
      </c>
      <c r="D647" s="7" t="s">
        <v>68</v>
      </c>
      <c r="E647" s="7" t="s">
        <v>60</v>
      </c>
      <c r="F647" s="7" t="s">
        <v>61</v>
      </c>
      <c r="G647" s="7" t="s">
        <v>62</v>
      </c>
      <c r="H647" s="7" t="s">
        <v>71</v>
      </c>
      <c r="I647" s="7">
        <v>12</v>
      </c>
      <c r="J647" s="7">
        <v>11</v>
      </c>
      <c r="K647" s="7">
        <v>1171.28</v>
      </c>
      <c r="L647" s="7"/>
      <c r="M647" s="12" t="s">
        <v>136</v>
      </c>
      <c r="N647" s="13">
        <f t="shared" si="70"/>
        <v>106.48</v>
      </c>
      <c r="O647" s="13">
        <f t="shared" si="71"/>
        <v>1171.28</v>
      </c>
      <c r="P647" s="13">
        <f t="shared" si="72"/>
        <v>855649.83999999985</v>
      </c>
      <c r="Q647" s="13">
        <f t="shared" si="73"/>
        <v>301899.36</v>
      </c>
      <c r="R647" s="13">
        <f t="shared" si="74"/>
        <v>11861330.380000001</v>
      </c>
      <c r="S647" s="18">
        <f t="shared" si="75"/>
        <v>329</v>
      </c>
      <c r="T647" s="30">
        <f t="shared" si="76"/>
        <v>36052.675927051678</v>
      </c>
    </row>
    <row r="648" spans="1:20" ht="14.25" customHeight="1">
      <c r="A648" s="6">
        <v>45642</v>
      </c>
      <c r="B648" s="7" t="s">
        <v>57</v>
      </c>
      <c r="C648" s="7" t="s">
        <v>126</v>
      </c>
      <c r="D648" s="7" t="s">
        <v>127</v>
      </c>
      <c r="E648" s="7" t="s">
        <v>45</v>
      </c>
      <c r="F648" s="7" t="s">
        <v>128</v>
      </c>
      <c r="G648" s="7" t="s">
        <v>74</v>
      </c>
      <c r="H648" s="7" t="s">
        <v>76</v>
      </c>
      <c r="I648" s="7">
        <v>24</v>
      </c>
      <c r="J648" s="7">
        <v>6</v>
      </c>
      <c r="K648" s="7">
        <v>1194.78</v>
      </c>
      <c r="L648" s="7"/>
      <c r="M648" s="12" t="s">
        <v>136</v>
      </c>
      <c r="N648" s="13">
        <f t="shared" si="70"/>
        <v>199.13</v>
      </c>
      <c r="O648" s="13">
        <f t="shared" si="71"/>
        <v>1194.78</v>
      </c>
      <c r="P648" s="13">
        <f t="shared" si="72"/>
        <v>79336.67</v>
      </c>
      <c r="Q648" s="13">
        <f t="shared" si="73"/>
        <v>549071.10999999987</v>
      </c>
      <c r="R648" s="13">
        <f t="shared" si="74"/>
        <v>11860159.1</v>
      </c>
      <c r="S648" s="18">
        <f t="shared" si="75"/>
        <v>328</v>
      </c>
      <c r="T648" s="30">
        <f t="shared" si="76"/>
        <v>36159.021646341462</v>
      </c>
    </row>
    <row r="649" spans="1:20" ht="14.25" customHeight="1">
      <c r="A649" s="6">
        <v>45640</v>
      </c>
      <c r="B649" s="7" t="s">
        <v>57</v>
      </c>
      <c r="C649" s="7" t="s">
        <v>87</v>
      </c>
      <c r="D649" s="7" t="s">
        <v>88</v>
      </c>
      <c r="E649" s="7" t="s">
        <v>60</v>
      </c>
      <c r="F649" s="7" t="s">
        <v>61</v>
      </c>
      <c r="G649" s="7" t="s">
        <v>110</v>
      </c>
      <c r="H649" s="7" t="s">
        <v>111</v>
      </c>
      <c r="I649" s="7">
        <v>48</v>
      </c>
      <c r="J649" s="7">
        <v>12</v>
      </c>
      <c r="K649" s="7">
        <v>1200</v>
      </c>
      <c r="L649" s="7"/>
      <c r="M649" s="12" t="s">
        <v>105</v>
      </c>
      <c r="N649" s="13">
        <f t="shared" si="70"/>
        <v>100</v>
      </c>
      <c r="O649" s="13">
        <f t="shared" si="71"/>
        <v>1200</v>
      </c>
      <c r="P649" s="13">
        <f t="shared" si="72"/>
        <v>140740.43</v>
      </c>
      <c r="Q649" s="13">
        <f t="shared" si="73"/>
        <v>633833.76000000013</v>
      </c>
      <c r="R649" s="13">
        <f t="shared" si="74"/>
        <v>5020248.3099999996</v>
      </c>
      <c r="S649" s="18">
        <f t="shared" si="75"/>
        <v>384</v>
      </c>
      <c r="T649" s="30">
        <f t="shared" si="76"/>
        <v>13073.563307291666</v>
      </c>
    </row>
    <row r="650" spans="1:20" ht="14.25" customHeight="1">
      <c r="A650" s="6">
        <v>45642</v>
      </c>
      <c r="B650" s="7" t="s">
        <v>57</v>
      </c>
      <c r="C650" s="7" t="s">
        <v>126</v>
      </c>
      <c r="D650" s="7" t="s">
        <v>127</v>
      </c>
      <c r="E650" s="7" t="s">
        <v>45</v>
      </c>
      <c r="F650" s="7" t="s">
        <v>128</v>
      </c>
      <c r="G650" s="7" t="s">
        <v>110</v>
      </c>
      <c r="H650" s="7" t="s">
        <v>111</v>
      </c>
      <c r="I650" s="7">
        <v>72</v>
      </c>
      <c r="J650" s="7">
        <v>12</v>
      </c>
      <c r="K650" s="7">
        <v>1200</v>
      </c>
      <c r="L650" s="7"/>
      <c r="M650" s="12" t="s">
        <v>105</v>
      </c>
      <c r="N650" s="13">
        <f t="shared" si="70"/>
        <v>100</v>
      </c>
      <c r="O650" s="13">
        <f t="shared" si="71"/>
        <v>1200</v>
      </c>
      <c r="P650" s="13">
        <f t="shared" si="72"/>
        <v>139540.43</v>
      </c>
      <c r="Q650" s="13">
        <f t="shared" si="73"/>
        <v>547876.32999999984</v>
      </c>
      <c r="R650" s="13">
        <f t="shared" si="74"/>
        <v>5019048.3099999996</v>
      </c>
      <c r="S650" s="18">
        <f t="shared" si="75"/>
        <v>383</v>
      </c>
      <c r="T650" s="30">
        <f t="shared" si="76"/>
        <v>13104.564778067885</v>
      </c>
    </row>
    <row r="651" spans="1:20" ht="14.25" customHeight="1">
      <c r="A651" s="6">
        <v>45642</v>
      </c>
      <c r="B651" s="7" t="s">
        <v>57</v>
      </c>
      <c r="C651" s="7" t="s">
        <v>106</v>
      </c>
      <c r="D651" s="7" t="s">
        <v>107</v>
      </c>
      <c r="E651" s="7" t="s">
        <v>81</v>
      </c>
      <c r="F651" s="7" t="s">
        <v>82</v>
      </c>
      <c r="G651" s="7" t="s">
        <v>26</v>
      </c>
      <c r="H651" s="7" t="s">
        <v>27</v>
      </c>
      <c r="I651" s="7">
        <v>24</v>
      </c>
      <c r="J651" s="7">
        <v>6</v>
      </c>
      <c r="K651" s="7">
        <v>1205.3399999999999</v>
      </c>
      <c r="L651" s="7"/>
      <c r="M651" s="12" t="s">
        <v>105</v>
      </c>
      <c r="N651" s="13">
        <f t="shared" si="70"/>
        <v>200.89</v>
      </c>
      <c r="O651" s="13">
        <f t="shared" si="71"/>
        <v>1205.3399999999999</v>
      </c>
      <c r="P651" s="13">
        <f t="shared" si="72"/>
        <v>112909.01999999999</v>
      </c>
      <c r="Q651" s="13">
        <f t="shared" si="73"/>
        <v>356183.30999999994</v>
      </c>
      <c r="R651" s="13">
        <f t="shared" si="74"/>
        <v>5017848.3099999996</v>
      </c>
      <c r="S651" s="18">
        <f t="shared" si="75"/>
        <v>382</v>
      </c>
      <c r="T651" s="30">
        <f t="shared" si="76"/>
        <v>13135.728560209423</v>
      </c>
    </row>
    <row r="652" spans="1:20" ht="14.25" customHeight="1">
      <c r="A652" s="6">
        <v>45642</v>
      </c>
      <c r="B652" s="7" t="s">
        <v>57</v>
      </c>
      <c r="C652" s="7" t="s">
        <v>129</v>
      </c>
      <c r="D652" s="7" t="s">
        <v>130</v>
      </c>
      <c r="E652" s="7" t="s">
        <v>81</v>
      </c>
      <c r="F652" s="7" t="s">
        <v>82</v>
      </c>
      <c r="G652" s="7" t="s">
        <v>26</v>
      </c>
      <c r="H652" s="7" t="s">
        <v>27</v>
      </c>
      <c r="I652" s="7">
        <v>24</v>
      </c>
      <c r="J652" s="7">
        <v>6</v>
      </c>
      <c r="K652" s="7">
        <v>1205.3399999999999</v>
      </c>
      <c r="L652" s="7"/>
      <c r="M652" s="12" t="s">
        <v>105</v>
      </c>
      <c r="N652" s="13">
        <f t="shared" si="70"/>
        <v>200.89</v>
      </c>
      <c r="O652" s="13">
        <f t="shared" si="71"/>
        <v>1205.3399999999999</v>
      </c>
      <c r="P652" s="13">
        <f t="shared" si="72"/>
        <v>111703.67999999999</v>
      </c>
      <c r="Q652" s="13">
        <f t="shared" si="73"/>
        <v>484597.36000000004</v>
      </c>
      <c r="R652" s="13">
        <f t="shared" si="74"/>
        <v>5016642.97</v>
      </c>
      <c r="S652" s="18">
        <f t="shared" si="75"/>
        <v>381</v>
      </c>
      <c r="T652" s="30">
        <f t="shared" si="76"/>
        <v>13167.041916010498</v>
      </c>
    </row>
    <row r="653" spans="1:20" ht="14.25" customHeight="1">
      <c r="A653" s="6">
        <v>45640</v>
      </c>
      <c r="B653" s="7" t="s">
        <v>57</v>
      </c>
      <c r="C653" s="7" t="s">
        <v>96</v>
      </c>
      <c r="D653" s="7" t="s">
        <v>97</v>
      </c>
      <c r="E653" s="7" t="s">
        <v>60</v>
      </c>
      <c r="F653" s="7" t="s">
        <v>61</v>
      </c>
      <c r="G653" s="7" t="s">
        <v>40</v>
      </c>
      <c r="H653" s="7" t="s">
        <v>42</v>
      </c>
      <c r="I653" s="7">
        <v>720</v>
      </c>
      <c r="J653" s="7">
        <v>21</v>
      </c>
      <c r="K653" s="7">
        <v>1208.97</v>
      </c>
      <c r="L653" s="7"/>
      <c r="M653" s="12" t="s">
        <v>105</v>
      </c>
      <c r="N653" s="13">
        <f t="shared" si="70"/>
        <v>57.57</v>
      </c>
      <c r="O653" s="13">
        <f t="shared" si="71"/>
        <v>1208.97</v>
      </c>
      <c r="P653" s="13">
        <f t="shared" si="72"/>
        <v>1078885.55</v>
      </c>
      <c r="Q653" s="13">
        <f t="shared" si="73"/>
        <v>792123.26999999979</v>
      </c>
      <c r="R653" s="13">
        <f t="shared" si="74"/>
        <v>5015437.63</v>
      </c>
      <c r="S653" s="18">
        <f t="shared" si="75"/>
        <v>380</v>
      </c>
      <c r="T653" s="30">
        <f t="shared" si="76"/>
        <v>13198.520078947367</v>
      </c>
    </row>
    <row r="654" spans="1:20" ht="14.25" customHeight="1">
      <c r="A654" s="6">
        <v>45644</v>
      </c>
      <c r="B654" s="7" t="s">
        <v>57</v>
      </c>
      <c r="C654" s="7" t="s">
        <v>65</v>
      </c>
      <c r="D654" s="7" t="s">
        <v>66</v>
      </c>
      <c r="E654" s="7" t="s">
        <v>60</v>
      </c>
      <c r="F654" s="7" t="s">
        <v>61</v>
      </c>
      <c r="G654" s="7" t="s">
        <v>26</v>
      </c>
      <c r="H654" s="7" t="s">
        <v>27</v>
      </c>
      <c r="I654" s="7">
        <v>144</v>
      </c>
      <c r="J654" s="7">
        <v>62</v>
      </c>
      <c r="K654" s="7">
        <v>1240</v>
      </c>
      <c r="L654" s="7"/>
      <c r="M654" s="12" t="s">
        <v>136</v>
      </c>
      <c r="N654" s="13">
        <f t="shared" si="70"/>
        <v>20</v>
      </c>
      <c r="O654" s="13">
        <f t="shared" si="71"/>
        <v>1240</v>
      </c>
      <c r="P654" s="13">
        <f t="shared" si="72"/>
        <v>110498.34</v>
      </c>
      <c r="Q654" s="13">
        <f t="shared" si="73"/>
        <v>538343.91</v>
      </c>
      <c r="R654" s="13">
        <f t="shared" si="74"/>
        <v>11858964.32</v>
      </c>
      <c r="S654" s="18">
        <f t="shared" si="75"/>
        <v>327</v>
      </c>
      <c r="T654" s="30">
        <f t="shared" si="76"/>
        <v>36265.945932721712</v>
      </c>
    </row>
    <row r="655" spans="1:20" ht="14.25" customHeight="1">
      <c r="A655" s="6">
        <v>45643</v>
      </c>
      <c r="B655" s="7" t="s">
        <v>57</v>
      </c>
      <c r="C655" s="7" t="s">
        <v>87</v>
      </c>
      <c r="D655" s="7" t="s">
        <v>88</v>
      </c>
      <c r="E655" s="7" t="s">
        <v>60</v>
      </c>
      <c r="F655" s="7" t="s">
        <v>61</v>
      </c>
      <c r="G655" s="7" t="s">
        <v>18</v>
      </c>
      <c r="H655" s="7" t="s">
        <v>104</v>
      </c>
      <c r="I655" s="7">
        <v>800</v>
      </c>
      <c r="J655" s="7">
        <v>40</v>
      </c>
      <c r="K655" s="7">
        <v>1240</v>
      </c>
      <c r="L655" s="7"/>
      <c r="M655" s="12" t="s">
        <v>136</v>
      </c>
      <c r="N655" s="13">
        <f t="shared" si="70"/>
        <v>31</v>
      </c>
      <c r="O655" s="13">
        <f t="shared" si="71"/>
        <v>1240</v>
      </c>
      <c r="P655" s="13">
        <f t="shared" si="72"/>
        <v>332431.28000000003</v>
      </c>
      <c r="Q655" s="13">
        <f t="shared" si="73"/>
        <v>632633.76</v>
      </c>
      <c r="R655" s="13">
        <f t="shared" si="74"/>
        <v>11857724.32</v>
      </c>
      <c r="S655" s="18">
        <f t="shared" si="75"/>
        <v>326</v>
      </c>
      <c r="T655" s="30">
        <f t="shared" si="76"/>
        <v>36373.387484662577</v>
      </c>
    </row>
    <row r="656" spans="1:20" ht="14.25" customHeight="1">
      <c r="A656" s="6">
        <v>45644</v>
      </c>
      <c r="B656" s="7" t="s">
        <v>57</v>
      </c>
      <c r="C656" s="7" t="s">
        <v>65</v>
      </c>
      <c r="D656" s="7" t="s">
        <v>66</v>
      </c>
      <c r="E656" s="7" t="s">
        <v>60</v>
      </c>
      <c r="F656" s="7" t="s">
        <v>61</v>
      </c>
      <c r="G656" s="7" t="s">
        <v>18</v>
      </c>
      <c r="H656" s="7" t="s">
        <v>104</v>
      </c>
      <c r="I656" s="7">
        <v>800</v>
      </c>
      <c r="J656" s="7">
        <v>40</v>
      </c>
      <c r="K656" s="7">
        <v>1240</v>
      </c>
      <c r="L656" s="7"/>
      <c r="M656" s="12" t="s">
        <v>136</v>
      </c>
      <c r="N656" s="13">
        <f t="shared" si="70"/>
        <v>31</v>
      </c>
      <c r="O656" s="13">
        <f t="shared" si="71"/>
        <v>1240</v>
      </c>
      <c r="P656" s="13">
        <f t="shared" si="72"/>
        <v>331191.28000000003</v>
      </c>
      <c r="Q656" s="13">
        <f t="shared" si="73"/>
        <v>537103.91</v>
      </c>
      <c r="R656" s="13">
        <f t="shared" si="74"/>
        <v>11856484.32</v>
      </c>
      <c r="S656" s="18">
        <f t="shared" si="75"/>
        <v>325</v>
      </c>
      <c r="T656" s="30">
        <f t="shared" si="76"/>
        <v>36481.49021538462</v>
      </c>
    </row>
    <row r="657" spans="1:20" ht="14.25" customHeight="1">
      <c r="A657" s="6">
        <v>45640</v>
      </c>
      <c r="B657" s="7" t="s">
        <v>57</v>
      </c>
      <c r="C657" s="7" t="s">
        <v>96</v>
      </c>
      <c r="D657" s="7" t="s">
        <v>97</v>
      </c>
      <c r="E657" s="7" t="s">
        <v>60</v>
      </c>
      <c r="F657" s="7" t="s">
        <v>61</v>
      </c>
      <c r="G657" s="7" t="s">
        <v>26</v>
      </c>
      <c r="H657" s="7" t="s">
        <v>27</v>
      </c>
      <c r="I657" s="7">
        <v>144</v>
      </c>
      <c r="J657" s="7">
        <v>36</v>
      </c>
      <c r="K657" s="7">
        <v>1285.56</v>
      </c>
      <c r="L657" s="7"/>
      <c r="M657" s="12" t="s">
        <v>105</v>
      </c>
      <c r="N657" s="13">
        <f t="shared" si="70"/>
        <v>35.71</v>
      </c>
      <c r="O657" s="13">
        <f t="shared" si="71"/>
        <v>1285.56</v>
      </c>
      <c r="P657" s="13">
        <f t="shared" si="72"/>
        <v>109258.34</v>
      </c>
      <c r="Q657" s="13">
        <f t="shared" si="73"/>
        <v>790914.29999999981</v>
      </c>
      <c r="R657" s="13">
        <f t="shared" si="74"/>
        <v>5014228.66</v>
      </c>
      <c r="S657" s="18">
        <f t="shared" si="75"/>
        <v>379</v>
      </c>
      <c r="T657" s="30">
        <f t="shared" si="76"/>
        <v>13230.154775725594</v>
      </c>
    </row>
    <row r="658" spans="1:20" ht="14.25" customHeight="1">
      <c r="A658" s="6">
        <v>45639</v>
      </c>
      <c r="B658" s="7" t="s">
        <v>57</v>
      </c>
      <c r="C658" s="7" t="s">
        <v>65</v>
      </c>
      <c r="D658" s="7" t="s">
        <v>66</v>
      </c>
      <c r="E658" s="7" t="s">
        <v>60</v>
      </c>
      <c r="F658" s="7" t="s">
        <v>61</v>
      </c>
      <c r="G658" s="7" t="s">
        <v>74</v>
      </c>
      <c r="H658" s="7" t="s">
        <v>76</v>
      </c>
      <c r="I658" s="7">
        <v>18</v>
      </c>
      <c r="J658" s="7">
        <v>4</v>
      </c>
      <c r="K658" s="7">
        <v>1305.44</v>
      </c>
      <c r="L658" s="7"/>
      <c r="M658" s="12" t="s">
        <v>64</v>
      </c>
      <c r="N658" s="13">
        <f t="shared" si="70"/>
        <v>326.36</v>
      </c>
      <c r="O658" s="13">
        <f t="shared" si="71"/>
        <v>1305.44</v>
      </c>
      <c r="P658" s="13">
        <f t="shared" si="72"/>
        <v>78141.89</v>
      </c>
      <c r="Q658" s="13">
        <f t="shared" si="73"/>
        <v>535863.91</v>
      </c>
      <c r="R658" s="13">
        <f t="shared" si="74"/>
        <v>742585.96</v>
      </c>
      <c r="S658" s="18">
        <f t="shared" si="75"/>
        <v>65</v>
      </c>
      <c r="T658" s="30">
        <f t="shared" si="76"/>
        <v>11424.399384615384</v>
      </c>
    </row>
    <row r="659" spans="1:20" ht="14.25" customHeight="1">
      <c r="A659" s="6">
        <v>45640</v>
      </c>
      <c r="B659" s="7" t="s">
        <v>57</v>
      </c>
      <c r="C659" s="7" t="s">
        <v>65</v>
      </c>
      <c r="D659" s="7" t="s">
        <v>66</v>
      </c>
      <c r="E659" s="7" t="s">
        <v>60</v>
      </c>
      <c r="F659" s="7" t="s">
        <v>61</v>
      </c>
      <c r="G659" s="7" t="s">
        <v>74</v>
      </c>
      <c r="H659" s="7" t="s">
        <v>76</v>
      </c>
      <c r="I659" s="7">
        <v>30</v>
      </c>
      <c r="J659" s="7">
        <v>4</v>
      </c>
      <c r="K659" s="7">
        <v>1305.44</v>
      </c>
      <c r="L659" s="7"/>
      <c r="M659" s="12" t="s">
        <v>105</v>
      </c>
      <c r="N659" s="13">
        <f t="shared" si="70"/>
        <v>326.36</v>
      </c>
      <c r="O659" s="13">
        <f t="shared" si="71"/>
        <v>1305.44</v>
      </c>
      <c r="P659" s="13">
        <f t="shared" si="72"/>
        <v>76836.45</v>
      </c>
      <c r="Q659" s="13">
        <f t="shared" si="73"/>
        <v>534558.47</v>
      </c>
      <c r="R659" s="13">
        <f t="shared" si="74"/>
        <v>5012943.0999999996</v>
      </c>
      <c r="S659" s="18">
        <f t="shared" si="75"/>
        <v>378</v>
      </c>
      <c r="T659" s="30">
        <f t="shared" si="76"/>
        <v>13261.754232804231</v>
      </c>
    </row>
    <row r="660" spans="1:20" ht="14.25" customHeight="1">
      <c r="A660" s="6">
        <v>45640</v>
      </c>
      <c r="B660" s="7" t="s">
        <v>57</v>
      </c>
      <c r="C660" s="7" t="s">
        <v>87</v>
      </c>
      <c r="D660" s="7" t="s">
        <v>88</v>
      </c>
      <c r="E660" s="7" t="s">
        <v>60</v>
      </c>
      <c r="F660" s="7" t="s">
        <v>61</v>
      </c>
      <c r="G660" s="7" t="s">
        <v>18</v>
      </c>
      <c r="H660" s="7" t="s">
        <v>89</v>
      </c>
      <c r="I660" s="7">
        <v>48</v>
      </c>
      <c r="J660" s="7">
        <v>2</v>
      </c>
      <c r="K660" s="7">
        <v>1314.52</v>
      </c>
      <c r="L660" s="7"/>
      <c r="M660" s="12" t="s">
        <v>105</v>
      </c>
      <c r="N660" s="13">
        <f t="shared" si="70"/>
        <v>657.26</v>
      </c>
      <c r="O660" s="13">
        <f t="shared" si="71"/>
        <v>1314.52</v>
      </c>
      <c r="P660" s="13">
        <f t="shared" si="72"/>
        <v>26238.1</v>
      </c>
      <c r="Q660" s="13">
        <f t="shared" si="73"/>
        <v>631393.76</v>
      </c>
      <c r="R660" s="13">
        <f t="shared" si="74"/>
        <v>5011637.66</v>
      </c>
      <c r="S660" s="18">
        <f t="shared" si="75"/>
        <v>377</v>
      </c>
      <c r="T660" s="30">
        <f t="shared" si="76"/>
        <v>13293.468594164457</v>
      </c>
    </row>
    <row r="661" spans="1:20" ht="14.25" customHeight="1">
      <c r="A661" s="6">
        <v>45640</v>
      </c>
      <c r="B661" s="7" t="s">
        <v>57</v>
      </c>
      <c r="C661" s="7" t="s">
        <v>96</v>
      </c>
      <c r="D661" s="7" t="s">
        <v>97</v>
      </c>
      <c r="E661" s="7" t="s">
        <v>60</v>
      </c>
      <c r="F661" s="7" t="s">
        <v>61</v>
      </c>
      <c r="G661" s="7" t="s">
        <v>62</v>
      </c>
      <c r="H661" s="7" t="s">
        <v>63</v>
      </c>
      <c r="I661" s="7">
        <v>16</v>
      </c>
      <c r="J661" s="7">
        <v>4</v>
      </c>
      <c r="K661" s="7">
        <v>1314.84</v>
      </c>
      <c r="L661" s="7"/>
      <c r="M661" s="12" t="s">
        <v>105</v>
      </c>
      <c r="N661" s="13">
        <f t="shared" si="70"/>
        <v>328.71</v>
      </c>
      <c r="O661" s="13">
        <f t="shared" si="71"/>
        <v>1314.84</v>
      </c>
      <c r="P661" s="13">
        <f t="shared" si="72"/>
        <v>1111168.6800000002</v>
      </c>
      <c r="Q661" s="13">
        <f t="shared" si="73"/>
        <v>789628.73999999987</v>
      </c>
      <c r="R661" s="13">
        <f t="shared" si="74"/>
        <v>5010323.1399999997</v>
      </c>
      <c r="S661" s="18">
        <f t="shared" si="75"/>
        <v>376</v>
      </c>
      <c r="T661" s="30">
        <f t="shared" si="76"/>
        <v>13325.327499999999</v>
      </c>
    </row>
    <row r="662" spans="1:20" ht="14.25" customHeight="1">
      <c r="A662" s="6">
        <v>45640</v>
      </c>
      <c r="B662" s="7" t="s">
        <v>57</v>
      </c>
      <c r="C662" s="7" t="s">
        <v>58</v>
      </c>
      <c r="D662" s="7" t="s">
        <v>59</v>
      </c>
      <c r="E662" s="7" t="s">
        <v>60</v>
      </c>
      <c r="F662" s="7" t="s">
        <v>61</v>
      </c>
      <c r="G662" s="7" t="s">
        <v>55</v>
      </c>
      <c r="H662" s="7" t="s">
        <v>56</v>
      </c>
      <c r="I662" s="7">
        <v>12</v>
      </c>
      <c r="J662" s="7">
        <v>4</v>
      </c>
      <c r="K662" s="7">
        <v>1330</v>
      </c>
      <c r="L662" s="7"/>
      <c r="M662" s="12" t="s">
        <v>105</v>
      </c>
      <c r="N662" s="13">
        <f t="shared" si="70"/>
        <v>332.5</v>
      </c>
      <c r="O662" s="13">
        <f t="shared" si="71"/>
        <v>1330</v>
      </c>
      <c r="P662" s="13">
        <f t="shared" si="72"/>
        <v>414624.50999999983</v>
      </c>
      <c r="Q662" s="13">
        <f t="shared" si="73"/>
        <v>370596.9</v>
      </c>
      <c r="R662" s="13">
        <f t="shared" si="74"/>
        <v>5009008.3</v>
      </c>
      <c r="S662" s="18">
        <f t="shared" si="75"/>
        <v>375</v>
      </c>
      <c r="T662" s="30">
        <f t="shared" si="76"/>
        <v>13357.355466666666</v>
      </c>
    </row>
    <row r="663" spans="1:20" ht="14.25" customHeight="1">
      <c r="A663" s="6">
        <v>45642</v>
      </c>
      <c r="B663" s="7" t="s">
        <v>57</v>
      </c>
      <c r="C663" s="7" t="s">
        <v>129</v>
      </c>
      <c r="D663" s="7" t="s">
        <v>130</v>
      </c>
      <c r="E663" s="7" t="s">
        <v>81</v>
      </c>
      <c r="F663" s="7" t="s">
        <v>82</v>
      </c>
      <c r="G663" s="7" t="s">
        <v>62</v>
      </c>
      <c r="H663" s="7" t="s">
        <v>71</v>
      </c>
      <c r="I663" s="7">
        <v>72</v>
      </c>
      <c r="J663" s="7">
        <v>144</v>
      </c>
      <c r="K663" s="7">
        <v>1333.44</v>
      </c>
      <c r="L663" s="7"/>
      <c r="M663" s="12" t="s">
        <v>136</v>
      </c>
      <c r="N663" s="13">
        <f t="shared" si="70"/>
        <v>9.26</v>
      </c>
      <c r="O663" s="13">
        <f t="shared" si="71"/>
        <v>1333.44</v>
      </c>
      <c r="P663" s="13">
        <f t="shared" si="72"/>
        <v>854478.55999999982</v>
      </c>
      <c r="Q663" s="13">
        <f t="shared" si="73"/>
        <v>483392.02</v>
      </c>
      <c r="R663" s="13">
        <f t="shared" si="74"/>
        <v>11855244.32</v>
      </c>
      <c r="S663" s="18">
        <f t="shared" si="75"/>
        <v>324</v>
      </c>
      <c r="T663" s="30">
        <f t="shared" si="76"/>
        <v>36590.260246913582</v>
      </c>
    </row>
    <row r="664" spans="1:20" ht="14.25" customHeight="1">
      <c r="A664" s="6">
        <v>45640</v>
      </c>
      <c r="B664" s="7" t="s">
        <v>57</v>
      </c>
      <c r="C664" s="7" t="s">
        <v>90</v>
      </c>
      <c r="D664" s="7" t="s">
        <v>91</v>
      </c>
      <c r="E664" s="7" t="s">
        <v>81</v>
      </c>
      <c r="F664" s="7" t="s">
        <v>82</v>
      </c>
      <c r="G664" s="7" t="s">
        <v>31</v>
      </c>
      <c r="H664" s="7" t="s">
        <v>32</v>
      </c>
      <c r="I664" s="7">
        <v>1</v>
      </c>
      <c r="J664" s="7">
        <v>1</v>
      </c>
      <c r="K664" s="7">
        <v>1338.52</v>
      </c>
      <c r="L664" s="7"/>
      <c r="M664" s="12" t="s">
        <v>105</v>
      </c>
      <c r="N664" s="13">
        <f t="shared" si="70"/>
        <v>1338.52</v>
      </c>
      <c r="O664" s="13">
        <f t="shared" si="71"/>
        <v>1338.52</v>
      </c>
      <c r="P664" s="13">
        <f t="shared" si="72"/>
        <v>402218.21000000008</v>
      </c>
      <c r="Q664" s="13">
        <f t="shared" si="73"/>
        <v>297729.88</v>
      </c>
      <c r="R664" s="13">
        <f t="shared" si="74"/>
        <v>5007678.3</v>
      </c>
      <c r="S664" s="18">
        <f t="shared" si="75"/>
        <v>374</v>
      </c>
      <c r="T664" s="30">
        <f t="shared" si="76"/>
        <v>13389.514171122994</v>
      </c>
    </row>
    <row r="665" spans="1:20" ht="14.25" customHeight="1">
      <c r="A665" s="6">
        <v>45646</v>
      </c>
      <c r="B665" s="7" t="s">
        <v>57</v>
      </c>
      <c r="C665" s="7" t="s">
        <v>67</v>
      </c>
      <c r="D665" s="7" t="s">
        <v>68</v>
      </c>
      <c r="E665" s="7" t="s">
        <v>60</v>
      </c>
      <c r="F665" s="7" t="s">
        <v>61</v>
      </c>
      <c r="G665" s="7" t="s">
        <v>110</v>
      </c>
      <c r="H665" s="7" t="s">
        <v>111</v>
      </c>
      <c r="I665" s="7">
        <v>36</v>
      </c>
      <c r="J665" s="7">
        <v>12</v>
      </c>
      <c r="K665" s="7">
        <v>1350</v>
      </c>
      <c r="L665" s="7"/>
      <c r="M665" s="12" t="s">
        <v>136</v>
      </c>
      <c r="N665" s="13">
        <f t="shared" si="70"/>
        <v>112.5</v>
      </c>
      <c r="O665" s="13">
        <f t="shared" si="71"/>
        <v>1350</v>
      </c>
      <c r="P665" s="13">
        <f t="shared" si="72"/>
        <v>138340.43</v>
      </c>
      <c r="Q665" s="13">
        <f t="shared" si="73"/>
        <v>300728.08</v>
      </c>
      <c r="R665" s="13">
        <f t="shared" si="74"/>
        <v>11853910.880000001</v>
      </c>
      <c r="S665" s="18">
        <f t="shared" si="75"/>
        <v>323</v>
      </c>
      <c r="T665" s="30">
        <f t="shared" si="76"/>
        <v>36699.41448916409</v>
      </c>
    </row>
    <row r="666" spans="1:20" ht="14.25" customHeight="1">
      <c r="A666" s="6">
        <v>45640</v>
      </c>
      <c r="B666" s="7" t="s">
        <v>57</v>
      </c>
      <c r="C666" s="7" t="s">
        <v>87</v>
      </c>
      <c r="D666" s="7" t="s">
        <v>88</v>
      </c>
      <c r="E666" s="7" t="s">
        <v>60</v>
      </c>
      <c r="F666" s="7" t="s">
        <v>61</v>
      </c>
      <c r="G666" s="7" t="s">
        <v>110</v>
      </c>
      <c r="H666" s="7" t="s">
        <v>111</v>
      </c>
      <c r="I666" s="7">
        <v>36</v>
      </c>
      <c r="J666" s="7">
        <v>12</v>
      </c>
      <c r="K666" s="7">
        <v>1350</v>
      </c>
      <c r="L666" s="7"/>
      <c r="M666" s="12" t="s">
        <v>105</v>
      </c>
      <c r="N666" s="13">
        <f t="shared" si="70"/>
        <v>112.5</v>
      </c>
      <c r="O666" s="13">
        <f t="shared" si="71"/>
        <v>1350</v>
      </c>
      <c r="P666" s="13">
        <f t="shared" si="72"/>
        <v>136990.43</v>
      </c>
      <c r="Q666" s="13">
        <f t="shared" si="73"/>
        <v>630079.24000000011</v>
      </c>
      <c r="R666" s="13">
        <f t="shared" si="74"/>
        <v>5006339.78</v>
      </c>
      <c r="S666" s="18">
        <f t="shared" si="75"/>
        <v>373</v>
      </c>
      <c r="T666" s="30">
        <f t="shared" si="76"/>
        <v>13421.822466487936</v>
      </c>
    </row>
    <row r="667" spans="1:20" ht="14.25" customHeight="1">
      <c r="A667" s="6">
        <v>45642</v>
      </c>
      <c r="B667" s="7" t="s">
        <v>57</v>
      </c>
      <c r="C667" s="7" t="s">
        <v>129</v>
      </c>
      <c r="D667" s="7" t="s">
        <v>130</v>
      </c>
      <c r="E667" s="7" t="s">
        <v>81</v>
      </c>
      <c r="F667" s="7" t="s">
        <v>82</v>
      </c>
      <c r="G667" s="7" t="s">
        <v>110</v>
      </c>
      <c r="H667" s="7" t="s">
        <v>111</v>
      </c>
      <c r="I667" s="7">
        <v>36</v>
      </c>
      <c r="J667" s="7">
        <v>12</v>
      </c>
      <c r="K667" s="7">
        <v>1350</v>
      </c>
      <c r="L667" s="7"/>
      <c r="M667" s="12" t="s">
        <v>105</v>
      </c>
      <c r="N667" s="13">
        <f t="shared" si="70"/>
        <v>112.5</v>
      </c>
      <c r="O667" s="13">
        <f t="shared" si="71"/>
        <v>1350</v>
      </c>
      <c r="P667" s="13">
        <f t="shared" si="72"/>
        <v>135640.43</v>
      </c>
      <c r="Q667" s="13">
        <f t="shared" si="73"/>
        <v>482058.58</v>
      </c>
      <c r="R667" s="13">
        <f t="shared" si="74"/>
        <v>5004989.78</v>
      </c>
      <c r="S667" s="18">
        <f t="shared" si="75"/>
        <v>372</v>
      </c>
      <c r="T667" s="30">
        <f t="shared" si="76"/>
        <v>13454.273602150539</v>
      </c>
    </row>
    <row r="668" spans="1:20" ht="14.25" customHeight="1">
      <c r="A668" s="6">
        <v>45642</v>
      </c>
      <c r="B668" s="7" t="s">
        <v>57</v>
      </c>
      <c r="C668" s="7" t="s">
        <v>126</v>
      </c>
      <c r="D668" s="7" t="s">
        <v>127</v>
      </c>
      <c r="E668" s="7" t="s">
        <v>45</v>
      </c>
      <c r="F668" s="7" t="s">
        <v>128</v>
      </c>
      <c r="G668" s="7" t="s">
        <v>31</v>
      </c>
      <c r="H668" s="7" t="s">
        <v>32</v>
      </c>
      <c r="I668" s="7">
        <v>60</v>
      </c>
      <c r="J668" s="7">
        <v>24</v>
      </c>
      <c r="K668" s="7">
        <v>1405.2</v>
      </c>
      <c r="L668" s="7"/>
      <c r="M668" s="12" t="s">
        <v>105</v>
      </c>
      <c r="N668" s="13">
        <f t="shared" si="70"/>
        <v>58.550000000000004</v>
      </c>
      <c r="O668" s="13">
        <f t="shared" si="71"/>
        <v>1405.2</v>
      </c>
      <c r="P668" s="13">
        <f t="shared" si="72"/>
        <v>400879.69000000006</v>
      </c>
      <c r="Q668" s="13">
        <f t="shared" si="73"/>
        <v>546676.32999999984</v>
      </c>
      <c r="R668" s="13">
        <f t="shared" si="74"/>
        <v>5003639.7799999993</v>
      </c>
      <c r="S668" s="18">
        <f t="shared" si="75"/>
        <v>371</v>
      </c>
      <c r="T668" s="30">
        <f t="shared" si="76"/>
        <v>13486.899676549863</v>
      </c>
    </row>
    <row r="669" spans="1:20" ht="14.25" customHeight="1">
      <c r="A669" s="6">
        <v>45640</v>
      </c>
      <c r="B669" s="7" t="s">
        <v>57</v>
      </c>
      <c r="C669" s="7" t="s">
        <v>65</v>
      </c>
      <c r="D669" s="7" t="s">
        <v>66</v>
      </c>
      <c r="E669" s="7" t="s">
        <v>60</v>
      </c>
      <c r="F669" s="7" t="s">
        <v>61</v>
      </c>
      <c r="G669" s="7" t="s">
        <v>74</v>
      </c>
      <c r="H669" s="7" t="s">
        <v>76</v>
      </c>
      <c r="I669" s="7">
        <v>12</v>
      </c>
      <c r="J669" s="7">
        <v>2</v>
      </c>
      <c r="K669" s="7">
        <v>1426.8</v>
      </c>
      <c r="L669" s="7"/>
      <c r="M669" s="12" t="s">
        <v>105</v>
      </c>
      <c r="N669" s="13">
        <f t="shared" si="70"/>
        <v>713.4</v>
      </c>
      <c r="O669" s="13">
        <f t="shared" si="71"/>
        <v>1426.8</v>
      </c>
      <c r="P669" s="13">
        <f t="shared" si="72"/>
        <v>75531.009999999995</v>
      </c>
      <c r="Q669" s="13">
        <f t="shared" si="73"/>
        <v>533253.03</v>
      </c>
      <c r="R669" s="13">
        <f t="shared" si="74"/>
        <v>5002234.58</v>
      </c>
      <c r="S669" s="18">
        <f t="shared" si="75"/>
        <v>370</v>
      </c>
      <c r="T669" s="30">
        <f t="shared" si="76"/>
        <v>13519.552918918918</v>
      </c>
    </row>
    <row r="670" spans="1:20" ht="14.25" customHeight="1">
      <c r="A670" s="6">
        <v>45646</v>
      </c>
      <c r="B670" s="7" t="s">
        <v>57</v>
      </c>
      <c r="C670" s="7" t="s">
        <v>67</v>
      </c>
      <c r="D670" s="7" t="s">
        <v>68</v>
      </c>
      <c r="E670" s="7" t="s">
        <v>60</v>
      </c>
      <c r="F670" s="7" t="s">
        <v>61</v>
      </c>
      <c r="G670" s="7" t="s">
        <v>26</v>
      </c>
      <c r="H670" s="7" t="s">
        <v>27</v>
      </c>
      <c r="I670" s="7">
        <v>144</v>
      </c>
      <c r="J670" s="7">
        <v>72</v>
      </c>
      <c r="K670" s="7">
        <v>1440</v>
      </c>
      <c r="L670" s="7"/>
      <c r="M670" s="12" t="s">
        <v>136</v>
      </c>
      <c r="N670" s="13">
        <f t="shared" si="70"/>
        <v>20</v>
      </c>
      <c r="O670" s="13">
        <f t="shared" si="71"/>
        <v>1440</v>
      </c>
      <c r="P670" s="13">
        <f t="shared" si="72"/>
        <v>107972.78</v>
      </c>
      <c r="Q670" s="13">
        <f t="shared" si="73"/>
        <v>299378.08</v>
      </c>
      <c r="R670" s="13">
        <f t="shared" si="74"/>
        <v>11852560.880000001</v>
      </c>
      <c r="S670" s="18">
        <f t="shared" si="75"/>
        <v>322</v>
      </c>
      <c r="T670" s="30">
        <f t="shared" si="76"/>
        <v>36809.19527950311</v>
      </c>
    </row>
    <row r="671" spans="1:20" ht="14.25" customHeight="1">
      <c r="A671" s="6">
        <v>45640</v>
      </c>
      <c r="B671" s="7" t="s">
        <v>57</v>
      </c>
      <c r="C671" s="7" t="s">
        <v>112</v>
      </c>
      <c r="D671" s="7" t="s">
        <v>113</v>
      </c>
      <c r="E671" s="7" t="s">
        <v>114</v>
      </c>
      <c r="F671" s="7" t="s">
        <v>115</v>
      </c>
      <c r="G671" s="7" t="s">
        <v>26</v>
      </c>
      <c r="H671" s="7" t="s">
        <v>27</v>
      </c>
      <c r="I671" s="7">
        <v>72</v>
      </c>
      <c r="J671" s="7">
        <v>30</v>
      </c>
      <c r="K671" s="7">
        <v>1440</v>
      </c>
      <c r="L671" s="7"/>
      <c r="M671" s="12" t="s">
        <v>105</v>
      </c>
      <c r="N671" s="13">
        <f t="shared" si="70"/>
        <v>48</v>
      </c>
      <c r="O671" s="13">
        <f t="shared" si="71"/>
        <v>1440</v>
      </c>
      <c r="P671" s="13">
        <f t="shared" si="72"/>
        <v>106532.78</v>
      </c>
      <c r="Q671" s="13">
        <f t="shared" si="73"/>
        <v>117288</v>
      </c>
      <c r="R671" s="13">
        <f t="shared" si="74"/>
        <v>5000807.7799999993</v>
      </c>
      <c r="S671" s="18">
        <f t="shared" si="75"/>
        <v>369</v>
      </c>
      <c r="T671" s="30">
        <f t="shared" si="76"/>
        <v>13552.324607046068</v>
      </c>
    </row>
    <row r="672" spans="1:20" ht="14.25" customHeight="1">
      <c r="A672" s="6">
        <v>45640</v>
      </c>
      <c r="B672" s="7" t="s">
        <v>57</v>
      </c>
      <c r="C672" s="7" t="s">
        <v>79</v>
      </c>
      <c r="D672" s="7" t="s">
        <v>80</v>
      </c>
      <c r="E672" s="7" t="s">
        <v>81</v>
      </c>
      <c r="F672" s="7" t="s">
        <v>82</v>
      </c>
      <c r="G672" s="7" t="s">
        <v>74</v>
      </c>
      <c r="H672" s="7" t="s">
        <v>75</v>
      </c>
      <c r="I672" s="7">
        <v>36</v>
      </c>
      <c r="J672" s="7">
        <v>36</v>
      </c>
      <c r="K672" s="7">
        <v>1440</v>
      </c>
      <c r="L672" s="7"/>
      <c r="M672" s="12" t="s">
        <v>105</v>
      </c>
      <c r="N672" s="13">
        <f t="shared" si="70"/>
        <v>40</v>
      </c>
      <c r="O672" s="13">
        <f t="shared" si="71"/>
        <v>1440</v>
      </c>
      <c r="P672" s="13">
        <f t="shared" si="72"/>
        <v>398636.34999999992</v>
      </c>
      <c r="Q672" s="13">
        <f t="shared" si="73"/>
        <v>197544.4</v>
      </c>
      <c r="R672" s="13">
        <f t="shared" si="74"/>
        <v>4999367.7799999993</v>
      </c>
      <c r="S672" s="18">
        <f t="shared" si="75"/>
        <v>368</v>
      </c>
      <c r="T672" s="30">
        <f t="shared" si="76"/>
        <v>13585.238532608693</v>
      </c>
    </row>
    <row r="673" spans="1:20" ht="14.25" customHeight="1">
      <c r="A673" s="6">
        <v>45642</v>
      </c>
      <c r="B673" s="7" t="s">
        <v>57</v>
      </c>
      <c r="C673" s="7" t="s">
        <v>129</v>
      </c>
      <c r="D673" s="7" t="s">
        <v>130</v>
      </c>
      <c r="E673" s="7" t="s">
        <v>81</v>
      </c>
      <c r="F673" s="7" t="s">
        <v>82</v>
      </c>
      <c r="G673" s="7" t="s">
        <v>74</v>
      </c>
      <c r="H673" s="7" t="s">
        <v>75</v>
      </c>
      <c r="I673" s="7">
        <v>36</v>
      </c>
      <c r="J673" s="7">
        <v>36</v>
      </c>
      <c r="K673" s="7">
        <v>1440</v>
      </c>
      <c r="L673" s="7"/>
      <c r="M673" s="12" t="s">
        <v>136</v>
      </c>
      <c r="N673" s="13">
        <f t="shared" si="70"/>
        <v>40</v>
      </c>
      <c r="O673" s="13">
        <f t="shared" si="71"/>
        <v>1440</v>
      </c>
      <c r="P673" s="13">
        <f t="shared" si="72"/>
        <v>397196.34999999992</v>
      </c>
      <c r="Q673" s="13">
        <f t="shared" si="73"/>
        <v>480708.58</v>
      </c>
      <c r="R673" s="13">
        <f t="shared" si="74"/>
        <v>11851120.880000001</v>
      </c>
      <c r="S673" s="18">
        <f t="shared" si="75"/>
        <v>321</v>
      </c>
      <c r="T673" s="30">
        <f t="shared" si="76"/>
        <v>36919.37968847352</v>
      </c>
    </row>
    <row r="674" spans="1:20" ht="14.25" customHeight="1">
      <c r="A674" s="6">
        <v>45645</v>
      </c>
      <c r="B674" s="7" t="s">
        <v>57</v>
      </c>
      <c r="C674" s="7" t="s">
        <v>87</v>
      </c>
      <c r="D674" s="7" t="s">
        <v>88</v>
      </c>
      <c r="E674" s="7" t="s">
        <v>60</v>
      </c>
      <c r="F674" s="7" t="s">
        <v>61</v>
      </c>
      <c r="G674" s="7" t="s">
        <v>40</v>
      </c>
      <c r="H674" s="7" t="s">
        <v>47</v>
      </c>
      <c r="I674" s="7">
        <v>1080</v>
      </c>
      <c r="J674" s="7">
        <v>36</v>
      </c>
      <c r="K674" s="7">
        <v>1441.8</v>
      </c>
      <c r="L674" s="7"/>
      <c r="M674" s="12" t="s">
        <v>136</v>
      </c>
      <c r="N674" s="13">
        <f t="shared" si="70"/>
        <v>40.049999999999997</v>
      </c>
      <c r="O674" s="13">
        <f t="shared" si="71"/>
        <v>1441.8</v>
      </c>
      <c r="P674" s="13">
        <f t="shared" si="72"/>
        <v>9175289.8300000001</v>
      </c>
      <c r="Q674" s="13">
        <f t="shared" si="73"/>
        <v>628729.24000000011</v>
      </c>
      <c r="R674" s="13">
        <f t="shared" si="74"/>
        <v>11849680.880000001</v>
      </c>
      <c r="S674" s="18">
        <f t="shared" si="75"/>
        <v>320</v>
      </c>
      <c r="T674" s="30">
        <f t="shared" si="76"/>
        <v>37030.25275</v>
      </c>
    </row>
    <row r="675" spans="1:20" ht="14.25" customHeight="1">
      <c r="A675" s="6">
        <v>45643</v>
      </c>
      <c r="B675" s="7" t="s">
        <v>57</v>
      </c>
      <c r="C675" s="7" t="s">
        <v>137</v>
      </c>
      <c r="D675" s="7" t="s">
        <v>138</v>
      </c>
      <c r="E675" s="7" t="s">
        <v>60</v>
      </c>
      <c r="F675" s="7" t="s">
        <v>61</v>
      </c>
      <c r="G675" s="7" t="s">
        <v>62</v>
      </c>
      <c r="H675" s="7" t="s">
        <v>71</v>
      </c>
      <c r="I675" s="7">
        <v>12</v>
      </c>
      <c r="J675" s="7">
        <v>12</v>
      </c>
      <c r="K675" s="7">
        <v>1444.44</v>
      </c>
      <c r="L675" s="7"/>
      <c r="M675" s="12" t="s">
        <v>136</v>
      </c>
      <c r="N675" s="13">
        <f t="shared" si="70"/>
        <v>120.37</v>
      </c>
      <c r="O675" s="13">
        <f t="shared" si="71"/>
        <v>1444.44</v>
      </c>
      <c r="P675" s="13">
        <f t="shared" si="72"/>
        <v>853145.11999999988</v>
      </c>
      <c r="Q675" s="13">
        <f t="shared" si="73"/>
        <v>378389.93000000005</v>
      </c>
      <c r="R675" s="13">
        <f t="shared" si="74"/>
        <v>11848239.08</v>
      </c>
      <c r="S675" s="18">
        <f t="shared" si="75"/>
        <v>319</v>
      </c>
      <c r="T675" s="30">
        <f t="shared" si="76"/>
        <v>37141.815297805646</v>
      </c>
    </row>
    <row r="676" spans="1:20" ht="14.25" customHeight="1">
      <c r="A676" s="6">
        <v>45645</v>
      </c>
      <c r="B676" s="7" t="s">
        <v>57</v>
      </c>
      <c r="C676" s="7" t="s">
        <v>87</v>
      </c>
      <c r="D676" s="7" t="s">
        <v>88</v>
      </c>
      <c r="E676" s="7" t="s">
        <v>60</v>
      </c>
      <c r="F676" s="7" t="s">
        <v>61</v>
      </c>
      <c r="G676" s="7" t="s">
        <v>74</v>
      </c>
      <c r="H676" s="7" t="s">
        <v>75</v>
      </c>
      <c r="I676" s="7">
        <v>56</v>
      </c>
      <c r="J676" s="7">
        <v>6</v>
      </c>
      <c r="K676" s="7">
        <v>1445.46</v>
      </c>
      <c r="L676" s="7"/>
      <c r="M676" s="12" t="s">
        <v>136</v>
      </c>
      <c r="N676" s="13">
        <f t="shared" si="70"/>
        <v>240.91</v>
      </c>
      <c r="O676" s="13">
        <f t="shared" si="71"/>
        <v>1445.46</v>
      </c>
      <c r="P676" s="13">
        <f t="shared" si="72"/>
        <v>395756.34999999992</v>
      </c>
      <c r="Q676" s="13">
        <f t="shared" si="73"/>
        <v>627287.44000000018</v>
      </c>
      <c r="R676" s="13">
        <f t="shared" si="74"/>
        <v>11846794.640000001</v>
      </c>
      <c r="S676" s="18">
        <f t="shared" si="75"/>
        <v>318</v>
      </c>
      <c r="T676" s="30">
        <f t="shared" si="76"/>
        <v>37254.071194968557</v>
      </c>
    </row>
    <row r="677" spans="1:20" ht="14.25" customHeight="1">
      <c r="A677" s="6">
        <v>45642</v>
      </c>
      <c r="B677" s="7" t="s">
        <v>57</v>
      </c>
      <c r="C677" s="7" t="s">
        <v>126</v>
      </c>
      <c r="D677" s="7" t="s">
        <v>127</v>
      </c>
      <c r="E677" s="7" t="s">
        <v>45</v>
      </c>
      <c r="F677" s="7" t="s">
        <v>128</v>
      </c>
      <c r="G677" s="7" t="s">
        <v>74</v>
      </c>
      <c r="H677" s="7" t="s">
        <v>75</v>
      </c>
      <c r="I677" s="7">
        <v>56</v>
      </c>
      <c r="J677" s="7">
        <v>6</v>
      </c>
      <c r="K677" s="7">
        <v>1445.46</v>
      </c>
      <c r="L677" s="7"/>
      <c r="M677" s="12" t="s">
        <v>136</v>
      </c>
      <c r="N677" s="13">
        <f t="shared" si="70"/>
        <v>240.91</v>
      </c>
      <c r="O677" s="13">
        <f t="shared" si="71"/>
        <v>1445.46</v>
      </c>
      <c r="P677" s="13">
        <f t="shared" si="72"/>
        <v>394310.8899999999</v>
      </c>
      <c r="Q677" s="13">
        <f t="shared" si="73"/>
        <v>545271.12999999989</v>
      </c>
      <c r="R677" s="13">
        <f t="shared" si="74"/>
        <v>11845349.18</v>
      </c>
      <c r="S677" s="18">
        <f t="shared" si="75"/>
        <v>317</v>
      </c>
      <c r="T677" s="30">
        <f t="shared" si="76"/>
        <v>37367.032113564666</v>
      </c>
    </row>
    <row r="678" spans="1:20" ht="14.25" customHeight="1">
      <c r="A678" s="6">
        <v>45642</v>
      </c>
      <c r="B678" s="7" t="s">
        <v>57</v>
      </c>
      <c r="C678" s="7" t="s">
        <v>129</v>
      </c>
      <c r="D678" s="7" t="s">
        <v>130</v>
      </c>
      <c r="E678" s="7" t="s">
        <v>81</v>
      </c>
      <c r="F678" s="7" t="s">
        <v>82</v>
      </c>
      <c r="G678" s="7" t="s">
        <v>74</v>
      </c>
      <c r="H678" s="7" t="s">
        <v>75</v>
      </c>
      <c r="I678" s="7">
        <v>56</v>
      </c>
      <c r="J678" s="7">
        <v>6</v>
      </c>
      <c r="K678" s="7">
        <v>1445.46</v>
      </c>
      <c r="L678" s="7"/>
      <c r="M678" s="12" t="s">
        <v>136</v>
      </c>
      <c r="N678" s="13">
        <f t="shared" si="70"/>
        <v>240.91</v>
      </c>
      <c r="O678" s="13">
        <f t="shared" si="71"/>
        <v>1445.46</v>
      </c>
      <c r="P678" s="13">
        <f t="shared" si="72"/>
        <v>392865.42999999988</v>
      </c>
      <c r="Q678" s="13">
        <f t="shared" si="73"/>
        <v>479268.58</v>
      </c>
      <c r="R678" s="13">
        <f t="shared" si="74"/>
        <v>11843903.720000001</v>
      </c>
      <c r="S678" s="18">
        <f t="shared" si="75"/>
        <v>316</v>
      </c>
      <c r="T678" s="30">
        <f t="shared" si="76"/>
        <v>37480.707974683544</v>
      </c>
    </row>
    <row r="679" spans="1:20" ht="14.25" customHeight="1">
      <c r="A679" s="6">
        <v>45643</v>
      </c>
      <c r="B679" s="7" t="s">
        <v>57</v>
      </c>
      <c r="C679" s="7" t="s">
        <v>137</v>
      </c>
      <c r="D679" s="7" t="s">
        <v>138</v>
      </c>
      <c r="E679" s="7" t="s">
        <v>60</v>
      </c>
      <c r="F679" s="7" t="s">
        <v>61</v>
      </c>
      <c r="G679" s="7" t="s">
        <v>110</v>
      </c>
      <c r="H679" s="7" t="s">
        <v>111</v>
      </c>
      <c r="I679" s="7">
        <v>36</v>
      </c>
      <c r="J679" s="7">
        <v>13</v>
      </c>
      <c r="K679" s="7">
        <v>1462.5</v>
      </c>
      <c r="L679" s="7"/>
      <c r="M679" s="12" t="s">
        <v>136</v>
      </c>
      <c r="N679" s="13">
        <f t="shared" si="70"/>
        <v>112.5</v>
      </c>
      <c r="O679" s="13">
        <f t="shared" si="71"/>
        <v>1462.5</v>
      </c>
      <c r="P679" s="13">
        <f t="shared" si="72"/>
        <v>134290.43</v>
      </c>
      <c r="Q679" s="13">
        <f t="shared" si="73"/>
        <v>376945.49</v>
      </c>
      <c r="R679" s="13">
        <f t="shared" si="74"/>
        <v>11842458.26</v>
      </c>
      <c r="S679" s="18">
        <f t="shared" si="75"/>
        <v>315</v>
      </c>
      <c r="T679" s="30">
        <f t="shared" si="76"/>
        <v>37595.105587301587</v>
      </c>
    </row>
    <row r="680" spans="1:20" ht="14.25" customHeight="1">
      <c r="A680" s="6">
        <v>45640</v>
      </c>
      <c r="B680" s="7" t="s">
        <v>57</v>
      </c>
      <c r="C680" s="7" t="s">
        <v>79</v>
      </c>
      <c r="D680" s="7" t="s">
        <v>80</v>
      </c>
      <c r="E680" s="7" t="s">
        <v>81</v>
      </c>
      <c r="F680" s="7" t="s">
        <v>82</v>
      </c>
      <c r="G680" s="7" t="s">
        <v>26</v>
      </c>
      <c r="H680" s="7" t="s">
        <v>27</v>
      </c>
      <c r="I680" s="7">
        <v>24</v>
      </c>
      <c r="J680" s="7">
        <v>3</v>
      </c>
      <c r="K680" s="7">
        <v>1468.8</v>
      </c>
      <c r="L680" s="7"/>
      <c r="M680" s="12" t="s">
        <v>105</v>
      </c>
      <c r="N680" s="13">
        <f t="shared" si="70"/>
        <v>489.59999999999997</v>
      </c>
      <c r="O680" s="13">
        <f t="shared" si="71"/>
        <v>1468.8</v>
      </c>
      <c r="P680" s="13">
        <f t="shared" si="72"/>
        <v>105092.78</v>
      </c>
      <c r="Q680" s="13">
        <f t="shared" si="73"/>
        <v>196104.4</v>
      </c>
      <c r="R680" s="13">
        <f t="shared" si="74"/>
        <v>4997927.7799999993</v>
      </c>
      <c r="S680" s="18">
        <f t="shared" si="75"/>
        <v>367</v>
      </c>
      <c r="T680" s="30">
        <f t="shared" si="76"/>
        <v>13618.331825613077</v>
      </c>
    </row>
    <row r="681" spans="1:20" ht="14.25" customHeight="1">
      <c r="A681" s="6">
        <v>45639</v>
      </c>
      <c r="B681" s="7" t="s">
        <v>57</v>
      </c>
      <c r="C681" s="7" t="s">
        <v>69</v>
      </c>
      <c r="D681" s="7" t="s">
        <v>70</v>
      </c>
      <c r="E681" s="7" t="s">
        <v>60</v>
      </c>
      <c r="F681" s="7" t="s">
        <v>61</v>
      </c>
      <c r="G681" s="7" t="s">
        <v>74</v>
      </c>
      <c r="H681" s="7" t="s">
        <v>75</v>
      </c>
      <c r="I681" s="7">
        <v>60</v>
      </c>
      <c r="J681" s="7">
        <v>60</v>
      </c>
      <c r="K681" s="7">
        <v>1470</v>
      </c>
      <c r="L681" s="7"/>
      <c r="M681" s="12" t="s">
        <v>64</v>
      </c>
      <c r="N681" s="13">
        <f t="shared" si="70"/>
        <v>24.5</v>
      </c>
      <c r="O681" s="13">
        <f t="shared" si="71"/>
        <v>1470</v>
      </c>
      <c r="P681" s="13">
        <f t="shared" si="72"/>
        <v>391419.96999999991</v>
      </c>
      <c r="Q681" s="13">
        <f t="shared" si="73"/>
        <v>400703.27999999997</v>
      </c>
      <c r="R681" s="13">
        <f t="shared" si="74"/>
        <v>741280.52</v>
      </c>
      <c r="S681" s="18">
        <f t="shared" si="75"/>
        <v>64</v>
      </c>
      <c r="T681" s="30">
        <f t="shared" si="76"/>
        <v>11582.508125</v>
      </c>
    </row>
    <row r="682" spans="1:20" ht="14.25" customHeight="1">
      <c r="A682" s="6">
        <v>45640</v>
      </c>
      <c r="B682" s="7" t="s">
        <v>57</v>
      </c>
      <c r="C682" s="7" t="s">
        <v>106</v>
      </c>
      <c r="D682" s="7" t="s">
        <v>107</v>
      </c>
      <c r="E682" s="7" t="s">
        <v>81</v>
      </c>
      <c r="F682" s="7" t="s">
        <v>82</v>
      </c>
      <c r="G682" s="7" t="s">
        <v>18</v>
      </c>
      <c r="H682" s="7" t="s">
        <v>19</v>
      </c>
      <c r="I682" s="7">
        <v>36</v>
      </c>
      <c r="J682" s="7">
        <v>6</v>
      </c>
      <c r="K682" s="7">
        <v>1473.24</v>
      </c>
      <c r="L682" s="7"/>
      <c r="M682" s="12" t="s">
        <v>105</v>
      </c>
      <c r="N682" s="13">
        <f t="shared" si="70"/>
        <v>245.54</v>
      </c>
      <c r="O682" s="13">
        <f t="shared" si="71"/>
        <v>1473.24</v>
      </c>
      <c r="P682" s="13">
        <f t="shared" si="72"/>
        <v>125218.08</v>
      </c>
      <c r="Q682" s="13">
        <f t="shared" si="73"/>
        <v>354977.97</v>
      </c>
      <c r="R682" s="13">
        <f t="shared" si="74"/>
        <v>4996458.9799999995</v>
      </c>
      <c r="S682" s="18">
        <f t="shared" si="75"/>
        <v>366</v>
      </c>
      <c r="T682" s="30">
        <f t="shared" si="76"/>
        <v>13651.527267759562</v>
      </c>
    </row>
    <row r="683" spans="1:20" ht="14.25" customHeight="1">
      <c r="A683" s="6">
        <v>45642</v>
      </c>
      <c r="B683" s="7" t="s">
        <v>57</v>
      </c>
      <c r="C683" s="7" t="s">
        <v>106</v>
      </c>
      <c r="D683" s="7" t="s">
        <v>107</v>
      </c>
      <c r="E683" s="7" t="s">
        <v>81</v>
      </c>
      <c r="F683" s="7" t="s">
        <v>82</v>
      </c>
      <c r="G683" s="7" t="s">
        <v>62</v>
      </c>
      <c r="H683" s="7" t="s">
        <v>71</v>
      </c>
      <c r="I683" s="7">
        <v>8</v>
      </c>
      <c r="J683" s="7">
        <v>4</v>
      </c>
      <c r="K683" s="7">
        <v>1477.8</v>
      </c>
      <c r="L683" s="7"/>
      <c r="M683" s="12" t="s">
        <v>136</v>
      </c>
      <c r="N683" s="13">
        <f t="shared" si="70"/>
        <v>369.45</v>
      </c>
      <c r="O683" s="13">
        <f t="shared" si="71"/>
        <v>1477.8</v>
      </c>
      <c r="P683" s="13">
        <f t="shared" si="72"/>
        <v>851700.67999999982</v>
      </c>
      <c r="Q683" s="13">
        <f t="shared" si="73"/>
        <v>353504.73</v>
      </c>
      <c r="R683" s="13">
        <f t="shared" si="74"/>
        <v>11840995.76</v>
      </c>
      <c r="S683" s="18">
        <f t="shared" si="75"/>
        <v>314</v>
      </c>
      <c r="T683" s="30">
        <f t="shared" si="76"/>
        <v>37710.177579617834</v>
      </c>
    </row>
    <row r="684" spans="1:20" ht="14.25" customHeight="1">
      <c r="A684" s="6">
        <v>45642</v>
      </c>
      <c r="B684" s="7" t="s">
        <v>57</v>
      </c>
      <c r="C684" s="7" t="s">
        <v>129</v>
      </c>
      <c r="D684" s="7" t="s">
        <v>130</v>
      </c>
      <c r="E684" s="7" t="s">
        <v>81</v>
      </c>
      <c r="F684" s="7" t="s">
        <v>82</v>
      </c>
      <c r="G684" s="7" t="s">
        <v>62</v>
      </c>
      <c r="H684" s="7" t="s">
        <v>124</v>
      </c>
      <c r="I684" s="7">
        <v>12</v>
      </c>
      <c r="J684" s="7">
        <v>12</v>
      </c>
      <c r="K684" s="7">
        <v>1477.8</v>
      </c>
      <c r="L684" s="7"/>
      <c r="M684" s="12" t="s">
        <v>136</v>
      </c>
      <c r="N684" s="13">
        <f t="shared" si="70"/>
        <v>123.14999999999999</v>
      </c>
      <c r="O684" s="13">
        <f t="shared" si="71"/>
        <v>1477.8</v>
      </c>
      <c r="P684" s="13">
        <f t="shared" si="72"/>
        <v>529024.67999999993</v>
      </c>
      <c r="Q684" s="13">
        <f t="shared" si="73"/>
        <v>477823.12000000005</v>
      </c>
      <c r="R684" s="13">
        <f t="shared" si="74"/>
        <v>11839517.960000001</v>
      </c>
      <c r="S684" s="18">
        <f t="shared" si="75"/>
        <v>313</v>
      </c>
      <c r="T684" s="30">
        <f t="shared" si="76"/>
        <v>37825.935974440894</v>
      </c>
    </row>
    <row r="685" spans="1:20" ht="14.25" customHeight="1">
      <c r="A685" s="6">
        <v>45640</v>
      </c>
      <c r="B685" s="7" t="s">
        <v>57</v>
      </c>
      <c r="C685" s="7" t="s">
        <v>106</v>
      </c>
      <c r="D685" s="7" t="s">
        <v>107</v>
      </c>
      <c r="E685" s="7" t="s">
        <v>81</v>
      </c>
      <c r="F685" s="7" t="s">
        <v>82</v>
      </c>
      <c r="G685" s="7" t="s">
        <v>74</v>
      </c>
      <c r="H685" s="7" t="s">
        <v>75</v>
      </c>
      <c r="I685" s="7">
        <v>56</v>
      </c>
      <c r="J685" s="7">
        <v>8</v>
      </c>
      <c r="K685" s="7">
        <v>1490.88</v>
      </c>
      <c r="L685" s="7"/>
      <c r="M685" s="12" t="s">
        <v>105</v>
      </c>
      <c r="N685" s="13">
        <f t="shared" si="70"/>
        <v>186.36</v>
      </c>
      <c r="O685" s="13">
        <f t="shared" si="71"/>
        <v>1490.88</v>
      </c>
      <c r="P685" s="13">
        <f t="shared" si="72"/>
        <v>389949.96999999991</v>
      </c>
      <c r="Q685" s="13">
        <f t="shared" si="73"/>
        <v>352026.92999999993</v>
      </c>
      <c r="R685" s="13">
        <f t="shared" si="74"/>
        <v>4994985.7399999993</v>
      </c>
      <c r="S685" s="18">
        <f t="shared" si="75"/>
        <v>365</v>
      </c>
      <c r="T685" s="30">
        <f t="shared" si="76"/>
        <v>13684.892438356163</v>
      </c>
    </row>
    <row r="686" spans="1:20" ht="14.25" customHeight="1">
      <c r="A686" s="6">
        <v>45642</v>
      </c>
      <c r="B686" s="7" t="s">
        <v>57</v>
      </c>
      <c r="C686" s="7" t="s">
        <v>126</v>
      </c>
      <c r="D686" s="7" t="s">
        <v>127</v>
      </c>
      <c r="E686" s="7" t="s">
        <v>45</v>
      </c>
      <c r="F686" s="7" t="s">
        <v>128</v>
      </c>
      <c r="G686" s="7" t="s">
        <v>55</v>
      </c>
      <c r="H686" s="7" t="s">
        <v>135</v>
      </c>
      <c r="I686" s="7">
        <v>24</v>
      </c>
      <c r="J686" s="7">
        <v>6</v>
      </c>
      <c r="K686" s="7">
        <v>1494.96</v>
      </c>
      <c r="L686" s="7"/>
      <c r="M686" s="12" t="s">
        <v>105</v>
      </c>
      <c r="N686" s="13">
        <f t="shared" si="70"/>
        <v>249.16</v>
      </c>
      <c r="O686" s="13">
        <f t="shared" si="71"/>
        <v>1494.96</v>
      </c>
      <c r="P686" s="13">
        <f t="shared" si="72"/>
        <v>1494.96</v>
      </c>
      <c r="Q686" s="13">
        <f t="shared" si="73"/>
        <v>543825.66999999993</v>
      </c>
      <c r="R686" s="13">
        <f t="shared" si="74"/>
        <v>4993494.8599999994</v>
      </c>
      <c r="S686" s="18">
        <f t="shared" si="75"/>
        <v>364</v>
      </c>
      <c r="T686" s="30">
        <f t="shared" si="76"/>
        <v>13718.39247252747</v>
      </c>
    </row>
    <row r="687" spans="1:20" ht="14.25" customHeight="1">
      <c r="A687" s="6">
        <v>45640</v>
      </c>
      <c r="B687" s="7" t="s">
        <v>57</v>
      </c>
      <c r="C687" s="7" t="s">
        <v>79</v>
      </c>
      <c r="D687" s="7" t="s">
        <v>80</v>
      </c>
      <c r="E687" s="7" t="s">
        <v>81</v>
      </c>
      <c r="F687" s="7" t="s">
        <v>82</v>
      </c>
      <c r="G687" s="7" t="s">
        <v>110</v>
      </c>
      <c r="H687" s="7" t="s">
        <v>111</v>
      </c>
      <c r="I687" s="7">
        <v>24</v>
      </c>
      <c r="J687" s="7">
        <v>12</v>
      </c>
      <c r="K687" s="7">
        <v>1500</v>
      </c>
      <c r="L687" s="7"/>
      <c r="M687" s="12" t="s">
        <v>105</v>
      </c>
      <c r="N687" s="13">
        <f t="shared" si="70"/>
        <v>125</v>
      </c>
      <c r="O687" s="13">
        <f t="shared" si="71"/>
        <v>1500</v>
      </c>
      <c r="P687" s="13">
        <f t="shared" si="72"/>
        <v>132827.93</v>
      </c>
      <c r="Q687" s="13">
        <f t="shared" si="73"/>
        <v>194635.6</v>
      </c>
      <c r="R687" s="13">
        <f t="shared" si="74"/>
        <v>4991999.8999999994</v>
      </c>
      <c r="S687" s="18">
        <f t="shared" si="75"/>
        <v>363</v>
      </c>
      <c r="T687" s="30">
        <f t="shared" si="76"/>
        <v>13752.065840220384</v>
      </c>
    </row>
    <row r="688" spans="1:20" ht="14.25" customHeight="1">
      <c r="A688" s="6">
        <v>45642</v>
      </c>
      <c r="B688" s="7" t="s">
        <v>57</v>
      </c>
      <c r="C688" s="7" t="s">
        <v>129</v>
      </c>
      <c r="D688" s="7" t="s">
        <v>130</v>
      </c>
      <c r="E688" s="7" t="s">
        <v>81</v>
      </c>
      <c r="F688" s="7" t="s">
        <v>82</v>
      </c>
      <c r="G688" s="7" t="s">
        <v>110</v>
      </c>
      <c r="H688" s="7" t="s">
        <v>111</v>
      </c>
      <c r="I688" s="7">
        <v>36</v>
      </c>
      <c r="J688" s="7">
        <v>12</v>
      </c>
      <c r="K688" s="7">
        <v>1500</v>
      </c>
      <c r="L688" s="7"/>
      <c r="M688" s="12" t="s">
        <v>105</v>
      </c>
      <c r="N688" s="13">
        <f t="shared" si="70"/>
        <v>125</v>
      </c>
      <c r="O688" s="13">
        <f t="shared" si="71"/>
        <v>1500</v>
      </c>
      <c r="P688" s="13">
        <f t="shared" si="72"/>
        <v>131327.93</v>
      </c>
      <c r="Q688" s="13">
        <f t="shared" si="73"/>
        <v>476345.32</v>
      </c>
      <c r="R688" s="13">
        <f t="shared" si="74"/>
        <v>4990499.8999999994</v>
      </c>
      <c r="S688" s="18">
        <f t="shared" si="75"/>
        <v>362</v>
      </c>
      <c r="T688" s="30">
        <f t="shared" si="76"/>
        <v>13785.911325966848</v>
      </c>
    </row>
    <row r="689" spans="1:20" ht="14.25" customHeight="1">
      <c r="A689" s="6">
        <v>45640</v>
      </c>
      <c r="B689" s="7" t="s">
        <v>57</v>
      </c>
      <c r="C689" s="7" t="s">
        <v>84</v>
      </c>
      <c r="D689" s="7" t="s">
        <v>85</v>
      </c>
      <c r="E689" s="7" t="s">
        <v>60</v>
      </c>
      <c r="F689" s="7" t="s">
        <v>61</v>
      </c>
      <c r="G689" s="7" t="s">
        <v>40</v>
      </c>
      <c r="H689" s="7" t="s">
        <v>47</v>
      </c>
      <c r="I689" s="7">
        <v>1200</v>
      </c>
      <c r="J689" s="7">
        <v>72</v>
      </c>
      <c r="K689" s="7">
        <v>1502.64</v>
      </c>
      <c r="L689" s="7"/>
      <c r="M689" s="12" t="s">
        <v>105</v>
      </c>
      <c r="N689" s="13">
        <f t="shared" si="70"/>
        <v>20.87</v>
      </c>
      <c r="O689" s="13">
        <f t="shared" si="71"/>
        <v>1502.64</v>
      </c>
      <c r="P689" s="13">
        <f t="shared" si="72"/>
        <v>9173848.0300000012</v>
      </c>
      <c r="Q689" s="13">
        <f t="shared" si="73"/>
        <v>366739.04000000004</v>
      </c>
      <c r="R689" s="13">
        <f t="shared" si="74"/>
        <v>4988999.8999999994</v>
      </c>
      <c r="S689" s="18">
        <f t="shared" si="75"/>
        <v>361</v>
      </c>
      <c r="T689" s="30">
        <f t="shared" si="76"/>
        <v>13819.944321329638</v>
      </c>
    </row>
    <row r="690" spans="1:20" ht="14.25" customHeight="1">
      <c r="A690" s="6">
        <v>45640</v>
      </c>
      <c r="B690" s="7" t="s">
        <v>57</v>
      </c>
      <c r="C690" s="7" t="s">
        <v>99</v>
      </c>
      <c r="D690" s="7" t="s">
        <v>100</v>
      </c>
      <c r="E690" s="7" t="s">
        <v>81</v>
      </c>
      <c r="F690" s="7" t="s">
        <v>82</v>
      </c>
      <c r="G690" s="7" t="s">
        <v>62</v>
      </c>
      <c r="H690" s="7" t="s">
        <v>71</v>
      </c>
      <c r="I690" s="7">
        <v>5</v>
      </c>
      <c r="J690" s="7">
        <v>15</v>
      </c>
      <c r="K690" s="7">
        <v>1530.6</v>
      </c>
      <c r="L690" s="7"/>
      <c r="M690" s="12" t="s">
        <v>105</v>
      </c>
      <c r="N690" s="13">
        <f t="shared" si="70"/>
        <v>102.03999999999999</v>
      </c>
      <c r="O690" s="13">
        <f t="shared" si="71"/>
        <v>1530.6</v>
      </c>
      <c r="P690" s="13">
        <f t="shared" si="72"/>
        <v>850222.87999999989</v>
      </c>
      <c r="Q690" s="13">
        <f t="shared" si="73"/>
        <v>213153.93</v>
      </c>
      <c r="R690" s="13">
        <f t="shared" si="74"/>
        <v>4987497.26</v>
      </c>
      <c r="S690" s="18">
        <f t="shared" si="75"/>
        <v>360</v>
      </c>
      <c r="T690" s="30">
        <f t="shared" si="76"/>
        <v>13854.159055555556</v>
      </c>
    </row>
    <row r="691" spans="1:20" ht="14.25" customHeight="1">
      <c r="A691" s="6">
        <v>45643</v>
      </c>
      <c r="B691" s="7" t="s">
        <v>57</v>
      </c>
      <c r="C691" s="7" t="s">
        <v>58</v>
      </c>
      <c r="D691" s="7" t="s">
        <v>59</v>
      </c>
      <c r="E691" s="7" t="s">
        <v>60</v>
      </c>
      <c r="F691" s="7" t="s">
        <v>61</v>
      </c>
      <c r="G691" s="7" t="s">
        <v>26</v>
      </c>
      <c r="H691" s="7" t="s">
        <v>27</v>
      </c>
      <c r="I691" s="7">
        <v>12</v>
      </c>
      <c r="J691" s="7">
        <v>7</v>
      </c>
      <c r="K691" s="7">
        <v>1556.24</v>
      </c>
      <c r="L691" s="7"/>
      <c r="M691" s="12" t="s">
        <v>136</v>
      </c>
      <c r="N691" s="13">
        <f t="shared" si="70"/>
        <v>222.32</v>
      </c>
      <c r="O691" s="13">
        <f t="shared" si="71"/>
        <v>1556.24</v>
      </c>
      <c r="P691" s="13">
        <f t="shared" si="72"/>
        <v>103623.98000000001</v>
      </c>
      <c r="Q691" s="13">
        <f t="shared" si="73"/>
        <v>369266.9</v>
      </c>
      <c r="R691" s="13">
        <f t="shared" si="74"/>
        <v>11838040.16</v>
      </c>
      <c r="S691" s="18">
        <f t="shared" si="75"/>
        <v>312</v>
      </c>
      <c r="T691" s="30">
        <f t="shared" si="76"/>
        <v>37942.436410256414</v>
      </c>
    </row>
    <row r="692" spans="1:20" ht="14.25" customHeight="1">
      <c r="A692" s="6">
        <v>45640</v>
      </c>
      <c r="B692" s="7" t="s">
        <v>57</v>
      </c>
      <c r="C692" s="7" t="s">
        <v>87</v>
      </c>
      <c r="D692" s="7" t="s">
        <v>88</v>
      </c>
      <c r="E692" s="7" t="s">
        <v>60</v>
      </c>
      <c r="F692" s="7" t="s">
        <v>61</v>
      </c>
      <c r="G692" s="7" t="s">
        <v>110</v>
      </c>
      <c r="H692" s="7" t="s">
        <v>111</v>
      </c>
      <c r="I692" s="7">
        <v>48</v>
      </c>
      <c r="J692" s="7">
        <v>11</v>
      </c>
      <c r="K692" s="7">
        <v>1558.37</v>
      </c>
      <c r="L692" s="7"/>
      <c r="M692" s="12" t="s">
        <v>105</v>
      </c>
      <c r="N692" s="13">
        <f t="shared" si="70"/>
        <v>141.66999999999999</v>
      </c>
      <c r="O692" s="13">
        <f t="shared" si="71"/>
        <v>1558.37</v>
      </c>
      <c r="P692" s="13">
        <f t="shared" si="72"/>
        <v>129827.93</v>
      </c>
      <c r="Q692" s="13">
        <f t="shared" si="73"/>
        <v>625841.98</v>
      </c>
      <c r="R692" s="13">
        <f t="shared" si="74"/>
        <v>4985966.6599999992</v>
      </c>
      <c r="S692" s="18">
        <f t="shared" si="75"/>
        <v>359</v>
      </c>
      <c r="T692" s="30">
        <f t="shared" si="76"/>
        <v>13888.486518105847</v>
      </c>
    </row>
    <row r="693" spans="1:20" ht="14.25" customHeight="1">
      <c r="A693" s="6">
        <v>45642</v>
      </c>
      <c r="B693" s="7" t="s">
        <v>57</v>
      </c>
      <c r="C693" s="7" t="s">
        <v>126</v>
      </c>
      <c r="D693" s="7" t="s">
        <v>127</v>
      </c>
      <c r="E693" s="7" t="s">
        <v>45</v>
      </c>
      <c r="F693" s="7" t="s">
        <v>128</v>
      </c>
      <c r="G693" s="7" t="s">
        <v>51</v>
      </c>
      <c r="H693" s="7" t="s">
        <v>52</v>
      </c>
      <c r="I693" s="7">
        <v>48</v>
      </c>
      <c r="J693" s="7">
        <v>6</v>
      </c>
      <c r="K693" s="7">
        <v>1560</v>
      </c>
      <c r="L693" s="7"/>
      <c r="M693" s="12" t="s">
        <v>105</v>
      </c>
      <c r="N693" s="13">
        <f t="shared" si="70"/>
        <v>260</v>
      </c>
      <c r="O693" s="13">
        <f t="shared" si="71"/>
        <v>1560</v>
      </c>
      <c r="P693" s="13">
        <f t="shared" si="72"/>
        <v>6287.04</v>
      </c>
      <c r="Q693" s="13">
        <f t="shared" si="73"/>
        <v>542330.70999999985</v>
      </c>
      <c r="R693" s="13">
        <f t="shared" si="74"/>
        <v>4984408.2899999991</v>
      </c>
      <c r="S693" s="18">
        <f t="shared" si="75"/>
        <v>358</v>
      </c>
      <c r="T693" s="30">
        <f t="shared" si="76"/>
        <v>13922.928184357539</v>
      </c>
    </row>
    <row r="694" spans="1:20" ht="14.25" customHeight="1">
      <c r="A694" s="6">
        <v>45640</v>
      </c>
      <c r="B694" s="7" t="s">
        <v>57</v>
      </c>
      <c r="C694" s="7" t="s">
        <v>84</v>
      </c>
      <c r="D694" s="7" t="s">
        <v>85</v>
      </c>
      <c r="E694" s="7" t="s">
        <v>60</v>
      </c>
      <c r="F694" s="7" t="s">
        <v>61</v>
      </c>
      <c r="G694" s="7" t="s">
        <v>18</v>
      </c>
      <c r="H694" s="7" t="s">
        <v>104</v>
      </c>
      <c r="I694" s="7">
        <v>480</v>
      </c>
      <c r="J694" s="7">
        <v>40</v>
      </c>
      <c r="K694" s="7">
        <v>1600</v>
      </c>
      <c r="L694" s="7"/>
      <c r="M694" s="12" t="s">
        <v>64</v>
      </c>
      <c r="N694" s="13">
        <f t="shared" si="70"/>
        <v>40</v>
      </c>
      <c r="O694" s="13">
        <f t="shared" si="71"/>
        <v>1600</v>
      </c>
      <c r="P694" s="13">
        <f t="shared" si="72"/>
        <v>329951.28000000003</v>
      </c>
      <c r="Q694" s="13">
        <f t="shared" si="73"/>
        <v>365236.4</v>
      </c>
      <c r="R694" s="13">
        <f t="shared" si="74"/>
        <v>739810.52</v>
      </c>
      <c r="S694" s="18">
        <f t="shared" si="75"/>
        <v>63</v>
      </c>
      <c r="T694" s="30">
        <f t="shared" si="76"/>
        <v>11743.024126984128</v>
      </c>
    </row>
    <row r="695" spans="1:20" ht="14.25" customHeight="1">
      <c r="A695" s="6">
        <v>45643</v>
      </c>
      <c r="B695" s="7" t="s">
        <v>57</v>
      </c>
      <c r="C695" s="7" t="s">
        <v>137</v>
      </c>
      <c r="D695" s="7" t="s">
        <v>138</v>
      </c>
      <c r="E695" s="7" t="s">
        <v>60</v>
      </c>
      <c r="F695" s="7" t="s">
        <v>61</v>
      </c>
      <c r="G695" s="7" t="s">
        <v>26</v>
      </c>
      <c r="H695" s="7" t="s">
        <v>27</v>
      </c>
      <c r="I695" s="7">
        <v>96</v>
      </c>
      <c r="J695" s="7">
        <v>24</v>
      </c>
      <c r="K695" s="7">
        <v>1607.04</v>
      </c>
      <c r="L695" s="7"/>
      <c r="M695" s="12" t="s">
        <v>136</v>
      </c>
      <c r="N695" s="13">
        <f t="shared" si="70"/>
        <v>66.959999999999994</v>
      </c>
      <c r="O695" s="13">
        <f t="shared" si="71"/>
        <v>1607.04</v>
      </c>
      <c r="P695" s="13">
        <f t="shared" si="72"/>
        <v>102067.73999999999</v>
      </c>
      <c r="Q695" s="13">
        <f t="shared" si="73"/>
        <v>375482.99000000005</v>
      </c>
      <c r="R695" s="13">
        <f t="shared" si="74"/>
        <v>11836483.92</v>
      </c>
      <c r="S695" s="18">
        <f t="shared" si="75"/>
        <v>311</v>
      </c>
      <c r="T695" s="30">
        <f t="shared" si="76"/>
        <v>38059.433826366556</v>
      </c>
    </row>
    <row r="696" spans="1:20" ht="14.25" customHeight="1">
      <c r="A696" s="6">
        <v>45640</v>
      </c>
      <c r="B696" s="7" t="s">
        <v>57</v>
      </c>
      <c r="C696" s="7" t="s">
        <v>65</v>
      </c>
      <c r="D696" s="7" t="s">
        <v>66</v>
      </c>
      <c r="E696" s="7" t="s">
        <v>60</v>
      </c>
      <c r="F696" s="7" t="s">
        <v>61</v>
      </c>
      <c r="G696" s="7" t="s">
        <v>26</v>
      </c>
      <c r="H696" s="7" t="s">
        <v>27</v>
      </c>
      <c r="I696" s="7">
        <v>96</v>
      </c>
      <c r="J696" s="7">
        <v>24</v>
      </c>
      <c r="K696" s="7">
        <v>1607.04</v>
      </c>
      <c r="L696" s="7"/>
      <c r="M696" s="12" t="s">
        <v>105</v>
      </c>
      <c r="N696" s="13">
        <f t="shared" si="70"/>
        <v>66.959999999999994</v>
      </c>
      <c r="O696" s="13">
        <f t="shared" si="71"/>
        <v>1607.04</v>
      </c>
      <c r="P696" s="13">
        <f t="shared" si="72"/>
        <v>100460.70000000001</v>
      </c>
      <c r="Q696" s="13">
        <f t="shared" si="73"/>
        <v>531826.23</v>
      </c>
      <c r="R696" s="13">
        <f t="shared" si="74"/>
        <v>4982848.2899999991</v>
      </c>
      <c r="S696" s="18">
        <f t="shared" si="75"/>
        <v>357</v>
      </c>
      <c r="T696" s="30">
        <f t="shared" si="76"/>
        <v>13957.558235294115</v>
      </c>
    </row>
    <row r="697" spans="1:20" ht="14.25" customHeight="1">
      <c r="A697" s="6">
        <v>45642</v>
      </c>
      <c r="B697" s="7" t="s">
        <v>57</v>
      </c>
      <c r="C697" s="7" t="s">
        <v>126</v>
      </c>
      <c r="D697" s="7" t="s">
        <v>127</v>
      </c>
      <c r="E697" s="7" t="s">
        <v>45</v>
      </c>
      <c r="F697" s="7" t="s">
        <v>128</v>
      </c>
      <c r="G697" s="7" t="s">
        <v>51</v>
      </c>
      <c r="H697" s="7" t="s">
        <v>52</v>
      </c>
      <c r="I697" s="7">
        <v>96</v>
      </c>
      <c r="J697" s="7">
        <v>24</v>
      </c>
      <c r="K697" s="7">
        <v>1607.04</v>
      </c>
      <c r="L697" s="7"/>
      <c r="M697" s="12" t="s">
        <v>105</v>
      </c>
      <c r="N697" s="13">
        <f t="shared" si="70"/>
        <v>66.959999999999994</v>
      </c>
      <c r="O697" s="13">
        <f t="shared" si="71"/>
        <v>1607.04</v>
      </c>
      <c r="P697" s="13">
        <f t="shared" si="72"/>
        <v>4727.04</v>
      </c>
      <c r="Q697" s="13">
        <f t="shared" si="73"/>
        <v>540770.70999999985</v>
      </c>
      <c r="R697" s="13">
        <f t="shared" si="74"/>
        <v>4981241.2499999991</v>
      </c>
      <c r="S697" s="18">
        <f t="shared" si="75"/>
        <v>356</v>
      </c>
      <c r="T697" s="30">
        <f t="shared" si="76"/>
        <v>13992.250702247189</v>
      </c>
    </row>
    <row r="698" spans="1:20" ht="14.25" customHeight="1">
      <c r="A698" s="6">
        <v>45644</v>
      </c>
      <c r="B698" s="7" t="s">
        <v>57</v>
      </c>
      <c r="C698" s="7" t="s">
        <v>65</v>
      </c>
      <c r="D698" s="7" t="s">
        <v>66</v>
      </c>
      <c r="E698" s="7" t="s">
        <v>60</v>
      </c>
      <c r="F698" s="7" t="s">
        <v>61</v>
      </c>
      <c r="G698" s="7" t="s">
        <v>26</v>
      </c>
      <c r="H698" s="7" t="s">
        <v>27</v>
      </c>
      <c r="I698" s="7">
        <v>144</v>
      </c>
      <c r="J698" s="7">
        <v>82</v>
      </c>
      <c r="K698" s="7">
        <v>1640</v>
      </c>
      <c r="L698" s="7"/>
      <c r="M698" s="12" t="s">
        <v>136</v>
      </c>
      <c r="N698" s="13">
        <f t="shared" si="70"/>
        <v>20</v>
      </c>
      <c r="O698" s="13">
        <f t="shared" si="71"/>
        <v>1640</v>
      </c>
      <c r="P698" s="13">
        <f t="shared" si="72"/>
        <v>98853.66</v>
      </c>
      <c r="Q698" s="13">
        <f t="shared" si="73"/>
        <v>530219.18999999994</v>
      </c>
      <c r="R698" s="13">
        <f t="shared" si="74"/>
        <v>11834876.880000001</v>
      </c>
      <c r="S698" s="18">
        <f t="shared" si="75"/>
        <v>310</v>
      </c>
      <c r="T698" s="30">
        <f t="shared" si="76"/>
        <v>38177.022193548393</v>
      </c>
    </row>
    <row r="699" spans="1:20" ht="14.25" customHeight="1">
      <c r="A699" s="6">
        <v>45644</v>
      </c>
      <c r="B699" s="7" t="s">
        <v>57</v>
      </c>
      <c r="C699" s="7" t="s">
        <v>65</v>
      </c>
      <c r="D699" s="7" t="s">
        <v>66</v>
      </c>
      <c r="E699" s="7" t="s">
        <v>60</v>
      </c>
      <c r="F699" s="7" t="s">
        <v>61</v>
      </c>
      <c r="G699" s="7" t="s">
        <v>18</v>
      </c>
      <c r="H699" s="7" t="s">
        <v>131</v>
      </c>
      <c r="I699" s="7">
        <v>600</v>
      </c>
      <c r="J699" s="7">
        <v>20</v>
      </c>
      <c r="K699" s="7">
        <v>1661</v>
      </c>
      <c r="L699" s="7"/>
      <c r="M699" s="12" t="s">
        <v>136</v>
      </c>
      <c r="N699" s="13">
        <f t="shared" si="70"/>
        <v>83.05</v>
      </c>
      <c r="O699" s="13">
        <f t="shared" si="71"/>
        <v>1661</v>
      </c>
      <c r="P699" s="13">
        <f t="shared" si="72"/>
        <v>26034.720000000001</v>
      </c>
      <c r="Q699" s="13">
        <f t="shared" si="73"/>
        <v>528579.18999999994</v>
      </c>
      <c r="R699" s="13">
        <f t="shared" si="74"/>
        <v>11833236.880000001</v>
      </c>
      <c r="S699" s="18">
        <f t="shared" si="75"/>
        <v>309</v>
      </c>
      <c r="T699" s="30">
        <f t="shared" si="76"/>
        <v>38295.264983818772</v>
      </c>
    </row>
    <row r="700" spans="1:20" ht="14.25" customHeight="1">
      <c r="A700" s="6">
        <v>45643</v>
      </c>
      <c r="B700" s="7" t="s">
        <v>57</v>
      </c>
      <c r="C700" s="7" t="s">
        <v>87</v>
      </c>
      <c r="D700" s="7" t="s">
        <v>88</v>
      </c>
      <c r="E700" s="7" t="s">
        <v>60</v>
      </c>
      <c r="F700" s="7" t="s">
        <v>61</v>
      </c>
      <c r="G700" s="7" t="s">
        <v>18</v>
      </c>
      <c r="H700" s="7" t="s">
        <v>104</v>
      </c>
      <c r="I700" s="7">
        <v>80</v>
      </c>
      <c r="J700" s="7">
        <v>24</v>
      </c>
      <c r="K700" s="7">
        <v>1663.92</v>
      </c>
      <c r="L700" s="7"/>
      <c r="M700" s="12" t="s">
        <v>136</v>
      </c>
      <c r="N700" s="13">
        <f t="shared" si="70"/>
        <v>69.33</v>
      </c>
      <c r="O700" s="13">
        <f t="shared" si="71"/>
        <v>1663.92</v>
      </c>
      <c r="P700" s="13">
        <f t="shared" si="72"/>
        <v>328351.28000000003</v>
      </c>
      <c r="Q700" s="13">
        <f t="shared" si="73"/>
        <v>624283.6100000001</v>
      </c>
      <c r="R700" s="13">
        <f t="shared" si="74"/>
        <v>11831575.880000001</v>
      </c>
      <c r="S700" s="18">
        <f t="shared" si="75"/>
        <v>308</v>
      </c>
      <c r="T700" s="30">
        <f t="shared" si="76"/>
        <v>38414.207402597407</v>
      </c>
    </row>
    <row r="701" spans="1:20" ht="14.25" customHeight="1">
      <c r="A701" s="6">
        <v>45646</v>
      </c>
      <c r="B701" s="7" t="s">
        <v>57</v>
      </c>
      <c r="C701" s="7" t="s">
        <v>96</v>
      </c>
      <c r="D701" s="7" t="s">
        <v>97</v>
      </c>
      <c r="E701" s="7" t="s">
        <v>60</v>
      </c>
      <c r="F701" s="7" t="s">
        <v>61</v>
      </c>
      <c r="G701" s="7" t="s">
        <v>18</v>
      </c>
      <c r="H701" s="7" t="s">
        <v>104</v>
      </c>
      <c r="I701" s="7">
        <v>80</v>
      </c>
      <c r="J701" s="7">
        <v>24</v>
      </c>
      <c r="K701" s="7">
        <v>1663.92</v>
      </c>
      <c r="L701" s="7"/>
      <c r="M701" s="12" t="s">
        <v>136</v>
      </c>
      <c r="N701" s="13">
        <f t="shared" si="70"/>
        <v>69.33</v>
      </c>
      <c r="O701" s="13">
        <f t="shared" si="71"/>
        <v>1663.92</v>
      </c>
      <c r="P701" s="13">
        <f t="shared" si="72"/>
        <v>326687.35999999999</v>
      </c>
      <c r="Q701" s="13">
        <f t="shared" si="73"/>
        <v>788313.89999999979</v>
      </c>
      <c r="R701" s="13">
        <f t="shared" si="74"/>
        <v>11829911.959999999</v>
      </c>
      <c r="S701" s="18">
        <f t="shared" si="75"/>
        <v>307</v>
      </c>
      <c r="T701" s="30">
        <f t="shared" si="76"/>
        <v>38533.915179153089</v>
      </c>
    </row>
    <row r="702" spans="1:20" ht="14.25" customHeight="1">
      <c r="A702" s="6">
        <v>45642</v>
      </c>
      <c r="B702" s="7" t="s">
        <v>57</v>
      </c>
      <c r="C702" s="7" t="s">
        <v>126</v>
      </c>
      <c r="D702" s="7" t="s">
        <v>127</v>
      </c>
      <c r="E702" s="7" t="s">
        <v>45</v>
      </c>
      <c r="F702" s="7" t="s">
        <v>128</v>
      </c>
      <c r="G702" s="7" t="s">
        <v>18</v>
      </c>
      <c r="H702" s="7" t="s">
        <v>104</v>
      </c>
      <c r="I702" s="7">
        <v>480</v>
      </c>
      <c r="J702" s="7">
        <v>24</v>
      </c>
      <c r="K702" s="7">
        <v>1680</v>
      </c>
      <c r="L702" s="7"/>
      <c r="M702" s="12" t="s">
        <v>105</v>
      </c>
      <c r="N702" s="13">
        <f t="shared" si="70"/>
        <v>70</v>
      </c>
      <c r="O702" s="13">
        <f t="shared" si="71"/>
        <v>1680</v>
      </c>
      <c r="P702" s="13">
        <f t="shared" si="72"/>
        <v>325023.44</v>
      </c>
      <c r="Q702" s="13">
        <f t="shared" si="73"/>
        <v>539163.66999999993</v>
      </c>
      <c r="R702" s="13">
        <f t="shared" si="74"/>
        <v>4979634.209999999</v>
      </c>
      <c r="S702" s="18">
        <f t="shared" si="75"/>
        <v>355</v>
      </c>
      <c r="T702" s="30">
        <f t="shared" si="76"/>
        <v>14027.138619718307</v>
      </c>
    </row>
    <row r="703" spans="1:20" ht="14.25" customHeight="1">
      <c r="A703" s="6">
        <v>45642</v>
      </c>
      <c r="B703" s="7" t="s">
        <v>57</v>
      </c>
      <c r="C703" s="7" t="s">
        <v>126</v>
      </c>
      <c r="D703" s="7" t="s">
        <v>127</v>
      </c>
      <c r="E703" s="7" t="s">
        <v>45</v>
      </c>
      <c r="F703" s="7" t="s">
        <v>128</v>
      </c>
      <c r="G703" s="7" t="s">
        <v>31</v>
      </c>
      <c r="H703" s="7" t="s">
        <v>133</v>
      </c>
      <c r="I703" s="7">
        <v>10</v>
      </c>
      <c r="J703" s="7">
        <v>6</v>
      </c>
      <c r="K703" s="7">
        <v>1684.26</v>
      </c>
      <c r="L703" s="7"/>
      <c r="M703" s="12" t="s">
        <v>105</v>
      </c>
      <c r="N703" s="13">
        <f t="shared" si="70"/>
        <v>280.70999999999998</v>
      </c>
      <c r="O703" s="13">
        <f t="shared" si="71"/>
        <v>1684.2599999999998</v>
      </c>
      <c r="P703" s="13">
        <f t="shared" si="72"/>
        <v>1684.2599999999998</v>
      </c>
      <c r="Q703" s="13">
        <f t="shared" si="73"/>
        <v>537483.66999999993</v>
      </c>
      <c r="R703" s="13">
        <f t="shared" si="74"/>
        <v>4977954.209999999</v>
      </c>
      <c r="S703" s="18">
        <f t="shared" si="75"/>
        <v>354</v>
      </c>
      <c r="T703" s="30">
        <f t="shared" si="76"/>
        <v>14062.017542372878</v>
      </c>
    </row>
    <row r="704" spans="1:20" ht="14.25" customHeight="1">
      <c r="A704" s="6">
        <v>45642</v>
      </c>
      <c r="B704" s="7" t="s">
        <v>57</v>
      </c>
      <c r="C704" s="7" t="s">
        <v>126</v>
      </c>
      <c r="D704" s="7" t="s">
        <v>127</v>
      </c>
      <c r="E704" s="7" t="s">
        <v>45</v>
      </c>
      <c r="F704" s="7" t="s">
        <v>128</v>
      </c>
      <c r="G704" s="7" t="s">
        <v>110</v>
      </c>
      <c r="H704" s="7" t="s">
        <v>111</v>
      </c>
      <c r="I704" s="7">
        <v>48</v>
      </c>
      <c r="J704" s="7">
        <v>12</v>
      </c>
      <c r="K704" s="7">
        <v>1700.04</v>
      </c>
      <c r="L704" s="7"/>
      <c r="M704" s="12" t="s">
        <v>105</v>
      </c>
      <c r="N704" s="13">
        <f t="shared" si="70"/>
        <v>141.66999999999999</v>
      </c>
      <c r="O704" s="13">
        <f t="shared" si="71"/>
        <v>1700.04</v>
      </c>
      <c r="P704" s="13">
        <f t="shared" si="72"/>
        <v>128269.56</v>
      </c>
      <c r="Q704" s="13">
        <f t="shared" si="73"/>
        <v>535799.40999999992</v>
      </c>
      <c r="R704" s="13">
        <f t="shared" si="74"/>
        <v>4976269.9499999993</v>
      </c>
      <c r="S704" s="18">
        <f t="shared" si="75"/>
        <v>353</v>
      </c>
      <c r="T704" s="30">
        <f t="shared" si="76"/>
        <v>14097.082011331442</v>
      </c>
    </row>
    <row r="705" spans="1:20" ht="14.25" customHeight="1">
      <c r="A705" s="6">
        <v>45646</v>
      </c>
      <c r="B705" s="7" t="s">
        <v>57</v>
      </c>
      <c r="C705" s="7" t="s">
        <v>67</v>
      </c>
      <c r="D705" s="7" t="s">
        <v>68</v>
      </c>
      <c r="E705" s="7" t="s">
        <v>60</v>
      </c>
      <c r="F705" s="7" t="s">
        <v>61</v>
      </c>
      <c r="G705" s="7" t="s">
        <v>94</v>
      </c>
      <c r="H705" s="7" t="s">
        <v>98</v>
      </c>
      <c r="I705" s="7">
        <v>18</v>
      </c>
      <c r="J705" s="7">
        <v>6</v>
      </c>
      <c r="K705" s="7">
        <v>1710.54</v>
      </c>
      <c r="L705" s="7"/>
      <c r="M705" s="12" t="s">
        <v>136</v>
      </c>
      <c r="N705" s="13">
        <f t="shared" si="70"/>
        <v>285.08999999999997</v>
      </c>
      <c r="O705" s="13">
        <f t="shared" si="71"/>
        <v>1710.54</v>
      </c>
      <c r="P705" s="13">
        <f t="shared" si="72"/>
        <v>52870.85</v>
      </c>
      <c r="Q705" s="13">
        <f t="shared" si="73"/>
        <v>297938.08</v>
      </c>
      <c r="R705" s="13">
        <f t="shared" si="74"/>
        <v>11828248.039999999</v>
      </c>
      <c r="S705" s="18">
        <f t="shared" si="75"/>
        <v>306</v>
      </c>
      <c r="T705" s="30">
        <f t="shared" si="76"/>
        <v>38654.405359477125</v>
      </c>
    </row>
    <row r="706" spans="1:20" ht="14.25" customHeight="1">
      <c r="A706" s="6">
        <v>45639</v>
      </c>
      <c r="B706" s="7" t="s">
        <v>57</v>
      </c>
      <c r="C706" s="7" t="s">
        <v>65</v>
      </c>
      <c r="D706" s="7" t="s">
        <v>66</v>
      </c>
      <c r="E706" s="7" t="s">
        <v>60</v>
      </c>
      <c r="F706" s="7" t="s">
        <v>61</v>
      </c>
      <c r="G706" s="7" t="s">
        <v>74</v>
      </c>
      <c r="H706" s="7" t="s">
        <v>76</v>
      </c>
      <c r="I706" s="7">
        <v>56</v>
      </c>
      <c r="J706" s="7">
        <v>10</v>
      </c>
      <c r="K706" s="7">
        <v>1718.2</v>
      </c>
      <c r="L706" s="7"/>
      <c r="M706" s="12" t="s">
        <v>64</v>
      </c>
      <c r="N706" s="13">
        <f t="shared" ref="N706:N769" si="77">K706/J706</f>
        <v>171.82</v>
      </c>
      <c r="O706" s="13">
        <f t="shared" ref="O706:O769" si="78">J706*N706</f>
        <v>1718.1999999999998</v>
      </c>
      <c r="P706" s="13">
        <f t="shared" ref="P706:P769" si="79">SUMIFS(O706:O2132,G706:G2132,G706,H706:H2132,H706)</f>
        <v>74104.209999999992</v>
      </c>
      <c r="Q706" s="13">
        <f t="shared" ref="Q706:Q769" si="80">SUMIF(C706:C2132,C706,O706:O2132)</f>
        <v>526918.18999999994</v>
      </c>
      <c r="R706" s="13">
        <f t="shared" si="74"/>
        <v>738210.52</v>
      </c>
      <c r="S706" s="18">
        <f t="shared" si="75"/>
        <v>62</v>
      </c>
      <c r="T706" s="30">
        <f t="shared" si="76"/>
        <v>11906.621290322581</v>
      </c>
    </row>
    <row r="707" spans="1:20" ht="14.25" customHeight="1">
      <c r="A707" s="6">
        <v>45640</v>
      </c>
      <c r="B707" s="7" t="s">
        <v>57</v>
      </c>
      <c r="C707" s="7" t="s">
        <v>106</v>
      </c>
      <c r="D707" s="7" t="s">
        <v>107</v>
      </c>
      <c r="E707" s="7" t="s">
        <v>81</v>
      </c>
      <c r="F707" s="7" t="s">
        <v>82</v>
      </c>
      <c r="G707" s="7" t="s">
        <v>18</v>
      </c>
      <c r="H707" s="7" t="s">
        <v>108</v>
      </c>
      <c r="I707" s="7">
        <v>30</v>
      </c>
      <c r="J707" s="7">
        <v>11</v>
      </c>
      <c r="K707" s="7">
        <v>1718.86</v>
      </c>
      <c r="L707" s="7"/>
      <c r="M707" s="12" t="s">
        <v>105</v>
      </c>
      <c r="N707" s="13">
        <f t="shared" si="77"/>
        <v>156.26</v>
      </c>
      <c r="O707" s="13">
        <f t="shared" si="78"/>
        <v>1718.86</v>
      </c>
      <c r="P707" s="13">
        <f t="shared" si="79"/>
        <v>14566.44</v>
      </c>
      <c r="Q707" s="13">
        <f t="shared" si="80"/>
        <v>350536.04999999993</v>
      </c>
      <c r="R707" s="13">
        <f t="shared" ref="R707:R770" si="81">SUMIF(M707:M2133,M707,O707:O2133)</f>
        <v>4974569.9099999992</v>
      </c>
      <c r="S707" s="18">
        <f t="shared" ref="S707:S770" si="82">COUNTIF(M707:M2133,M707)</f>
        <v>352</v>
      </c>
      <c r="T707" s="30">
        <f t="shared" ref="T707:T770" si="83">R707/S707</f>
        <v>14132.300880681816</v>
      </c>
    </row>
    <row r="708" spans="1:20" ht="14.25" customHeight="1">
      <c r="A708" s="6">
        <v>45643</v>
      </c>
      <c r="B708" s="7" t="s">
        <v>57</v>
      </c>
      <c r="C708" s="7" t="s">
        <v>137</v>
      </c>
      <c r="D708" s="7" t="s">
        <v>138</v>
      </c>
      <c r="E708" s="7" t="s">
        <v>60</v>
      </c>
      <c r="F708" s="7" t="s">
        <v>61</v>
      </c>
      <c r="G708" s="7" t="s">
        <v>62</v>
      </c>
      <c r="H708" s="7" t="s">
        <v>71</v>
      </c>
      <c r="I708" s="7">
        <v>12</v>
      </c>
      <c r="J708" s="7">
        <v>12</v>
      </c>
      <c r="K708" s="7">
        <v>1722.24</v>
      </c>
      <c r="L708" s="7"/>
      <c r="M708" s="12" t="s">
        <v>136</v>
      </c>
      <c r="N708" s="13">
        <f t="shared" si="77"/>
        <v>143.52000000000001</v>
      </c>
      <c r="O708" s="13">
        <f t="shared" si="78"/>
        <v>1722.2400000000002</v>
      </c>
      <c r="P708" s="13">
        <f t="shared" si="79"/>
        <v>848692.2799999998</v>
      </c>
      <c r="Q708" s="13">
        <f t="shared" si="80"/>
        <v>373875.95</v>
      </c>
      <c r="R708" s="13">
        <f t="shared" si="81"/>
        <v>11826537.5</v>
      </c>
      <c r="S708" s="18">
        <f t="shared" si="82"/>
        <v>305</v>
      </c>
      <c r="T708" s="30">
        <f t="shared" si="83"/>
        <v>38775.532786885247</v>
      </c>
    </row>
    <row r="709" spans="1:20" ht="14.25" customHeight="1">
      <c r="A709" s="6">
        <v>45643</v>
      </c>
      <c r="B709" s="7" t="s">
        <v>57</v>
      </c>
      <c r="C709" s="7" t="s">
        <v>137</v>
      </c>
      <c r="D709" s="7" t="s">
        <v>138</v>
      </c>
      <c r="E709" s="7" t="s">
        <v>60</v>
      </c>
      <c r="F709" s="7" t="s">
        <v>61</v>
      </c>
      <c r="G709" s="7" t="s">
        <v>40</v>
      </c>
      <c r="H709" s="7" t="s">
        <v>42</v>
      </c>
      <c r="I709" s="7">
        <v>32</v>
      </c>
      <c r="J709" s="7">
        <v>6</v>
      </c>
      <c r="K709" s="7">
        <v>1727.28</v>
      </c>
      <c r="L709" s="7"/>
      <c r="M709" s="12" t="s">
        <v>136</v>
      </c>
      <c r="N709" s="13">
        <f t="shared" si="77"/>
        <v>287.88</v>
      </c>
      <c r="O709" s="13">
        <f t="shared" si="78"/>
        <v>1727.28</v>
      </c>
      <c r="P709" s="13">
        <f t="shared" si="79"/>
        <v>1077676.58</v>
      </c>
      <c r="Q709" s="13">
        <f t="shared" si="80"/>
        <v>372153.71</v>
      </c>
      <c r="R709" s="13">
        <f t="shared" si="81"/>
        <v>11824815.26</v>
      </c>
      <c r="S709" s="18">
        <f t="shared" si="82"/>
        <v>304</v>
      </c>
      <c r="T709" s="30">
        <f t="shared" si="83"/>
        <v>38897.418618421048</v>
      </c>
    </row>
    <row r="710" spans="1:20" ht="14.25" customHeight="1">
      <c r="A710" s="6">
        <v>45646</v>
      </c>
      <c r="B710" s="7" t="s">
        <v>57</v>
      </c>
      <c r="C710" s="7" t="s">
        <v>67</v>
      </c>
      <c r="D710" s="7" t="s">
        <v>68</v>
      </c>
      <c r="E710" s="7" t="s">
        <v>60</v>
      </c>
      <c r="F710" s="7" t="s">
        <v>61</v>
      </c>
      <c r="G710" s="7" t="s">
        <v>94</v>
      </c>
      <c r="H710" s="7" t="s">
        <v>98</v>
      </c>
      <c r="I710" s="7">
        <v>48</v>
      </c>
      <c r="J710" s="7">
        <v>12</v>
      </c>
      <c r="K710" s="7">
        <v>1736.76</v>
      </c>
      <c r="L710" s="7"/>
      <c r="M710" s="12" t="s">
        <v>136</v>
      </c>
      <c r="N710" s="13">
        <f t="shared" si="77"/>
        <v>144.72999999999999</v>
      </c>
      <c r="O710" s="13">
        <f t="shared" si="78"/>
        <v>1736.7599999999998</v>
      </c>
      <c r="P710" s="13">
        <f t="shared" si="79"/>
        <v>51160.31</v>
      </c>
      <c r="Q710" s="13">
        <f t="shared" si="80"/>
        <v>296227.54000000004</v>
      </c>
      <c r="R710" s="13">
        <f t="shared" si="81"/>
        <v>11823087.98</v>
      </c>
      <c r="S710" s="18">
        <f t="shared" si="82"/>
        <v>303</v>
      </c>
      <c r="T710" s="30">
        <f t="shared" si="83"/>
        <v>39020.092343234326</v>
      </c>
    </row>
    <row r="711" spans="1:20" ht="14.25" customHeight="1">
      <c r="A711" s="6">
        <v>45642</v>
      </c>
      <c r="B711" s="7" t="s">
        <v>57</v>
      </c>
      <c r="C711" s="7" t="s">
        <v>126</v>
      </c>
      <c r="D711" s="7" t="s">
        <v>127</v>
      </c>
      <c r="E711" s="7" t="s">
        <v>45</v>
      </c>
      <c r="F711" s="7" t="s">
        <v>128</v>
      </c>
      <c r="G711" s="7" t="s">
        <v>94</v>
      </c>
      <c r="H711" s="7" t="s">
        <v>98</v>
      </c>
      <c r="I711" s="7">
        <v>72</v>
      </c>
      <c r="J711" s="7">
        <v>12</v>
      </c>
      <c r="K711" s="7">
        <v>1736.76</v>
      </c>
      <c r="L711" s="7"/>
      <c r="M711" s="12" t="s">
        <v>105</v>
      </c>
      <c r="N711" s="13">
        <f t="shared" si="77"/>
        <v>144.72999999999999</v>
      </c>
      <c r="O711" s="13">
        <f t="shared" si="78"/>
        <v>1736.7599999999998</v>
      </c>
      <c r="P711" s="13">
        <f t="shared" si="79"/>
        <v>49423.549999999996</v>
      </c>
      <c r="Q711" s="13">
        <f t="shared" si="80"/>
        <v>534099.36999999988</v>
      </c>
      <c r="R711" s="13">
        <f t="shared" si="81"/>
        <v>4972851.05</v>
      </c>
      <c r="S711" s="18">
        <f t="shared" si="82"/>
        <v>351</v>
      </c>
      <c r="T711" s="30">
        <f t="shared" si="83"/>
        <v>14167.666809116809</v>
      </c>
    </row>
    <row r="712" spans="1:20" ht="14.25" customHeight="1">
      <c r="A712" s="6">
        <v>45644</v>
      </c>
      <c r="B712" s="7" t="s">
        <v>57</v>
      </c>
      <c r="C712" s="7" t="s">
        <v>65</v>
      </c>
      <c r="D712" s="7" t="s">
        <v>66</v>
      </c>
      <c r="E712" s="7" t="s">
        <v>60</v>
      </c>
      <c r="F712" s="7" t="s">
        <v>61</v>
      </c>
      <c r="G712" s="7" t="s">
        <v>26</v>
      </c>
      <c r="H712" s="7" t="s">
        <v>27</v>
      </c>
      <c r="I712" s="7">
        <v>24</v>
      </c>
      <c r="J712" s="7">
        <v>4</v>
      </c>
      <c r="K712" s="7">
        <v>1750</v>
      </c>
      <c r="L712" s="7"/>
      <c r="M712" s="12" t="s">
        <v>136</v>
      </c>
      <c r="N712" s="13">
        <f t="shared" si="77"/>
        <v>437.5</v>
      </c>
      <c r="O712" s="13">
        <f t="shared" si="78"/>
        <v>1750</v>
      </c>
      <c r="P712" s="13">
        <f t="shared" si="79"/>
        <v>97213.66</v>
      </c>
      <c r="Q712" s="13">
        <f t="shared" si="80"/>
        <v>525199.99</v>
      </c>
      <c r="R712" s="13">
        <f t="shared" si="81"/>
        <v>11821351.220000001</v>
      </c>
      <c r="S712" s="18">
        <f t="shared" si="82"/>
        <v>302</v>
      </c>
      <c r="T712" s="30">
        <f t="shared" si="83"/>
        <v>39143.547086092716</v>
      </c>
    </row>
    <row r="713" spans="1:20" ht="14.25" customHeight="1">
      <c r="A713" s="6">
        <v>45640</v>
      </c>
      <c r="B713" s="7" t="s">
        <v>57</v>
      </c>
      <c r="C713" s="7" t="s">
        <v>87</v>
      </c>
      <c r="D713" s="7" t="s">
        <v>88</v>
      </c>
      <c r="E713" s="7" t="s">
        <v>60</v>
      </c>
      <c r="F713" s="7" t="s">
        <v>61</v>
      </c>
      <c r="G713" s="7" t="s">
        <v>110</v>
      </c>
      <c r="H713" s="7" t="s">
        <v>111</v>
      </c>
      <c r="I713" s="7">
        <v>72</v>
      </c>
      <c r="J713" s="7">
        <v>18</v>
      </c>
      <c r="K713" s="7">
        <v>1800</v>
      </c>
      <c r="L713" s="7"/>
      <c r="M713" s="12" t="s">
        <v>105</v>
      </c>
      <c r="N713" s="13">
        <f t="shared" si="77"/>
        <v>100</v>
      </c>
      <c r="O713" s="13">
        <f t="shared" si="78"/>
        <v>1800</v>
      </c>
      <c r="P713" s="13">
        <f t="shared" si="79"/>
        <v>126569.51999999999</v>
      </c>
      <c r="Q713" s="13">
        <f t="shared" si="80"/>
        <v>622619.69000000006</v>
      </c>
      <c r="R713" s="13">
        <f t="shared" si="81"/>
        <v>4971114.2899999991</v>
      </c>
      <c r="S713" s="18">
        <f t="shared" si="82"/>
        <v>350</v>
      </c>
      <c r="T713" s="30">
        <f t="shared" si="83"/>
        <v>14203.183685714283</v>
      </c>
    </row>
    <row r="714" spans="1:20" ht="14.25" customHeight="1">
      <c r="A714" s="6">
        <v>45642</v>
      </c>
      <c r="B714" s="7" t="s">
        <v>57</v>
      </c>
      <c r="C714" s="7" t="s">
        <v>126</v>
      </c>
      <c r="D714" s="7" t="s">
        <v>127</v>
      </c>
      <c r="E714" s="7" t="s">
        <v>45</v>
      </c>
      <c r="F714" s="7" t="s">
        <v>128</v>
      </c>
      <c r="G714" s="7" t="s">
        <v>110</v>
      </c>
      <c r="H714" s="7" t="s">
        <v>111</v>
      </c>
      <c r="I714" s="7">
        <v>96</v>
      </c>
      <c r="J714" s="7">
        <v>24</v>
      </c>
      <c r="K714" s="7">
        <v>1800</v>
      </c>
      <c r="L714" s="7"/>
      <c r="M714" s="12" t="s">
        <v>105</v>
      </c>
      <c r="N714" s="13">
        <f t="shared" si="77"/>
        <v>75</v>
      </c>
      <c r="O714" s="13">
        <f t="shared" si="78"/>
        <v>1800</v>
      </c>
      <c r="P714" s="13">
        <f t="shared" si="79"/>
        <v>124769.51999999999</v>
      </c>
      <c r="Q714" s="13">
        <f t="shared" si="80"/>
        <v>532362.61</v>
      </c>
      <c r="R714" s="13">
        <f t="shared" si="81"/>
        <v>4969314.2899999991</v>
      </c>
      <c r="S714" s="18">
        <f t="shared" si="82"/>
        <v>349</v>
      </c>
      <c r="T714" s="30">
        <f t="shared" si="83"/>
        <v>14238.722893982806</v>
      </c>
    </row>
    <row r="715" spans="1:20" ht="14.25" customHeight="1">
      <c r="A715" s="6">
        <v>45642</v>
      </c>
      <c r="B715" s="7" t="s">
        <v>57</v>
      </c>
      <c r="C715" s="7" t="s">
        <v>126</v>
      </c>
      <c r="D715" s="7" t="s">
        <v>127</v>
      </c>
      <c r="E715" s="7" t="s">
        <v>45</v>
      </c>
      <c r="F715" s="7" t="s">
        <v>128</v>
      </c>
      <c r="G715" s="7" t="s">
        <v>77</v>
      </c>
      <c r="H715" s="7" t="s">
        <v>78</v>
      </c>
      <c r="I715" s="7">
        <v>48</v>
      </c>
      <c r="J715" s="7">
        <v>6</v>
      </c>
      <c r="K715" s="7">
        <v>1820.88</v>
      </c>
      <c r="L715" s="7"/>
      <c r="M715" s="12" t="s">
        <v>136</v>
      </c>
      <c r="N715" s="13">
        <f t="shared" si="77"/>
        <v>303.48</v>
      </c>
      <c r="O715" s="13">
        <f t="shared" si="78"/>
        <v>1820.88</v>
      </c>
      <c r="P715" s="13">
        <f t="shared" si="79"/>
        <v>25576.65</v>
      </c>
      <c r="Q715" s="13">
        <f t="shared" si="80"/>
        <v>530562.61</v>
      </c>
      <c r="R715" s="13">
        <f t="shared" si="81"/>
        <v>11819601.220000001</v>
      </c>
      <c r="S715" s="18">
        <f t="shared" si="82"/>
        <v>301</v>
      </c>
      <c r="T715" s="30">
        <f t="shared" si="83"/>
        <v>39267.778139534887</v>
      </c>
    </row>
    <row r="716" spans="1:20" ht="14.25" customHeight="1">
      <c r="A716" s="6">
        <v>45640</v>
      </c>
      <c r="B716" s="7" t="s">
        <v>57</v>
      </c>
      <c r="C716" s="7" t="s">
        <v>106</v>
      </c>
      <c r="D716" s="7" t="s">
        <v>107</v>
      </c>
      <c r="E716" s="7" t="s">
        <v>81</v>
      </c>
      <c r="F716" s="7" t="s">
        <v>82</v>
      </c>
      <c r="G716" s="7" t="s">
        <v>74</v>
      </c>
      <c r="H716" s="7" t="s">
        <v>75</v>
      </c>
      <c r="I716" s="7">
        <v>48</v>
      </c>
      <c r="J716" s="7">
        <v>24</v>
      </c>
      <c r="K716" s="7">
        <v>1832.88</v>
      </c>
      <c r="L716" s="7"/>
      <c r="M716" s="12" t="s">
        <v>105</v>
      </c>
      <c r="N716" s="13">
        <f t="shared" si="77"/>
        <v>76.37</v>
      </c>
      <c r="O716" s="13">
        <f t="shared" si="78"/>
        <v>1832.88</v>
      </c>
      <c r="P716" s="13">
        <f t="shared" si="79"/>
        <v>388459.08999999991</v>
      </c>
      <c r="Q716" s="13">
        <f t="shared" si="80"/>
        <v>348817.18999999994</v>
      </c>
      <c r="R716" s="13">
        <f t="shared" si="81"/>
        <v>4967514.29</v>
      </c>
      <c r="S716" s="18">
        <f t="shared" si="82"/>
        <v>348</v>
      </c>
      <c r="T716" s="30">
        <f t="shared" si="83"/>
        <v>14274.466350574712</v>
      </c>
    </row>
    <row r="717" spans="1:20" ht="14.25" customHeight="1">
      <c r="A717" s="6">
        <v>45646</v>
      </c>
      <c r="B717" s="7" t="s">
        <v>57</v>
      </c>
      <c r="C717" s="7" t="s">
        <v>99</v>
      </c>
      <c r="D717" s="7" t="s">
        <v>100</v>
      </c>
      <c r="E717" s="7" t="s">
        <v>81</v>
      </c>
      <c r="F717" s="7" t="s">
        <v>82</v>
      </c>
      <c r="G717" s="7" t="s">
        <v>74</v>
      </c>
      <c r="H717" s="7" t="s">
        <v>75</v>
      </c>
      <c r="I717" s="7">
        <v>48</v>
      </c>
      <c r="J717" s="7">
        <v>24</v>
      </c>
      <c r="K717" s="7">
        <v>1832.88</v>
      </c>
      <c r="L717" s="7"/>
      <c r="M717" s="12" t="s">
        <v>136</v>
      </c>
      <c r="N717" s="13">
        <f t="shared" si="77"/>
        <v>76.37</v>
      </c>
      <c r="O717" s="13">
        <f t="shared" si="78"/>
        <v>1832.88</v>
      </c>
      <c r="P717" s="13">
        <f t="shared" si="79"/>
        <v>386626.2099999999</v>
      </c>
      <c r="Q717" s="13">
        <f t="shared" si="80"/>
        <v>211623.32999999996</v>
      </c>
      <c r="R717" s="13">
        <f t="shared" si="81"/>
        <v>11817780.34</v>
      </c>
      <c r="S717" s="18">
        <f t="shared" si="82"/>
        <v>300</v>
      </c>
      <c r="T717" s="30">
        <f t="shared" si="83"/>
        <v>39392.60113333333</v>
      </c>
    </row>
    <row r="718" spans="1:20" ht="14.25" customHeight="1">
      <c r="A718" s="6">
        <v>45642</v>
      </c>
      <c r="B718" s="7" t="s">
        <v>57</v>
      </c>
      <c r="C718" s="7" t="s">
        <v>129</v>
      </c>
      <c r="D718" s="7" t="s">
        <v>130</v>
      </c>
      <c r="E718" s="7" t="s">
        <v>81</v>
      </c>
      <c r="F718" s="7" t="s">
        <v>82</v>
      </c>
      <c r="G718" s="7" t="s">
        <v>74</v>
      </c>
      <c r="H718" s="7" t="s">
        <v>75</v>
      </c>
      <c r="I718" s="7">
        <v>48</v>
      </c>
      <c r="J718" s="7">
        <v>24</v>
      </c>
      <c r="K718" s="7">
        <v>1832.88</v>
      </c>
      <c r="L718" s="7"/>
      <c r="M718" s="12" t="s">
        <v>136</v>
      </c>
      <c r="N718" s="13">
        <f t="shared" si="77"/>
        <v>76.37</v>
      </c>
      <c r="O718" s="13">
        <f t="shared" si="78"/>
        <v>1832.88</v>
      </c>
      <c r="P718" s="13">
        <f t="shared" si="79"/>
        <v>384793.3299999999</v>
      </c>
      <c r="Q718" s="13">
        <f t="shared" si="80"/>
        <v>474845.32</v>
      </c>
      <c r="R718" s="13">
        <f t="shared" si="81"/>
        <v>11815947.460000001</v>
      </c>
      <c r="S718" s="18">
        <f t="shared" si="82"/>
        <v>299</v>
      </c>
      <c r="T718" s="30">
        <f t="shared" si="83"/>
        <v>39518.218929765892</v>
      </c>
    </row>
    <row r="719" spans="1:20" ht="14.25" customHeight="1">
      <c r="A719" s="6">
        <v>45639</v>
      </c>
      <c r="B719" s="7" t="s">
        <v>57</v>
      </c>
      <c r="C719" s="7" t="s">
        <v>65</v>
      </c>
      <c r="D719" s="7" t="s">
        <v>66</v>
      </c>
      <c r="E719" s="7" t="s">
        <v>60</v>
      </c>
      <c r="F719" s="7" t="s">
        <v>61</v>
      </c>
      <c r="G719" s="7" t="s">
        <v>74</v>
      </c>
      <c r="H719" s="7" t="s">
        <v>75</v>
      </c>
      <c r="I719" s="7">
        <v>48</v>
      </c>
      <c r="J719" s="7">
        <v>24</v>
      </c>
      <c r="K719" s="7">
        <v>1832.88</v>
      </c>
      <c r="L719" s="7"/>
      <c r="M719" s="12" t="s">
        <v>64</v>
      </c>
      <c r="N719" s="13">
        <f t="shared" si="77"/>
        <v>76.37</v>
      </c>
      <c r="O719" s="13">
        <f t="shared" si="78"/>
        <v>1832.88</v>
      </c>
      <c r="P719" s="13">
        <f t="shared" si="79"/>
        <v>382960.4499999999</v>
      </c>
      <c r="Q719" s="13">
        <f t="shared" si="80"/>
        <v>523449.99</v>
      </c>
      <c r="R719" s="13">
        <f t="shared" si="81"/>
        <v>736492.32000000007</v>
      </c>
      <c r="S719" s="18">
        <f t="shared" si="82"/>
        <v>61</v>
      </c>
      <c r="T719" s="30">
        <f t="shared" si="83"/>
        <v>12073.644590163936</v>
      </c>
    </row>
    <row r="720" spans="1:20" ht="14.25" customHeight="1">
      <c r="A720" s="6">
        <v>45642</v>
      </c>
      <c r="B720" s="7" t="s">
        <v>57</v>
      </c>
      <c r="C720" s="7" t="s">
        <v>126</v>
      </c>
      <c r="D720" s="7" t="s">
        <v>127</v>
      </c>
      <c r="E720" s="7" t="s">
        <v>45</v>
      </c>
      <c r="F720" s="7" t="s">
        <v>128</v>
      </c>
      <c r="G720" s="7" t="s">
        <v>18</v>
      </c>
      <c r="H720" s="7" t="s">
        <v>131</v>
      </c>
      <c r="I720" s="7">
        <v>600</v>
      </c>
      <c r="J720" s="7">
        <v>12</v>
      </c>
      <c r="K720" s="7">
        <v>1835.88</v>
      </c>
      <c r="L720" s="7"/>
      <c r="M720" s="12" t="s">
        <v>105</v>
      </c>
      <c r="N720" s="13">
        <f t="shared" si="77"/>
        <v>152.99</v>
      </c>
      <c r="O720" s="13">
        <f t="shared" si="78"/>
        <v>1835.88</v>
      </c>
      <c r="P720" s="13">
        <f t="shared" si="79"/>
        <v>24373.72</v>
      </c>
      <c r="Q720" s="13">
        <f t="shared" si="80"/>
        <v>528741.73</v>
      </c>
      <c r="R720" s="13">
        <f t="shared" si="81"/>
        <v>4965681.4099999992</v>
      </c>
      <c r="S720" s="18">
        <f t="shared" si="82"/>
        <v>347</v>
      </c>
      <c r="T720" s="30">
        <f t="shared" si="83"/>
        <v>14310.321066282419</v>
      </c>
    </row>
    <row r="721" spans="1:20" ht="14.25" customHeight="1">
      <c r="A721" s="6">
        <v>45646</v>
      </c>
      <c r="B721" s="7" t="s">
        <v>57</v>
      </c>
      <c r="C721" s="7" t="s">
        <v>67</v>
      </c>
      <c r="D721" s="7" t="s">
        <v>68</v>
      </c>
      <c r="E721" s="7" t="s">
        <v>60</v>
      </c>
      <c r="F721" s="7" t="s">
        <v>61</v>
      </c>
      <c r="G721" s="7" t="s">
        <v>55</v>
      </c>
      <c r="H721" s="7" t="s">
        <v>56</v>
      </c>
      <c r="I721" s="7">
        <v>288</v>
      </c>
      <c r="J721" s="7">
        <v>216</v>
      </c>
      <c r="K721" s="7">
        <v>1844.64</v>
      </c>
      <c r="L721" s="7"/>
      <c r="M721" s="12" t="s">
        <v>136</v>
      </c>
      <c r="N721" s="13">
        <f t="shared" si="77"/>
        <v>8.5400000000000009</v>
      </c>
      <c r="O721" s="13">
        <f t="shared" si="78"/>
        <v>1844.64</v>
      </c>
      <c r="P721" s="13">
        <f t="shared" si="79"/>
        <v>413294.50999999983</v>
      </c>
      <c r="Q721" s="13">
        <f t="shared" si="80"/>
        <v>294490.78000000003</v>
      </c>
      <c r="R721" s="13">
        <f t="shared" si="81"/>
        <v>11814114.58</v>
      </c>
      <c r="S721" s="18">
        <f t="shared" si="82"/>
        <v>298</v>
      </c>
      <c r="T721" s="30">
        <f t="shared" si="83"/>
        <v>39644.679798657715</v>
      </c>
    </row>
    <row r="722" spans="1:20" ht="14.25" customHeight="1">
      <c r="A722" s="6">
        <v>45644</v>
      </c>
      <c r="B722" s="7" t="s">
        <v>57</v>
      </c>
      <c r="C722" s="7" t="s">
        <v>65</v>
      </c>
      <c r="D722" s="7" t="s">
        <v>66</v>
      </c>
      <c r="E722" s="7" t="s">
        <v>60</v>
      </c>
      <c r="F722" s="7" t="s">
        <v>61</v>
      </c>
      <c r="G722" s="7" t="s">
        <v>94</v>
      </c>
      <c r="H722" s="7" t="s">
        <v>95</v>
      </c>
      <c r="I722" s="7">
        <v>192</v>
      </c>
      <c r="J722" s="7">
        <v>24</v>
      </c>
      <c r="K722" s="7">
        <v>1873.44</v>
      </c>
      <c r="L722" s="7"/>
      <c r="M722" s="12" t="s">
        <v>136</v>
      </c>
      <c r="N722" s="13">
        <f t="shared" si="77"/>
        <v>78.06</v>
      </c>
      <c r="O722" s="13">
        <f t="shared" si="78"/>
        <v>1873.44</v>
      </c>
      <c r="P722" s="13">
        <f t="shared" si="79"/>
        <v>46125.84</v>
      </c>
      <c r="Q722" s="13">
        <f t="shared" si="80"/>
        <v>521617.11</v>
      </c>
      <c r="R722" s="13">
        <f t="shared" si="81"/>
        <v>11812269.939999999</v>
      </c>
      <c r="S722" s="18">
        <f t="shared" si="82"/>
        <v>297</v>
      </c>
      <c r="T722" s="30">
        <f t="shared" si="83"/>
        <v>39771.952659932656</v>
      </c>
    </row>
    <row r="723" spans="1:20" ht="14.25" customHeight="1">
      <c r="A723" s="6">
        <v>45642</v>
      </c>
      <c r="B723" s="7" t="s">
        <v>57</v>
      </c>
      <c r="C723" s="7" t="s">
        <v>126</v>
      </c>
      <c r="D723" s="7" t="s">
        <v>127</v>
      </c>
      <c r="E723" s="7" t="s">
        <v>45</v>
      </c>
      <c r="F723" s="7" t="s">
        <v>128</v>
      </c>
      <c r="G723" s="7" t="s">
        <v>18</v>
      </c>
      <c r="H723" s="7" t="s">
        <v>103</v>
      </c>
      <c r="I723" s="7">
        <v>100</v>
      </c>
      <c r="J723" s="7">
        <v>24</v>
      </c>
      <c r="K723" s="7">
        <v>1886.64</v>
      </c>
      <c r="L723" s="7"/>
      <c r="M723" s="12" t="s">
        <v>105</v>
      </c>
      <c r="N723" s="13">
        <f t="shared" si="77"/>
        <v>78.61</v>
      </c>
      <c r="O723" s="13">
        <f t="shared" si="78"/>
        <v>1886.6399999999999</v>
      </c>
      <c r="P723" s="13">
        <f t="shared" si="79"/>
        <v>20831.280000000002</v>
      </c>
      <c r="Q723" s="13">
        <f t="shared" si="80"/>
        <v>526905.85</v>
      </c>
      <c r="R723" s="13">
        <f t="shared" si="81"/>
        <v>4963845.5299999993</v>
      </c>
      <c r="S723" s="18">
        <f t="shared" si="82"/>
        <v>346</v>
      </c>
      <c r="T723" s="30">
        <f t="shared" si="83"/>
        <v>14346.374364161848</v>
      </c>
    </row>
    <row r="724" spans="1:20" ht="14.25" customHeight="1">
      <c r="A724" s="6">
        <v>45645</v>
      </c>
      <c r="B724" s="7" t="s">
        <v>57</v>
      </c>
      <c r="C724" s="7" t="s">
        <v>87</v>
      </c>
      <c r="D724" s="7" t="s">
        <v>88</v>
      </c>
      <c r="E724" s="7" t="s">
        <v>60</v>
      </c>
      <c r="F724" s="7" t="s">
        <v>61</v>
      </c>
      <c r="G724" s="7" t="s">
        <v>110</v>
      </c>
      <c r="H724" s="7" t="s">
        <v>111</v>
      </c>
      <c r="I724" s="7">
        <v>36</v>
      </c>
      <c r="J724" s="7">
        <v>12</v>
      </c>
      <c r="K724" s="7">
        <v>1900.08</v>
      </c>
      <c r="L724" s="7"/>
      <c r="M724" s="12" t="s">
        <v>136</v>
      </c>
      <c r="N724" s="13">
        <f t="shared" si="77"/>
        <v>158.34</v>
      </c>
      <c r="O724" s="13">
        <f t="shared" si="78"/>
        <v>1900.08</v>
      </c>
      <c r="P724" s="13">
        <f t="shared" si="79"/>
        <v>122969.51999999999</v>
      </c>
      <c r="Q724" s="13">
        <f t="shared" si="80"/>
        <v>620819.69000000006</v>
      </c>
      <c r="R724" s="13">
        <f t="shared" si="81"/>
        <v>11810396.5</v>
      </c>
      <c r="S724" s="18">
        <f t="shared" si="82"/>
        <v>296</v>
      </c>
      <c r="T724" s="30">
        <f t="shared" si="83"/>
        <v>39899.988175675673</v>
      </c>
    </row>
    <row r="725" spans="1:20" ht="14.25" customHeight="1">
      <c r="A725" s="6">
        <v>45640</v>
      </c>
      <c r="B725" s="7" t="s">
        <v>57</v>
      </c>
      <c r="C725" s="7" t="s">
        <v>96</v>
      </c>
      <c r="D725" s="7" t="s">
        <v>97</v>
      </c>
      <c r="E725" s="7" t="s">
        <v>60</v>
      </c>
      <c r="F725" s="7" t="s">
        <v>61</v>
      </c>
      <c r="G725" s="7" t="s">
        <v>74</v>
      </c>
      <c r="H725" s="7" t="s">
        <v>75</v>
      </c>
      <c r="I725" s="7">
        <v>48</v>
      </c>
      <c r="J725" s="7">
        <v>25</v>
      </c>
      <c r="K725" s="7">
        <v>1909.25</v>
      </c>
      <c r="L725" s="7"/>
      <c r="M725" s="12" t="s">
        <v>105</v>
      </c>
      <c r="N725" s="13">
        <f t="shared" si="77"/>
        <v>76.37</v>
      </c>
      <c r="O725" s="13">
        <f t="shared" si="78"/>
        <v>1909.25</v>
      </c>
      <c r="P725" s="13">
        <f t="shared" si="79"/>
        <v>381127.56999999995</v>
      </c>
      <c r="Q725" s="13">
        <f t="shared" si="80"/>
        <v>786649.97999999986</v>
      </c>
      <c r="R725" s="13">
        <f t="shared" si="81"/>
        <v>4961958.8899999997</v>
      </c>
      <c r="S725" s="18">
        <f t="shared" si="82"/>
        <v>345</v>
      </c>
      <c r="T725" s="30">
        <f t="shared" si="83"/>
        <v>14382.489536231884</v>
      </c>
    </row>
    <row r="726" spans="1:20" ht="14.25" customHeight="1">
      <c r="A726" s="6">
        <v>45640</v>
      </c>
      <c r="B726" s="7" t="s">
        <v>57</v>
      </c>
      <c r="C726" s="7" t="s">
        <v>87</v>
      </c>
      <c r="D726" s="7" t="s">
        <v>88</v>
      </c>
      <c r="E726" s="7" t="s">
        <v>60</v>
      </c>
      <c r="F726" s="7" t="s">
        <v>61</v>
      </c>
      <c r="G726" s="7" t="s">
        <v>18</v>
      </c>
      <c r="H726" s="7" t="s">
        <v>89</v>
      </c>
      <c r="I726" s="7">
        <v>48</v>
      </c>
      <c r="J726" s="7">
        <v>3</v>
      </c>
      <c r="K726" s="7">
        <v>1918.83</v>
      </c>
      <c r="L726" s="7"/>
      <c r="M726" s="12" t="s">
        <v>105</v>
      </c>
      <c r="N726" s="13">
        <f t="shared" si="77"/>
        <v>639.61</v>
      </c>
      <c r="O726" s="13">
        <f t="shared" si="78"/>
        <v>1918.83</v>
      </c>
      <c r="P726" s="13">
        <f t="shared" si="79"/>
        <v>24923.579999999998</v>
      </c>
      <c r="Q726" s="13">
        <f t="shared" si="80"/>
        <v>618919.6100000001</v>
      </c>
      <c r="R726" s="13">
        <f t="shared" si="81"/>
        <v>4960049.6399999997</v>
      </c>
      <c r="S726" s="18">
        <f t="shared" si="82"/>
        <v>344</v>
      </c>
      <c r="T726" s="30">
        <f t="shared" si="83"/>
        <v>14418.748953488372</v>
      </c>
    </row>
    <row r="727" spans="1:20" ht="14.25" customHeight="1">
      <c r="A727" s="6">
        <v>45642</v>
      </c>
      <c r="B727" s="7" t="s">
        <v>57</v>
      </c>
      <c r="C727" s="7" t="s">
        <v>129</v>
      </c>
      <c r="D727" s="7" t="s">
        <v>130</v>
      </c>
      <c r="E727" s="7" t="s">
        <v>81</v>
      </c>
      <c r="F727" s="7" t="s">
        <v>82</v>
      </c>
      <c r="G727" s="7" t="s">
        <v>18</v>
      </c>
      <c r="H727" s="7" t="s">
        <v>89</v>
      </c>
      <c r="I727" s="7">
        <v>48</v>
      </c>
      <c r="J727" s="7">
        <v>3</v>
      </c>
      <c r="K727" s="7">
        <v>1918.83</v>
      </c>
      <c r="L727" s="7"/>
      <c r="M727" s="12" t="s">
        <v>105</v>
      </c>
      <c r="N727" s="13">
        <f t="shared" si="77"/>
        <v>639.61</v>
      </c>
      <c r="O727" s="13">
        <f t="shared" si="78"/>
        <v>1918.83</v>
      </c>
      <c r="P727" s="13">
        <f t="shared" si="79"/>
        <v>23004.749999999996</v>
      </c>
      <c r="Q727" s="13">
        <f t="shared" si="80"/>
        <v>473012.44</v>
      </c>
      <c r="R727" s="13">
        <f t="shared" si="81"/>
        <v>4958130.8099999996</v>
      </c>
      <c r="S727" s="18">
        <f t="shared" si="82"/>
        <v>343</v>
      </c>
      <c r="T727" s="30">
        <f t="shared" si="83"/>
        <v>14455.191865889212</v>
      </c>
    </row>
    <row r="728" spans="1:20" ht="14.25" customHeight="1">
      <c r="A728" s="6">
        <v>45642</v>
      </c>
      <c r="B728" s="7" t="s">
        <v>57</v>
      </c>
      <c r="C728" s="7" t="s">
        <v>126</v>
      </c>
      <c r="D728" s="7" t="s">
        <v>127</v>
      </c>
      <c r="E728" s="7" t="s">
        <v>45</v>
      </c>
      <c r="F728" s="7" t="s">
        <v>128</v>
      </c>
      <c r="G728" s="7" t="s">
        <v>31</v>
      </c>
      <c r="H728" s="7" t="s">
        <v>33</v>
      </c>
      <c r="I728" s="7">
        <v>50</v>
      </c>
      <c r="J728" s="7">
        <v>12</v>
      </c>
      <c r="K728" s="7">
        <v>1947.36</v>
      </c>
      <c r="L728" s="7"/>
      <c r="M728" s="12" t="s">
        <v>105</v>
      </c>
      <c r="N728" s="13">
        <f t="shared" si="77"/>
        <v>162.28</v>
      </c>
      <c r="O728" s="13">
        <f t="shared" si="78"/>
        <v>1947.3600000000001</v>
      </c>
      <c r="P728" s="13">
        <f t="shared" si="79"/>
        <v>51019.200000000004</v>
      </c>
      <c r="Q728" s="13">
        <f t="shared" si="80"/>
        <v>525019.21</v>
      </c>
      <c r="R728" s="13">
        <f t="shared" si="81"/>
        <v>4956211.9799999995</v>
      </c>
      <c r="S728" s="18">
        <f t="shared" si="82"/>
        <v>342</v>
      </c>
      <c r="T728" s="30">
        <f t="shared" si="83"/>
        <v>14491.84789473684</v>
      </c>
    </row>
    <row r="729" spans="1:20" ht="14.25" customHeight="1">
      <c r="A729" s="6">
        <v>45640</v>
      </c>
      <c r="B729" s="7" t="s">
        <v>57</v>
      </c>
      <c r="C729" s="7" t="s">
        <v>106</v>
      </c>
      <c r="D729" s="7" t="s">
        <v>107</v>
      </c>
      <c r="E729" s="7" t="s">
        <v>81</v>
      </c>
      <c r="F729" s="7" t="s">
        <v>82</v>
      </c>
      <c r="G729" s="7" t="s">
        <v>110</v>
      </c>
      <c r="H729" s="7" t="s">
        <v>111</v>
      </c>
      <c r="I729" s="7">
        <v>96</v>
      </c>
      <c r="J729" s="7">
        <v>36</v>
      </c>
      <c r="K729" s="7">
        <v>1950.12</v>
      </c>
      <c r="L729" s="7"/>
      <c r="M729" s="12" t="s">
        <v>105</v>
      </c>
      <c r="N729" s="13">
        <f t="shared" si="77"/>
        <v>54.169999999999995</v>
      </c>
      <c r="O729" s="13">
        <f t="shared" si="78"/>
        <v>1950.12</v>
      </c>
      <c r="P729" s="13">
        <f t="shared" si="79"/>
        <v>121069.44</v>
      </c>
      <c r="Q729" s="13">
        <f t="shared" si="80"/>
        <v>346984.30999999994</v>
      </c>
      <c r="R729" s="13">
        <f t="shared" si="81"/>
        <v>4954264.6199999992</v>
      </c>
      <c r="S729" s="18">
        <f t="shared" si="82"/>
        <v>341</v>
      </c>
      <c r="T729" s="30">
        <f t="shared" si="83"/>
        <v>14528.635249266859</v>
      </c>
    </row>
    <row r="730" spans="1:20" ht="14.25" customHeight="1">
      <c r="A730" s="6">
        <v>45642</v>
      </c>
      <c r="B730" s="7" t="s">
        <v>57</v>
      </c>
      <c r="C730" s="7" t="s">
        <v>129</v>
      </c>
      <c r="D730" s="7" t="s">
        <v>130</v>
      </c>
      <c r="E730" s="7" t="s">
        <v>81</v>
      </c>
      <c r="F730" s="7" t="s">
        <v>82</v>
      </c>
      <c r="G730" s="7" t="s">
        <v>18</v>
      </c>
      <c r="H730" s="7" t="s">
        <v>89</v>
      </c>
      <c r="I730" s="7">
        <v>36</v>
      </c>
      <c r="J730" s="7">
        <v>6</v>
      </c>
      <c r="K730" s="7">
        <v>1967.1</v>
      </c>
      <c r="L730" s="7"/>
      <c r="M730" s="12" t="s">
        <v>105</v>
      </c>
      <c r="N730" s="13">
        <f t="shared" si="77"/>
        <v>327.84999999999997</v>
      </c>
      <c r="O730" s="13">
        <f t="shared" si="78"/>
        <v>1967.1</v>
      </c>
      <c r="P730" s="13">
        <f t="shared" si="79"/>
        <v>21085.919999999998</v>
      </c>
      <c r="Q730" s="13">
        <f t="shared" si="80"/>
        <v>471093.61000000004</v>
      </c>
      <c r="R730" s="13">
        <f t="shared" si="81"/>
        <v>4952314.4999999991</v>
      </c>
      <c r="S730" s="18">
        <f t="shared" si="82"/>
        <v>340</v>
      </c>
      <c r="T730" s="30">
        <f t="shared" si="83"/>
        <v>14565.630882352938</v>
      </c>
    </row>
    <row r="731" spans="1:20" ht="14.25" customHeight="1">
      <c r="A731" s="6">
        <v>45640</v>
      </c>
      <c r="B731" s="7" t="s">
        <v>57</v>
      </c>
      <c r="C731" s="7" t="s">
        <v>96</v>
      </c>
      <c r="D731" s="7" t="s">
        <v>97</v>
      </c>
      <c r="E731" s="7" t="s">
        <v>60</v>
      </c>
      <c r="F731" s="7" t="s">
        <v>61</v>
      </c>
      <c r="G731" s="7" t="s">
        <v>18</v>
      </c>
      <c r="H731" s="7" t="s">
        <v>89</v>
      </c>
      <c r="I731" s="7">
        <v>36</v>
      </c>
      <c r="J731" s="7">
        <v>6</v>
      </c>
      <c r="K731" s="7">
        <v>1967.1</v>
      </c>
      <c r="L731" s="7"/>
      <c r="M731" s="12" t="s">
        <v>105</v>
      </c>
      <c r="N731" s="13">
        <f t="shared" si="77"/>
        <v>327.84999999999997</v>
      </c>
      <c r="O731" s="13">
        <f t="shared" si="78"/>
        <v>1967.1</v>
      </c>
      <c r="P731" s="13">
        <f t="shared" si="79"/>
        <v>19118.82</v>
      </c>
      <c r="Q731" s="13">
        <f t="shared" si="80"/>
        <v>784740.72999999986</v>
      </c>
      <c r="R731" s="13">
        <f t="shared" si="81"/>
        <v>4950347.3999999994</v>
      </c>
      <c r="S731" s="18">
        <f t="shared" si="82"/>
        <v>339</v>
      </c>
      <c r="T731" s="30">
        <f t="shared" si="83"/>
        <v>14602.794690265486</v>
      </c>
    </row>
    <row r="732" spans="1:20" ht="14.25" customHeight="1">
      <c r="A732" s="6">
        <v>45642</v>
      </c>
      <c r="B732" s="7" t="s">
        <v>57</v>
      </c>
      <c r="C732" s="7" t="s">
        <v>129</v>
      </c>
      <c r="D732" s="7" t="s">
        <v>130</v>
      </c>
      <c r="E732" s="7" t="s">
        <v>81</v>
      </c>
      <c r="F732" s="7" t="s">
        <v>82</v>
      </c>
      <c r="G732" s="7" t="s">
        <v>18</v>
      </c>
      <c r="H732" s="7" t="s">
        <v>89</v>
      </c>
      <c r="I732" s="7">
        <v>48</v>
      </c>
      <c r="J732" s="7">
        <v>3</v>
      </c>
      <c r="K732" s="7">
        <v>1971.78</v>
      </c>
      <c r="L732" s="7"/>
      <c r="M732" s="12" t="s">
        <v>105</v>
      </c>
      <c r="N732" s="13">
        <f t="shared" si="77"/>
        <v>657.26</v>
      </c>
      <c r="O732" s="13">
        <f t="shared" si="78"/>
        <v>1971.78</v>
      </c>
      <c r="P732" s="13">
        <f t="shared" si="79"/>
        <v>17151.719999999998</v>
      </c>
      <c r="Q732" s="13">
        <f t="shared" si="80"/>
        <v>469126.51</v>
      </c>
      <c r="R732" s="13">
        <f t="shared" si="81"/>
        <v>4948380.3</v>
      </c>
      <c r="S732" s="18">
        <f t="shared" si="82"/>
        <v>338</v>
      </c>
      <c r="T732" s="30">
        <f t="shared" si="83"/>
        <v>14640.178402366864</v>
      </c>
    </row>
    <row r="733" spans="1:20" ht="14.25" customHeight="1">
      <c r="A733" s="6">
        <v>45640</v>
      </c>
      <c r="B733" s="7" t="s">
        <v>57</v>
      </c>
      <c r="C733" s="7" t="s">
        <v>79</v>
      </c>
      <c r="D733" s="7" t="s">
        <v>80</v>
      </c>
      <c r="E733" s="7" t="s">
        <v>81</v>
      </c>
      <c r="F733" s="7" t="s">
        <v>82</v>
      </c>
      <c r="G733" s="7" t="s">
        <v>40</v>
      </c>
      <c r="H733" s="7" t="s">
        <v>41</v>
      </c>
      <c r="I733" s="7">
        <v>12</v>
      </c>
      <c r="J733" s="7">
        <v>1</v>
      </c>
      <c r="K733" s="7">
        <v>1973.53</v>
      </c>
      <c r="L733" s="7"/>
      <c r="M733" s="12" t="s">
        <v>105</v>
      </c>
      <c r="N733" s="13">
        <f t="shared" si="77"/>
        <v>1973.53</v>
      </c>
      <c r="O733" s="13">
        <f t="shared" si="78"/>
        <v>1973.53</v>
      </c>
      <c r="P733" s="13">
        <f t="shared" si="79"/>
        <v>122763.45999999999</v>
      </c>
      <c r="Q733" s="13">
        <f t="shared" si="80"/>
        <v>193135.6</v>
      </c>
      <c r="R733" s="13">
        <f t="shared" si="81"/>
        <v>4946408.5199999996</v>
      </c>
      <c r="S733" s="18">
        <f t="shared" si="82"/>
        <v>337</v>
      </c>
      <c r="T733" s="30">
        <f t="shared" si="83"/>
        <v>14677.770089020771</v>
      </c>
    </row>
    <row r="734" spans="1:20" ht="14.25" customHeight="1">
      <c r="A734" s="6">
        <v>45646</v>
      </c>
      <c r="B734" s="7" t="s">
        <v>57</v>
      </c>
      <c r="C734" s="7" t="s">
        <v>67</v>
      </c>
      <c r="D734" s="7" t="s">
        <v>68</v>
      </c>
      <c r="E734" s="7" t="s">
        <v>60</v>
      </c>
      <c r="F734" s="7" t="s">
        <v>61</v>
      </c>
      <c r="G734" s="7" t="s">
        <v>94</v>
      </c>
      <c r="H734" s="7" t="s">
        <v>98</v>
      </c>
      <c r="I734" s="7">
        <v>18</v>
      </c>
      <c r="J734" s="7">
        <v>6</v>
      </c>
      <c r="K734" s="7">
        <v>1973.7</v>
      </c>
      <c r="L734" s="7"/>
      <c r="M734" s="12" t="s">
        <v>136</v>
      </c>
      <c r="N734" s="13">
        <f t="shared" si="77"/>
        <v>328.95</v>
      </c>
      <c r="O734" s="13">
        <f t="shared" si="78"/>
        <v>1973.6999999999998</v>
      </c>
      <c r="P734" s="13">
        <f t="shared" si="79"/>
        <v>47686.789999999994</v>
      </c>
      <c r="Q734" s="13">
        <f t="shared" si="80"/>
        <v>292646.14</v>
      </c>
      <c r="R734" s="13">
        <f t="shared" si="81"/>
        <v>11808496.42</v>
      </c>
      <c r="S734" s="18">
        <f t="shared" si="82"/>
        <v>295</v>
      </c>
      <c r="T734" s="30">
        <f t="shared" si="83"/>
        <v>40028.801423728815</v>
      </c>
    </row>
    <row r="735" spans="1:20" ht="14.25" customHeight="1">
      <c r="A735" s="6">
        <v>45628</v>
      </c>
      <c r="B735" s="7" t="s">
        <v>57</v>
      </c>
      <c r="C735" s="7" t="s">
        <v>750</v>
      </c>
      <c r="D735" s="7" t="s">
        <v>751</v>
      </c>
      <c r="E735" s="7" t="s">
        <v>212</v>
      </c>
      <c r="F735" s="7" t="s">
        <v>213</v>
      </c>
      <c r="G735" s="7" t="s">
        <v>94</v>
      </c>
      <c r="H735" s="7" t="s">
        <v>98</v>
      </c>
      <c r="I735" s="7">
        <v>24</v>
      </c>
      <c r="J735" s="7">
        <v>6</v>
      </c>
      <c r="K735" s="7">
        <v>1973.7</v>
      </c>
      <c r="L735" s="7"/>
      <c r="M735" s="12" t="s">
        <v>207</v>
      </c>
      <c r="N735" s="13">
        <f t="shared" si="77"/>
        <v>328.95</v>
      </c>
      <c r="O735" s="13">
        <f t="shared" si="78"/>
        <v>1973.6999999999998</v>
      </c>
      <c r="P735" s="13">
        <f t="shared" si="79"/>
        <v>45713.09</v>
      </c>
      <c r="Q735" s="13">
        <f t="shared" si="80"/>
        <v>11310.2</v>
      </c>
      <c r="R735" s="13">
        <f t="shared" si="81"/>
        <v>11310.2</v>
      </c>
      <c r="S735" s="18">
        <f t="shared" si="82"/>
        <v>4</v>
      </c>
      <c r="T735" s="30">
        <f t="shared" si="83"/>
        <v>2827.55</v>
      </c>
    </row>
    <row r="736" spans="1:20" ht="14.25" customHeight="1">
      <c r="A736" s="6">
        <v>45640</v>
      </c>
      <c r="B736" s="7" t="s">
        <v>57</v>
      </c>
      <c r="C736" s="7" t="s">
        <v>96</v>
      </c>
      <c r="D736" s="7" t="s">
        <v>97</v>
      </c>
      <c r="E736" s="7" t="s">
        <v>60</v>
      </c>
      <c r="F736" s="7" t="s">
        <v>61</v>
      </c>
      <c r="G736" s="7" t="s">
        <v>94</v>
      </c>
      <c r="H736" s="7" t="s">
        <v>98</v>
      </c>
      <c r="I736" s="7">
        <v>24</v>
      </c>
      <c r="J736" s="7">
        <v>6</v>
      </c>
      <c r="K736" s="7">
        <v>1973.7</v>
      </c>
      <c r="L736" s="7"/>
      <c r="M736" s="12" t="s">
        <v>64</v>
      </c>
      <c r="N736" s="13">
        <f t="shared" si="77"/>
        <v>328.95</v>
      </c>
      <c r="O736" s="13">
        <f t="shared" si="78"/>
        <v>1973.6999999999998</v>
      </c>
      <c r="P736" s="13">
        <f t="shared" si="79"/>
        <v>43739.389999999992</v>
      </c>
      <c r="Q736" s="13">
        <f t="shared" si="80"/>
        <v>782773.62999999989</v>
      </c>
      <c r="R736" s="13">
        <f t="shared" si="81"/>
        <v>734659.44000000006</v>
      </c>
      <c r="S736" s="18">
        <f t="shared" si="82"/>
        <v>60</v>
      </c>
      <c r="T736" s="30">
        <f t="shared" si="83"/>
        <v>12244.324000000001</v>
      </c>
    </row>
    <row r="737" spans="1:20" ht="14.25" customHeight="1">
      <c r="A737" s="6">
        <v>45640</v>
      </c>
      <c r="B737" s="7" t="s">
        <v>57</v>
      </c>
      <c r="C737" s="7" t="s">
        <v>96</v>
      </c>
      <c r="D737" s="7" t="s">
        <v>97</v>
      </c>
      <c r="E737" s="7" t="s">
        <v>60</v>
      </c>
      <c r="F737" s="7" t="s">
        <v>61</v>
      </c>
      <c r="G737" s="7" t="s">
        <v>94</v>
      </c>
      <c r="H737" s="7" t="s">
        <v>98</v>
      </c>
      <c r="I737" s="7">
        <v>18</v>
      </c>
      <c r="J737" s="7">
        <v>6</v>
      </c>
      <c r="K737" s="7">
        <v>1973.7</v>
      </c>
      <c r="L737" s="7"/>
      <c r="M737" s="12" t="s">
        <v>64</v>
      </c>
      <c r="N737" s="13">
        <f t="shared" si="77"/>
        <v>328.95</v>
      </c>
      <c r="O737" s="13">
        <f t="shared" si="78"/>
        <v>1973.6999999999998</v>
      </c>
      <c r="P737" s="13">
        <f t="shared" si="79"/>
        <v>41765.689999999995</v>
      </c>
      <c r="Q737" s="13">
        <f t="shared" si="80"/>
        <v>780799.92999999993</v>
      </c>
      <c r="R737" s="13">
        <f t="shared" si="81"/>
        <v>732685.74</v>
      </c>
      <c r="S737" s="18">
        <f t="shared" si="82"/>
        <v>59</v>
      </c>
      <c r="T737" s="30">
        <f t="shared" si="83"/>
        <v>12418.402372881355</v>
      </c>
    </row>
    <row r="738" spans="1:20" ht="14.25" customHeight="1">
      <c r="A738" s="6">
        <v>45646</v>
      </c>
      <c r="B738" s="7" t="s">
        <v>57</v>
      </c>
      <c r="C738" s="7" t="s">
        <v>67</v>
      </c>
      <c r="D738" s="7" t="s">
        <v>68</v>
      </c>
      <c r="E738" s="7" t="s">
        <v>60</v>
      </c>
      <c r="F738" s="7" t="s">
        <v>61</v>
      </c>
      <c r="G738" s="7" t="s">
        <v>62</v>
      </c>
      <c r="H738" s="7" t="s">
        <v>124</v>
      </c>
      <c r="I738" s="7">
        <v>4</v>
      </c>
      <c r="J738" s="7">
        <v>4</v>
      </c>
      <c r="K738" s="7">
        <v>1981.48</v>
      </c>
      <c r="L738" s="7"/>
      <c r="M738" s="12" t="s">
        <v>136</v>
      </c>
      <c r="N738" s="13">
        <f t="shared" si="77"/>
        <v>495.37</v>
      </c>
      <c r="O738" s="13">
        <f t="shared" si="78"/>
        <v>1981.48</v>
      </c>
      <c r="P738" s="13">
        <f t="shared" si="79"/>
        <v>527546.87999999989</v>
      </c>
      <c r="Q738" s="13">
        <f t="shared" si="80"/>
        <v>290672.44000000006</v>
      </c>
      <c r="R738" s="13">
        <f t="shared" si="81"/>
        <v>11806522.720000001</v>
      </c>
      <c r="S738" s="18">
        <f t="shared" si="82"/>
        <v>294</v>
      </c>
      <c r="T738" s="30">
        <f t="shared" si="83"/>
        <v>40158.24054421769</v>
      </c>
    </row>
    <row r="739" spans="1:20" ht="14.25" customHeight="1">
      <c r="A739" s="6">
        <v>45640</v>
      </c>
      <c r="B739" s="7" t="s">
        <v>57</v>
      </c>
      <c r="C739" s="7" t="s">
        <v>58</v>
      </c>
      <c r="D739" s="7" t="s">
        <v>59</v>
      </c>
      <c r="E739" s="7" t="s">
        <v>60</v>
      </c>
      <c r="F739" s="7" t="s">
        <v>61</v>
      </c>
      <c r="G739" s="7" t="s">
        <v>62</v>
      </c>
      <c r="H739" s="7" t="s">
        <v>124</v>
      </c>
      <c r="I739" s="7">
        <v>4</v>
      </c>
      <c r="J739" s="7">
        <v>4</v>
      </c>
      <c r="K739" s="7">
        <v>1981.48</v>
      </c>
      <c r="L739" s="7"/>
      <c r="M739" s="12" t="s">
        <v>105</v>
      </c>
      <c r="N739" s="13">
        <f t="shared" si="77"/>
        <v>495.37</v>
      </c>
      <c r="O739" s="13">
        <f t="shared" si="78"/>
        <v>1981.48</v>
      </c>
      <c r="P739" s="13">
        <f t="shared" si="79"/>
        <v>525565.39999999991</v>
      </c>
      <c r="Q739" s="13">
        <f t="shared" si="80"/>
        <v>367710.66000000003</v>
      </c>
      <c r="R739" s="13">
        <f t="shared" si="81"/>
        <v>4944434.9899999993</v>
      </c>
      <c r="S739" s="18">
        <f t="shared" si="82"/>
        <v>336</v>
      </c>
      <c r="T739" s="30">
        <f t="shared" si="83"/>
        <v>14715.580327380951</v>
      </c>
    </row>
    <row r="740" spans="1:20" ht="14.25" customHeight="1">
      <c r="A740" s="6">
        <v>45645</v>
      </c>
      <c r="B740" s="7" t="s">
        <v>57</v>
      </c>
      <c r="C740" s="7" t="s">
        <v>87</v>
      </c>
      <c r="D740" s="7" t="s">
        <v>88</v>
      </c>
      <c r="E740" s="7" t="s">
        <v>60</v>
      </c>
      <c r="F740" s="7" t="s">
        <v>61</v>
      </c>
      <c r="G740" s="7" t="s">
        <v>62</v>
      </c>
      <c r="H740" s="7" t="s">
        <v>124</v>
      </c>
      <c r="I740" s="7">
        <v>4</v>
      </c>
      <c r="J740" s="7">
        <v>4</v>
      </c>
      <c r="K740" s="7">
        <v>1981.48</v>
      </c>
      <c r="L740" s="7"/>
      <c r="M740" s="12" t="s">
        <v>136</v>
      </c>
      <c r="N740" s="13">
        <f t="shared" si="77"/>
        <v>495.37</v>
      </c>
      <c r="O740" s="13">
        <f t="shared" si="78"/>
        <v>1981.48</v>
      </c>
      <c r="P740" s="13">
        <f t="shared" si="79"/>
        <v>523583.91999999987</v>
      </c>
      <c r="Q740" s="13">
        <f t="shared" si="80"/>
        <v>617000.78</v>
      </c>
      <c r="R740" s="13">
        <f t="shared" si="81"/>
        <v>11804541.24</v>
      </c>
      <c r="S740" s="18">
        <f t="shared" si="82"/>
        <v>293</v>
      </c>
      <c r="T740" s="30">
        <f t="shared" si="83"/>
        <v>40288.536655290103</v>
      </c>
    </row>
    <row r="741" spans="1:20" ht="14.25" customHeight="1">
      <c r="A741" s="6">
        <v>45640</v>
      </c>
      <c r="B741" s="7" t="s">
        <v>57</v>
      </c>
      <c r="C741" s="7" t="s">
        <v>65</v>
      </c>
      <c r="D741" s="7" t="s">
        <v>66</v>
      </c>
      <c r="E741" s="7" t="s">
        <v>60</v>
      </c>
      <c r="F741" s="7" t="s">
        <v>61</v>
      </c>
      <c r="G741" s="7" t="s">
        <v>62</v>
      </c>
      <c r="H741" s="7" t="s">
        <v>124</v>
      </c>
      <c r="I741" s="7">
        <v>4</v>
      </c>
      <c r="J741" s="7">
        <v>4</v>
      </c>
      <c r="K741" s="7">
        <v>1981.48</v>
      </c>
      <c r="L741" s="7"/>
      <c r="M741" s="12" t="s">
        <v>105</v>
      </c>
      <c r="N741" s="13">
        <f t="shared" si="77"/>
        <v>495.37</v>
      </c>
      <c r="O741" s="13">
        <f t="shared" si="78"/>
        <v>1981.48</v>
      </c>
      <c r="P741" s="13">
        <f t="shared" si="79"/>
        <v>521602.43999999989</v>
      </c>
      <c r="Q741" s="13">
        <f t="shared" si="80"/>
        <v>519743.66999999993</v>
      </c>
      <c r="R741" s="13">
        <f t="shared" si="81"/>
        <v>4942453.51</v>
      </c>
      <c r="S741" s="18">
        <f t="shared" si="82"/>
        <v>335</v>
      </c>
      <c r="T741" s="30">
        <f t="shared" si="83"/>
        <v>14753.592567164178</v>
      </c>
    </row>
    <row r="742" spans="1:20" ht="14.25" customHeight="1">
      <c r="A742" s="6">
        <v>45642</v>
      </c>
      <c r="B742" s="7" t="s">
        <v>57</v>
      </c>
      <c r="C742" s="7" t="s">
        <v>129</v>
      </c>
      <c r="D742" s="7" t="s">
        <v>130</v>
      </c>
      <c r="E742" s="7" t="s">
        <v>81</v>
      </c>
      <c r="F742" s="7" t="s">
        <v>82</v>
      </c>
      <c r="G742" s="7" t="s">
        <v>62</v>
      </c>
      <c r="H742" s="7" t="s">
        <v>124</v>
      </c>
      <c r="I742" s="7">
        <v>4</v>
      </c>
      <c r="J742" s="7">
        <v>4</v>
      </c>
      <c r="K742" s="7">
        <v>1988.88</v>
      </c>
      <c r="L742" s="7"/>
      <c r="M742" s="12" t="s">
        <v>136</v>
      </c>
      <c r="N742" s="13">
        <f t="shared" si="77"/>
        <v>497.22</v>
      </c>
      <c r="O742" s="13">
        <f t="shared" si="78"/>
        <v>1988.88</v>
      </c>
      <c r="P742" s="13">
        <f t="shared" si="79"/>
        <v>519620.95999999985</v>
      </c>
      <c r="Q742" s="13">
        <f t="shared" si="80"/>
        <v>467154.73000000004</v>
      </c>
      <c r="R742" s="13">
        <f t="shared" si="81"/>
        <v>11802559.76</v>
      </c>
      <c r="S742" s="18">
        <f t="shared" si="82"/>
        <v>292</v>
      </c>
      <c r="T742" s="30">
        <f t="shared" si="83"/>
        <v>40419.725205479452</v>
      </c>
    </row>
    <row r="743" spans="1:20" ht="14.25" customHeight="1">
      <c r="A743" s="6">
        <v>45642</v>
      </c>
      <c r="B743" s="7" t="s">
        <v>57</v>
      </c>
      <c r="C743" s="7" t="s">
        <v>126</v>
      </c>
      <c r="D743" s="7" t="s">
        <v>127</v>
      </c>
      <c r="E743" s="7" t="s">
        <v>45</v>
      </c>
      <c r="F743" s="7" t="s">
        <v>128</v>
      </c>
      <c r="G743" s="7" t="s">
        <v>40</v>
      </c>
      <c r="H743" s="7" t="s">
        <v>134</v>
      </c>
      <c r="I743" s="7">
        <v>120</v>
      </c>
      <c r="J743" s="7">
        <v>12</v>
      </c>
      <c r="K743" s="7">
        <v>1989.96</v>
      </c>
      <c r="L743" s="7"/>
      <c r="M743" s="12" t="s">
        <v>105</v>
      </c>
      <c r="N743" s="13">
        <f t="shared" si="77"/>
        <v>165.83</v>
      </c>
      <c r="O743" s="13">
        <f t="shared" si="78"/>
        <v>1989.96</v>
      </c>
      <c r="P743" s="13">
        <f t="shared" si="79"/>
        <v>1989.96</v>
      </c>
      <c r="Q743" s="13">
        <f t="shared" si="80"/>
        <v>523071.85</v>
      </c>
      <c r="R743" s="13">
        <f t="shared" si="81"/>
        <v>4940472.0299999993</v>
      </c>
      <c r="S743" s="18">
        <f t="shared" si="82"/>
        <v>334</v>
      </c>
      <c r="T743" s="30">
        <f t="shared" si="83"/>
        <v>14791.832425149698</v>
      </c>
    </row>
    <row r="744" spans="1:20" ht="14.25" customHeight="1">
      <c r="A744" s="6">
        <v>45642</v>
      </c>
      <c r="B744" s="7" t="s">
        <v>57</v>
      </c>
      <c r="C744" s="7" t="s">
        <v>126</v>
      </c>
      <c r="D744" s="7" t="s">
        <v>127</v>
      </c>
      <c r="E744" s="7" t="s">
        <v>45</v>
      </c>
      <c r="F744" s="7" t="s">
        <v>128</v>
      </c>
      <c r="G744" s="7" t="s">
        <v>55</v>
      </c>
      <c r="H744" s="7" t="s">
        <v>56</v>
      </c>
      <c r="I744" s="7">
        <v>24</v>
      </c>
      <c r="J744" s="7">
        <v>12</v>
      </c>
      <c r="K744" s="7">
        <v>1989.96</v>
      </c>
      <c r="L744" s="7"/>
      <c r="M744" s="12" t="s">
        <v>105</v>
      </c>
      <c r="N744" s="13">
        <f t="shared" si="77"/>
        <v>165.83</v>
      </c>
      <c r="O744" s="13">
        <f t="shared" si="78"/>
        <v>1989.96</v>
      </c>
      <c r="P744" s="13">
        <f t="shared" si="79"/>
        <v>411449.86999999988</v>
      </c>
      <c r="Q744" s="13">
        <f t="shared" si="80"/>
        <v>521081.89</v>
      </c>
      <c r="R744" s="13">
        <f t="shared" si="81"/>
        <v>4938482.0699999994</v>
      </c>
      <c r="S744" s="18">
        <f t="shared" si="82"/>
        <v>333</v>
      </c>
      <c r="T744" s="30">
        <f t="shared" si="83"/>
        <v>14830.276486486484</v>
      </c>
    </row>
    <row r="745" spans="1:20" ht="14.25" customHeight="1">
      <c r="A745" s="6">
        <v>45642</v>
      </c>
      <c r="B745" s="7" t="s">
        <v>57</v>
      </c>
      <c r="C745" s="7" t="s">
        <v>129</v>
      </c>
      <c r="D745" s="7" t="s">
        <v>130</v>
      </c>
      <c r="E745" s="7" t="s">
        <v>81</v>
      </c>
      <c r="F745" s="7" t="s">
        <v>82</v>
      </c>
      <c r="G745" s="7" t="s">
        <v>55</v>
      </c>
      <c r="H745" s="7" t="s">
        <v>56</v>
      </c>
      <c r="I745" s="7">
        <v>24</v>
      </c>
      <c r="J745" s="7">
        <v>12</v>
      </c>
      <c r="K745" s="7">
        <v>1989.96</v>
      </c>
      <c r="L745" s="7"/>
      <c r="M745" s="12" t="s">
        <v>105</v>
      </c>
      <c r="N745" s="13">
        <f t="shared" si="77"/>
        <v>165.83</v>
      </c>
      <c r="O745" s="13">
        <f t="shared" si="78"/>
        <v>1989.96</v>
      </c>
      <c r="P745" s="13">
        <f t="shared" si="79"/>
        <v>409459.90999999986</v>
      </c>
      <c r="Q745" s="13">
        <f t="shared" si="80"/>
        <v>465165.85000000003</v>
      </c>
      <c r="R745" s="13">
        <f t="shared" si="81"/>
        <v>4936492.1099999994</v>
      </c>
      <c r="S745" s="18">
        <f t="shared" si="82"/>
        <v>332</v>
      </c>
      <c r="T745" s="30">
        <f t="shared" si="83"/>
        <v>14868.952138554216</v>
      </c>
    </row>
    <row r="746" spans="1:20" ht="14.25" customHeight="1">
      <c r="A746" s="6">
        <v>45640</v>
      </c>
      <c r="B746" s="7" t="s">
        <v>57</v>
      </c>
      <c r="C746" s="7" t="s">
        <v>84</v>
      </c>
      <c r="D746" s="7" t="s">
        <v>85</v>
      </c>
      <c r="E746" s="7" t="s">
        <v>60</v>
      </c>
      <c r="F746" s="7" t="s">
        <v>61</v>
      </c>
      <c r="G746" s="7" t="s">
        <v>62</v>
      </c>
      <c r="H746" s="7" t="s">
        <v>71</v>
      </c>
      <c r="I746" s="7">
        <v>72</v>
      </c>
      <c r="J746" s="7">
        <v>216</v>
      </c>
      <c r="K746" s="7">
        <v>2000.16</v>
      </c>
      <c r="L746" s="7"/>
      <c r="M746" s="12" t="s">
        <v>105</v>
      </c>
      <c r="N746" s="13">
        <f t="shared" si="77"/>
        <v>9.26</v>
      </c>
      <c r="O746" s="13">
        <f t="shared" si="78"/>
        <v>2000.1599999999999</v>
      </c>
      <c r="P746" s="13">
        <f t="shared" si="79"/>
        <v>846970.0399999998</v>
      </c>
      <c r="Q746" s="13">
        <f t="shared" si="80"/>
        <v>363636.4</v>
      </c>
      <c r="R746" s="13">
        <f t="shared" si="81"/>
        <v>4934502.1499999994</v>
      </c>
      <c r="S746" s="18">
        <f t="shared" si="82"/>
        <v>331</v>
      </c>
      <c r="T746" s="30">
        <f t="shared" si="83"/>
        <v>14907.861480362537</v>
      </c>
    </row>
    <row r="747" spans="1:20" ht="14.25" customHeight="1">
      <c r="A747" s="6">
        <v>45639</v>
      </c>
      <c r="B747" s="7" t="s">
        <v>57</v>
      </c>
      <c r="C747" s="7" t="s">
        <v>69</v>
      </c>
      <c r="D747" s="7" t="s">
        <v>70</v>
      </c>
      <c r="E747" s="7" t="s">
        <v>60</v>
      </c>
      <c r="F747" s="7" t="s">
        <v>61</v>
      </c>
      <c r="G747" s="7" t="s">
        <v>62</v>
      </c>
      <c r="H747" s="7" t="s">
        <v>71</v>
      </c>
      <c r="I747" s="7">
        <v>72</v>
      </c>
      <c r="J747" s="7">
        <v>216</v>
      </c>
      <c r="K747" s="7">
        <v>2000.16</v>
      </c>
      <c r="L747" s="7"/>
      <c r="M747" s="12" t="s">
        <v>64</v>
      </c>
      <c r="N747" s="13">
        <f t="shared" si="77"/>
        <v>9.26</v>
      </c>
      <c r="O747" s="13">
        <f t="shared" si="78"/>
        <v>2000.1599999999999</v>
      </c>
      <c r="P747" s="13">
        <f t="shared" si="79"/>
        <v>844969.87999999989</v>
      </c>
      <c r="Q747" s="13">
        <f t="shared" si="80"/>
        <v>399233.27999999997</v>
      </c>
      <c r="R747" s="13">
        <f t="shared" si="81"/>
        <v>730712.03999999992</v>
      </c>
      <c r="S747" s="18">
        <f t="shared" si="82"/>
        <v>58</v>
      </c>
      <c r="T747" s="30">
        <f t="shared" si="83"/>
        <v>12598.483448275862</v>
      </c>
    </row>
    <row r="748" spans="1:20" ht="14.25" customHeight="1">
      <c r="A748" s="6">
        <v>45645</v>
      </c>
      <c r="B748" s="7" t="s">
        <v>57</v>
      </c>
      <c r="C748" s="7" t="s">
        <v>87</v>
      </c>
      <c r="D748" s="7" t="s">
        <v>88</v>
      </c>
      <c r="E748" s="7" t="s">
        <v>60</v>
      </c>
      <c r="F748" s="7" t="s">
        <v>61</v>
      </c>
      <c r="G748" s="7" t="s">
        <v>62</v>
      </c>
      <c r="H748" s="7" t="s">
        <v>71</v>
      </c>
      <c r="I748" s="7">
        <v>48</v>
      </c>
      <c r="J748" s="7">
        <v>48</v>
      </c>
      <c r="K748" s="7">
        <v>2000.16</v>
      </c>
      <c r="L748" s="7"/>
      <c r="M748" s="12" t="s">
        <v>136</v>
      </c>
      <c r="N748" s="13">
        <f t="shared" si="77"/>
        <v>41.67</v>
      </c>
      <c r="O748" s="13">
        <f t="shared" si="78"/>
        <v>2000.16</v>
      </c>
      <c r="P748" s="13">
        <f t="shared" si="79"/>
        <v>842969.71999999986</v>
      </c>
      <c r="Q748" s="13">
        <f t="shared" si="80"/>
        <v>615019.30000000005</v>
      </c>
      <c r="R748" s="13">
        <f t="shared" si="81"/>
        <v>11800570.879999999</v>
      </c>
      <c r="S748" s="18">
        <f t="shared" si="82"/>
        <v>291</v>
      </c>
      <c r="T748" s="30">
        <f t="shared" si="83"/>
        <v>40551.789965635733</v>
      </c>
    </row>
    <row r="749" spans="1:20" ht="14.25" customHeight="1">
      <c r="A749" s="6">
        <v>45642</v>
      </c>
      <c r="B749" s="7" t="s">
        <v>57</v>
      </c>
      <c r="C749" s="7" t="s">
        <v>129</v>
      </c>
      <c r="D749" s="7" t="s">
        <v>130</v>
      </c>
      <c r="E749" s="7" t="s">
        <v>81</v>
      </c>
      <c r="F749" s="7" t="s">
        <v>82</v>
      </c>
      <c r="G749" s="7" t="s">
        <v>55</v>
      </c>
      <c r="H749" s="7" t="s">
        <v>56</v>
      </c>
      <c r="I749" s="7">
        <v>72</v>
      </c>
      <c r="J749" s="7">
        <v>48</v>
      </c>
      <c r="K749" s="7">
        <v>2000.16</v>
      </c>
      <c r="L749" s="7"/>
      <c r="M749" s="12" t="s">
        <v>105</v>
      </c>
      <c r="N749" s="13">
        <f t="shared" si="77"/>
        <v>41.67</v>
      </c>
      <c r="O749" s="13">
        <f t="shared" si="78"/>
        <v>2000.16</v>
      </c>
      <c r="P749" s="13">
        <f t="shared" si="79"/>
        <v>407469.9499999999</v>
      </c>
      <c r="Q749" s="13">
        <f t="shared" si="80"/>
        <v>463175.89</v>
      </c>
      <c r="R749" s="13">
        <f t="shared" si="81"/>
        <v>4932501.9899999993</v>
      </c>
      <c r="S749" s="18">
        <f t="shared" si="82"/>
        <v>330</v>
      </c>
      <c r="T749" s="30">
        <f t="shared" si="83"/>
        <v>14946.975727272726</v>
      </c>
    </row>
    <row r="750" spans="1:20" ht="14.25" customHeight="1">
      <c r="A750" s="6">
        <v>45643</v>
      </c>
      <c r="B750" s="7" t="s">
        <v>57</v>
      </c>
      <c r="C750" s="7" t="s">
        <v>87</v>
      </c>
      <c r="D750" s="7" t="s">
        <v>88</v>
      </c>
      <c r="E750" s="7" t="s">
        <v>60</v>
      </c>
      <c r="F750" s="7" t="s">
        <v>61</v>
      </c>
      <c r="G750" s="7" t="s">
        <v>18</v>
      </c>
      <c r="H750" s="7" t="s">
        <v>101</v>
      </c>
      <c r="I750" s="7">
        <v>144</v>
      </c>
      <c r="J750" s="7">
        <v>48</v>
      </c>
      <c r="K750" s="7">
        <v>2019.84</v>
      </c>
      <c r="L750" s="7"/>
      <c r="M750" s="12" t="s">
        <v>136</v>
      </c>
      <c r="N750" s="13">
        <f t="shared" si="77"/>
        <v>42.08</v>
      </c>
      <c r="O750" s="13">
        <f t="shared" si="78"/>
        <v>2019.84</v>
      </c>
      <c r="P750" s="13">
        <f t="shared" si="79"/>
        <v>6117.36</v>
      </c>
      <c r="Q750" s="13">
        <f t="shared" si="80"/>
        <v>613019.14000000013</v>
      </c>
      <c r="R750" s="13">
        <f t="shared" si="81"/>
        <v>11798570.720000001</v>
      </c>
      <c r="S750" s="18">
        <f t="shared" si="82"/>
        <v>290</v>
      </c>
      <c r="T750" s="30">
        <f t="shared" si="83"/>
        <v>40684.72662068966</v>
      </c>
    </row>
    <row r="751" spans="1:20" ht="14.25" customHeight="1">
      <c r="A751" s="6">
        <v>45640</v>
      </c>
      <c r="B751" s="7" t="s">
        <v>57</v>
      </c>
      <c r="C751" s="7" t="s">
        <v>96</v>
      </c>
      <c r="D751" s="7" t="s">
        <v>97</v>
      </c>
      <c r="E751" s="7" t="s">
        <v>60</v>
      </c>
      <c r="F751" s="7" t="s">
        <v>61</v>
      </c>
      <c r="G751" s="7" t="s">
        <v>18</v>
      </c>
      <c r="H751" s="7" t="s">
        <v>101</v>
      </c>
      <c r="I751" s="7">
        <v>144</v>
      </c>
      <c r="J751" s="7">
        <v>48</v>
      </c>
      <c r="K751" s="7">
        <v>2019.84</v>
      </c>
      <c r="L751" s="7"/>
      <c r="M751" s="12" t="s">
        <v>64</v>
      </c>
      <c r="N751" s="13">
        <f t="shared" si="77"/>
        <v>42.08</v>
      </c>
      <c r="O751" s="13">
        <f t="shared" si="78"/>
        <v>2019.84</v>
      </c>
      <c r="P751" s="13">
        <f t="shared" si="79"/>
        <v>4097.5199999999995</v>
      </c>
      <c r="Q751" s="13">
        <f t="shared" si="80"/>
        <v>778826.22999999986</v>
      </c>
      <c r="R751" s="13">
        <f t="shared" si="81"/>
        <v>728711.87999999989</v>
      </c>
      <c r="S751" s="18">
        <f t="shared" si="82"/>
        <v>57</v>
      </c>
      <c r="T751" s="30">
        <f t="shared" si="83"/>
        <v>12784.418947368418</v>
      </c>
    </row>
    <row r="752" spans="1:20" ht="14.25" customHeight="1">
      <c r="A752" s="6">
        <v>45628</v>
      </c>
      <c r="B752" s="7" t="s">
        <v>57</v>
      </c>
      <c r="C752" s="7" t="s">
        <v>750</v>
      </c>
      <c r="D752" s="7" t="s">
        <v>751</v>
      </c>
      <c r="E752" s="7" t="s">
        <v>212</v>
      </c>
      <c r="F752" s="7" t="s">
        <v>213</v>
      </c>
      <c r="G752" s="7" t="s">
        <v>94</v>
      </c>
      <c r="H752" s="7" t="s">
        <v>98</v>
      </c>
      <c r="I752" s="7">
        <v>48</v>
      </c>
      <c r="J752" s="7">
        <v>14</v>
      </c>
      <c r="K752" s="7">
        <v>2026.22</v>
      </c>
      <c r="L752" s="7"/>
      <c r="M752" s="12" t="s">
        <v>207</v>
      </c>
      <c r="N752" s="13">
        <f t="shared" si="77"/>
        <v>144.72999999999999</v>
      </c>
      <c r="O752" s="13">
        <f t="shared" si="78"/>
        <v>2026.2199999999998</v>
      </c>
      <c r="P752" s="13">
        <f t="shared" si="79"/>
        <v>39791.99</v>
      </c>
      <c r="Q752" s="13">
        <f t="shared" si="80"/>
        <v>9336.5</v>
      </c>
      <c r="R752" s="13">
        <f t="shared" si="81"/>
        <v>9336.5</v>
      </c>
      <c r="S752" s="18">
        <f t="shared" si="82"/>
        <v>3</v>
      </c>
      <c r="T752" s="30">
        <f t="shared" si="83"/>
        <v>3112.1666666666665</v>
      </c>
    </row>
    <row r="753" spans="1:20" ht="14.25" customHeight="1">
      <c r="A753" s="6">
        <v>45640</v>
      </c>
      <c r="B753" s="7" t="s">
        <v>57</v>
      </c>
      <c r="C753" s="7" t="s">
        <v>106</v>
      </c>
      <c r="D753" s="7" t="s">
        <v>107</v>
      </c>
      <c r="E753" s="7" t="s">
        <v>81</v>
      </c>
      <c r="F753" s="7" t="s">
        <v>82</v>
      </c>
      <c r="G753" s="7" t="s">
        <v>18</v>
      </c>
      <c r="H753" s="7" t="s">
        <v>108</v>
      </c>
      <c r="I753" s="7">
        <v>30</v>
      </c>
      <c r="J753" s="7">
        <v>13</v>
      </c>
      <c r="K753" s="7">
        <v>2031.38</v>
      </c>
      <c r="L753" s="7"/>
      <c r="M753" s="12" t="s">
        <v>105</v>
      </c>
      <c r="N753" s="13">
        <f t="shared" si="77"/>
        <v>156.26000000000002</v>
      </c>
      <c r="O753" s="13">
        <f t="shared" si="78"/>
        <v>2031.3800000000003</v>
      </c>
      <c r="P753" s="13">
        <f t="shared" si="79"/>
        <v>12847.58</v>
      </c>
      <c r="Q753" s="13">
        <f t="shared" si="80"/>
        <v>345034.18999999994</v>
      </c>
      <c r="R753" s="13">
        <f t="shared" si="81"/>
        <v>4930501.8299999991</v>
      </c>
      <c r="S753" s="18">
        <f t="shared" si="82"/>
        <v>329</v>
      </c>
      <c r="T753" s="30">
        <f t="shared" si="83"/>
        <v>14986.327750759876</v>
      </c>
    </row>
    <row r="754" spans="1:20" ht="14.25" customHeight="1">
      <c r="A754" s="6">
        <v>45643</v>
      </c>
      <c r="B754" s="7" t="s">
        <v>57</v>
      </c>
      <c r="C754" s="7" t="s">
        <v>137</v>
      </c>
      <c r="D754" s="7" t="s">
        <v>138</v>
      </c>
      <c r="E754" s="7" t="s">
        <v>60</v>
      </c>
      <c r="F754" s="7" t="s">
        <v>61</v>
      </c>
      <c r="G754" s="7" t="s">
        <v>31</v>
      </c>
      <c r="H754" s="7" t="s">
        <v>117</v>
      </c>
      <c r="I754" s="7">
        <v>1</v>
      </c>
      <c r="J754" s="7">
        <v>1</v>
      </c>
      <c r="K754" s="7">
        <v>2043.29</v>
      </c>
      <c r="L754" s="7"/>
      <c r="M754" s="12" t="s">
        <v>136</v>
      </c>
      <c r="N754" s="13">
        <f t="shared" si="77"/>
        <v>2043.29</v>
      </c>
      <c r="O754" s="13">
        <f t="shared" si="78"/>
        <v>2043.29</v>
      </c>
      <c r="P754" s="13">
        <f t="shared" si="79"/>
        <v>199912.02999999997</v>
      </c>
      <c r="Q754" s="13">
        <f t="shared" si="80"/>
        <v>370426.43</v>
      </c>
      <c r="R754" s="13">
        <f t="shared" si="81"/>
        <v>11796550.879999999</v>
      </c>
      <c r="S754" s="18">
        <f t="shared" si="82"/>
        <v>289</v>
      </c>
      <c r="T754" s="30">
        <f t="shared" si="83"/>
        <v>40818.515155709341</v>
      </c>
    </row>
    <row r="755" spans="1:20" ht="14.25" customHeight="1">
      <c r="A755" s="6">
        <v>45644</v>
      </c>
      <c r="B755" s="7" t="s">
        <v>57</v>
      </c>
      <c r="C755" s="7" t="s">
        <v>72</v>
      </c>
      <c r="D755" s="7" t="s">
        <v>73</v>
      </c>
      <c r="E755" s="7" t="s">
        <v>60</v>
      </c>
      <c r="F755" s="7" t="s">
        <v>61</v>
      </c>
      <c r="G755" s="7" t="s">
        <v>74</v>
      </c>
      <c r="H755" s="7" t="s">
        <v>76</v>
      </c>
      <c r="I755" s="7">
        <v>30</v>
      </c>
      <c r="J755" s="7">
        <v>6</v>
      </c>
      <c r="K755" s="7">
        <v>2045.46</v>
      </c>
      <c r="L755" s="7"/>
      <c r="M755" s="12" t="s">
        <v>136</v>
      </c>
      <c r="N755" s="13">
        <f t="shared" si="77"/>
        <v>340.91</v>
      </c>
      <c r="O755" s="13">
        <f t="shared" si="78"/>
        <v>2045.46</v>
      </c>
      <c r="P755" s="13">
        <f t="shared" si="79"/>
        <v>72386.009999999995</v>
      </c>
      <c r="Q755" s="13">
        <f t="shared" si="80"/>
        <v>389044.18999999994</v>
      </c>
      <c r="R755" s="13">
        <f t="shared" si="81"/>
        <v>11794507.59</v>
      </c>
      <c r="S755" s="18">
        <f t="shared" si="82"/>
        <v>288</v>
      </c>
      <c r="T755" s="30">
        <f t="shared" si="83"/>
        <v>40953.151354166665</v>
      </c>
    </row>
    <row r="756" spans="1:20" ht="14.25" customHeight="1">
      <c r="A756" s="6">
        <v>45640</v>
      </c>
      <c r="B756" s="7" t="s">
        <v>57</v>
      </c>
      <c r="C756" s="7" t="s">
        <v>65</v>
      </c>
      <c r="D756" s="7" t="s">
        <v>66</v>
      </c>
      <c r="E756" s="7" t="s">
        <v>60</v>
      </c>
      <c r="F756" s="7" t="s">
        <v>61</v>
      </c>
      <c r="G756" s="7" t="s">
        <v>74</v>
      </c>
      <c r="H756" s="7" t="s">
        <v>76</v>
      </c>
      <c r="I756" s="7">
        <v>30</v>
      </c>
      <c r="J756" s="7">
        <v>6</v>
      </c>
      <c r="K756" s="7">
        <v>2045.46</v>
      </c>
      <c r="L756" s="7"/>
      <c r="M756" s="12" t="s">
        <v>105</v>
      </c>
      <c r="N756" s="13">
        <f t="shared" si="77"/>
        <v>340.91</v>
      </c>
      <c r="O756" s="13">
        <f t="shared" si="78"/>
        <v>2045.46</v>
      </c>
      <c r="P756" s="13">
        <f t="shared" si="79"/>
        <v>70340.55</v>
      </c>
      <c r="Q756" s="13">
        <f t="shared" si="80"/>
        <v>517762.18999999994</v>
      </c>
      <c r="R756" s="13">
        <f t="shared" si="81"/>
        <v>4928470.4499999993</v>
      </c>
      <c r="S756" s="18">
        <f t="shared" si="82"/>
        <v>328</v>
      </c>
      <c r="T756" s="30">
        <f t="shared" si="83"/>
        <v>15025.824542682925</v>
      </c>
    </row>
    <row r="757" spans="1:20" ht="14.25" customHeight="1">
      <c r="A757" s="6">
        <v>45643</v>
      </c>
      <c r="B757" s="7" t="s">
        <v>57</v>
      </c>
      <c r="C757" s="7" t="s">
        <v>137</v>
      </c>
      <c r="D757" s="7" t="s">
        <v>138</v>
      </c>
      <c r="E757" s="7" t="s">
        <v>60</v>
      </c>
      <c r="F757" s="7" t="s">
        <v>61</v>
      </c>
      <c r="G757" s="7" t="s">
        <v>26</v>
      </c>
      <c r="H757" s="7" t="s">
        <v>116</v>
      </c>
      <c r="I757" s="7">
        <v>144</v>
      </c>
      <c r="J757" s="7">
        <v>47</v>
      </c>
      <c r="K757" s="7">
        <v>2056.25</v>
      </c>
      <c r="L757" s="7"/>
      <c r="M757" s="12" t="s">
        <v>136</v>
      </c>
      <c r="N757" s="13">
        <f t="shared" si="77"/>
        <v>43.75</v>
      </c>
      <c r="O757" s="13">
        <f t="shared" si="78"/>
        <v>2056.25</v>
      </c>
      <c r="P757" s="13">
        <f t="shared" si="79"/>
        <v>19564.32</v>
      </c>
      <c r="Q757" s="13">
        <f t="shared" si="80"/>
        <v>368383.14</v>
      </c>
      <c r="R757" s="13">
        <f t="shared" si="81"/>
        <v>11792462.130000001</v>
      </c>
      <c r="S757" s="18">
        <f t="shared" si="82"/>
        <v>287</v>
      </c>
      <c r="T757" s="30">
        <f t="shared" si="83"/>
        <v>41088.718222996518</v>
      </c>
    </row>
    <row r="758" spans="1:20" ht="14.25" customHeight="1">
      <c r="A758" s="6">
        <v>45639</v>
      </c>
      <c r="B758" s="7" t="s">
        <v>57</v>
      </c>
      <c r="C758" s="7" t="s">
        <v>67</v>
      </c>
      <c r="D758" s="7" t="s">
        <v>68</v>
      </c>
      <c r="E758" s="7" t="s">
        <v>60</v>
      </c>
      <c r="F758" s="7" t="s">
        <v>61</v>
      </c>
      <c r="G758" s="7" t="s">
        <v>77</v>
      </c>
      <c r="H758" s="7" t="s">
        <v>78</v>
      </c>
      <c r="I758" s="7">
        <v>48</v>
      </c>
      <c r="J758" s="7">
        <v>24</v>
      </c>
      <c r="K758" s="7">
        <v>2066.16</v>
      </c>
      <c r="L758" s="7"/>
      <c r="M758" s="12" t="s">
        <v>64</v>
      </c>
      <c r="N758" s="13">
        <f t="shared" si="77"/>
        <v>86.089999999999989</v>
      </c>
      <c r="O758" s="13">
        <f t="shared" si="78"/>
        <v>2066.16</v>
      </c>
      <c r="P758" s="13">
        <f t="shared" si="79"/>
        <v>23755.77</v>
      </c>
      <c r="Q758" s="13">
        <f t="shared" si="80"/>
        <v>288690.96000000002</v>
      </c>
      <c r="R758" s="13">
        <f t="shared" si="81"/>
        <v>726692.03999999992</v>
      </c>
      <c r="S758" s="18">
        <f t="shared" si="82"/>
        <v>56</v>
      </c>
      <c r="T758" s="30">
        <f t="shared" si="83"/>
        <v>12976.643571428571</v>
      </c>
    </row>
    <row r="759" spans="1:20" ht="14.25" customHeight="1">
      <c r="A759" s="6">
        <v>45640</v>
      </c>
      <c r="B759" s="7" t="s">
        <v>57</v>
      </c>
      <c r="C759" s="7" t="s">
        <v>79</v>
      </c>
      <c r="D759" s="7" t="s">
        <v>80</v>
      </c>
      <c r="E759" s="7" t="s">
        <v>81</v>
      </c>
      <c r="F759" s="7" t="s">
        <v>82</v>
      </c>
      <c r="G759" s="7" t="s">
        <v>77</v>
      </c>
      <c r="H759" s="7" t="s">
        <v>78</v>
      </c>
      <c r="I759" s="7">
        <v>48</v>
      </c>
      <c r="J759" s="7">
        <v>24</v>
      </c>
      <c r="K759" s="7">
        <v>2066.16</v>
      </c>
      <c r="L759" s="7"/>
      <c r="M759" s="12" t="s">
        <v>105</v>
      </c>
      <c r="N759" s="13">
        <f t="shared" si="77"/>
        <v>86.089999999999989</v>
      </c>
      <c r="O759" s="13">
        <f t="shared" si="78"/>
        <v>2066.16</v>
      </c>
      <c r="P759" s="13">
        <f t="shared" si="79"/>
        <v>21689.61</v>
      </c>
      <c r="Q759" s="13">
        <f t="shared" si="80"/>
        <v>191162.07</v>
      </c>
      <c r="R759" s="13">
        <f t="shared" si="81"/>
        <v>4926424.9899999993</v>
      </c>
      <c r="S759" s="18">
        <f t="shared" si="82"/>
        <v>327</v>
      </c>
      <c r="T759" s="30">
        <f t="shared" si="83"/>
        <v>15065.5198470948</v>
      </c>
    </row>
    <row r="760" spans="1:20" ht="14.25" customHeight="1">
      <c r="A760" s="6">
        <v>45640</v>
      </c>
      <c r="B760" s="7" t="s">
        <v>57</v>
      </c>
      <c r="C760" s="7" t="s">
        <v>84</v>
      </c>
      <c r="D760" s="7" t="s">
        <v>85</v>
      </c>
      <c r="E760" s="7" t="s">
        <v>60</v>
      </c>
      <c r="F760" s="7" t="s">
        <v>61</v>
      </c>
      <c r="G760" s="7" t="s">
        <v>77</v>
      </c>
      <c r="H760" s="7" t="s">
        <v>78</v>
      </c>
      <c r="I760" s="7">
        <v>48</v>
      </c>
      <c r="J760" s="7">
        <v>24</v>
      </c>
      <c r="K760" s="7">
        <v>2066.16</v>
      </c>
      <c r="L760" s="7"/>
      <c r="M760" s="12" t="s">
        <v>105</v>
      </c>
      <c r="N760" s="13">
        <f t="shared" si="77"/>
        <v>86.089999999999989</v>
      </c>
      <c r="O760" s="13">
        <f t="shared" si="78"/>
        <v>2066.16</v>
      </c>
      <c r="P760" s="13">
        <f t="shared" si="79"/>
        <v>19623.45</v>
      </c>
      <c r="Q760" s="13">
        <f t="shared" si="80"/>
        <v>361636.24</v>
      </c>
      <c r="R760" s="13">
        <f t="shared" si="81"/>
        <v>4924358.8299999991</v>
      </c>
      <c r="S760" s="18">
        <f t="shared" si="82"/>
        <v>326</v>
      </c>
      <c r="T760" s="30">
        <f t="shared" si="83"/>
        <v>15105.395184049077</v>
      </c>
    </row>
    <row r="761" spans="1:20" ht="14.25" customHeight="1">
      <c r="A761" s="6">
        <v>45646</v>
      </c>
      <c r="B761" s="7" t="s">
        <v>57</v>
      </c>
      <c r="C761" s="7" t="s">
        <v>67</v>
      </c>
      <c r="D761" s="7" t="s">
        <v>68</v>
      </c>
      <c r="E761" s="7" t="s">
        <v>60</v>
      </c>
      <c r="F761" s="7" t="s">
        <v>61</v>
      </c>
      <c r="G761" s="7" t="s">
        <v>18</v>
      </c>
      <c r="H761" s="7" t="s">
        <v>101</v>
      </c>
      <c r="I761" s="7">
        <v>144</v>
      </c>
      <c r="J761" s="7">
        <v>24</v>
      </c>
      <c r="K761" s="7">
        <v>2077.6799999999998</v>
      </c>
      <c r="L761" s="7"/>
      <c r="M761" s="12" t="s">
        <v>136</v>
      </c>
      <c r="N761" s="13">
        <f t="shared" si="77"/>
        <v>86.57</v>
      </c>
      <c r="O761" s="13">
        <f t="shared" si="78"/>
        <v>2077.6799999999998</v>
      </c>
      <c r="P761" s="13">
        <f t="shared" si="79"/>
        <v>2077.6799999999998</v>
      </c>
      <c r="Q761" s="13">
        <f t="shared" si="80"/>
        <v>286624.80000000005</v>
      </c>
      <c r="R761" s="13">
        <f t="shared" si="81"/>
        <v>11790405.880000001</v>
      </c>
      <c r="S761" s="18">
        <f t="shared" si="82"/>
        <v>286</v>
      </c>
      <c r="T761" s="30">
        <f t="shared" si="83"/>
        <v>41225.195384615385</v>
      </c>
    </row>
    <row r="762" spans="1:20" ht="14.25" customHeight="1">
      <c r="A762" s="6">
        <v>45642</v>
      </c>
      <c r="B762" s="7" t="s">
        <v>57</v>
      </c>
      <c r="C762" s="7" t="s">
        <v>126</v>
      </c>
      <c r="D762" s="7" t="s">
        <v>127</v>
      </c>
      <c r="E762" s="7" t="s">
        <v>45</v>
      </c>
      <c r="F762" s="7" t="s">
        <v>128</v>
      </c>
      <c r="G762" s="7" t="s">
        <v>77</v>
      </c>
      <c r="H762" s="7" t="s">
        <v>78</v>
      </c>
      <c r="I762" s="7">
        <v>12</v>
      </c>
      <c r="J762" s="7">
        <v>8</v>
      </c>
      <c r="K762" s="7">
        <v>2080</v>
      </c>
      <c r="L762" s="7"/>
      <c r="M762" s="12" t="s">
        <v>136</v>
      </c>
      <c r="N762" s="13">
        <f t="shared" si="77"/>
        <v>260</v>
      </c>
      <c r="O762" s="13">
        <f t="shared" si="78"/>
        <v>2080</v>
      </c>
      <c r="P762" s="13">
        <f t="shared" si="79"/>
        <v>17557.29</v>
      </c>
      <c r="Q762" s="13">
        <f t="shared" si="80"/>
        <v>519091.93000000005</v>
      </c>
      <c r="R762" s="13">
        <f t="shared" si="81"/>
        <v>11788328.199999999</v>
      </c>
      <c r="S762" s="18">
        <f t="shared" si="82"/>
        <v>285</v>
      </c>
      <c r="T762" s="30">
        <f t="shared" si="83"/>
        <v>41362.555087719295</v>
      </c>
    </row>
    <row r="763" spans="1:20" ht="14.25" customHeight="1">
      <c r="A763" s="6">
        <v>45642</v>
      </c>
      <c r="B763" s="7" t="s">
        <v>57</v>
      </c>
      <c r="C763" s="7" t="s">
        <v>126</v>
      </c>
      <c r="D763" s="7" t="s">
        <v>127</v>
      </c>
      <c r="E763" s="7" t="s">
        <v>45</v>
      </c>
      <c r="F763" s="7" t="s">
        <v>128</v>
      </c>
      <c r="G763" s="7" t="s">
        <v>55</v>
      </c>
      <c r="H763" s="7" t="s">
        <v>56</v>
      </c>
      <c r="I763" s="7">
        <v>18</v>
      </c>
      <c r="J763" s="7">
        <v>6</v>
      </c>
      <c r="K763" s="7">
        <v>2081.7600000000002</v>
      </c>
      <c r="L763" s="7"/>
      <c r="M763" s="12" t="s">
        <v>105</v>
      </c>
      <c r="N763" s="13">
        <f t="shared" si="77"/>
        <v>346.96000000000004</v>
      </c>
      <c r="O763" s="13">
        <f t="shared" si="78"/>
        <v>2081.7600000000002</v>
      </c>
      <c r="P763" s="13">
        <f t="shared" si="79"/>
        <v>405469.78999999986</v>
      </c>
      <c r="Q763" s="13">
        <f t="shared" si="80"/>
        <v>517011.93000000005</v>
      </c>
      <c r="R763" s="13">
        <f t="shared" si="81"/>
        <v>4922292.669999999</v>
      </c>
      <c r="S763" s="18">
        <f t="shared" si="82"/>
        <v>325</v>
      </c>
      <c r="T763" s="30">
        <f t="shared" si="83"/>
        <v>15145.515907692305</v>
      </c>
    </row>
    <row r="764" spans="1:20" ht="14.25" customHeight="1">
      <c r="A764" s="6">
        <v>45642</v>
      </c>
      <c r="B764" s="7" t="s">
        <v>57</v>
      </c>
      <c r="C764" s="7" t="s">
        <v>126</v>
      </c>
      <c r="D764" s="7" t="s">
        <v>127</v>
      </c>
      <c r="E764" s="7" t="s">
        <v>45</v>
      </c>
      <c r="F764" s="7" t="s">
        <v>128</v>
      </c>
      <c r="G764" s="7" t="s">
        <v>77</v>
      </c>
      <c r="H764" s="7" t="s">
        <v>78</v>
      </c>
      <c r="I764" s="7">
        <v>24</v>
      </c>
      <c r="J764" s="7">
        <v>6</v>
      </c>
      <c r="K764" s="7">
        <v>2081.7600000000002</v>
      </c>
      <c r="L764" s="7"/>
      <c r="M764" s="12" t="s">
        <v>136</v>
      </c>
      <c r="N764" s="13">
        <f t="shared" si="77"/>
        <v>346.96000000000004</v>
      </c>
      <c r="O764" s="13">
        <f t="shared" si="78"/>
        <v>2081.7600000000002</v>
      </c>
      <c r="P764" s="13">
        <f t="shared" si="79"/>
        <v>15477.29</v>
      </c>
      <c r="Q764" s="13">
        <f t="shared" si="80"/>
        <v>514930.17000000004</v>
      </c>
      <c r="R764" s="13">
        <f t="shared" si="81"/>
        <v>11786248.199999999</v>
      </c>
      <c r="S764" s="18">
        <f t="shared" si="82"/>
        <v>284</v>
      </c>
      <c r="T764" s="30">
        <f t="shared" si="83"/>
        <v>41500.873943661973</v>
      </c>
    </row>
    <row r="765" spans="1:20" ht="14.25" customHeight="1">
      <c r="A765" s="6">
        <v>45640</v>
      </c>
      <c r="B765" s="7" t="s">
        <v>57</v>
      </c>
      <c r="C765" s="7" t="s">
        <v>69</v>
      </c>
      <c r="D765" s="7" t="s">
        <v>70</v>
      </c>
      <c r="E765" s="7" t="s">
        <v>60</v>
      </c>
      <c r="F765" s="7" t="s">
        <v>61</v>
      </c>
      <c r="G765" s="7" t="s">
        <v>62</v>
      </c>
      <c r="H765" s="7" t="s">
        <v>71</v>
      </c>
      <c r="I765" s="7">
        <v>24</v>
      </c>
      <c r="J765" s="7">
        <v>48</v>
      </c>
      <c r="K765" s="7">
        <v>2088.96</v>
      </c>
      <c r="L765" s="7"/>
      <c r="M765" s="12" t="s">
        <v>105</v>
      </c>
      <c r="N765" s="13">
        <f t="shared" si="77"/>
        <v>43.52</v>
      </c>
      <c r="O765" s="13">
        <f t="shared" si="78"/>
        <v>2088.96</v>
      </c>
      <c r="P765" s="13">
        <f t="shared" si="79"/>
        <v>840969.55999999994</v>
      </c>
      <c r="Q765" s="13">
        <f t="shared" si="80"/>
        <v>397233.12</v>
      </c>
      <c r="R765" s="13">
        <f t="shared" si="81"/>
        <v>4920210.9099999992</v>
      </c>
      <c r="S765" s="18">
        <f t="shared" si="82"/>
        <v>324</v>
      </c>
      <c r="T765" s="30">
        <f t="shared" si="83"/>
        <v>15185.836141975306</v>
      </c>
    </row>
    <row r="766" spans="1:20" ht="14.25" customHeight="1">
      <c r="A766" s="6">
        <v>45640</v>
      </c>
      <c r="B766" s="7" t="s">
        <v>57</v>
      </c>
      <c r="C766" s="7" t="s">
        <v>96</v>
      </c>
      <c r="D766" s="7" t="s">
        <v>97</v>
      </c>
      <c r="E766" s="7" t="s">
        <v>60</v>
      </c>
      <c r="F766" s="7" t="s">
        <v>61</v>
      </c>
      <c r="G766" s="7" t="s">
        <v>62</v>
      </c>
      <c r="H766" s="7" t="s">
        <v>71</v>
      </c>
      <c r="I766" s="7">
        <v>24</v>
      </c>
      <c r="J766" s="7">
        <v>48</v>
      </c>
      <c r="K766" s="7">
        <v>2088.96</v>
      </c>
      <c r="L766" s="7"/>
      <c r="M766" s="12" t="s">
        <v>105</v>
      </c>
      <c r="N766" s="13">
        <f t="shared" si="77"/>
        <v>43.52</v>
      </c>
      <c r="O766" s="13">
        <f t="shared" si="78"/>
        <v>2088.96</v>
      </c>
      <c r="P766" s="13">
        <f t="shared" si="79"/>
        <v>838880.59999999986</v>
      </c>
      <c r="Q766" s="13">
        <f t="shared" si="80"/>
        <v>776806.3899999999</v>
      </c>
      <c r="R766" s="13">
        <f t="shared" si="81"/>
        <v>4918121.9499999993</v>
      </c>
      <c r="S766" s="18">
        <f t="shared" si="82"/>
        <v>323</v>
      </c>
      <c r="T766" s="30">
        <f t="shared" si="83"/>
        <v>15226.383746130028</v>
      </c>
    </row>
    <row r="767" spans="1:20" ht="14.25" customHeight="1">
      <c r="A767" s="6">
        <v>45628</v>
      </c>
      <c r="B767" s="7" t="s">
        <v>57</v>
      </c>
      <c r="C767" s="7" t="s">
        <v>750</v>
      </c>
      <c r="D767" s="7" t="s">
        <v>751</v>
      </c>
      <c r="E767" s="7" t="s">
        <v>212</v>
      </c>
      <c r="F767" s="7" t="s">
        <v>213</v>
      </c>
      <c r="G767" s="7" t="s">
        <v>94</v>
      </c>
      <c r="H767" s="7" t="s">
        <v>95</v>
      </c>
      <c r="I767" s="7">
        <v>40</v>
      </c>
      <c r="J767" s="7">
        <v>6</v>
      </c>
      <c r="K767" s="7">
        <v>2100</v>
      </c>
      <c r="L767" s="7"/>
      <c r="M767" s="12" t="s">
        <v>207</v>
      </c>
      <c r="N767" s="13">
        <f t="shared" si="77"/>
        <v>350</v>
      </c>
      <c r="O767" s="13">
        <f t="shared" si="78"/>
        <v>2100</v>
      </c>
      <c r="P767" s="13">
        <f t="shared" si="79"/>
        <v>44252.4</v>
      </c>
      <c r="Q767" s="13">
        <f t="shared" si="80"/>
        <v>7310.28</v>
      </c>
      <c r="R767" s="13">
        <f t="shared" si="81"/>
        <v>7310.28</v>
      </c>
      <c r="S767" s="18">
        <f t="shared" si="82"/>
        <v>2</v>
      </c>
      <c r="T767" s="30">
        <f t="shared" si="83"/>
        <v>3655.14</v>
      </c>
    </row>
    <row r="768" spans="1:20" ht="14.25" customHeight="1">
      <c r="A768" s="6">
        <v>45640</v>
      </c>
      <c r="B768" s="7" t="s">
        <v>57</v>
      </c>
      <c r="C768" s="7" t="s">
        <v>106</v>
      </c>
      <c r="D768" s="7" t="s">
        <v>107</v>
      </c>
      <c r="E768" s="7" t="s">
        <v>81</v>
      </c>
      <c r="F768" s="7" t="s">
        <v>82</v>
      </c>
      <c r="G768" s="7" t="s">
        <v>110</v>
      </c>
      <c r="H768" s="7" t="s">
        <v>111</v>
      </c>
      <c r="I768" s="7">
        <v>96</v>
      </c>
      <c r="J768" s="7">
        <v>36</v>
      </c>
      <c r="K768" s="7">
        <v>2100.2399999999998</v>
      </c>
      <c r="L768" s="7"/>
      <c r="M768" s="12" t="s">
        <v>105</v>
      </c>
      <c r="N768" s="13">
        <f t="shared" si="77"/>
        <v>58.339999999999996</v>
      </c>
      <c r="O768" s="13">
        <f t="shared" si="78"/>
        <v>2100.2399999999998</v>
      </c>
      <c r="P768" s="13">
        <f t="shared" si="79"/>
        <v>119119.32</v>
      </c>
      <c r="Q768" s="13">
        <f t="shared" si="80"/>
        <v>343002.80999999994</v>
      </c>
      <c r="R768" s="13">
        <f t="shared" si="81"/>
        <v>4916032.9899999993</v>
      </c>
      <c r="S768" s="18">
        <f t="shared" si="82"/>
        <v>322</v>
      </c>
      <c r="T768" s="30">
        <f t="shared" si="83"/>
        <v>15267.183198757763</v>
      </c>
    </row>
    <row r="769" spans="1:20" ht="14.25" customHeight="1">
      <c r="A769" s="6">
        <v>45642</v>
      </c>
      <c r="B769" s="7" t="s">
        <v>57</v>
      </c>
      <c r="C769" s="7" t="s">
        <v>126</v>
      </c>
      <c r="D769" s="7" t="s">
        <v>127</v>
      </c>
      <c r="E769" s="7" t="s">
        <v>45</v>
      </c>
      <c r="F769" s="7" t="s">
        <v>128</v>
      </c>
      <c r="G769" s="7" t="s">
        <v>40</v>
      </c>
      <c r="H769" s="7" t="s">
        <v>93</v>
      </c>
      <c r="I769" s="7">
        <v>32</v>
      </c>
      <c r="J769" s="7">
        <v>12</v>
      </c>
      <c r="K769" s="7">
        <v>2102.64</v>
      </c>
      <c r="L769" s="7"/>
      <c r="M769" s="12" t="s">
        <v>105</v>
      </c>
      <c r="N769" s="13">
        <f t="shared" si="77"/>
        <v>175.22</v>
      </c>
      <c r="O769" s="13">
        <f t="shared" si="78"/>
        <v>2102.64</v>
      </c>
      <c r="P769" s="13">
        <f t="shared" si="79"/>
        <v>968262.72</v>
      </c>
      <c r="Q769" s="13">
        <f t="shared" si="80"/>
        <v>512848.41000000003</v>
      </c>
      <c r="R769" s="13">
        <f t="shared" si="81"/>
        <v>4913932.7499999991</v>
      </c>
      <c r="S769" s="18">
        <f t="shared" si="82"/>
        <v>321</v>
      </c>
      <c r="T769" s="30">
        <f t="shared" si="83"/>
        <v>15308.201713395636</v>
      </c>
    </row>
    <row r="770" spans="1:20" ht="14.25" customHeight="1">
      <c r="A770" s="6">
        <v>45640</v>
      </c>
      <c r="B770" s="7" t="s">
        <v>57</v>
      </c>
      <c r="C770" s="7" t="s">
        <v>69</v>
      </c>
      <c r="D770" s="7" t="s">
        <v>70</v>
      </c>
      <c r="E770" s="7" t="s">
        <v>60</v>
      </c>
      <c r="F770" s="7" t="s">
        <v>61</v>
      </c>
      <c r="G770" s="7" t="s">
        <v>26</v>
      </c>
      <c r="H770" s="7" t="s">
        <v>27</v>
      </c>
      <c r="I770" s="7">
        <v>144</v>
      </c>
      <c r="J770" s="7">
        <v>60</v>
      </c>
      <c r="K770" s="7">
        <v>2142.6</v>
      </c>
      <c r="L770" s="7"/>
      <c r="M770" s="12" t="s">
        <v>105</v>
      </c>
      <c r="N770" s="13">
        <f t="shared" ref="N770:N833" si="84">K770/J770</f>
        <v>35.71</v>
      </c>
      <c r="O770" s="13">
        <f t="shared" ref="O770:O833" si="85">J770*N770</f>
        <v>2142.6</v>
      </c>
      <c r="P770" s="13">
        <f t="shared" ref="P770:P833" si="86">SUMIFS(O770:O2196,G770:G2196,G770,H770:H2196,H770)</f>
        <v>95463.66</v>
      </c>
      <c r="Q770" s="13">
        <f t="shared" ref="Q770:Q833" si="87">SUMIF(C770:C2196,C770,O770:O2196)</f>
        <v>395144.16</v>
      </c>
      <c r="R770" s="13">
        <f t="shared" si="81"/>
        <v>4911830.1099999994</v>
      </c>
      <c r="S770" s="18">
        <f t="shared" si="82"/>
        <v>320</v>
      </c>
      <c r="T770" s="30">
        <f t="shared" si="83"/>
        <v>15349.469093749998</v>
      </c>
    </row>
    <row r="771" spans="1:20" ht="14.25" customHeight="1">
      <c r="A771" s="6">
        <v>45644</v>
      </c>
      <c r="B771" s="7" t="s">
        <v>57</v>
      </c>
      <c r="C771" s="7" t="s">
        <v>65</v>
      </c>
      <c r="D771" s="7" t="s">
        <v>66</v>
      </c>
      <c r="E771" s="7" t="s">
        <v>60</v>
      </c>
      <c r="F771" s="7" t="s">
        <v>61</v>
      </c>
      <c r="G771" s="7" t="s">
        <v>62</v>
      </c>
      <c r="H771" s="7" t="s">
        <v>124</v>
      </c>
      <c r="I771" s="7">
        <v>12</v>
      </c>
      <c r="J771" s="7">
        <v>12</v>
      </c>
      <c r="K771" s="7">
        <v>2211.12</v>
      </c>
      <c r="L771" s="7"/>
      <c r="M771" s="12" t="s">
        <v>136</v>
      </c>
      <c r="N771" s="13">
        <f t="shared" si="84"/>
        <v>184.26</v>
      </c>
      <c r="O771" s="13">
        <f t="shared" si="85"/>
        <v>2211.12</v>
      </c>
      <c r="P771" s="13">
        <f t="shared" si="86"/>
        <v>517632.07999999984</v>
      </c>
      <c r="Q771" s="13">
        <f t="shared" si="87"/>
        <v>515716.73</v>
      </c>
      <c r="R771" s="13">
        <f t="shared" ref="R771:R834" si="88">SUMIF(M771:M2197,M771,O771:O2197)</f>
        <v>11784166.439999999</v>
      </c>
      <c r="S771" s="18">
        <f t="shared" ref="S771:S834" si="89">COUNTIF(M771:M2197,M771)</f>
        <v>283</v>
      </c>
      <c r="T771" s="30">
        <f t="shared" ref="T771:T834" si="90">R771/S771</f>
        <v>41640.164098939924</v>
      </c>
    </row>
    <row r="772" spans="1:20" ht="14.25" customHeight="1">
      <c r="A772" s="6">
        <v>45645</v>
      </c>
      <c r="B772" s="7" t="s">
        <v>57</v>
      </c>
      <c r="C772" s="7" t="s">
        <v>87</v>
      </c>
      <c r="D772" s="7" t="s">
        <v>88</v>
      </c>
      <c r="E772" s="7" t="s">
        <v>60</v>
      </c>
      <c r="F772" s="7" t="s">
        <v>61</v>
      </c>
      <c r="G772" s="7" t="s">
        <v>74</v>
      </c>
      <c r="H772" s="7" t="s">
        <v>75</v>
      </c>
      <c r="I772" s="7">
        <v>56</v>
      </c>
      <c r="J772" s="7">
        <v>12</v>
      </c>
      <c r="K772" s="7">
        <v>2236.3200000000002</v>
      </c>
      <c r="L772" s="7"/>
      <c r="M772" s="12" t="s">
        <v>136</v>
      </c>
      <c r="N772" s="13">
        <f t="shared" si="84"/>
        <v>186.36</v>
      </c>
      <c r="O772" s="13">
        <f t="shared" si="85"/>
        <v>2236.3200000000002</v>
      </c>
      <c r="P772" s="13">
        <f t="shared" si="86"/>
        <v>379218.31999999995</v>
      </c>
      <c r="Q772" s="13">
        <f t="shared" si="87"/>
        <v>610999.30000000005</v>
      </c>
      <c r="R772" s="13">
        <f t="shared" si="88"/>
        <v>11781955.32</v>
      </c>
      <c r="S772" s="18">
        <f t="shared" si="89"/>
        <v>282</v>
      </c>
      <c r="T772" s="30">
        <f t="shared" si="90"/>
        <v>41779.983404255319</v>
      </c>
    </row>
    <row r="773" spans="1:20" ht="14.25" customHeight="1">
      <c r="A773" s="6">
        <v>45640</v>
      </c>
      <c r="B773" s="7" t="s">
        <v>57</v>
      </c>
      <c r="C773" s="7" t="s">
        <v>106</v>
      </c>
      <c r="D773" s="7" t="s">
        <v>107</v>
      </c>
      <c r="E773" s="7" t="s">
        <v>81</v>
      </c>
      <c r="F773" s="7" t="s">
        <v>82</v>
      </c>
      <c r="G773" s="7" t="s">
        <v>74</v>
      </c>
      <c r="H773" s="7" t="s">
        <v>75</v>
      </c>
      <c r="I773" s="7">
        <v>56</v>
      </c>
      <c r="J773" s="7">
        <v>12</v>
      </c>
      <c r="K773" s="7">
        <v>2236.3200000000002</v>
      </c>
      <c r="L773" s="7"/>
      <c r="M773" s="12" t="s">
        <v>105</v>
      </c>
      <c r="N773" s="13">
        <f t="shared" si="84"/>
        <v>186.36</v>
      </c>
      <c r="O773" s="13">
        <f t="shared" si="85"/>
        <v>2236.3200000000002</v>
      </c>
      <c r="P773" s="13">
        <f t="shared" si="86"/>
        <v>376981.99999999994</v>
      </c>
      <c r="Q773" s="13">
        <f t="shared" si="87"/>
        <v>340902.56999999995</v>
      </c>
      <c r="R773" s="13">
        <f t="shared" si="88"/>
        <v>4909687.51</v>
      </c>
      <c r="S773" s="18">
        <f t="shared" si="89"/>
        <v>319</v>
      </c>
      <c r="T773" s="30">
        <f t="shared" si="90"/>
        <v>15390.869937304074</v>
      </c>
    </row>
    <row r="774" spans="1:20" ht="14.25" customHeight="1">
      <c r="A774" s="6">
        <v>45640</v>
      </c>
      <c r="B774" s="7" t="s">
        <v>57</v>
      </c>
      <c r="C774" s="7" t="s">
        <v>79</v>
      </c>
      <c r="D774" s="7" t="s">
        <v>80</v>
      </c>
      <c r="E774" s="7" t="s">
        <v>81</v>
      </c>
      <c r="F774" s="7" t="s">
        <v>82</v>
      </c>
      <c r="G774" s="7" t="s">
        <v>74</v>
      </c>
      <c r="H774" s="7" t="s">
        <v>75</v>
      </c>
      <c r="I774" s="7">
        <v>56</v>
      </c>
      <c r="J774" s="7">
        <v>12</v>
      </c>
      <c r="K774" s="7">
        <v>2236.3200000000002</v>
      </c>
      <c r="L774" s="7"/>
      <c r="M774" s="12" t="s">
        <v>105</v>
      </c>
      <c r="N774" s="13">
        <f t="shared" si="84"/>
        <v>186.36</v>
      </c>
      <c r="O774" s="13">
        <f t="shared" si="85"/>
        <v>2236.3200000000002</v>
      </c>
      <c r="P774" s="13">
        <f t="shared" si="86"/>
        <v>374745.67999999993</v>
      </c>
      <c r="Q774" s="13">
        <f t="shared" si="87"/>
        <v>189095.91</v>
      </c>
      <c r="R774" s="13">
        <f t="shared" si="88"/>
        <v>4907451.1899999995</v>
      </c>
      <c r="S774" s="18">
        <f t="shared" si="89"/>
        <v>318</v>
      </c>
      <c r="T774" s="30">
        <f t="shared" si="90"/>
        <v>15432.236446540879</v>
      </c>
    </row>
    <row r="775" spans="1:20" ht="14.25" customHeight="1">
      <c r="A775" s="6">
        <v>45642</v>
      </c>
      <c r="B775" s="7" t="s">
        <v>57</v>
      </c>
      <c r="C775" s="7" t="s">
        <v>129</v>
      </c>
      <c r="D775" s="7" t="s">
        <v>130</v>
      </c>
      <c r="E775" s="7" t="s">
        <v>81</v>
      </c>
      <c r="F775" s="7" t="s">
        <v>82</v>
      </c>
      <c r="G775" s="7" t="s">
        <v>74</v>
      </c>
      <c r="H775" s="7" t="s">
        <v>75</v>
      </c>
      <c r="I775" s="7">
        <v>56</v>
      </c>
      <c r="J775" s="7">
        <v>12</v>
      </c>
      <c r="K775" s="7">
        <v>2236.3200000000002</v>
      </c>
      <c r="L775" s="7"/>
      <c r="M775" s="12" t="s">
        <v>136</v>
      </c>
      <c r="N775" s="13">
        <f t="shared" si="84"/>
        <v>186.36</v>
      </c>
      <c r="O775" s="13">
        <f t="shared" si="85"/>
        <v>2236.3200000000002</v>
      </c>
      <c r="P775" s="13">
        <f t="shared" si="86"/>
        <v>372509.36</v>
      </c>
      <c r="Q775" s="13">
        <f t="shared" si="87"/>
        <v>461175.73000000004</v>
      </c>
      <c r="R775" s="13">
        <f t="shared" si="88"/>
        <v>11779719</v>
      </c>
      <c r="S775" s="18">
        <f t="shared" si="89"/>
        <v>281</v>
      </c>
      <c r="T775" s="30">
        <f t="shared" si="90"/>
        <v>41920.70818505338</v>
      </c>
    </row>
    <row r="776" spans="1:20" ht="14.25" customHeight="1">
      <c r="A776" s="6">
        <v>45642</v>
      </c>
      <c r="B776" s="7" t="s">
        <v>57</v>
      </c>
      <c r="C776" s="7" t="s">
        <v>126</v>
      </c>
      <c r="D776" s="7" t="s">
        <v>127</v>
      </c>
      <c r="E776" s="7" t="s">
        <v>45</v>
      </c>
      <c r="F776" s="7" t="s">
        <v>128</v>
      </c>
      <c r="G776" s="7" t="s">
        <v>74</v>
      </c>
      <c r="H776" s="7" t="s">
        <v>75</v>
      </c>
      <c r="I776" s="7">
        <v>30</v>
      </c>
      <c r="J776" s="7">
        <v>6</v>
      </c>
      <c r="K776" s="7">
        <v>2236.38</v>
      </c>
      <c r="L776" s="7"/>
      <c r="M776" s="12" t="s">
        <v>136</v>
      </c>
      <c r="N776" s="13">
        <f t="shared" si="84"/>
        <v>372.73</v>
      </c>
      <c r="O776" s="13">
        <f t="shared" si="85"/>
        <v>2236.38</v>
      </c>
      <c r="P776" s="13">
        <f t="shared" si="86"/>
        <v>370273.04</v>
      </c>
      <c r="Q776" s="13">
        <f t="shared" si="87"/>
        <v>510745.77000000008</v>
      </c>
      <c r="R776" s="13">
        <f t="shared" si="88"/>
        <v>11777482.68</v>
      </c>
      <c r="S776" s="18">
        <f t="shared" si="89"/>
        <v>280</v>
      </c>
      <c r="T776" s="30">
        <f t="shared" si="90"/>
        <v>42062.438142857143</v>
      </c>
    </row>
    <row r="777" spans="1:20" ht="14.25" customHeight="1">
      <c r="A777" s="6">
        <v>45640</v>
      </c>
      <c r="B777" s="7" t="s">
        <v>57</v>
      </c>
      <c r="C777" s="7" t="s">
        <v>106</v>
      </c>
      <c r="D777" s="7" t="s">
        <v>107</v>
      </c>
      <c r="E777" s="7" t="s">
        <v>81</v>
      </c>
      <c r="F777" s="7" t="s">
        <v>82</v>
      </c>
      <c r="G777" s="7" t="s">
        <v>74</v>
      </c>
      <c r="H777" s="7" t="s">
        <v>75</v>
      </c>
      <c r="I777" s="7">
        <v>30</v>
      </c>
      <c r="J777" s="7">
        <v>6</v>
      </c>
      <c r="K777" s="7">
        <v>2236.38</v>
      </c>
      <c r="L777" s="7"/>
      <c r="M777" s="12" t="s">
        <v>105</v>
      </c>
      <c r="N777" s="13">
        <f t="shared" si="84"/>
        <v>372.73</v>
      </c>
      <c r="O777" s="13">
        <f t="shared" si="85"/>
        <v>2236.38</v>
      </c>
      <c r="P777" s="13">
        <f t="shared" si="86"/>
        <v>368036.66</v>
      </c>
      <c r="Q777" s="13">
        <f t="shared" si="87"/>
        <v>338666.24999999994</v>
      </c>
      <c r="R777" s="13">
        <f t="shared" si="88"/>
        <v>4905214.8699999992</v>
      </c>
      <c r="S777" s="18">
        <f t="shared" si="89"/>
        <v>317</v>
      </c>
      <c r="T777" s="30">
        <f t="shared" si="90"/>
        <v>15473.863943217662</v>
      </c>
    </row>
    <row r="778" spans="1:20" ht="14.25" customHeight="1">
      <c r="A778" s="6">
        <v>45646</v>
      </c>
      <c r="B778" s="7" t="s">
        <v>57</v>
      </c>
      <c r="C778" s="7" t="s">
        <v>99</v>
      </c>
      <c r="D778" s="7" t="s">
        <v>100</v>
      </c>
      <c r="E778" s="7" t="s">
        <v>81</v>
      </c>
      <c r="F778" s="7" t="s">
        <v>82</v>
      </c>
      <c r="G778" s="7" t="s">
        <v>74</v>
      </c>
      <c r="H778" s="7" t="s">
        <v>75</v>
      </c>
      <c r="I778" s="7">
        <v>30</v>
      </c>
      <c r="J778" s="7">
        <v>6</v>
      </c>
      <c r="K778" s="7">
        <v>2236.38</v>
      </c>
      <c r="L778" s="7"/>
      <c r="M778" s="12" t="s">
        <v>136</v>
      </c>
      <c r="N778" s="13">
        <f t="shared" si="84"/>
        <v>372.73</v>
      </c>
      <c r="O778" s="13">
        <f t="shared" si="85"/>
        <v>2236.38</v>
      </c>
      <c r="P778" s="13">
        <f t="shared" si="86"/>
        <v>365800.27999999997</v>
      </c>
      <c r="Q778" s="13">
        <f t="shared" si="87"/>
        <v>209790.44999999995</v>
      </c>
      <c r="R778" s="13">
        <f t="shared" si="88"/>
        <v>11775246.300000001</v>
      </c>
      <c r="S778" s="18">
        <f t="shared" si="89"/>
        <v>279</v>
      </c>
      <c r="T778" s="30">
        <f t="shared" si="90"/>
        <v>42205.183870967747</v>
      </c>
    </row>
    <row r="779" spans="1:20" ht="14.25" customHeight="1">
      <c r="A779" s="6">
        <v>45644</v>
      </c>
      <c r="B779" s="7" t="s">
        <v>57</v>
      </c>
      <c r="C779" s="7" t="s">
        <v>72</v>
      </c>
      <c r="D779" s="7" t="s">
        <v>73</v>
      </c>
      <c r="E779" s="7" t="s">
        <v>60</v>
      </c>
      <c r="F779" s="7" t="s">
        <v>61</v>
      </c>
      <c r="G779" s="7" t="s">
        <v>77</v>
      </c>
      <c r="H779" s="7" t="s">
        <v>78</v>
      </c>
      <c r="I779" s="7">
        <v>6</v>
      </c>
      <c r="J779" s="7">
        <v>6</v>
      </c>
      <c r="K779" s="7">
        <v>2238.2399999999998</v>
      </c>
      <c r="L779" s="7"/>
      <c r="M779" s="12" t="s">
        <v>136</v>
      </c>
      <c r="N779" s="13">
        <f t="shared" si="84"/>
        <v>373.03999999999996</v>
      </c>
      <c r="O779" s="13">
        <f t="shared" si="85"/>
        <v>2238.2399999999998</v>
      </c>
      <c r="P779" s="13">
        <f t="shared" si="86"/>
        <v>13395.529999999999</v>
      </c>
      <c r="Q779" s="13">
        <f t="shared" si="87"/>
        <v>386998.73</v>
      </c>
      <c r="R779" s="13">
        <f t="shared" si="88"/>
        <v>11773009.92</v>
      </c>
      <c r="S779" s="18">
        <f t="shared" si="89"/>
        <v>278</v>
      </c>
      <c r="T779" s="30">
        <f t="shared" si="90"/>
        <v>42348.956546762587</v>
      </c>
    </row>
    <row r="780" spans="1:20" ht="14.25" customHeight="1">
      <c r="A780" s="6">
        <v>45643</v>
      </c>
      <c r="B780" s="7" t="s">
        <v>57</v>
      </c>
      <c r="C780" s="7" t="s">
        <v>137</v>
      </c>
      <c r="D780" s="7" t="s">
        <v>138</v>
      </c>
      <c r="E780" s="7" t="s">
        <v>60</v>
      </c>
      <c r="F780" s="7" t="s">
        <v>61</v>
      </c>
      <c r="G780" s="7" t="s">
        <v>110</v>
      </c>
      <c r="H780" s="7" t="s">
        <v>111</v>
      </c>
      <c r="I780" s="7">
        <v>36</v>
      </c>
      <c r="J780" s="7">
        <v>20</v>
      </c>
      <c r="K780" s="7">
        <v>2250</v>
      </c>
      <c r="L780" s="7"/>
      <c r="M780" s="12" t="s">
        <v>136</v>
      </c>
      <c r="N780" s="13">
        <f t="shared" si="84"/>
        <v>112.5</v>
      </c>
      <c r="O780" s="13">
        <f t="shared" si="85"/>
        <v>2250</v>
      </c>
      <c r="P780" s="13">
        <f t="shared" si="86"/>
        <v>117019.07999999999</v>
      </c>
      <c r="Q780" s="13">
        <f t="shared" si="87"/>
        <v>366326.89</v>
      </c>
      <c r="R780" s="13">
        <f t="shared" si="88"/>
        <v>11770771.68</v>
      </c>
      <c r="S780" s="18">
        <f t="shared" si="89"/>
        <v>277</v>
      </c>
      <c r="T780" s="30">
        <f t="shared" si="90"/>
        <v>42493.76057761733</v>
      </c>
    </row>
    <row r="781" spans="1:20" ht="14.25" customHeight="1">
      <c r="A781" s="6">
        <v>45640</v>
      </c>
      <c r="B781" s="7" t="s">
        <v>57</v>
      </c>
      <c r="C781" s="7" t="s">
        <v>65</v>
      </c>
      <c r="D781" s="7" t="s">
        <v>66</v>
      </c>
      <c r="E781" s="7" t="s">
        <v>60</v>
      </c>
      <c r="F781" s="7" t="s">
        <v>61</v>
      </c>
      <c r="G781" s="7" t="s">
        <v>74</v>
      </c>
      <c r="H781" s="7" t="s">
        <v>76</v>
      </c>
      <c r="I781" s="7">
        <v>12</v>
      </c>
      <c r="J781" s="7">
        <v>3</v>
      </c>
      <c r="K781" s="7">
        <v>2250</v>
      </c>
      <c r="L781" s="7"/>
      <c r="M781" s="12" t="s">
        <v>105</v>
      </c>
      <c r="N781" s="13">
        <f t="shared" si="84"/>
        <v>750</v>
      </c>
      <c r="O781" s="13">
        <f t="shared" si="85"/>
        <v>2250</v>
      </c>
      <c r="P781" s="13">
        <f t="shared" si="86"/>
        <v>68295.09</v>
      </c>
      <c r="Q781" s="13">
        <f t="shared" si="87"/>
        <v>513505.61</v>
      </c>
      <c r="R781" s="13">
        <f t="shared" si="88"/>
        <v>4902978.4899999993</v>
      </c>
      <c r="S781" s="18">
        <f t="shared" si="89"/>
        <v>316</v>
      </c>
      <c r="T781" s="30">
        <f t="shared" si="90"/>
        <v>15515.754715189871</v>
      </c>
    </row>
    <row r="782" spans="1:20" ht="14.25" customHeight="1">
      <c r="A782" s="6">
        <v>45645</v>
      </c>
      <c r="B782" s="7" t="s">
        <v>57</v>
      </c>
      <c r="C782" s="7" t="s">
        <v>87</v>
      </c>
      <c r="D782" s="7" t="s">
        <v>88</v>
      </c>
      <c r="E782" s="7" t="s">
        <v>60</v>
      </c>
      <c r="F782" s="7" t="s">
        <v>61</v>
      </c>
      <c r="G782" s="7" t="s">
        <v>62</v>
      </c>
      <c r="H782" s="7" t="s">
        <v>124</v>
      </c>
      <c r="I782" s="7">
        <v>4</v>
      </c>
      <c r="J782" s="7">
        <v>4</v>
      </c>
      <c r="K782" s="7">
        <v>2266.64</v>
      </c>
      <c r="L782" s="7"/>
      <c r="M782" s="12" t="s">
        <v>136</v>
      </c>
      <c r="N782" s="13">
        <f t="shared" si="84"/>
        <v>566.66</v>
      </c>
      <c r="O782" s="13">
        <f t="shared" si="85"/>
        <v>2266.64</v>
      </c>
      <c r="P782" s="13">
        <f t="shared" si="86"/>
        <v>515420.95999999985</v>
      </c>
      <c r="Q782" s="13">
        <f t="shared" si="87"/>
        <v>608762.9800000001</v>
      </c>
      <c r="R782" s="13">
        <f t="shared" si="88"/>
        <v>11768521.68</v>
      </c>
      <c r="S782" s="18">
        <f t="shared" si="89"/>
        <v>276</v>
      </c>
      <c r="T782" s="30">
        <f t="shared" si="90"/>
        <v>42639.571304347824</v>
      </c>
    </row>
    <row r="783" spans="1:20" ht="14.25" customHeight="1">
      <c r="A783" s="6">
        <v>45642</v>
      </c>
      <c r="B783" s="7" t="s">
        <v>57</v>
      </c>
      <c r="C783" s="7" t="s">
        <v>106</v>
      </c>
      <c r="D783" s="7" t="s">
        <v>107</v>
      </c>
      <c r="E783" s="7" t="s">
        <v>81</v>
      </c>
      <c r="F783" s="7" t="s">
        <v>82</v>
      </c>
      <c r="G783" s="7" t="s">
        <v>62</v>
      </c>
      <c r="H783" s="7" t="s">
        <v>124</v>
      </c>
      <c r="I783" s="7">
        <v>4</v>
      </c>
      <c r="J783" s="7">
        <v>4</v>
      </c>
      <c r="K783" s="7">
        <v>2266.64</v>
      </c>
      <c r="L783" s="7"/>
      <c r="M783" s="12" t="s">
        <v>136</v>
      </c>
      <c r="N783" s="13">
        <f t="shared" si="84"/>
        <v>566.66</v>
      </c>
      <c r="O783" s="13">
        <f t="shared" si="85"/>
        <v>2266.64</v>
      </c>
      <c r="P783" s="13">
        <f t="shared" si="86"/>
        <v>513154.31999999989</v>
      </c>
      <c r="Q783" s="13">
        <f t="shared" si="87"/>
        <v>336429.86999999994</v>
      </c>
      <c r="R783" s="13">
        <f t="shared" si="88"/>
        <v>11766255.040000001</v>
      </c>
      <c r="S783" s="18">
        <f t="shared" si="89"/>
        <v>275</v>
      </c>
      <c r="T783" s="30">
        <f t="shared" si="90"/>
        <v>42786.38196363637</v>
      </c>
    </row>
    <row r="784" spans="1:20" ht="14.25" customHeight="1">
      <c r="A784" s="6">
        <v>45640</v>
      </c>
      <c r="B784" s="7" t="s">
        <v>57</v>
      </c>
      <c r="C784" s="7" t="s">
        <v>65</v>
      </c>
      <c r="D784" s="7" t="s">
        <v>66</v>
      </c>
      <c r="E784" s="7" t="s">
        <v>60</v>
      </c>
      <c r="F784" s="7" t="s">
        <v>61</v>
      </c>
      <c r="G784" s="7" t="s">
        <v>62</v>
      </c>
      <c r="H784" s="7" t="s">
        <v>124</v>
      </c>
      <c r="I784" s="7">
        <v>4</v>
      </c>
      <c r="J784" s="7">
        <v>4</v>
      </c>
      <c r="K784" s="7">
        <v>2266.64</v>
      </c>
      <c r="L784" s="7"/>
      <c r="M784" s="12" t="s">
        <v>105</v>
      </c>
      <c r="N784" s="13">
        <f t="shared" si="84"/>
        <v>566.66</v>
      </c>
      <c r="O784" s="13">
        <f t="shared" si="85"/>
        <v>2266.64</v>
      </c>
      <c r="P784" s="13">
        <f t="shared" si="86"/>
        <v>510887.67999999988</v>
      </c>
      <c r="Q784" s="13">
        <f t="shared" si="87"/>
        <v>511255.61</v>
      </c>
      <c r="R784" s="13">
        <f t="shared" si="88"/>
        <v>4900728.4899999993</v>
      </c>
      <c r="S784" s="18">
        <f t="shared" si="89"/>
        <v>315</v>
      </c>
      <c r="T784" s="30">
        <f t="shared" si="90"/>
        <v>15557.86822222222</v>
      </c>
    </row>
    <row r="785" spans="1:20" ht="14.25" customHeight="1">
      <c r="A785" s="6">
        <v>45646</v>
      </c>
      <c r="B785" s="7" t="s">
        <v>57</v>
      </c>
      <c r="C785" s="7" t="s">
        <v>99</v>
      </c>
      <c r="D785" s="7" t="s">
        <v>100</v>
      </c>
      <c r="E785" s="7" t="s">
        <v>81</v>
      </c>
      <c r="F785" s="7" t="s">
        <v>82</v>
      </c>
      <c r="G785" s="7" t="s">
        <v>74</v>
      </c>
      <c r="H785" s="7" t="s">
        <v>75</v>
      </c>
      <c r="I785" s="7">
        <v>30</v>
      </c>
      <c r="J785" s="7">
        <v>6</v>
      </c>
      <c r="K785" s="7">
        <v>2290.86</v>
      </c>
      <c r="L785" s="7"/>
      <c r="M785" s="12" t="s">
        <v>136</v>
      </c>
      <c r="N785" s="13">
        <f t="shared" si="84"/>
        <v>381.81</v>
      </c>
      <c r="O785" s="13">
        <f t="shared" si="85"/>
        <v>2290.86</v>
      </c>
      <c r="P785" s="13">
        <f t="shared" si="86"/>
        <v>363563.89999999997</v>
      </c>
      <c r="Q785" s="13">
        <f t="shared" si="87"/>
        <v>207554.07</v>
      </c>
      <c r="R785" s="13">
        <f t="shared" si="88"/>
        <v>11763988.4</v>
      </c>
      <c r="S785" s="18">
        <f t="shared" si="89"/>
        <v>274</v>
      </c>
      <c r="T785" s="30">
        <f t="shared" si="90"/>
        <v>42934.264233576643</v>
      </c>
    </row>
    <row r="786" spans="1:20" ht="14.25" customHeight="1">
      <c r="A786" s="6">
        <v>45642</v>
      </c>
      <c r="B786" s="7" t="s">
        <v>57</v>
      </c>
      <c r="C786" s="7" t="s">
        <v>129</v>
      </c>
      <c r="D786" s="7" t="s">
        <v>130</v>
      </c>
      <c r="E786" s="7" t="s">
        <v>81</v>
      </c>
      <c r="F786" s="7" t="s">
        <v>82</v>
      </c>
      <c r="G786" s="7" t="s">
        <v>74</v>
      </c>
      <c r="H786" s="7" t="s">
        <v>75</v>
      </c>
      <c r="I786" s="7">
        <v>30</v>
      </c>
      <c r="J786" s="7">
        <v>6</v>
      </c>
      <c r="K786" s="7">
        <v>2290.86</v>
      </c>
      <c r="L786" s="7"/>
      <c r="M786" s="12" t="s">
        <v>136</v>
      </c>
      <c r="N786" s="13">
        <f t="shared" si="84"/>
        <v>381.81</v>
      </c>
      <c r="O786" s="13">
        <f t="shared" si="85"/>
        <v>2290.86</v>
      </c>
      <c r="P786" s="13">
        <f t="shared" si="86"/>
        <v>361273.04</v>
      </c>
      <c r="Q786" s="13">
        <f t="shared" si="87"/>
        <v>458939.41000000003</v>
      </c>
      <c r="R786" s="13">
        <f t="shared" si="88"/>
        <v>11761697.540000001</v>
      </c>
      <c r="S786" s="18">
        <f t="shared" si="89"/>
        <v>273</v>
      </c>
      <c r="T786" s="30">
        <f t="shared" si="90"/>
        <v>43083.141172161173</v>
      </c>
    </row>
    <row r="787" spans="1:20" ht="14.25" customHeight="1">
      <c r="A787" s="6">
        <v>45642</v>
      </c>
      <c r="B787" s="7" t="s">
        <v>57</v>
      </c>
      <c r="C787" s="7" t="s">
        <v>126</v>
      </c>
      <c r="D787" s="7" t="s">
        <v>127</v>
      </c>
      <c r="E787" s="7" t="s">
        <v>45</v>
      </c>
      <c r="F787" s="7" t="s">
        <v>128</v>
      </c>
      <c r="G787" s="7" t="s">
        <v>55</v>
      </c>
      <c r="H787" s="7" t="s">
        <v>56</v>
      </c>
      <c r="I787" s="7">
        <v>12</v>
      </c>
      <c r="J787" s="7">
        <v>6</v>
      </c>
      <c r="K787" s="7">
        <v>2342.64</v>
      </c>
      <c r="L787" s="7"/>
      <c r="M787" s="12" t="s">
        <v>105</v>
      </c>
      <c r="N787" s="13">
        <f t="shared" si="84"/>
        <v>390.44</v>
      </c>
      <c r="O787" s="13">
        <f t="shared" si="85"/>
        <v>2342.64</v>
      </c>
      <c r="P787" s="13">
        <f t="shared" si="86"/>
        <v>403388.02999999985</v>
      </c>
      <c r="Q787" s="13">
        <f t="shared" si="87"/>
        <v>508509.39000000007</v>
      </c>
      <c r="R787" s="13">
        <f t="shared" si="88"/>
        <v>4898461.8499999996</v>
      </c>
      <c r="S787" s="18">
        <f t="shared" si="89"/>
        <v>314</v>
      </c>
      <c r="T787" s="30">
        <f t="shared" si="90"/>
        <v>15600.196974522292</v>
      </c>
    </row>
    <row r="788" spans="1:20" ht="14.25" customHeight="1">
      <c r="A788" s="6">
        <v>45642</v>
      </c>
      <c r="B788" s="7" t="s">
        <v>57</v>
      </c>
      <c r="C788" s="7" t="s">
        <v>126</v>
      </c>
      <c r="D788" s="7" t="s">
        <v>127</v>
      </c>
      <c r="E788" s="7" t="s">
        <v>45</v>
      </c>
      <c r="F788" s="7" t="s">
        <v>128</v>
      </c>
      <c r="G788" s="7" t="s">
        <v>74</v>
      </c>
      <c r="H788" s="7" t="s">
        <v>76</v>
      </c>
      <c r="I788" s="7">
        <v>24</v>
      </c>
      <c r="J788" s="7">
        <v>12</v>
      </c>
      <c r="K788" s="7">
        <v>2389.56</v>
      </c>
      <c r="L788" s="7"/>
      <c r="M788" s="12" t="s">
        <v>136</v>
      </c>
      <c r="N788" s="13">
        <f t="shared" si="84"/>
        <v>199.13</v>
      </c>
      <c r="O788" s="13">
        <f t="shared" si="85"/>
        <v>2389.56</v>
      </c>
      <c r="P788" s="13">
        <f t="shared" si="86"/>
        <v>66045.09</v>
      </c>
      <c r="Q788" s="13">
        <f t="shared" si="87"/>
        <v>506166.75000000006</v>
      </c>
      <c r="R788" s="13">
        <f t="shared" si="88"/>
        <v>11759406.68</v>
      </c>
      <c r="S788" s="18">
        <f t="shared" si="89"/>
        <v>272</v>
      </c>
      <c r="T788" s="30">
        <f t="shared" si="90"/>
        <v>43233.112794117646</v>
      </c>
    </row>
    <row r="789" spans="1:20" ht="14.25" customHeight="1">
      <c r="A789" s="6">
        <v>45643</v>
      </c>
      <c r="B789" s="7" t="s">
        <v>57</v>
      </c>
      <c r="C789" s="7" t="s">
        <v>137</v>
      </c>
      <c r="D789" s="7" t="s">
        <v>138</v>
      </c>
      <c r="E789" s="7" t="s">
        <v>60</v>
      </c>
      <c r="F789" s="7" t="s">
        <v>61</v>
      </c>
      <c r="G789" s="7" t="s">
        <v>55</v>
      </c>
      <c r="H789" s="7" t="s">
        <v>56</v>
      </c>
      <c r="I789" s="7">
        <v>72</v>
      </c>
      <c r="J789" s="7">
        <v>72</v>
      </c>
      <c r="K789" s="7">
        <v>2399.7600000000002</v>
      </c>
      <c r="L789" s="7"/>
      <c r="M789" s="12" t="s">
        <v>136</v>
      </c>
      <c r="N789" s="13">
        <f t="shared" si="84"/>
        <v>33.330000000000005</v>
      </c>
      <c r="O789" s="13">
        <f t="shared" si="85"/>
        <v>2399.7600000000002</v>
      </c>
      <c r="P789" s="13">
        <f t="shared" si="86"/>
        <v>401045.3899999999</v>
      </c>
      <c r="Q789" s="13">
        <f t="shared" si="87"/>
        <v>364076.89</v>
      </c>
      <c r="R789" s="13">
        <f t="shared" si="88"/>
        <v>11757017.119999999</v>
      </c>
      <c r="S789" s="18">
        <f t="shared" si="89"/>
        <v>271</v>
      </c>
      <c r="T789" s="30">
        <f t="shared" si="90"/>
        <v>43383.827011070105</v>
      </c>
    </row>
    <row r="790" spans="1:20" ht="14.25" customHeight="1">
      <c r="A790" s="6">
        <v>45646</v>
      </c>
      <c r="B790" s="7" t="s">
        <v>57</v>
      </c>
      <c r="C790" s="7" t="s">
        <v>67</v>
      </c>
      <c r="D790" s="7" t="s">
        <v>68</v>
      </c>
      <c r="E790" s="7" t="s">
        <v>60</v>
      </c>
      <c r="F790" s="7" t="s">
        <v>61</v>
      </c>
      <c r="G790" s="7" t="s">
        <v>74</v>
      </c>
      <c r="H790" s="7" t="s">
        <v>75</v>
      </c>
      <c r="I790" s="7">
        <v>56</v>
      </c>
      <c r="J790" s="7">
        <v>10</v>
      </c>
      <c r="K790" s="7">
        <v>2409.1</v>
      </c>
      <c r="L790" s="7"/>
      <c r="M790" s="12" t="s">
        <v>136</v>
      </c>
      <c r="N790" s="13">
        <f t="shared" si="84"/>
        <v>240.91</v>
      </c>
      <c r="O790" s="13">
        <f t="shared" si="85"/>
        <v>2409.1</v>
      </c>
      <c r="P790" s="13">
        <f t="shared" si="86"/>
        <v>358982.18</v>
      </c>
      <c r="Q790" s="13">
        <f t="shared" si="87"/>
        <v>284547.12000000005</v>
      </c>
      <c r="R790" s="13">
        <f t="shared" si="88"/>
        <v>11754617.359999999</v>
      </c>
      <c r="S790" s="18">
        <f t="shared" si="89"/>
        <v>270</v>
      </c>
      <c r="T790" s="30">
        <f t="shared" si="90"/>
        <v>43535.61985185185</v>
      </c>
    </row>
    <row r="791" spans="1:20" ht="14.25" customHeight="1">
      <c r="A791" s="6">
        <v>45642</v>
      </c>
      <c r="B791" s="7" t="s">
        <v>57</v>
      </c>
      <c r="C791" s="7" t="s">
        <v>126</v>
      </c>
      <c r="D791" s="7" t="s">
        <v>127</v>
      </c>
      <c r="E791" s="7" t="s">
        <v>45</v>
      </c>
      <c r="F791" s="7" t="s">
        <v>128</v>
      </c>
      <c r="G791" s="7" t="s">
        <v>26</v>
      </c>
      <c r="H791" s="7" t="s">
        <v>27</v>
      </c>
      <c r="I791" s="7">
        <v>24</v>
      </c>
      <c r="J791" s="7">
        <v>12</v>
      </c>
      <c r="K791" s="7">
        <v>2410.6799999999998</v>
      </c>
      <c r="L791" s="7"/>
      <c r="M791" s="12" t="s">
        <v>105</v>
      </c>
      <c r="N791" s="13">
        <f t="shared" si="84"/>
        <v>200.89</v>
      </c>
      <c r="O791" s="13">
        <f t="shared" si="85"/>
        <v>2410.6799999999998</v>
      </c>
      <c r="P791" s="13">
        <f t="shared" si="86"/>
        <v>93321.06</v>
      </c>
      <c r="Q791" s="13">
        <f t="shared" si="87"/>
        <v>503777.19000000012</v>
      </c>
      <c r="R791" s="13">
        <f t="shared" si="88"/>
        <v>4896119.21</v>
      </c>
      <c r="S791" s="18">
        <f t="shared" si="89"/>
        <v>313</v>
      </c>
      <c r="T791" s="30">
        <f t="shared" si="90"/>
        <v>15642.553386581469</v>
      </c>
    </row>
    <row r="792" spans="1:20" ht="14.25" customHeight="1">
      <c r="A792" s="6">
        <v>45640</v>
      </c>
      <c r="B792" s="7" t="s">
        <v>57</v>
      </c>
      <c r="C792" s="7" t="s">
        <v>106</v>
      </c>
      <c r="D792" s="7" t="s">
        <v>107</v>
      </c>
      <c r="E792" s="7" t="s">
        <v>81</v>
      </c>
      <c r="F792" s="7" t="s">
        <v>82</v>
      </c>
      <c r="G792" s="7" t="s">
        <v>40</v>
      </c>
      <c r="H792" s="7" t="s">
        <v>41</v>
      </c>
      <c r="I792" s="7">
        <v>1080</v>
      </c>
      <c r="J792" s="7">
        <v>53</v>
      </c>
      <c r="K792" s="7">
        <v>2432.6999999999998</v>
      </c>
      <c r="L792" s="7"/>
      <c r="M792" s="12" t="s">
        <v>105</v>
      </c>
      <c r="N792" s="13">
        <f t="shared" si="84"/>
        <v>45.9</v>
      </c>
      <c r="O792" s="13">
        <f t="shared" si="85"/>
        <v>2432.6999999999998</v>
      </c>
      <c r="P792" s="13">
        <f t="shared" si="86"/>
        <v>120789.93</v>
      </c>
      <c r="Q792" s="13">
        <f t="shared" si="87"/>
        <v>334163.22999999992</v>
      </c>
      <c r="R792" s="13">
        <f t="shared" si="88"/>
        <v>4893708.5299999993</v>
      </c>
      <c r="S792" s="18">
        <f t="shared" si="89"/>
        <v>312</v>
      </c>
      <c r="T792" s="30">
        <f t="shared" si="90"/>
        <v>15684.963237179485</v>
      </c>
    </row>
    <row r="793" spans="1:20" ht="14.25" customHeight="1">
      <c r="A793" s="6">
        <v>45642</v>
      </c>
      <c r="B793" s="7" t="s">
        <v>57</v>
      </c>
      <c r="C793" s="7" t="s">
        <v>129</v>
      </c>
      <c r="D793" s="7" t="s">
        <v>130</v>
      </c>
      <c r="E793" s="7" t="s">
        <v>81</v>
      </c>
      <c r="F793" s="7" t="s">
        <v>82</v>
      </c>
      <c r="G793" s="7" t="s">
        <v>62</v>
      </c>
      <c r="H793" s="7" t="s">
        <v>124</v>
      </c>
      <c r="I793" s="7">
        <v>6</v>
      </c>
      <c r="J793" s="7">
        <v>6</v>
      </c>
      <c r="K793" s="7">
        <v>2438.88</v>
      </c>
      <c r="L793" s="7"/>
      <c r="M793" s="12" t="s">
        <v>136</v>
      </c>
      <c r="N793" s="13">
        <f t="shared" si="84"/>
        <v>406.48</v>
      </c>
      <c r="O793" s="13">
        <f t="shared" si="85"/>
        <v>2438.88</v>
      </c>
      <c r="P793" s="13">
        <f t="shared" si="86"/>
        <v>508621.03999999986</v>
      </c>
      <c r="Q793" s="13">
        <f t="shared" si="87"/>
        <v>456648.55000000005</v>
      </c>
      <c r="R793" s="13">
        <f t="shared" si="88"/>
        <v>11752208.26</v>
      </c>
      <c r="S793" s="18">
        <f t="shared" si="89"/>
        <v>269</v>
      </c>
      <c r="T793" s="30">
        <f t="shared" si="90"/>
        <v>43688.506542750925</v>
      </c>
    </row>
    <row r="794" spans="1:20" ht="14.25" customHeight="1">
      <c r="A794" s="6">
        <v>45642</v>
      </c>
      <c r="B794" s="7" t="s">
        <v>57</v>
      </c>
      <c r="C794" s="7" t="s">
        <v>126</v>
      </c>
      <c r="D794" s="7" t="s">
        <v>127</v>
      </c>
      <c r="E794" s="7" t="s">
        <v>45</v>
      </c>
      <c r="F794" s="7" t="s">
        <v>128</v>
      </c>
      <c r="G794" s="7" t="s">
        <v>18</v>
      </c>
      <c r="H794" s="7" t="s">
        <v>131</v>
      </c>
      <c r="I794" s="7">
        <v>600</v>
      </c>
      <c r="J794" s="7">
        <v>12</v>
      </c>
      <c r="K794" s="7">
        <v>2465.4</v>
      </c>
      <c r="L794" s="7"/>
      <c r="M794" s="12" t="s">
        <v>105</v>
      </c>
      <c r="N794" s="13">
        <f t="shared" si="84"/>
        <v>205.45000000000002</v>
      </c>
      <c r="O794" s="13">
        <f t="shared" si="85"/>
        <v>2465.4</v>
      </c>
      <c r="P794" s="13">
        <f t="shared" si="86"/>
        <v>22537.84</v>
      </c>
      <c r="Q794" s="13">
        <f t="shared" si="87"/>
        <v>501366.51000000013</v>
      </c>
      <c r="R794" s="13">
        <f t="shared" si="88"/>
        <v>4891275.83</v>
      </c>
      <c r="S794" s="18">
        <f t="shared" si="89"/>
        <v>311</v>
      </c>
      <c r="T794" s="30">
        <f t="shared" si="90"/>
        <v>15727.575016077171</v>
      </c>
    </row>
    <row r="795" spans="1:20" ht="14.25" customHeight="1">
      <c r="A795" s="6">
        <v>45642</v>
      </c>
      <c r="B795" s="7" t="s">
        <v>57</v>
      </c>
      <c r="C795" s="7" t="s">
        <v>129</v>
      </c>
      <c r="D795" s="7" t="s">
        <v>130</v>
      </c>
      <c r="E795" s="7" t="s">
        <v>81</v>
      </c>
      <c r="F795" s="7" t="s">
        <v>82</v>
      </c>
      <c r="G795" s="7" t="s">
        <v>18</v>
      </c>
      <c r="H795" s="7" t="s">
        <v>131</v>
      </c>
      <c r="I795" s="7">
        <v>600</v>
      </c>
      <c r="J795" s="7">
        <v>12</v>
      </c>
      <c r="K795" s="7">
        <v>2465.4</v>
      </c>
      <c r="L795" s="7"/>
      <c r="M795" s="12" t="s">
        <v>105</v>
      </c>
      <c r="N795" s="13">
        <f t="shared" si="84"/>
        <v>205.45000000000002</v>
      </c>
      <c r="O795" s="13">
        <f t="shared" si="85"/>
        <v>2465.4</v>
      </c>
      <c r="P795" s="13">
        <f t="shared" si="86"/>
        <v>20072.440000000002</v>
      </c>
      <c r="Q795" s="13">
        <f t="shared" si="87"/>
        <v>454209.67000000004</v>
      </c>
      <c r="R795" s="13">
        <f t="shared" si="88"/>
        <v>4888810.43</v>
      </c>
      <c r="S795" s="18">
        <f t="shared" si="89"/>
        <v>310</v>
      </c>
      <c r="T795" s="30">
        <f t="shared" si="90"/>
        <v>15770.35622580645</v>
      </c>
    </row>
    <row r="796" spans="1:20" ht="14.25" customHeight="1">
      <c r="A796" s="6">
        <v>45643</v>
      </c>
      <c r="B796" s="7" t="s">
        <v>57</v>
      </c>
      <c r="C796" s="7" t="s">
        <v>137</v>
      </c>
      <c r="D796" s="7" t="s">
        <v>138</v>
      </c>
      <c r="E796" s="7" t="s">
        <v>60</v>
      </c>
      <c r="F796" s="7" t="s">
        <v>61</v>
      </c>
      <c r="G796" s="7" t="s">
        <v>55</v>
      </c>
      <c r="H796" s="7" t="s">
        <v>56</v>
      </c>
      <c r="I796" s="7">
        <v>288</v>
      </c>
      <c r="J796" s="7">
        <v>299</v>
      </c>
      <c r="K796" s="7">
        <v>2490.67</v>
      </c>
      <c r="L796" s="7"/>
      <c r="M796" s="12" t="s">
        <v>136</v>
      </c>
      <c r="N796" s="13">
        <f t="shared" si="84"/>
        <v>8.33</v>
      </c>
      <c r="O796" s="13">
        <f t="shared" si="85"/>
        <v>2490.67</v>
      </c>
      <c r="P796" s="13">
        <f t="shared" si="86"/>
        <v>398645.62999999989</v>
      </c>
      <c r="Q796" s="13">
        <f t="shared" si="87"/>
        <v>361677.13</v>
      </c>
      <c r="R796" s="13">
        <f t="shared" si="88"/>
        <v>11749769.380000001</v>
      </c>
      <c r="S796" s="18">
        <f t="shared" si="89"/>
        <v>268</v>
      </c>
      <c r="T796" s="30">
        <f t="shared" si="90"/>
        <v>43842.423059701498</v>
      </c>
    </row>
    <row r="797" spans="1:20" ht="14.25" customHeight="1">
      <c r="A797" s="6">
        <v>45640</v>
      </c>
      <c r="B797" s="7" t="s">
        <v>57</v>
      </c>
      <c r="C797" s="7" t="s">
        <v>106</v>
      </c>
      <c r="D797" s="7" t="s">
        <v>107</v>
      </c>
      <c r="E797" s="7" t="s">
        <v>81</v>
      </c>
      <c r="F797" s="7" t="s">
        <v>82</v>
      </c>
      <c r="G797" s="7" t="s">
        <v>62</v>
      </c>
      <c r="H797" s="7" t="s">
        <v>124</v>
      </c>
      <c r="I797" s="7">
        <v>12</v>
      </c>
      <c r="J797" s="7">
        <v>12</v>
      </c>
      <c r="K797" s="7">
        <v>2499.96</v>
      </c>
      <c r="L797" s="7"/>
      <c r="M797" s="12" t="s">
        <v>105</v>
      </c>
      <c r="N797" s="13">
        <f t="shared" si="84"/>
        <v>208.33</v>
      </c>
      <c r="O797" s="13">
        <f t="shared" si="85"/>
        <v>2499.96</v>
      </c>
      <c r="P797" s="13">
        <f t="shared" si="86"/>
        <v>506182.15999999986</v>
      </c>
      <c r="Q797" s="13">
        <f t="shared" si="87"/>
        <v>331730.52999999991</v>
      </c>
      <c r="R797" s="13">
        <f t="shared" si="88"/>
        <v>4886345.03</v>
      </c>
      <c r="S797" s="18">
        <f t="shared" si="89"/>
        <v>309</v>
      </c>
      <c r="T797" s="30">
        <f t="shared" si="90"/>
        <v>15813.41433656958</v>
      </c>
    </row>
    <row r="798" spans="1:20" ht="14.25" customHeight="1">
      <c r="A798" s="6">
        <v>45640</v>
      </c>
      <c r="B798" s="7" t="s">
        <v>57</v>
      </c>
      <c r="C798" s="7" t="s">
        <v>65</v>
      </c>
      <c r="D798" s="7" t="s">
        <v>66</v>
      </c>
      <c r="E798" s="7" t="s">
        <v>60</v>
      </c>
      <c r="F798" s="7" t="s">
        <v>61</v>
      </c>
      <c r="G798" s="7" t="s">
        <v>62</v>
      </c>
      <c r="H798" s="7" t="s">
        <v>124</v>
      </c>
      <c r="I798" s="7">
        <v>12</v>
      </c>
      <c r="J798" s="7">
        <v>12</v>
      </c>
      <c r="K798" s="7">
        <v>2499.96</v>
      </c>
      <c r="L798" s="7"/>
      <c r="M798" s="12" t="s">
        <v>105</v>
      </c>
      <c r="N798" s="13">
        <f t="shared" si="84"/>
        <v>208.33</v>
      </c>
      <c r="O798" s="13">
        <f t="shared" si="85"/>
        <v>2499.96</v>
      </c>
      <c r="P798" s="13">
        <f t="shared" si="86"/>
        <v>503682.1999999999</v>
      </c>
      <c r="Q798" s="13">
        <f t="shared" si="87"/>
        <v>508988.97</v>
      </c>
      <c r="R798" s="13">
        <f t="shared" si="88"/>
        <v>4883845.07</v>
      </c>
      <c r="S798" s="18">
        <f t="shared" si="89"/>
        <v>308</v>
      </c>
      <c r="T798" s="30">
        <f t="shared" si="90"/>
        <v>15856.639837662338</v>
      </c>
    </row>
    <row r="799" spans="1:20" ht="14.25" customHeight="1">
      <c r="A799" s="6">
        <v>45640</v>
      </c>
      <c r="B799" s="7" t="s">
        <v>57</v>
      </c>
      <c r="C799" s="7" t="s">
        <v>96</v>
      </c>
      <c r="D799" s="7" t="s">
        <v>97</v>
      </c>
      <c r="E799" s="7" t="s">
        <v>60</v>
      </c>
      <c r="F799" s="7" t="s">
        <v>61</v>
      </c>
      <c r="G799" s="7" t="s">
        <v>94</v>
      </c>
      <c r="H799" s="7" t="s">
        <v>98</v>
      </c>
      <c r="I799" s="7">
        <v>40</v>
      </c>
      <c r="J799" s="7">
        <v>6</v>
      </c>
      <c r="K799" s="7">
        <v>2500.02</v>
      </c>
      <c r="L799" s="7"/>
      <c r="M799" s="12" t="s">
        <v>64</v>
      </c>
      <c r="N799" s="13">
        <f t="shared" si="84"/>
        <v>416.67</v>
      </c>
      <c r="O799" s="13">
        <f t="shared" si="85"/>
        <v>2500.02</v>
      </c>
      <c r="P799" s="13">
        <f t="shared" si="86"/>
        <v>37765.769999999997</v>
      </c>
      <c r="Q799" s="13">
        <f t="shared" si="87"/>
        <v>774717.42999999993</v>
      </c>
      <c r="R799" s="13">
        <f t="shared" si="88"/>
        <v>724625.87999999989</v>
      </c>
      <c r="S799" s="18">
        <f t="shared" si="89"/>
        <v>55</v>
      </c>
      <c r="T799" s="30">
        <f t="shared" si="90"/>
        <v>13175.015999999998</v>
      </c>
    </row>
    <row r="800" spans="1:20" ht="14.25" customHeight="1">
      <c r="A800" s="6">
        <v>45642</v>
      </c>
      <c r="B800" s="7" t="s">
        <v>57</v>
      </c>
      <c r="C800" s="7" t="s">
        <v>129</v>
      </c>
      <c r="D800" s="7" t="s">
        <v>130</v>
      </c>
      <c r="E800" s="7" t="s">
        <v>81</v>
      </c>
      <c r="F800" s="7" t="s">
        <v>82</v>
      </c>
      <c r="G800" s="7" t="s">
        <v>55</v>
      </c>
      <c r="H800" s="7" t="s">
        <v>56</v>
      </c>
      <c r="I800" s="7">
        <v>40</v>
      </c>
      <c r="J800" s="7">
        <v>24</v>
      </c>
      <c r="K800" s="7">
        <v>2500.08</v>
      </c>
      <c r="L800" s="7"/>
      <c r="M800" s="12" t="s">
        <v>105</v>
      </c>
      <c r="N800" s="13">
        <f t="shared" si="84"/>
        <v>104.17</v>
      </c>
      <c r="O800" s="13">
        <f t="shared" si="85"/>
        <v>2500.08</v>
      </c>
      <c r="P800" s="13">
        <f t="shared" si="86"/>
        <v>396154.9599999999</v>
      </c>
      <c r="Q800" s="13">
        <f t="shared" si="87"/>
        <v>451744.27000000008</v>
      </c>
      <c r="R800" s="13">
        <f t="shared" si="88"/>
        <v>4881345.1099999994</v>
      </c>
      <c r="S800" s="18">
        <f t="shared" si="89"/>
        <v>307</v>
      </c>
      <c r="T800" s="30">
        <f t="shared" si="90"/>
        <v>15900.146938110747</v>
      </c>
    </row>
    <row r="801" spans="1:20" ht="14.25" customHeight="1">
      <c r="A801" s="6">
        <v>45642</v>
      </c>
      <c r="B801" s="7" t="s">
        <v>57</v>
      </c>
      <c r="C801" s="7" t="s">
        <v>129</v>
      </c>
      <c r="D801" s="7" t="s">
        <v>130</v>
      </c>
      <c r="E801" s="7" t="s">
        <v>81</v>
      </c>
      <c r="F801" s="7" t="s">
        <v>82</v>
      </c>
      <c r="G801" s="7" t="s">
        <v>62</v>
      </c>
      <c r="H801" s="7" t="s">
        <v>124</v>
      </c>
      <c r="I801" s="7">
        <v>24</v>
      </c>
      <c r="J801" s="7">
        <v>48</v>
      </c>
      <c r="K801" s="7">
        <v>2544</v>
      </c>
      <c r="L801" s="7"/>
      <c r="M801" s="12" t="s">
        <v>136</v>
      </c>
      <c r="N801" s="13">
        <f t="shared" si="84"/>
        <v>53</v>
      </c>
      <c r="O801" s="13">
        <f t="shared" si="85"/>
        <v>2544</v>
      </c>
      <c r="P801" s="13">
        <f t="shared" si="86"/>
        <v>501182.23999999987</v>
      </c>
      <c r="Q801" s="13">
        <f t="shared" si="87"/>
        <v>449244.19</v>
      </c>
      <c r="R801" s="13">
        <f t="shared" si="88"/>
        <v>11747278.710000001</v>
      </c>
      <c r="S801" s="18">
        <f t="shared" si="89"/>
        <v>267</v>
      </c>
      <c r="T801" s="30">
        <f t="shared" si="90"/>
        <v>43997.29853932585</v>
      </c>
    </row>
    <row r="802" spans="1:20" ht="14.25" customHeight="1">
      <c r="A802" s="6">
        <v>45646</v>
      </c>
      <c r="B802" s="7" t="s">
        <v>57</v>
      </c>
      <c r="C802" s="7" t="s">
        <v>99</v>
      </c>
      <c r="D802" s="7" t="s">
        <v>100</v>
      </c>
      <c r="E802" s="7" t="s">
        <v>81</v>
      </c>
      <c r="F802" s="7" t="s">
        <v>82</v>
      </c>
      <c r="G802" s="7" t="s">
        <v>40</v>
      </c>
      <c r="H802" s="7" t="s">
        <v>47</v>
      </c>
      <c r="I802" s="7">
        <v>72</v>
      </c>
      <c r="J802" s="7">
        <v>9</v>
      </c>
      <c r="K802" s="7">
        <v>2553.39</v>
      </c>
      <c r="L802" s="7"/>
      <c r="M802" s="12" t="s">
        <v>136</v>
      </c>
      <c r="N802" s="13">
        <f t="shared" si="84"/>
        <v>283.70999999999998</v>
      </c>
      <c r="O802" s="13">
        <f t="shared" si="85"/>
        <v>2553.39</v>
      </c>
      <c r="P802" s="13">
        <f t="shared" si="86"/>
        <v>9172345.3900000006</v>
      </c>
      <c r="Q802" s="13">
        <f t="shared" si="87"/>
        <v>205263.20999999996</v>
      </c>
      <c r="R802" s="13">
        <f t="shared" si="88"/>
        <v>11744734.710000001</v>
      </c>
      <c r="S802" s="18">
        <f t="shared" si="89"/>
        <v>266</v>
      </c>
      <c r="T802" s="30">
        <f t="shared" si="90"/>
        <v>44153.138007518799</v>
      </c>
    </row>
    <row r="803" spans="1:20" ht="14.25" customHeight="1">
      <c r="A803" s="6">
        <v>45643</v>
      </c>
      <c r="B803" s="7" t="s">
        <v>57</v>
      </c>
      <c r="C803" s="7" t="s">
        <v>137</v>
      </c>
      <c r="D803" s="7" t="s">
        <v>138</v>
      </c>
      <c r="E803" s="7" t="s">
        <v>60</v>
      </c>
      <c r="F803" s="7" t="s">
        <v>61</v>
      </c>
      <c r="G803" s="7" t="s">
        <v>40</v>
      </c>
      <c r="H803" s="7" t="s">
        <v>47</v>
      </c>
      <c r="I803" s="7">
        <v>72</v>
      </c>
      <c r="J803" s="7">
        <v>9</v>
      </c>
      <c r="K803" s="7">
        <v>2553.39</v>
      </c>
      <c r="L803" s="7"/>
      <c r="M803" s="12" t="s">
        <v>136</v>
      </c>
      <c r="N803" s="13">
        <f t="shared" si="84"/>
        <v>283.70999999999998</v>
      </c>
      <c r="O803" s="13">
        <f t="shared" si="85"/>
        <v>2553.39</v>
      </c>
      <c r="P803" s="13">
        <f t="shared" si="86"/>
        <v>9169792</v>
      </c>
      <c r="Q803" s="13">
        <f t="shared" si="87"/>
        <v>359186.46</v>
      </c>
      <c r="R803" s="13">
        <f t="shared" si="88"/>
        <v>11742181.32</v>
      </c>
      <c r="S803" s="18">
        <f t="shared" si="89"/>
        <v>265</v>
      </c>
      <c r="T803" s="30">
        <f t="shared" si="90"/>
        <v>44310.118188679247</v>
      </c>
    </row>
    <row r="804" spans="1:20" ht="14.25" customHeight="1">
      <c r="A804" s="6">
        <v>45640</v>
      </c>
      <c r="B804" s="7" t="s">
        <v>57</v>
      </c>
      <c r="C804" s="7" t="s">
        <v>69</v>
      </c>
      <c r="D804" s="7" t="s">
        <v>70</v>
      </c>
      <c r="E804" s="7" t="s">
        <v>60</v>
      </c>
      <c r="F804" s="7" t="s">
        <v>61</v>
      </c>
      <c r="G804" s="7" t="s">
        <v>40</v>
      </c>
      <c r="H804" s="7" t="s">
        <v>47</v>
      </c>
      <c r="I804" s="7">
        <v>72</v>
      </c>
      <c r="J804" s="7">
        <v>9</v>
      </c>
      <c r="K804" s="7">
        <v>2553.39</v>
      </c>
      <c r="L804" s="7"/>
      <c r="M804" s="12" t="s">
        <v>105</v>
      </c>
      <c r="N804" s="13">
        <f t="shared" si="84"/>
        <v>283.70999999999998</v>
      </c>
      <c r="O804" s="13">
        <f t="shared" si="85"/>
        <v>2553.39</v>
      </c>
      <c r="P804" s="13">
        <f t="shared" si="86"/>
        <v>9167238.6100000013</v>
      </c>
      <c r="Q804" s="13">
        <f t="shared" si="87"/>
        <v>393001.56</v>
      </c>
      <c r="R804" s="13">
        <f t="shared" si="88"/>
        <v>4878845.03</v>
      </c>
      <c r="S804" s="18">
        <f t="shared" si="89"/>
        <v>306</v>
      </c>
      <c r="T804" s="30">
        <f t="shared" si="90"/>
        <v>15943.938006535949</v>
      </c>
    </row>
    <row r="805" spans="1:20" ht="14.25" customHeight="1">
      <c r="A805" s="6">
        <v>45644</v>
      </c>
      <c r="B805" s="7" t="s">
        <v>57</v>
      </c>
      <c r="C805" s="7" t="s">
        <v>72</v>
      </c>
      <c r="D805" s="7" t="s">
        <v>73</v>
      </c>
      <c r="E805" s="7" t="s">
        <v>60</v>
      </c>
      <c r="F805" s="7" t="s">
        <v>61</v>
      </c>
      <c r="G805" s="7" t="s">
        <v>62</v>
      </c>
      <c r="H805" s="7" t="s">
        <v>124</v>
      </c>
      <c r="I805" s="7">
        <v>4</v>
      </c>
      <c r="J805" s="7">
        <v>4</v>
      </c>
      <c r="K805" s="7">
        <v>2555.56</v>
      </c>
      <c r="L805" s="7"/>
      <c r="M805" s="12" t="s">
        <v>136</v>
      </c>
      <c r="N805" s="13">
        <f t="shared" si="84"/>
        <v>638.89</v>
      </c>
      <c r="O805" s="13">
        <f t="shared" si="85"/>
        <v>2555.56</v>
      </c>
      <c r="P805" s="13">
        <f t="shared" si="86"/>
        <v>498638.23999999987</v>
      </c>
      <c r="Q805" s="13">
        <f t="shared" si="87"/>
        <v>384760.49</v>
      </c>
      <c r="R805" s="13">
        <f t="shared" si="88"/>
        <v>11739627.93</v>
      </c>
      <c r="S805" s="18">
        <f t="shared" si="89"/>
        <v>264</v>
      </c>
      <c r="T805" s="30">
        <f t="shared" si="90"/>
        <v>44468.287613636363</v>
      </c>
    </row>
    <row r="806" spans="1:20" ht="14.25" customHeight="1">
      <c r="A806" s="6">
        <v>45646</v>
      </c>
      <c r="B806" s="7" t="s">
        <v>57</v>
      </c>
      <c r="C806" s="7" t="s">
        <v>67</v>
      </c>
      <c r="D806" s="7" t="s">
        <v>68</v>
      </c>
      <c r="E806" s="7" t="s">
        <v>60</v>
      </c>
      <c r="F806" s="7" t="s">
        <v>61</v>
      </c>
      <c r="G806" s="7" t="s">
        <v>74</v>
      </c>
      <c r="H806" s="7" t="s">
        <v>76</v>
      </c>
      <c r="I806" s="7">
        <v>30</v>
      </c>
      <c r="J806" s="7">
        <v>6</v>
      </c>
      <c r="K806" s="7">
        <v>2558.2199999999998</v>
      </c>
      <c r="L806" s="7"/>
      <c r="M806" s="12" t="s">
        <v>136</v>
      </c>
      <c r="N806" s="13">
        <f t="shared" si="84"/>
        <v>426.36999999999995</v>
      </c>
      <c r="O806" s="13">
        <f t="shared" si="85"/>
        <v>2558.2199999999998</v>
      </c>
      <c r="P806" s="13">
        <f t="shared" si="86"/>
        <v>63655.53</v>
      </c>
      <c r="Q806" s="13">
        <f t="shared" si="87"/>
        <v>282138.02</v>
      </c>
      <c r="R806" s="13">
        <f t="shared" si="88"/>
        <v>11737072.369999999</v>
      </c>
      <c r="S806" s="18">
        <f t="shared" si="89"/>
        <v>263</v>
      </c>
      <c r="T806" s="30">
        <f t="shared" si="90"/>
        <v>44627.651596958174</v>
      </c>
    </row>
    <row r="807" spans="1:20" ht="14.25" customHeight="1">
      <c r="A807" s="6">
        <v>45643</v>
      </c>
      <c r="B807" s="7" t="s">
        <v>57</v>
      </c>
      <c r="C807" s="7" t="s">
        <v>137</v>
      </c>
      <c r="D807" s="7" t="s">
        <v>138</v>
      </c>
      <c r="E807" s="7" t="s">
        <v>60</v>
      </c>
      <c r="F807" s="7" t="s">
        <v>61</v>
      </c>
      <c r="G807" s="7" t="s">
        <v>110</v>
      </c>
      <c r="H807" s="7" t="s">
        <v>111</v>
      </c>
      <c r="I807" s="7">
        <v>72</v>
      </c>
      <c r="J807" s="7">
        <v>12</v>
      </c>
      <c r="K807" s="7">
        <v>2599.92</v>
      </c>
      <c r="L807" s="7"/>
      <c r="M807" s="12" t="s">
        <v>136</v>
      </c>
      <c r="N807" s="13">
        <f t="shared" si="84"/>
        <v>216.66</v>
      </c>
      <c r="O807" s="13">
        <f t="shared" si="85"/>
        <v>2599.92</v>
      </c>
      <c r="P807" s="13">
        <f t="shared" si="86"/>
        <v>114769.07999999999</v>
      </c>
      <c r="Q807" s="13">
        <f t="shared" si="87"/>
        <v>356633.07</v>
      </c>
      <c r="R807" s="13">
        <f t="shared" si="88"/>
        <v>11734514.15</v>
      </c>
      <c r="S807" s="18">
        <f t="shared" si="89"/>
        <v>262</v>
      </c>
      <c r="T807" s="30">
        <f t="shared" si="90"/>
        <v>44788.221946564889</v>
      </c>
    </row>
    <row r="808" spans="1:20" ht="14.25" customHeight="1">
      <c r="A808" s="6">
        <v>45646</v>
      </c>
      <c r="B808" s="7" t="s">
        <v>57</v>
      </c>
      <c r="C808" s="7" t="s">
        <v>96</v>
      </c>
      <c r="D808" s="7" t="s">
        <v>97</v>
      </c>
      <c r="E808" s="7" t="s">
        <v>60</v>
      </c>
      <c r="F808" s="7" t="s">
        <v>61</v>
      </c>
      <c r="G808" s="7" t="s">
        <v>26</v>
      </c>
      <c r="H808" s="7" t="s">
        <v>27</v>
      </c>
      <c r="I808" s="7">
        <v>24</v>
      </c>
      <c r="J808" s="7">
        <v>6</v>
      </c>
      <c r="K808" s="7">
        <v>2625</v>
      </c>
      <c r="L808" s="7"/>
      <c r="M808" s="12" t="s">
        <v>136</v>
      </c>
      <c r="N808" s="13">
        <f t="shared" si="84"/>
        <v>437.5</v>
      </c>
      <c r="O808" s="13">
        <f t="shared" si="85"/>
        <v>2625</v>
      </c>
      <c r="P808" s="13">
        <f t="shared" si="86"/>
        <v>90910.38</v>
      </c>
      <c r="Q808" s="13">
        <f t="shared" si="87"/>
        <v>772217.40999999992</v>
      </c>
      <c r="R808" s="13">
        <f t="shared" si="88"/>
        <v>11731914.23</v>
      </c>
      <c r="S808" s="18">
        <f t="shared" si="89"/>
        <v>261</v>
      </c>
      <c r="T808" s="30">
        <f t="shared" si="90"/>
        <v>44949.862950191571</v>
      </c>
    </row>
    <row r="809" spans="1:20" ht="14.25" customHeight="1">
      <c r="A809" s="6">
        <v>45642</v>
      </c>
      <c r="B809" s="7" t="s">
        <v>57</v>
      </c>
      <c r="C809" s="7" t="s">
        <v>129</v>
      </c>
      <c r="D809" s="7" t="s">
        <v>130</v>
      </c>
      <c r="E809" s="7" t="s">
        <v>81</v>
      </c>
      <c r="F809" s="7" t="s">
        <v>82</v>
      </c>
      <c r="G809" s="7" t="s">
        <v>55</v>
      </c>
      <c r="H809" s="7" t="s">
        <v>56</v>
      </c>
      <c r="I809" s="7">
        <v>40</v>
      </c>
      <c r="J809" s="7">
        <v>32</v>
      </c>
      <c r="K809" s="7">
        <v>2640</v>
      </c>
      <c r="L809" s="7"/>
      <c r="M809" s="12" t="s">
        <v>105</v>
      </c>
      <c r="N809" s="13">
        <f t="shared" si="84"/>
        <v>82.5</v>
      </c>
      <c r="O809" s="13">
        <f t="shared" si="85"/>
        <v>2640</v>
      </c>
      <c r="P809" s="13">
        <f t="shared" si="86"/>
        <v>393654.87999999995</v>
      </c>
      <c r="Q809" s="13">
        <f t="shared" si="87"/>
        <v>446700.19</v>
      </c>
      <c r="R809" s="13">
        <f t="shared" si="88"/>
        <v>4876291.6399999997</v>
      </c>
      <c r="S809" s="18">
        <f t="shared" si="89"/>
        <v>305</v>
      </c>
      <c r="T809" s="30">
        <f t="shared" si="90"/>
        <v>15987.84144262295</v>
      </c>
    </row>
    <row r="810" spans="1:20" ht="14.25" customHeight="1">
      <c r="A810" s="6">
        <v>45643</v>
      </c>
      <c r="B810" s="7" t="s">
        <v>57</v>
      </c>
      <c r="C810" s="7" t="s">
        <v>87</v>
      </c>
      <c r="D810" s="7" t="s">
        <v>88</v>
      </c>
      <c r="E810" s="7" t="s">
        <v>60</v>
      </c>
      <c r="F810" s="7" t="s">
        <v>61</v>
      </c>
      <c r="G810" s="7" t="s">
        <v>74</v>
      </c>
      <c r="H810" s="7" t="s">
        <v>75</v>
      </c>
      <c r="I810" s="7">
        <v>12</v>
      </c>
      <c r="J810" s="7">
        <v>3</v>
      </c>
      <c r="K810" s="7">
        <v>2649.12</v>
      </c>
      <c r="L810" s="7"/>
      <c r="M810" s="12" t="s">
        <v>136</v>
      </c>
      <c r="N810" s="13">
        <f t="shared" si="84"/>
        <v>883.04</v>
      </c>
      <c r="O810" s="13">
        <f t="shared" si="85"/>
        <v>2649.12</v>
      </c>
      <c r="P810" s="13">
        <f t="shared" si="86"/>
        <v>356573.08</v>
      </c>
      <c r="Q810" s="13">
        <f t="shared" si="87"/>
        <v>606496.34000000008</v>
      </c>
      <c r="R810" s="13">
        <f t="shared" si="88"/>
        <v>11729289.23</v>
      </c>
      <c r="S810" s="18">
        <f t="shared" si="89"/>
        <v>260</v>
      </c>
      <c r="T810" s="30">
        <f t="shared" si="90"/>
        <v>45112.650884615388</v>
      </c>
    </row>
    <row r="811" spans="1:20" ht="14.25" customHeight="1">
      <c r="A811" s="6">
        <v>45639</v>
      </c>
      <c r="B811" s="7" t="s">
        <v>57</v>
      </c>
      <c r="C811" s="7" t="s">
        <v>69</v>
      </c>
      <c r="D811" s="7" t="s">
        <v>70</v>
      </c>
      <c r="E811" s="7" t="s">
        <v>60</v>
      </c>
      <c r="F811" s="7" t="s">
        <v>61</v>
      </c>
      <c r="G811" s="7" t="s">
        <v>74</v>
      </c>
      <c r="H811" s="7" t="s">
        <v>75</v>
      </c>
      <c r="I811" s="7">
        <v>12</v>
      </c>
      <c r="J811" s="7">
        <v>3</v>
      </c>
      <c r="K811" s="7">
        <v>2649.12</v>
      </c>
      <c r="L811" s="7"/>
      <c r="M811" s="12" t="s">
        <v>64</v>
      </c>
      <c r="N811" s="13">
        <f t="shared" si="84"/>
        <v>883.04</v>
      </c>
      <c r="O811" s="13">
        <f t="shared" si="85"/>
        <v>2649.12</v>
      </c>
      <c r="P811" s="13">
        <f t="shared" si="86"/>
        <v>353923.96</v>
      </c>
      <c r="Q811" s="13">
        <f t="shared" si="87"/>
        <v>390448.17</v>
      </c>
      <c r="R811" s="13">
        <f t="shared" si="88"/>
        <v>722125.85999999987</v>
      </c>
      <c r="S811" s="18">
        <f t="shared" si="89"/>
        <v>54</v>
      </c>
      <c r="T811" s="30">
        <f t="shared" si="90"/>
        <v>13372.701111111108</v>
      </c>
    </row>
    <row r="812" spans="1:20" ht="14.25" customHeight="1">
      <c r="A812" s="6">
        <v>45640</v>
      </c>
      <c r="B812" s="7" t="s">
        <v>57</v>
      </c>
      <c r="C812" s="7" t="s">
        <v>58</v>
      </c>
      <c r="D812" s="7" t="s">
        <v>59</v>
      </c>
      <c r="E812" s="7" t="s">
        <v>60</v>
      </c>
      <c r="F812" s="7" t="s">
        <v>61</v>
      </c>
      <c r="G812" s="7" t="s">
        <v>55</v>
      </c>
      <c r="H812" s="7" t="s">
        <v>56</v>
      </c>
      <c r="I812" s="7">
        <v>12</v>
      </c>
      <c r="J812" s="7">
        <v>8</v>
      </c>
      <c r="K812" s="7">
        <v>2660</v>
      </c>
      <c r="L812" s="7"/>
      <c r="M812" s="12" t="s">
        <v>105</v>
      </c>
      <c r="N812" s="13">
        <f t="shared" si="84"/>
        <v>332.5</v>
      </c>
      <c r="O812" s="13">
        <f t="shared" si="85"/>
        <v>2660</v>
      </c>
      <c r="P812" s="13">
        <f t="shared" si="86"/>
        <v>391014.87999999995</v>
      </c>
      <c r="Q812" s="13">
        <f t="shared" si="87"/>
        <v>365729.18000000005</v>
      </c>
      <c r="R812" s="13">
        <f t="shared" si="88"/>
        <v>4873651.6399999997</v>
      </c>
      <c r="S812" s="18">
        <f t="shared" si="89"/>
        <v>304</v>
      </c>
      <c r="T812" s="30">
        <f t="shared" si="90"/>
        <v>16031.748815789473</v>
      </c>
    </row>
    <row r="813" spans="1:20" ht="14.25" customHeight="1">
      <c r="A813" s="6">
        <v>45640</v>
      </c>
      <c r="B813" s="7" t="s">
        <v>57</v>
      </c>
      <c r="C813" s="7" t="s">
        <v>106</v>
      </c>
      <c r="D813" s="7" t="s">
        <v>107</v>
      </c>
      <c r="E813" s="7" t="s">
        <v>81</v>
      </c>
      <c r="F813" s="7" t="s">
        <v>82</v>
      </c>
      <c r="G813" s="7" t="s">
        <v>55</v>
      </c>
      <c r="H813" s="7" t="s">
        <v>56</v>
      </c>
      <c r="I813" s="7">
        <v>12</v>
      </c>
      <c r="J813" s="7">
        <v>8</v>
      </c>
      <c r="K813" s="7">
        <v>2660</v>
      </c>
      <c r="L813" s="7"/>
      <c r="M813" s="12" t="s">
        <v>105</v>
      </c>
      <c r="N813" s="13">
        <f t="shared" si="84"/>
        <v>332.5</v>
      </c>
      <c r="O813" s="13">
        <f t="shared" si="85"/>
        <v>2660</v>
      </c>
      <c r="P813" s="13">
        <f t="shared" si="86"/>
        <v>388354.87999999995</v>
      </c>
      <c r="Q813" s="13">
        <f t="shared" si="87"/>
        <v>329230.56999999995</v>
      </c>
      <c r="R813" s="13">
        <f t="shared" si="88"/>
        <v>4870991.6399999997</v>
      </c>
      <c r="S813" s="18">
        <f t="shared" si="89"/>
        <v>303</v>
      </c>
      <c r="T813" s="30">
        <f t="shared" si="90"/>
        <v>16075.88</v>
      </c>
    </row>
    <row r="814" spans="1:20" ht="14.25" customHeight="1">
      <c r="A814" s="6">
        <v>45645</v>
      </c>
      <c r="B814" s="7" t="s">
        <v>57</v>
      </c>
      <c r="C814" s="7" t="s">
        <v>87</v>
      </c>
      <c r="D814" s="7" t="s">
        <v>88</v>
      </c>
      <c r="E814" s="7" t="s">
        <v>60</v>
      </c>
      <c r="F814" s="7" t="s">
        <v>61</v>
      </c>
      <c r="G814" s="7" t="s">
        <v>26</v>
      </c>
      <c r="H814" s="7" t="s">
        <v>27</v>
      </c>
      <c r="I814" s="7">
        <v>12</v>
      </c>
      <c r="J814" s="7">
        <v>12</v>
      </c>
      <c r="K814" s="7">
        <v>2667.84</v>
      </c>
      <c r="L814" s="7"/>
      <c r="M814" s="12" t="s">
        <v>136</v>
      </c>
      <c r="N814" s="13">
        <f t="shared" si="84"/>
        <v>222.32000000000002</v>
      </c>
      <c r="O814" s="13">
        <f t="shared" si="85"/>
        <v>2667.84</v>
      </c>
      <c r="P814" s="13">
        <f t="shared" si="86"/>
        <v>88285.38</v>
      </c>
      <c r="Q814" s="13">
        <f t="shared" si="87"/>
        <v>603847.22000000009</v>
      </c>
      <c r="R814" s="13">
        <f t="shared" si="88"/>
        <v>11726640.109999999</v>
      </c>
      <c r="S814" s="18">
        <f t="shared" si="89"/>
        <v>259</v>
      </c>
      <c r="T814" s="30">
        <f t="shared" si="90"/>
        <v>45276.602741312738</v>
      </c>
    </row>
    <row r="815" spans="1:20" ht="14.25" customHeight="1">
      <c r="A815" s="6">
        <v>45642</v>
      </c>
      <c r="B815" s="7" t="s">
        <v>57</v>
      </c>
      <c r="C815" s="7" t="s">
        <v>126</v>
      </c>
      <c r="D815" s="7" t="s">
        <v>127</v>
      </c>
      <c r="E815" s="7" t="s">
        <v>45</v>
      </c>
      <c r="F815" s="7" t="s">
        <v>128</v>
      </c>
      <c r="G815" s="7" t="s">
        <v>26</v>
      </c>
      <c r="H815" s="7" t="s">
        <v>27</v>
      </c>
      <c r="I815" s="7">
        <v>12</v>
      </c>
      <c r="J815" s="7">
        <v>12</v>
      </c>
      <c r="K815" s="7">
        <v>2667.84</v>
      </c>
      <c r="L815" s="7"/>
      <c r="M815" s="12" t="s">
        <v>105</v>
      </c>
      <c r="N815" s="13">
        <f t="shared" si="84"/>
        <v>222.32000000000002</v>
      </c>
      <c r="O815" s="13">
        <f t="shared" si="85"/>
        <v>2667.84</v>
      </c>
      <c r="P815" s="13">
        <f t="shared" si="86"/>
        <v>85617.540000000008</v>
      </c>
      <c r="Q815" s="13">
        <f t="shared" si="87"/>
        <v>498901.11000000016</v>
      </c>
      <c r="R815" s="13">
        <f t="shared" si="88"/>
        <v>4868331.6399999997</v>
      </c>
      <c r="S815" s="18">
        <f t="shared" si="89"/>
        <v>302</v>
      </c>
      <c r="T815" s="30">
        <f t="shared" si="90"/>
        <v>16120.303443708608</v>
      </c>
    </row>
    <row r="816" spans="1:20" ht="14.25" customHeight="1">
      <c r="A816" s="6">
        <v>45642</v>
      </c>
      <c r="B816" s="7" t="s">
        <v>57</v>
      </c>
      <c r="C816" s="7" t="s">
        <v>126</v>
      </c>
      <c r="D816" s="7" t="s">
        <v>127</v>
      </c>
      <c r="E816" s="7" t="s">
        <v>45</v>
      </c>
      <c r="F816" s="7" t="s">
        <v>128</v>
      </c>
      <c r="G816" s="7" t="s">
        <v>26</v>
      </c>
      <c r="H816" s="7" t="s">
        <v>27</v>
      </c>
      <c r="I816" s="7">
        <v>24</v>
      </c>
      <c r="J816" s="7">
        <v>12</v>
      </c>
      <c r="K816" s="7">
        <v>2667.84</v>
      </c>
      <c r="L816" s="7"/>
      <c r="M816" s="12" t="s">
        <v>105</v>
      </c>
      <c r="N816" s="13">
        <f t="shared" si="84"/>
        <v>222.32000000000002</v>
      </c>
      <c r="O816" s="13">
        <f t="shared" si="85"/>
        <v>2667.84</v>
      </c>
      <c r="P816" s="13">
        <f t="shared" si="86"/>
        <v>82949.7</v>
      </c>
      <c r="Q816" s="13">
        <f t="shared" si="87"/>
        <v>496233.27000000014</v>
      </c>
      <c r="R816" s="13">
        <f t="shared" si="88"/>
        <v>4865663.8</v>
      </c>
      <c r="S816" s="18">
        <f t="shared" si="89"/>
        <v>301</v>
      </c>
      <c r="T816" s="30">
        <f t="shared" si="90"/>
        <v>16164.996013289036</v>
      </c>
    </row>
    <row r="817" spans="1:20" ht="14.25" customHeight="1">
      <c r="A817" s="6">
        <v>45642</v>
      </c>
      <c r="B817" s="7" t="s">
        <v>57</v>
      </c>
      <c r="C817" s="7" t="s">
        <v>126</v>
      </c>
      <c r="D817" s="7" t="s">
        <v>127</v>
      </c>
      <c r="E817" s="7" t="s">
        <v>45</v>
      </c>
      <c r="F817" s="7" t="s">
        <v>128</v>
      </c>
      <c r="G817" s="7" t="s">
        <v>18</v>
      </c>
      <c r="H817" s="7" t="s">
        <v>108</v>
      </c>
      <c r="I817" s="7">
        <v>72</v>
      </c>
      <c r="J817" s="7">
        <v>12</v>
      </c>
      <c r="K817" s="7">
        <v>2667.84</v>
      </c>
      <c r="L817" s="7"/>
      <c r="M817" s="12" t="s">
        <v>105</v>
      </c>
      <c r="N817" s="13">
        <f t="shared" si="84"/>
        <v>222.32000000000002</v>
      </c>
      <c r="O817" s="13">
        <f t="shared" si="85"/>
        <v>2667.84</v>
      </c>
      <c r="P817" s="13">
        <f t="shared" si="86"/>
        <v>10816.2</v>
      </c>
      <c r="Q817" s="13">
        <f t="shared" si="87"/>
        <v>493565.43000000011</v>
      </c>
      <c r="R817" s="13">
        <f t="shared" si="88"/>
        <v>4862995.96</v>
      </c>
      <c r="S817" s="18">
        <f t="shared" si="89"/>
        <v>300</v>
      </c>
      <c r="T817" s="30">
        <f t="shared" si="90"/>
        <v>16209.986533333333</v>
      </c>
    </row>
    <row r="818" spans="1:20" ht="14.25" customHeight="1">
      <c r="A818" s="6">
        <v>45645</v>
      </c>
      <c r="B818" s="7" t="s">
        <v>57</v>
      </c>
      <c r="C818" s="7" t="s">
        <v>87</v>
      </c>
      <c r="D818" s="7" t="s">
        <v>88</v>
      </c>
      <c r="E818" s="7" t="s">
        <v>60</v>
      </c>
      <c r="F818" s="7" t="s">
        <v>61</v>
      </c>
      <c r="G818" s="7" t="s">
        <v>18</v>
      </c>
      <c r="H818" s="7" t="s">
        <v>104</v>
      </c>
      <c r="I818" s="7">
        <v>240</v>
      </c>
      <c r="J818" s="7">
        <v>24</v>
      </c>
      <c r="K818" s="7">
        <v>2688</v>
      </c>
      <c r="L818" s="7"/>
      <c r="M818" s="12" t="s">
        <v>136</v>
      </c>
      <c r="N818" s="13">
        <f t="shared" si="84"/>
        <v>112</v>
      </c>
      <c r="O818" s="13">
        <f t="shared" si="85"/>
        <v>2688</v>
      </c>
      <c r="P818" s="13">
        <f t="shared" si="86"/>
        <v>323343.44</v>
      </c>
      <c r="Q818" s="13">
        <f t="shared" si="87"/>
        <v>601179.38000000012</v>
      </c>
      <c r="R818" s="13">
        <f t="shared" si="88"/>
        <v>11723972.27</v>
      </c>
      <c r="S818" s="18">
        <f t="shared" si="89"/>
        <v>258</v>
      </c>
      <c r="T818" s="30">
        <f t="shared" si="90"/>
        <v>45441.752984496125</v>
      </c>
    </row>
    <row r="819" spans="1:20" ht="14.25" customHeight="1">
      <c r="A819" s="6">
        <v>45640</v>
      </c>
      <c r="B819" s="7" t="s">
        <v>57</v>
      </c>
      <c r="C819" s="7" t="s">
        <v>84</v>
      </c>
      <c r="D819" s="7" t="s">
        <v>85</v>
      </c>
      <c r="E819" s="7" t="s">
        <v>60</v>
      </c>
      <c r="F819" s="7" t="s">
        <v>61</v>
      </c>
      <c r="G819" s="7" t="s">
        <v>18</v>
      </c>
      <c r="H819" s="7" t="s">
        <v>104</v>
      </c>
      <c r="I819" s="7">
        <v>240</v>
      </c>
      <c r="J819" s="7">
        <v>24</v>
      </c>
      <c r="K819" s="7">
        <v>2688</v>
      </c>
      <c r="L819" s="7"/>
      <c r="M819" s="12" t="s">
        <v>64</v>
      </c>
      <c r="N819" s="13">
        <f t="shared" si="84"/>
        <v>112</v>
      </c>
      <c r="O819" s="13">
        <f t="shared" si="85"/>
        <v>2688</v>
      </c>
      <c r="P819" s="13">
        <f t="shared" si="86"/>
        <v>320655.44</v>
      </c>
      <c r="Q819" s="13">
        <f t="shared" si="87"/>
        <v>359570.07999999996</v>
      </c>
      <c r="R819" s="13">
        <f t="shared" si="88"/>
        <v>719476.73999999987</v>
      </c>
      <c r="S819" s="18">
        <f t="shared" si="89"/>
        <v>53</v>
      </c>
      <c r="T819" s="30">
        <f t="shared" si="90"/>
        <v>13575.032830188677</v>
      </c>
    </row>
    <row r="820" spans="1:20" ht="14.25" customHeight="1">
      <c r="A820" s="6">
        <v>45642</v>
      </c>
      <c r="B820" s="7" t="s">
        <v>57</v>
      </c>
      <c r="C820" s="7" t="s">
        <v>126</v>
      </c>
      <c r="D820" s="7" t="s">
        <v>127</v>
      </c>
      <c r="E820" s="7" t="s">
        <v>45</v>
      </c>
      <c r="F820" s="7" t="s">
        <v>128</v>
      </c>
      <c r="G820" s="7" t="s">
        <v>26</v>
      </c>
      <c r="H820" s="7" t="s">
        <v>27</v>
      </c>
      <c r="I820" s="7">
        <v>12</v>
      </c>
      <c r="J820" s="7">
        <v>11</v>
      </c>
      <c r="K820" s="7">
        <v>2700.94</v>
      </c>
      <c r="L820" s="7"/>
      <c r="M820" s="12" t="s">
        <v>105</v>
      </c>
      <c r="N820" s="13">
        <f t="shared" si="84"/>
        <v>245.54</v>
      </c>
      <c r="O820" s="13">
        <f t="shared" si="85"/>
        <v>2700.94</v>
      </c>
      <c r="P820" s="13">
        <f t="shared" si="86"/>
        <v>80281.859999999986</v>
      </c>
      <c r="Q820" s="13">
        <f t="shared" si="87"/>
        <v>490897.59000000014</v>
      </c>
      <c r="R820" s="13">
        <f t="shared" si="88"/>
        <v>4860328.12</v>
      </c>
      <c r="S820" s="18">
        <f t="shared" si="89"/>
        <v>299</v>
      </c>
      <c r="T820" s="30">
        <f t="shared" si="90"/>
        <v>16255.277993311038</v>
      </c>
    </row>
    <row r="821" spans="1:20" ht="14.25" customHeight="1">
      <c r="A821" s="6">
        <v>45640</v>
      </c>
      <c r="B821" s="7" t="s">
        <v>57</v>
      </c>
      <c r="C821" s="7" t="s">
        <v>106</v>
      </c>
      <c r="D821" s="7" t="s">
        <v>107</v>
      </c>
      <c r="E821" s="7" t="s">
        <v>81</v>
      </c>
      <c r="F821" s="7" t="s">
        <v>82</v>
      </c>
      <c r="G821" s="7" t="s">
        <v>62</v>
      </c>
      <c r="H821" s="7" t="s">
        <v>124</v>
      </c>
      <c r="I821" s="7">
        <v>6</v>
      </c>
      <c r="J821" s="7">
        <v>6</v>
      </c>
      <c r="K821" s="7">
        <v>2716.62</v>
      </c>
      <c r="L821" s="7"/>
      <c r="M821" s="12" t="s">
        <v>105</v>
      </c>
      <c r="N821" s="13">
        <f t="shared" si="84"/>
        <v>452.77</v>
      </c>
      <c r="O821" s="13">
        <f t="shared" si="85"/>
        <v>2716.62</v>
      </c>
      <c r="P821" s="13">
        <f t="shared" si="86"/>
        <v>496082.67999999988</v>
      </c>
      <c r="Q821" s="13">
        <f t="shared" si="87"/>
        <v>326570.56999999995</v>
      </c>
      <c r="R821" s="13">
        <f t="shared" si="88"/>
        <v>4857627.18</v>
      </c>
      <c r="S821" s="18">
        <f t="shared" si="89"/>
        <v>298</v>
      </c>
      <c r="T821" s="30">
        <f t="shared" si="90"/>
        <v>16300.762348993288</v>
      </c>
    </row>
    <row r="822" spans="1:20" ht="14.25" customHeight="1">
      <c r="A822" s="6">
        <v>45640</v>
      </c>
      <c r="B822" s="7" t="s">
        <v>57</v>
      </c>
      <c r="C822" s="7" t="s">
        <v>96</v>
      </c>
      <c r="D822" s="7" t="s">
        <v>97</v>
      </c>
      <c r="E822" s="7" t="s">
        <v>60</v>
      </c>
      <c r="F822" s="7" t="s">
        <v>61</v>
      </c>
      <c r="G822" s="7" t="s">
        <v>74</v>
      </c>
      <c r="H822" s="7" t="s">
        <v>75</v>
      </c>
      <c r="I822" s="7">
        <v>48</v>
      </c>
      <c r="J822" s="7">
        <v>36</v>
      </c>
      <c r="K822" s="7">
        <v>2749.32</v>
      </c>
      <c r="L822" s="7"/>
      <c r="M822" s="12" t="s">
        <v>105</v>
      </c>
      <c r="N822" s="13">
        <f t="shared" si="84"/>
        <v>76.37</v>
      </c>
      <c r="O822" s="13">
        <f t="shared" si="85"/>
        <v>2749.32</v>
      </c>
      <c r="P822" s="13">
        <f t="shared" si="86"/>
        <v>351274.84</v>
      </c>
      <c r="Q822" s="13">
        <f t="shared" si="87"/>
        <v>769592.40999999992</v>
      </c>
      <c r="R822" s="13">
        <f t="shared" si="88"/>
        <v>4854910.5599999996</v>
      </c>
      <c r="S822" s="18">
        <f t="shared" si="89"/>
        <v>297</v>
      </c>
      <c r="T822" s="30">
        <f t="shared" si="90"/>
        <v>16346.500202020201</v>
      </c>
    </row>
    <row r="823" spans="1:20" ht="14.25" customHeight="1">
      <c r="A823" s="6">
        <v>45642</v>
      </c>
      <c r="B823" s="7" t="s">
        <v>57</v>
      </c>
      <c r="C823" s="7" t="s">
        <v>129</v>
      </c>
      <c r="D823" s="7" t="s">
        <v>130</v>
      </c>
      <c r="E823" s="7" t="s">
        <v>81</v>
      </c>
      <c r="F823" s="7" t="s">
        <v>82</v>
      </c>
      <c r="G823" s="7" t="s">
        <v>110</v>
      </c>
      <c r="H823" s="7" t="s">
        <v>111</v>
      </c>
      <c r="I823" s="7">
        <v>12</v>
      </c>
      <c r="J823" s="7">
        <v>12</v>
      </c>
      <c r="K823" s="7">
        <v>2749.92</v>
      </c>
      <c r="L823" s="7"/>
      <c r="M823" s="12" t="s">
        <v>105</v>
      </c>
      <c r="N823" s="13">
        <f t="shared" si="84"/>
        <v>229.16</v>
      </c>
      <c r="O823" s="13">
        <f t="shared" si="85"/>
        <v>2749.92</v>
      </c>
      <c r="P823" s="13">
        <f t="shared" si="86"/>
        <v>112169.16</v>
      </c>
      <c r="Q823" s="13">
        <f t="shared" si="87"/>
        <v>444060.19000000006</v>
      </c>
      <c r="R823" s="13">
        <f t="shared" si="88"/>
        <v>4852161.24</v>
      </c>
      <c r="S823" s="18">
        <f t="shared" si="89"/>
        <v>296</v>
      </c>
      <c r="T823" s="30">
        <f t="shared" si="90"/>
        <v>16392.436621621622</v>
      </c>
    </row>
    <row r="824" spans="1:20" ht="14.25" customHeight="1">
      <c r="A824" s="6">
        <v>45639</v>
      </c>
      <c r="B824" s="7" t="s">
        <v>57</v>
      </c>
      <c r="C824" s="7" t="s">
        <v>69</v>
      </c>
      <c r="D824" s="7" t="s">
        <v>70</v>
      </c>
      <c r="E824" s="7" t="s">
        <v>60</v>
      </c>
      <c r="F824" s="7" t="s">
        <v>61</v>
      </c>
      <c r="G824" s="7" t="s">
        <v>74</v>
      </c>
      <c r="H824" s="7" t="s">
        <v>75</v>
      </c>
      <c r="I824" s="7">
        <v>40</v>
      </c>
      <c r="J824" s="7">
        <v>40</v>
      </c>
      <c r="K824" s="7">
        <v>2750</v>
      </c>
      <c r="L824" s="7"/>
      <c r="M824" s="12" t="s">
        <v>64</v>
      </c>
      <c r="N824" s="13">
        <f t="shared" si="84"/>
        <v>68.75</v>
      </c>
      <c r="O824" s="13">
        <f t="shared" si="85"/>
        <v>2750</v>
      </c>
      <c r="P824" s="13">
        <f t="shared" si="86"/>
        <v>348525.52</v>
      </c>
      <c r="Q824" s="13">
        <f t="shared" si="87"/>
        <v>387799.05</v>
      </c>
      <c r="R824" s="13">
        <f t="shared" si="88"/>
        <v>716788.73999999987</v>
      </c>
      <c r="S824" s="18">
        <f t="shared" si="89"/>
        <v>52</v>
      </c>
      <c r="T824" s="30">
        <f t="shared" si="90"/>
        <v>13784.398846153843</v>
      </c>
    </row>
    <row r="825" spans="1:20" ht="14.25" customHeight="1">
      <c r="A825" s="6">
        <v>45640</v>
      </c>
      <c r="B825" s="7" t="s">
        <v>57</v>
      </c>
      <c r="C825" s="7" t="s">
        <v>96</v>
      </c>
      <c r="D825" s="7" t="s">
        <v>97</v>
      </c>
      <c r="E825" s="7" t="s">
        <v>60</v>
      </c>
      <c r="F825" s="7" t="s">
        <v>61</v>
      </c>
      <c r="G825" s="7" t="s">
        <v>74</v>
      </c>
      <c r="H825" s="7" t="s">
        <v>75</v>
      </c>
      <c r="I825" s="7">
        <v>40</v>
      </c>
      <c r="J825" s="7">
        <v>40</v>
      </c>
      <c r="K825" s="7">
        <v>2750</v>
      </c>
      <c r="L825" s="7"/>
      <c r="M825" s="12" t="s">
        <v>105</v>
      </c>
      <c r="N825" s="13">
        <f t="shared" si="84"/>
        <v>68.75</v>
      </c>
      <c r="O825" s="13">
        <f t="shared" si="85"/>
        <v>2750</v>
      </c>
      <c r="P825" s="13">
        <f t="shared" si="86"/>
        <v>345775.52</v>
      </c>
      <c r="Q825" s="13">
        <f t="shared" si="87"/>
        <v>766843.08999999985</v>
      </c>
      <c r="R825" s="13">
        <f t="shared" si="88"/>
        <v>4849411.32</v>
      </c>
      <c r="S825" s="18">
        <f t="shared" si="89"/>
        <v>295</v>
      </c>
      <c r="T825" s="30">
        <f t="shared" si="90"/>
        <v>16438.682440677967</v>
      </c>
    </row>
    <row r="826" spans="1:20" ht="14.25" customHeight="1">
      <c r="A826" s="6">
        <v>45639</v>
      </c>
      <c r="B826" s="7" t="s">
        <v>57</v>
      </c>
      <c r="C826" s="7" t="s">
        <v>65</v>
      </c>
      <c r="D826" s="7" t="s">
        <v>66</v>
      </c>
      <c r="E826" s="7" t="s">
        <v>60</v>
      </c>
      <c r="F826" s="7" t="s">
        <v>61</v>
      </c>
      <c r="G826" s="7" t="s">
        <v>74</v>
      </c>
      <c r="H826" s="7" t="s">
        <v>75</v>
      </c>
      <c r="I826" s="7">
        <v>40</v>
      </c>
      <c r="J826" s="7">
        <v>40</v>
      </c>
      <c r="K826" s="7">
        <v>2750</v>
      </c>
      <c r="L826" s="7"/>
      <c r="M826" s="12" t="s">
        <v>64</v>
      </c>
      <c r="N826" s="13">
        <f t="shared" si="84"/>
        <v>68.75</v>
      </c>
      <c r="O826" s="13">
        <f t="shared" si="85"/>
        <v>2750</v>
      </c>
      <c r="P826" s="13">
        <f t="shared" si="86"/>
        <v>343025.52</v>
      </c>
      <c r="Q826" s="13">
        <f t="shared" si="87"/>
        <v>506489.00999999989</v>
      </c>
      <c r="R826" s="13">
        <f t="shared" si="88"/>
        <v>714038.73999999987</v>
      </c>
      <c r="S826" s="18">
        <f t="shared" si="89"/>
        <v>51</v>
      </c>
      <c r="T826" s="30">
        <f t="shared" si="90"/>
        <v>14000.759607843134</v>
      </c>
    </row>
    <row r="827" spans="1:20" ht="14.25" customHeight="1">
      <c r="A827" s="6">
        <v>45644</v>
      </c>
      <c r="B827" s="7" t="s">
        <v>57</v>
      </c>
      <c r="C827" s="7" t="s">
        <v>72</v>
      </c>
      <c r="D827" s="7" t="s">
        <v>73</v>
      </c>
      <c r="E827" s="7" t="s">
        <v>60</v>
      </c>
      <c r="F827" s="7" t="s">
        <v>61</v>
      </c>
      <c r="G827" s="7" t="s">
        <v>40</v>
      </c>
      <c r="H827" s="7" t="s">
        <v>50</v>
      </c>
      <c r="I827" s="7">
        <v>540</v>
      </c>
      <c r="J827" s="7">
        <v>60</v>
      </c>
      <c r="K827" s="7">
        <v>2754</v>
      </c>
      <c r="L827" s="7"/>
      <c r="M827" s="12" t="s">
        <v>136</v>
      </c>
      <c r="N827" s="13">
        <f t="shared" si="84"/>
        <v>45.9</v>
      </c>
      <c r="O827" s="13">
        <f t="shared" si="85"/>
        <v>2754</v>
      </c>
      <c r="P827" s="13">
        <f t="shared" si="86"/>
        <v>24478.710000000003</v>
      </c>
      <c r="Q827" s="13">
        <f t="shared" si="87"/>
        <v>382204.92999999993</v>
      </c>
      <c r="R827" s="13">
        <f t="shared" si="88"/>
        <v>11721284.27</v>
      </c>
      <c r="S827" s="18">
        <f t="shared" si="89"/>
        <v>257</v>
      </c>
      <c r="T827" s="30">
        <f t="shared" si="90"/>
        <v>45608.11</v>
      </c>
    </row>
    <row r="828" spans="1:20" ht="14.25" customHeight="1">
      <c r="A828" s="6">
        <v>45640</v>
      </c>
      <c r="B828" s="7" t="s">
        <v>57</v>
      </c>
      <c r="C828" s="7" t="s">
        <v>58</v>
      </c>
      <c r="D828" s="7" t="s">
        <v>59</v>
      </c>
      <c r="E828" s="7" t="s">
        <v>60</v>
      </c>
      <c r="F828" s="7" t="s">
        <v>61</v>
      </c>
      <c r="G828" s="7" t="s">
        <v>55</v>
      </c>
      <c r="H828" s="7" t="s">
        <v>56</v>
      </c>
      <c r="I828" s="7">
        <v>40</v>
      </c>
      <c r="J828" s="7">
        <v>16</v>
      </c>
      <c r="K828" s="7">
        <v>2768.8</v>
      </c>
      <c r="L828" s="7"/>
      <c r="M828" s="12" t="s">
        <v>105</v>
      </c>
      <c r="N828" s="13">
        <f t="shared" si="84"/>
        <v>173.05</v>
      </c>
      <c r="O828" s="13">
        <f t="shared" si="85"/>
        <v>2768.8</v>
      </c>
      <c r="P828" s="13">
        <f t="shared" si="86"/>
        <v>385694.87999999995</v>
      </c>
      <c r="Q828" s="13">
        <f t="shared" si="87"/>
        <v>363069.18000000005</v>
      </c>
      <c r="R828" s="13">
        <f t="shared" si="88"/>
        <v>4846661.32</v>
      </c>
      <c r="S828" s="18">
        <f t="shared" si="89"/>
        <v>294</v>
      </c>
      <c r="T828" s="30">
        <f t="shared" si="90"/>
        <v>16485.242585034015</v>
      </c>
    </row>
    <row r="829" spans="1:20" ht="14.25" customHeight="1">
      <c r="A829" s="6">
        <v>45646</v>
      </c>
      <c r="B829" s="7" t="s">
        <v>57</v>
      </c>
      <c r="C829" s="7" t="s">
        <v>67</v>
      </c>
      <c r="D829" s="7" t="s">
        <v>68</v>
      </c>
      <c r="E829" s="7" t="s">
        <v>60</v>
      </c>
      <c r="F829" s="7" t="s">
        <v>61</v>
      </c>
      <c r="G829" s="7" t="s">
        <v>18</v>
      </c>
      <c r="H829" s="7" t="s">
        <v>104</v>
      </c>
      <c r="I829" s="7">
        <v>80</v>
      </c>
      <c r="J829" s="7">
        <v>40</v>
      </c>
      <c r="K829" s="7">
        <v>2773.2</v>
      </c>
      <c r="L829" s="7"/>
      <c r="M829" s="12" t="s">
        <v>136</v>
      </c>
      <c r="N829" s="13">
        <f t="shared" si="84"/>
        <v>69.33</v>
      </c>
      <c r="O829" s="13">
        <f t="shared" si="85"/>
        <v>2773.2</v>
      </c>
      <c r="P829" s="13">
        <f t="shared" si="86"/>
        <v>317967.44</v>
      </c>
      <c r="Q829" s="13">
        <f t="shared" si="87"/>
        <v>279579.80000000005</v>
      </c>
      <c r="R829" s="13">
        <f t="shared" si="88"/>
        <v>11718530.27</v>
      </c>
      <c r="S829" s="18">
        <f t="shared" si="89"/>
        <v>256</v>
      </c>
      <c r="T829" s="30">
        <f t="shared" si="90"/>
        <v>45775.508867187498</v>
      </c>
    </row>
    <row r="830" spans="1:20" ht="14.25" customHeight="1">
      <c r="A830" s="6">
        <v>45644</v>
      </c>
      <c r="B830" s="7" t="s">
        <v>57</v>
      </c>
      <c r="C830" s="7" t="s">
        <v>72</v>
      </c>
      <c r="D830" s="7" t="s">
        <v>73</v>
      </c>
      <c r="E830" s="7" t="s">
        <v>60</v>
      </c>
      <c r="F830" s="7" t="s">
        <v>61</v>
      </c>
      <c r="G830" s="7" t="s">
        <v>18</v>
      </c>
      <c r="H830" s="7" t="s">
        <v>104</v>
      </c>
      <c r="I830" s="7">
        <v>80</v>
      </c>
      <c r="J830" s="7">
        <v>40</v>
      </c>
      <c r="K830" s="7">
        <v>2773.2</v>
      </c>
      <c r="L830" s="7"/>
      <c r="M830" s="12" t="s">
        <v>136</v>
      </c>
      <c r="N830" s="13">
        <f t="shared" si="84"/>
        <v>69.33</v>
      </c>
      <c r="O830" s="13">
        <f t="shared" si="85"/>
        <v>2773.2</v>
      </c>
      <c r="P830" s="13">
        <f t="shared" si="86"/>
        <v>315194.23999999999</v>
      </c>
      <c r="Q830" s="13">
        <f t="shared" si="87"/>
        <v>379450.92999999993</v>
      </c>
      <c r="R830" s="13">
        <f t="shared" si="88"/>
        <v>11715757.07</v>
      </c>
      <c r="S830" s="18">
        <f t="shared" si="89"/>
        <v>255</v>
      </c>
      <c r="T830" s="30">
        <f t="shared" si="90"/>
        <v>45944.145372549021</v>
      </c>
    </row>
    <row r="831" spans="1:20" ht="14.25" customHeight="1">
      <c r="A831" s="6">
        <v>45639</v>
      </c>
      <c r="B831" s="7" t="s">
        <v>57</v>
      </c>
      <c r="C831" s="7" t="s">
        <v>67</v>
      </c>
      <c r="D831" s="7" t="s">
        <v>68</v>
      </c>
      <c r="E831" s="7" t="s">
        <v>60</v>
      </c>
      <c r="F831" s="7" t="s">
        <v>61</v>
      </c>
      <c r="G831" s="7" t="s">
        <v>62</v>
      </c>
      <c r="H831" s="7" t="s">
        <v>71</v>
      </c>
      <c r="I831" s="7">
        <v>12</v>
      </c>
      <c r="J831" s="7">
        <v>24</v>
      </c>
      <c r="K831" s="7">
        <v>2777.76</v>
      </c>
      <c r="L831" s="7"/>
      <c r="M831" s="12" t="s">
        <v>64</v>
      </c>
      <c r="N831" s="13">
        <f t="shared" si="84"/>
        <v>115.74000000000001</v>
      </c>
      <c r="O831" s="13">
        <f t="shared" si="85"/>
        <v>2777.76</v>
      </c>
      <c r="P831" s="13">
        <f t="shared" si="86"/>
        <v>836791.6399999999</v>
      </c>
      <c r="Q831" s="13">
        <f t="shared" si="87"/>
        <v>276806.60000000003</v>
      </c>
      <c r="R831" s="13">
        <f t="shared" si="88"/>
        <v>711288.73999999987</v>
      </c>
      <c r="S831" s="18">
        <f t="shared" si="89"/>
        <v>50</v>
      </c>
      <c r="T831" s="30">
        <f t="shared" si="90"/>
        <v>14225.774799999997</v>
      </c>
    </row>
    <row r="832" spans="1:20" ht="14.25" customHeight="1">
      <c r="A832" s="6">
        <v>45644</v>
      </c>
      <c r="B832" s="7" t="s">
        <v>57</v>
      </c>
      <c r="C832" s="7" t="s">
        <v>65</v>
      </c>
      <c r="D832" s="7" t="s">
        <v>66</v>
      </c>
      <c r="E832" s="7" t="s">
        <v>60</v>
      </c>
      <c r="F832" s="7" t="s">
        <v>61</v>
      </c>
      <c r="G832" s="7" t="s">
        <v>18</v>
      </c>
      <c r="H832" s="7" t="s">
        <v>102</v>
      </c>
      <c r="I832" s="7">
        <v>200</v>
      </c>
      <c r="J832" s="7">
        <v>5</v>
      </c>
      <c r="K832" s="7">
        <v>2790.2</v>
      </c>
      <c r="L832" s="7"/>
      <c r="M832" s="12" t="s">
        <v>136</v>
      </c>
      <c r="N832" s="13">
        <f t="shared" si="84"/>
        <v>558.04</v>
      </c>
      <c r="O832" s="13">
        <f t="shared" si="85"/>
        <v>2790.2</v>
      </c>
      <c r="P832" s="13">
        <f t="shared" si="86"/>
        <v>144004.13999999998</v>
      </c>
      <c r="Q832" s="13">
        <f t="shared" si="87"/>
        <v>503739.00999999989</v>
      </c>
      <c r="R832" s="13">
        <f t="shared" si="88"/>
        <v>11712983.869999999</v>
      </c>
      <c r="S832" s="18">
        <f t="shared" si="89"/>
        <v>254</v>
      </c>
      <c r="T832" s="30">
        <f t="shared" si="90"/>
        <v>46114.109724409449</v>
      </c>
    </row>
    <row r="833" spans="1:20" ht="14.25" customHeight="1">
      <c r="A833" s="6">
        <v>45640</v>
      </c>
      <c r="B833" s="7" t="s">
        <v>57</v>
      </c>
      <c r="C833" s="7" t="s">
        <v>84</v>
      </c>
      <c r="D833" s="7" t="s">
        <v>85</v>
      </c>
      <c r="E833" s="7" t="s">
        <v>60</v>
      </c>
      <c r="F833" s="7" t="s">
        <v>61</v>
      </c>
      <c r="G833" s="7" t="s">
        <v>18</v>
      </c>
      <c r="H833" s="7" t="s">
        <v>104</v>
      </c>
      <c r="I833" s="7">
        <v>480</v>
      </c>
      <c r="J833" s="7">
        <v>40</v>
      </c>
      <c r="K833" s="7">
        <v>2800</v>
      </c>
      <c r="L833" s="7"/>
      <c r="M833" s="12" t="s">
        <v>64</v>
      </c>
      <c r="N833" s="13">
        <f t="shared" si="84"/>
        <v>70</v>
      </c>
      <c r="O833" s="13">
        <f t="shared" si="85"/>
        <v>2800</v>
      </c>
      <c r="P833" s="13">
        <f t="shared" si="86"/>
        <v>312421.03999999998</v>
      </c>
      <c r="Q833" s="13">
        <f t="shared" si="87"/>
        <v>356882.07999999996</v>
      </c>
      <c r="R833" s="13">
        <f t="shared" si="88"/>
        <v>708510.97999999986</v>
      </c>
      <c r="S833" s="18">
        <f t="shared" si="89"/>
        <v>49</v>
      </c>
      <c r="T833" s="30">
        <f t="shared" si="90"/>
        <v>14459.407755102038</v>
      </c>
    </row>
    <row r="834" spans="1:20" ht="14.25" customHeight="1">
      <c r="A834" s="6">
        <v>45646</v>
      </c>
      <c r="B834" s="7" t="s">
        <v>57</v>
      </c>
      <c r="C834" s="7" t="s">
        <v>67</v>
      </c>
      <c r="D834" s="7" t="s">
        <v>68</v>
      </c>
      <c r="E834" s="7" t="s">
        <v>60</v>
      </c>
      <c r="F834" s="7" t="s">
        <v>61</v>
      </c>
      <c r="G834" s="7" t="s">
        <v>74</v>
      </c>
      <c r="H834" s="7" t="s">
        <v>75</v>
      </c>
      <c r="I834" s="7">
        <v>30</v>
      </c>
      <c r="J834" s="7">
        <v>6</v>
      </c>
      <c r="K834" s="7">
        <v>2809.08</v>
      </c>
      <c r="L834" s="7"/>
      <c r="M834" s="12" t="s">
        <v>136</v>
      </c>
      <c r="N834" s="13">
        <f t="shared" ref="N834:N897" si="91">K834/J834</f>
        <v>468.18</v>
      </c>
      <c r="O834" s="13">
        <f t="shared" ref="O834:O897" si="92">J834*N834</f>
        <v>2809.08</v>
      </c>
      <c r="P834" s="13">
        <f t="shared" ref="P834:P897" si="93">SUMIFS(O834:O2260,G834:G2260,G834,H834:H2260,H834)</f>
        <v>340275.52</v>
      </c>
      <c r="Q834" s="13">
        <f t="shared" ref="Q834:Q897" si="94">SUMIF(C834:C2260,C834,O834:O2260)</f>
        <v>274028.84000000003</v>
      </c>
      <c r="R834" s="13">
        <f t="shared" si="88"/>
        <v>11710193.67</v>
      </c>
      <c r="S834" s="18">
        <f t="shared" si="89"/>
        <v>253</v>
      </c>
      <c r="T834" s="30">
        <f t="shared" si="90"/>
        <v>46285.350474308303</v>
      </c>
    </row>
    <row r="835" spans="1:20" ht="14.25" customHeight="1">
      <c r="A835" s="6">
        <v>45640</v>
      </c>
      <c r="B835" s="7" t="s">
        <v>57</v>
      </c>
      <c r="C835" s="7" t="s">
        <v>87</v>
      </c>
      <c r="D835" s="7" t="s">
        <v>88</v>
      </c>
      <c r="E835" s="7" t="s">
        <v>60</v>
      </c>
      <c r="F835" s="7" t="s">
        <v>61</v>
      </c>
      <c r="G835" s="7" t="s">
        <v>74</v>
      </c>
      <c r="H835" s="7" t="s">
        <v>75</v>
      </c>
      <c r="I835" s="7">
        <v>30</v>
      </c>
      <c r="J835" s="7">
        <v>6</v>
      </c>
      <c r="K835" s="7">
        <v>2809.08</v>
      </c>
      <c r="L835" s="7"/>
      <c r="M835" s="12" t="s">
        <v>105</v>
      </c>
      <c r="N835" s="13">
        <f t="shared" si="91"/>
        <v>468.18</v>
      </c>
      <c r="O835" s="13">
        <f t="shared" si="92"/>
        <v>2809.08</v>
      </c>
      <c r="P835" s="13">
        <f t="shared" si="93"/>
        <v>337466.44000000006</v>
      </c>
      <c r="Q835" s="13">
        <f t="shared" si="94"/>
        <v>598491.38000000012</v>
      </c>
      <c r="R835" s="13">
        <f t="shared" ref="R835:R898" si="95">SUMIF(M835:M2261,M835,O835:O2261)</f>
        <v>4843892.5200000005</v>
      </c>
      <c r="S835" s="18">
        <f t="shared" ref="S835:S898" si="96">COUNTIF(M835:M2261,M835)</f>
        <v>293</v>
      </c>
      <c r="T835" s="30">
        <f t="shared" ref="T835:T898" si="97">R835/S835</f>
        <v>16532.056382252562</v>
      </c>
    </row>
    <row r="836" spans="1:20" ht="14.25" customHeight="1">
      <c r="A836" s="6">
        <v>45642</v>
      </c>
      <c r="B836" s="7" t="s">
        <v>57</v>
      </c>
      <c r="C836" s="7" t="s">
        <v>129</v>
      </c>
      <c r="D836" s="7" t="s">
        <v>130</v>
      </c>
      <c r="E836" s="7" t="s">
        <v>81</v>
      </c>
      <c r="F836" s="7" t="s">
        <v>82</v>
      </c>
      <c r="G836" s="7" t="s">
        <v>74</v>
      </c>
      <c r="H836" s="7" t="s">
        <v>75</v>
      </c>
      <c r="I836" s="7">
        <v>30</v>
      </c>
      <c r="J836" s="7">
        <v>6</v>
      </c>
      <c r="K836" s="7">
        <v>2809.08</v>
      </c>
      <c r="L836" s="7"/>
      <c r="M836" s="12" t="s">
        <v>136</v>
      </c>
      <c r="N836" s="13">
        <f t="shared" si="91"/>
        <v>468.18</v>
      </c>
      <c r="O836" s="13">
        <f t="shared" si="92"/>
        <v>2809.08</v>
      </c>
      <c r="P836" s="13">
        <f t="shared" si="93"/>
        <v>334657.36000000004</v>
      </c>
      <c r="Q836" s="13">
        <f t="shared" si="94"/>
        <v>441310.27</v>
      </c>
      <c r="R836" s="13">
        <f t="shared" si="95"/>
        <v>11707384.59</v>
      </c>
      <c r="S836" s="18">
        <f t="shared" si="96"/>
        <v>252</v>
      </c>
      <c r="T836" s="30">
        <f t="shared" si="97"/>
        <v>46457.875357142853</v>
      </c>
    </row>
    <row r="837" spans="1:20" ht="14.25" customHeight="1">
      <c r="A837" s="6">
        <v>45645</v>
      </c>
      <c r="B837" s="7" t="s">
        <v>57</v>
      </c>
      <c r="C837" s="7" t="s">
        <v>87</v>
      </c>
      <c r="D837" s="7" t="s">
        <v>88</v>
      </c>
      <c r="E837" s="7" t="s">
        <v>60</v>
      </c>
      <c r="F837" s="7" t="s">
        <v>61</v>
      </c>
      <c r="G837" s="7" t="s">
        <v>18</v>
      </c>
      <c r="H837" s="7" t="s">
        <v>108</v>
      </c>
      <c r="I837" s="7">
        <v>30</v>
      </c>
      <c r="J837" s="7">
        <v>18</v>
      </c>
      <c r="K837" s="7">
        <v>2812.68</v>
      </c>
      <c r="L837" s="7"/>
      <c r="M837" s="12" t="s">
        <v>136</v>
      </c>
      <c r="N837" s="13">
        <f t="shared" si="91"/>
        <v>156.26</v>
      </c>
      <c r="O837" s="13">
        <f t="shared" si="92"/>
        <v>2812.68</v>
      </c>
      <c r="P837" s="13">
        <f t="shared" si="93"/>
        <v>8148.3600000000006</v>
      </c>
      <c r="Q837" s="13">
        <f t="shared" si="94"/>
        <v>595682.30000000005</v>
      </c>
      <c r="R837" s="13">
        <f t="shared" si="95"/>
        <v>11704575.51</v>
      </c>
      <c r="S837" s="18">
        <f t="shared" si="96"/>
        <v>251</v>
      </c>
      <c r="T837" s="30">
        <f t="shared" si="97"/>
        <v>46631.77494023904</v>
      </c>
    </row>
    <row r="838" spans="1:20" ht="14.25" customHeight="1">
      <c r="A838" s="6">
        <v>45640</v>
      </c>
      <c r="B838" s="7" t="s">
        <v>57</v>
      </c>
      <c r="C838" s="7" t="s">
        <v>90</v>
      </c>
      <c r="D838" s="7" t="s">
        <v>91</v>
      </c>
      <c r="E838" s="7" t="s">
        <v>81</v>
      </c>
      <c r="F838" s="7" t="s">
        <v>82</v>
      </c>
      <c r="G838" s="7" t="s">
        <v>40</v>
      </c>
      <c r="H838" s="7" t="s">
        <v>41</v>
      </c>
      <c r="I838" s="7">
        <v>216</v>
      </c>
      <c r="J838" s="7">
        <v>27</v>
      </c>
      <c r="K838" s="7">
        <v>2816.37</v>
      </c>
      <c r="L838" s="7"/>
      <c r="M838" s="12" t="s">
        <v>105</v>
      </c>
      <c r="N838" s="13">
        <f t="shared" si="91"/>
        <v>104.31</v>
      </c>
      <c r="O838" s="13">
        <f t="shared" si="92"/>
        <v>2816.37</v>
      </c>
      <c r="P838" s="13">
        <f t="shared" si="93"/>
        <v>118357.23</v>
      </c>
      <c r="Q838" s="13">
        <f t="shared" si="94"/>
        <v>296391.36</v>
      </c>
      <c r="R838" s="13">
        <f t="shared" si="95"/>
        <v>4841083.4400000004</v>
      </c>
      <c r="S838" s="18">
        <f t="shared" si="96"/>
        <v>292</v>
      </c>
      <c r="T838" s="30">
        <f t="shared" si="97"/>
        <v>16579.052876712329</v>
      </c>
    </row>
    <row r="839" spans="1:20" ht="14.25" customHeight="1">
      <c r="A839" s="6">
        <v>45640</v>
      </c>
      <c r="B839" s="7" t="s">
        <v>57</v>
      </c>
      <c r="C839" s="7" t="s">
        <v>106</v>
      </c>
      <c r="D839" s="7" t="s">
        <v>107</v>
      </c>
      <c r="E839" s="7" t="s">
        <v>81</v>
      </c>
      <c r="F839" s="7" t="s">
        <v>82</v>
      </c>
      <c r="G839" s="7" t="s">
        <v>40</v>
      </c>
      <c r="H839" s="7" t="s">
        <v>41</v>
      </c>
      <c r="I839" s="7">
        <v>216</v>
      </c>
      <c r="J839" s="7">
        <v>27</v>
      </c>
      <c r="K839" s="7">
        <v>2816.37</v>
      </c>
      <c r="L839" s="7"/>
      <c r="M839" s="12" t="s">
        <v>105</v>
      </c>
      <c r="N839" s="13">
        <f t="shared" si="91"/>
        <v>104.31</v>
      </c>
      <c r="O839" s="13">
        <f t="shared" si="92"/>
        <v>2816.37</v>
      </c>
      <c r="P839" s="13">
        <f t="shared" si="93"/>
        <v>115540.85999999999</v>
      </c>
      <c r="Q839" s="13">
        <f t="shared" si="94"/>
        <v>323853.94999999995</v>
      </c>
      <c r="R839" s="13">
        <f t="shared" si="95"/>
        <v>4838267.07</v>
      </c>
      <c r="S839" s="18">
        <f t="shared" si="96"/>
        <v>291</v>
      </c>
      <c r="T839" s="30">
        <f t="shared" si="97"/>
        <v>16626.347319587629</v>
      </c>
    </row>
    <row r="840" spans="1:20" ht="14.25" customHeight="1">
      <c r="A840" s="6">
        <v>45642</v>
      </c>
      <c r="B840" s="7" t="s">
        <v>57</v>
      </c>
      <c r="C840" s="7" t="s">
        <v>129</v>
      </c>
      <c r="D840" s="7" t="s">
        <v>130</v>
      </c>
      <c r="E840" s="7" t="s">
        <v>81</v>
      </c>
      <c r="F840" s="7" t="s">
        <v>82</v>
      </c>
      <c r="G840" s="7" t="s">
        <v>62</v>
      </c>
      <c r="H840" s="7" t="s">
        <v>124</v>
      </c>
      <c r="I840" s="7">
        <v>12</v>
      </c>
      <c r="J840" s="7">
        <v>12</v>
      </c>
      <c r="K840" s="7">
        <v>2833.32</v>
      </c>
      <c r="L840" s="7"/>
      <c r="M840" s="12" t="s">
        <v>136</v>
      </c>
      <c r="N840" s="13">
        <f t="shared" si="91"/>
        <v>236.11</v>
      </c>
      <c r="O840" s="13">
        <f t="shared" si="92"/>
        <v>2833.32</v>
      </c>
      <c r="P840" s="13">
        <f t="shared" si="93"/>
        <v>493366.05999999994</v>
      </c>
      <c r="Q840" s="13">
        <f t="shared" si="94"/>
        <v>438501.19</v>
      </c>
      <c r="R840" s="13">
        <f t="shared" si="95"/>
        <v>11701762.83</v>
      </c>
      <c r="S840" s="18">
        <f t="shared" si="96"/>
        <v>250</v>
      </c>
      <c r="T840" s="30">
        <f t="shared" si="97"/>
        <v>46807.051319999999</v>
      </c>
    </row>
    <row r="841" spans="1:20" ht="14.25" customHeight="1">
      <c r="A841" s="6">
        <v>45640</v>
      </c>
      <c r="B841" s="7" t="s">
        <v>57</v>
      </c>
      <c r="C841" s="7" t="s">
        <v>65</v>
      </c>
      <c r="D841" s="7" t="s">
        <v>66</v>
      </c>
      <c r="E841" s="7" t="s">
        <v>60</v>
      </c>
      <c r="F841" s="7" t="s">
        <v>61</v>
      </c>
      <c r="G841" s="7" t="s">
        <v>62</v>
      </c>
      <c r="H841" s="7" t="s">
        <v>124</v>
      </c>
      <c r="I841" s="7">
        <v>12</v>
      </c>
      <c r="J841" s="7">
        <v>12</v>
      </c>
      <c r="K841" s="7">
        <v>2833.32</v>
      </c>
      <c r="L841" s="7"/>
      <c r="M841" s="12" t="s">
        <v>105</v>
      </c>
      <c r="N841" s="13">
        <f t="shared" si="91"/>
        <v>236.11</v>
      </c>
      <c r="O841" s="13">
        <f t="shared" si="92"/>
        <v>2833.32</v>
      </c>
      <c r="P841" s="13">
        <f t="shared" si="93"/>
        <v>490532.73999999993</v>
      </c>
      <c r="Q841" s="13">
        <f t="shared" si="94"/>
        <v>500948.80999999994</v>
      </c>
      <c r="R841" s="13">
        <f t="shared" si="95"/>
        <v>4835450.7</v>
      </c>
      <c r="S841" s="18">
        <f t="shared" si="96"/>
        <v>290</v>
      </c>
      <c r="T841" s="30">
        <f t="shared" si="97"/>
        <v>16673.967931034484</v>
      </c>
    </row>
    <row r="842" spans="1:20" ht="14.25" customHeight="1">
      <c r="A842" s="6">
        <v>45639</v>
      </c>
      <c r="B842" s="7" t="s">
        <v>57</v>
      </c>
      <c r="C842" s="7" t="s">
        <v>67</v>
      </c>
      <c r="D842" s="7" t="s">
        <v>68</v>
      </c>
      <c r="E842" s="7" t="s">
        <v>60</v>
      </c>
      <c r="F842" s="7" t="s">
        <v>61</v>
      </c>
      <c r="G842" s="7" t="s">
        <v>74</v>
      </c>
      <c r="H842" s="7" t="s">
        <v>75</v>
      </c>
      <c r="I842" s="7">
        <v>36</v>
      </c>
      <c r="J842" s="7">
        <v>72</v>
      </c>
      <c r="K842" s="7">
        <v>2880</v>
      </c>
      <c r="L842" s="7"/>
      <c r="M842" s="12" t="s">
        <v>64</v>
      </c>
      <c r="N842" s="13">
        <f t="shared" si="91"/>
        <v>40</v>
      </c>
      <c r="O842" s="13">
        <f t="shared" si="92"/>
        <v>2880</v>
      </c>
      <c r="P842" s="13">
        <f t="shared" si="93"/>
        <v>331848.28000000003</v>
      </c>
      <c r="Q842" s="13">
        <f t="shared" si="94"/>
        <v>271219.76</v>
      </c>
      <c r="R842" s="13">
        <f t="shared" si="95"/>
        <v>705710.97999999986</v>
      </c>
      <c r="S842" s="18">
        <f t="shared" si="96"/>
        <v>48</v>
      </c>
      <c r="T842" s="30">
        <f t="shared" si="97"/>
        <v>14702.312083333331</v>
      </c>
    </row>
    <row r="843" spans="1:20" ht="14.25" customHeight="1">
      <c r="A843" s="6">
        <v>45643</v>
      </c>
      <c r="B843" s="7" t="s">
        <v>57</v>
      </c>
      <c r="C843" s="7" t="s">
        <v>137</v>
      </c>
      <c r="D843" s="7" t="s">
        <v>138</v>
      </c>
      <c r="E843" s="7" t="s">
        <v>60</v>
      </c>
      <c r="F843" s="7" t="s">
        <v>61</v>
      </c>
      <c r="G843" s="7" t="s">
        <v>26</v>
      </c>
      <c r="H843" s="7" t="s">
        <v>27</v>
      </c>
      <c r="I843" s="7">
        <v>144</v>
      </c>
      <c r="J843" s="7">
        <v>144</v>
      </c>
      <c r="K843" s="7">
        <v>2880</v>
      </c>
      <c r="L843" s="7"/>
      <c r="M843" s="12" t="s">
        <v>136</v>
      </c>
      <c r="N843" s="13">
        <f t="shared" si="91"/>
        <v>20</v>
      </c>
      <c r="O843" s="13">
        <f t="shared" si="92"/>
        <v>2880</v>
      </c>
      <c r="P843" s="13">
        <f t="shared" si="93"/>
        <v>77580.92</v>
      </c>
      <c r="Q843" s="13">
        <f t="shared" si="94"/>
        <v>354033.15</v>
      </c>
      <c r="R843" s="13">
        <f t="shared" si="95"/>
        <v>11698929.51</v>
      </c>
      <c r="S843" s="18">
        <f t="shared" si="96"/>
        <v>249</v>
      </c>
      <c r="T843" s="30">
        <f t="shared" si="97"/>
        <v>46983.652650602409</v>
      </c>
    </row>
    <row r="844" spans="1:20" ht="14.25" customHeight="1">
      <c r="A844" s="6">
        <v>45640</v>
      </c>
      <c r="B844" s="7" t="s">
        <v>57</v>
      </c>
      <c r="C844" s="7" t="s">
        <v>96</v>
      </c>
      <c r="D844" s="7" t="s">
        <v>97</v>
      </c>
      <c r="E844" s="7" t="s">
        <v>60</v>
      </c>
      <c r="F844" s="7" t="s">
        <v>61</v>
      </c>
      <c r="G844" s="7" t="s">
        <v>26</v>
      </c>
      <c r="H844" s="7" t="s">
        <v>27</v>
      </c>
      <c r="I844" s="7">
        <v>144</v>
      </c>
      <c r="J844" s="7">
        <v>144</v>
      </c>
      <c r="K844" s="7">
        <v>2880</v>
      </c>
      <c r="L844" s="7"/>
      <c r="M844" s="12" t="s">
        <v>105</v>
      </c>
      <c r="N844" s="13">
        <f t="shared" si="91"/>
        <v>20</v>
      </c>
      <c r="O844" s="13">
        <f t="shared" si="92"/>
        <v>2880</v>
      </c>
      <c r="P844" s="13">
        <f t="shared" si="93"/>
        <v>74700.92</v>
      </c>
      <c r="Q844" s="13">
        <f t="shared" si="94"/>
        <v>764093.08999999985</v>
      </c>
      <c r="R844" s="13">
        <f t="shared" si="95"/>
        <v>4832617.38</v>
      </c>
      <c r="S844" s="18">
        <f t="shared" si="96"/>
        <v>289</v>
      </c>
      <c r="T844" s="30">
        <f t="shared" si="97"/>
        <v>16721.859446366783</v>
      </c>
    </row>
    <row r="845" spans="1:20" ht="14.25" customHeight="1">
      <c r="A845" s="6">
        <v>45640</v>
      </c>
      <c r="B845" s="7" t="s">
        <v>57</v>
      </c>
      <c r="C845" s="7" t="s">
        <v>84</v>
      </c>
      <c r="D845" s="7" t="s">
        <v>85</v>
      </c>
      <c r="E845" s="7" t="s">
        <v>60</v>
      </c>
      <c r="F845" s="7" t="s">
        <v>61</v>
      </c>
      <c r="G845" s="7" t="s">
        <v>40</v>
      </c>
      <c r="H845" s="7" t="s">
        <v>47</v>
      </c>
      <c r="I845" s="7">
        <v>1080</v>
      </c>
      <c r="J845" s="7">
        <v>72</v>
      </c>
      <c r="K845" s="7">
        <v>2883.6</v>
      </c>
      <c r="L845" s="7"/>
      <c r="M845" s="12" t="s">
        <v>105</v>
      </c>
      <c r="N845" s="13">
        <f t="shared" si="91"/>
        <v>40.049999999999997</v>
      </c>
      <c r="O845" s="13">
        <f t="shared" si="92"/>
        <v>2883.6</v>
      </c>
      <c r="P845" s="13">
        <f t="shared" si="93"/>
        <v>9164685.2200000007</v>
      </c>
      <c r="Q845" s="13">
        <f t="shared" si="94"/>
        <v>354082.07999999996</v>
      </c>
      <c r="R845" s="13">
        <f t="shared" si="95"/>
        <v>4829737.38</v>
      </c>
      <c r="S845" s="18">
        <f t="shared" si="96"/>
        <v>288</v>
      </c>
      <c r="T845" s="30">
        <f t="shared" si="97"/>
        <v>16769.921458333334</v>
      </c>
    </row>
    <row r="846" spans="1:20" ht="14.25" customHeight="1">
      <c r="A846" s="6">
        <v>45646</v>
      </c>
      <c r="B846" s="7" t="s">
        <v>57</v>
      </c>
      <c r="C846" s="7" t="s">
        <v>67</v>
      </c>
      <c r="D846" s="7" t="s">
        <v>68</v>
      </c>
      <c r="E846" s="7" t="s">
        <v>60</v>
      </c>
      <c r="F846" s="7" t="s">
        <v>61</v>
      </c>
      <c r="G846" s="7" t="s">
        <v>62</v>
      </c>
      <c r="H846" s="7" t="s">
        <v>71</v>
      </c>
      <c r="I846" s="7">
        <v>12</v>
      </c>
      <c r="J846" s="7">
        <v>24</v>
      </c>
      <c r="K846" s="7">
        <v>2888.88</v>
      </c>
      <c r="L846" s="7"/>
      <c r="M846" s="12" t="s">
        <v>136</v>
      </c>
      <c r="N846" s="13">
        <f t="shared" si="91"/>
        <v>120.37</v>
      </c>
      <c r="O846" s="13">
        <f t="shared" si="92"/>
        <v>2888.88</v>
      </c>
      <c r="P846" s="13">
        <f t="shared" si="93"/>
        <v>834013.87999999989</v>
      </c>
      <c r="Q846" s="13">
        <f t="shared" si="94"/>
        <v>268339.76</v>
      </c>
      <c r="R846" s="13">
        <f t="shared" si="95"/>
        <v>11696049.51</v>
      </c>
      <c r="S846" s="18">
        <f t="shared" si="96"/>
        <v>248</v>
      </c>
      <c r="T846" s="30">
        <f t="shared" si="97"/>
        <v>47161.489959677419</v>
      </c>
    </row>
    <row r="847" spans="1:20" ht="14.25" customHeight="1">
      <c r="A847" s="6">
        <v>45642</v>
      </c>
      <c r="B847" s="7" t="s">
        <v>57</v>
      </c>
      <c r="C847" s="7" t="s">
        <v>126</v>
      </c>
      <c r="D847" s="7" t="s">
        <v>127</v>
      </c>
      <c r="E847" s="7" t="s">
        <v>45</v>
      </c>
      <c r="F847" s="7" t="s">
        <v>128</v>
      </c>
      <c r="G847" s="7" t="s">
        <v>74</v>
      </c>
      <c r="H847" s="7" t="s">
        <v>75</v>
      </c>
      <c r="I847" s="7">
        <v>56</v>
      </c>
      <c r="J847" s="7">
        <v>12</v>
      </c>
      <c r="K847" s="7">
        <v>2890.92</v>
      </c>
      <c r="L847" s="7"/>
      <c r="M847" s="12" t="s">
        <v>136</v>
      </c>
      <c r="N847" s="13">
        <f t="shared" si="91"/>
        <v>240.91</v>
      </c>
      <c r="O847" s="13">
        <f t="shared" si="92"/>
        <v>2890.92</v>
      </c>
      <c r="P847" s="13">
        <f t="shared" si="93"/>
        <v>328968.28000000009</v>
      </c>
      <c r="Q847" s="13">
        <f t="shared" si="94"/>
        <v>488196.65000000014</v>
      </c>
      <c r="R847" s="13">
        <f t="shared" si="95"/>
        <v>11693160.629999999</v>
      </c>
      <c r="S847" s="18">
        <f t="shared" si="96"/>
        <v>247</v>
      </c>
      <c r="T847" s="30">
        <f t="shared" si="97"/>
        <v>47340.731295546553</v>
      </c>
    </row>
    <row r="848" spans="1:20" ht="14.25" customHeight="1">
      <c r="A848" s="6">
        <v>45640</v>
      </c>
      <c r="B848" s="7" t="s">
        <v>57</v>
      </c>
      <c r="C848" s="7" t="s">
        <v>96</v>
      </c>
      <c r="D848" s="7" t="s">
        <v>97</v>
      </c>
      <c r="E848" s="7" t="s">
        <v>60</v>
      </c>
      <c r="F848" s="7" t="s">
        <v>61</v>
      </c>
      <c r="G848" s="7" t="s">
        <v>40</v>
      </c>
      <c r="H848" s="7" t="s">
        <v>42</v>
      </c>
      <c r="I848" s="7">
        <v>720</v>
      </c>
      <c r="J848" s="7">
        <v>51</v>
      </c>
      <c r="K848" s="7">
        <v>2936.07</v>
      </c>
      <c r="L848" s="7"/>
      <c r="M848" s="12" t="s">
        <v>105</v>
      </c>
      <c r="N848" s="13">
        <f t="shared" si="91"/>
        <v>57.57</v>
      </c>
      <c r="O848" s="13">
        <f t="shared" si="92"/>
        <v>2936.07</v>
      </c>
      <c r="P848" s="13">
        <f t="shared" si="93"/>
        <v>1075949.3</v>
      </c>
      <c r="Q848" s="13">
        <f t="shared" si="94"/>
        <v>761213.08999999985</v>
      </c>
      <c r="R848" s="13">
        <f t="shared" si="95"/>
        <v>4826853.78</v>
      </c>
      <c r="S848" s="18">
        <f t="shared" si="96"/>
        <v>287</v>
      </c>
      <c r="T848" s="30">
        <f t="shared" si="97"/>
        <v>16818.305853658538</v>
      </c>
    </row>
    <row r="849" spans="1:20" ht="14.25" customHeight="1">
      <c r="A849" s="6">
        <v>45640</v>
      </c>
      <c r="B849" s="7" t="s">
        <v>57</v>
      </c>
      <c r="C849" s="7" t="s">
        <v>84</v>
      </c>
      <c r="D849" s="7" t="s">
        <v>85</v>
      </c>
      <c r="E849" s="7" t="s">
        <v>60</v>
      </c>
      <c r="F849" s="7" t="s">
        <v>61</v>
      </c>
      <c r="G849" s="7" t="s">
        <v>74</v>
      </c>
      <c r="H849" s="7" t="s">
        <v>75</v>
      </c>
      <c r="I849" s="7">
        <v>60</v>
      </c>
      <c r="J849" s="7">
        <v>120</v>
      </c>
      <c r="K849" s="7">
        <v>2940</v>
      </c>
      <c r="L849" s="7"/>
      <c r="M849" s="12" t="s">
        <v>105</v>
      </c>
      <c r="N849" s="13">
        <f t="shared" si="91"/>
        <v>24.5</v>
      </c>
      <c r="O849" s="13">
        <f t="shared" si="92"/>
        <v>2940</v>
      </c>
      <c r="P849" s="13">
        <f t="shared" si="93"/>
        <v>326077.36000000004</v>
      </c>
      <c r="Q849" s="13">
        <f t="shared" si="94"/>
        <v>351198.48</v>
      </c>
      <c r="R849" s="13">
        <f t="shared" si="95"/>
        <v>4823917.71</v>
      </c>
      <c r="S849" s="18">
        <f t="shared" si="96"/>
        <v>286</v>
      </c>
      <c r="T849" s="30">
        <f t="shared" si="97"/>
        <v>16866.845139860139</v>
      </c>
    </row>
    <row r="850" spans="1:20" ht="14.25" customHeight="1">
      <c r="A850" s="6">
        <v>45639</v>
      </c>
      <c r="B850" s="7" t="s">
        <v>57</v>
      </c>
      <c r="C850" s="7" t="s">
        <v>69</v>
      </c>
      <c r="D850" s="7" t="s">
        <v>70</v>
      </c>
      <c r="E850" s="7" t="s">
        <v>60</v>
      </c>
      <c r="F850" s="7" t="s">
        <v>61</v>
      </c>
      <c r="G850" s="7" t="s">
        <v>74</v>
      </c>
      <c r="H850" s="7" t="s">
        <v>75</v>
      </c>
      <c r="I850" s="7">
        <v>60</v>
      </c>
      <c r="J850" s="7">
        <v>120</v>
      </c>
      <c r="K850" s="7">
        <v>2940</v>
      </c>
      <c r="L850" s="7"/>
      <c r="M850" s="12" t="s">
        <v>64</v>
      </c>
      <c r="N850" s="13">
        <f t="shared" si="91"/>
        <v>24.5</v>
      </c>
      <c r="O850" s="13">
        <f t="shared" si="92"/>
        <v>2940</v>
      </c>
      <c r="P850" s="13">
        <f t="shared" si="93"/>
        <v>323137.36000000004</v>
      </c>
      <c r="Q850" s="13">
        <f t="shared" si="94"/>
        <v>385049.05</v>
      </c>
      <c r="R850" s="13">
        <f t="shared" si="95"/>
        <v>702830.97999999986</v>
      </c>
      <c r="S850" s="18">
        <f t="shared" si="96"/>
        <v>47</v>
      </c>
      <c r="T850" s="30">
        <f t="shared" si="97"/>
        <v>14953.85063829787</v>
      </c>
    </row>
    <row r="851" spans="1:20" ht="14.25" customHeight="1">
      <c r="A851" s="6">
        <v>45642</v>
      </c>
      <c r="B851" s="7" t="s">
        <v>57</v>
      </c>
      <c r="C851" s="7" t="s">
        <v>129</v>
      </c>
      <c r="D851" s="7" t="s">
        <v>130</v>
      </c>
      <c r="E851" s="7" t="s">
        <v>81</v>
      </c>
      <c r="F851" s="7" t="s">
        <v>82</v>
      </c>
      <c r="G851" s="7" t="s">
        <v>74</v>
      </c>
      <c r="H851" s="7" t="s">
        <v>75</v>
      </c>
      <c r="I851" s="7">
        <v>60</v>
      </c>
      <c r="J851" s="7">
        <v>120</v>
      </c>
      <c r="K851" s="7">
        <v>2940</v>
      </c>
      <c r="L851" s="7"/>
      <c r="M851" s="12" t="s">
        <v>136</v>
      </c>
      <c r="N851" s="13">
        <f t="shared" si="91"/>
        <v>24.5</v>
      </c>
      <c r="O851" s="13">
        <f t="shared" si="92"/>
        <v>2940</v>
      </c>
      <c r="P851" s="13">
        <f t="shared" si="93"/>
        <v>320197.36000000004</v>
      </c>
      <c r="Q851" s="13">
        <f t="shared" si="94"/>
        <v>435667.87</v>
      </c>
      <c r="R851" s="13">
        <f t="shared" si="95"/>
        <v>11690269.709999999</v>
      </c>
      <c r="S851" s="18">
        <f t="shared" si="96"/>
        <v>246</v>
      </c>
      <c r="T851" s="30">
        <f t="shared" si="97"/>
        <v>47521.421585365846</v>
      </c>
    </row>
    <row r="852" spans="1:20" ht="14.25" customHeight="1">
      <c r="A852" s="6">
        <v>45646</v>
      </c>
      <c r="B852" s="7" t="s">
        <v>57</v>
      </c>
      <c r="C852" s="7" t="s">
        <v>67</v>
      </c>
      <c r="D852" s="7" t="s">
        <v>68</v>
      </c>
      <c r="E852" s="7" t="s">
        <v>60</v>
      </c>
      <c r="F852" s="7" t="s">
        <v>61</v>
      </c>
      <c r="G852" s="7" t="s">
        <v>26</v>
      </c>
      <c r="H852" s="7" t="s">
        <v>27</v>
      </c>
      <c r="I852" s="7">
        <v>12</v>
      </c>
      <c r="J852" s="7">
        <v>12</v>
      </c>
      <c r="K852" s="7">
        <v>2946.48</v>
      </c>
      <c r="L852" s="7"/>
      <c r="M852" s="12" t="s">
        <v>136</v>
      </c>
      <c r="N852" s="13">
        <f t="shared" si="91"/>
        <v>245.54</v>
      </c>
      <c r="O852" s="13">
        <f t="shared" si="92"/>
        <v>2946.48</v>
      </c>
      <c r="P852" s="13">
        <f t="shared" si="93"/>
        <v>71820.92</v>
      </c>
      <c r="Q852" s="13">
        <f t="shared" si="94"/>
        <v>265450.88</v>
      </c>
      <c r="R852" s="13">
        <f t="shared" si="95"/>
        <v>11687329.709999999</v>
      </c>
      <c r="S852" s="18">
        <f t="shared" si="96"/>
        <v>245</v>
      </c>
      <c r="T852" s="30">
        <f t="shared" si="97"/>
        <v>47703.386571428564</v>
      </c>
    </row>
    <row r="853" spans="1:20" ht="14.25" customHeight="1">
      <c r="A853" s="6">
        <v>45642</v>
      </c>
      <c r="B853" s="7" t="s">
        <v>57</v>
      </c>
      <c r="C853" s="7" t="s">
        <v>129</v>
      </c>
      <c r="D853" s="7" t="s">
        <v>130</v>
      </c>
      <c r="E853" s="7" t="s">
        <v>81</v>
      </c>
      <c r="F853" s="7" t="s">
        <v>82</v>
      </c>
      <c r="G853" s="7" t="s">
        <v>18</v>
      </c>
      <c r="H853" s="7" t="s">
        <v>19</v>
      </c>
      <c r="I853" s="7">
        <v>36</v>
      </c>
      <c r="J853" s="7">
        <v>12</v>
      </c>
      <c r="K853" s="7">
        <v>2946.48</v>
      </c>
      <c r="L853" s="7"/>
      <c r="M853" s="12" t="s">
        <v>105</v>
      </c>
      <c r="N853" s="13">
        <f t="shared" si="91"/>
        <v>245.54</v>
      </c>
      <c r="O853" s="13">
        <f t="shared" si="92"/>
        <v>2946.48</v>
      </c>
      <c r="P853" s="13">
        <f t="shared" si="93"/>
        <v>123744.84000000001</v>
      </c>
      <c r="Q853" s="13">
        <f t="shared" si="94"/>
        <v>432727.87</v>
      </c>
      <c r="R853" s="13">
        <f t="shared" si="95"/>
        <v>4820977.71</v>
      </c>
      <c r="S853" s="18">
        <f t="shared" si="96"/>
        <v>285</v>
      </c>
      <c r="T853" s="30">
        <f t="shared" si="97"/>
        <v>16915.711263157893</v>
      </c>
    </row>
    <row r="854" spans="1:20" ht="14.25" customHeight="1">
      <c r="A854" s="6">
        <v>45642</v>
      </c>
      <c r="B854" s="7" t="s">
        <v>57</v>
      </c>
      <c r="C854" s="7" t="s">
        <v>126</v>
      </c>
      <c r="D854" s="7" t="s">
        <v>127</v>
      </c>
      <c r="E854" s="7" t="s">
        <v>45</v>
      </c>
      <c r="F854" s="7" t="s">
        <v>128</v>
      </c>
      <c r="G854" s="7" t="s">
        <v>122</v>
      </c>
      <c r="H854" s="7" t="s">
        <v>123</v>
      </c>
      <c r="I854" s="7">
        <v>6</v>
      </c>
      <c r="J854" s="7">
        <v>12</v>
      </c>
      <c r="K854" s="7">
        <v>2989.92</v>
      </c>
      <c r="L854" s="7"/>
      <c r="M854" s="12" t="s">
        <v>105</v>
      </c>
      <c r="N854" s="13">
        <f t="shared" si="91"/>
        <v>249.16</v>
      </c>
      <c r="O854" s="13">
        <f t="shared" si="92"/>
        <v>2989.92</v>
      </c>
      <c r="P854" s="13">
        <f t="shared" si="93"/>
        <v>2989.92</v>
      </c>
      <c r="Q854" s="13">
        <f t="shared" si="94"/>
        <v>485305.73000000016</v>
      </c>
      <c r="R854" s="13">
        <f t="shared" si="95"/>
        <v>4818031.2299999995</v>
      </c>
      <c r="S854" s="18">
        <f t="shared" si="96"/>
        <v>284</v>
      </c>
      <c r="T854" s="30">
        <f t="shared" si="97"/>
        <v>16964.898697183096</v>
      </c>
    </row>
    <row r="855" spans="1:20" ht="14.25" customHeight="1">
      <c r="A855" s="6">
        <v>45642</v>
      </c>
      <c r="B855" s="7" t="s">
        <v>57</v>
      </c>
      <c r="C855" s="7" t="s">
        <v>126</v>
      </c>
      <c r="D855" s="7" t="s">
        <v>127</v>
      </c>
      <c r="E855" s="7" t="s">
        <v>45</v>
      </c>
      <c r="F855" s="7" t="s">
        <v>128</v>
      </c>
      <c r="G855" s="7" t="s">
        <v>110</v>
      </c>
      <c r="H855" s="7" t="s">
        <v>111</v>
      </c>
      <c r="I855" s="7">
        <v>48</v>
      </c>
      <c r="J855" s="7">
        <v>6</v>
      </c>
      <c r="K855" s="7">
        <v>2994.96</v>
      </c>
      <c r="L855" s="7"/>
      <c r="M855" s="12" t="s">
        <v>105</v>
      </c>
      <c r="N855" s="13">
        <f t="shared" si="91"/>
        <v>499.16</v>
      </c>
      <c r="O855" s="13">
        <f t="shared" si="92"/>
        <v>2994.96</v>
      </c>
      <c r="P855" s="13">
        <f t="shared" si="93"/>
        <v>109419.23999999999</v>
      </c>
      <c r="Q855" s="13">
        <f t="shared" si="94"/>
        <v>482315.81000000017</v>
      </c>
      <c r="R855" s="13">
        <f t="shared" si="95"/>
        <v>4815041.3099999996</v>
      </c>
      <c r="S855" s="18">
        <f t="shared" si="96"/>
        <v>283</v>
      </c>
      <c r="T855" s="30">
        <f t="shared" si="97"/>
        <v>17014.280247349823</v>
      </c>
    </row>
    <row r="856" spans="1:20" ht="14.25" customHeight="1">
      <c r="A856" s="6">
        <v>45646</v>
      </c>
      <c r="B856" s="7" t="s">
        <v>57</v>
      </c>
      <c r="C856" s="7" t="s">
        <v>67</v>
      </c>
      <c r="D856" s="7" t="s">
        <v>68</v>
      </c>
      <c r="E856" s="7" t="s">
        <v>60</v>
      </c>
      <c r="F856" s="7" t="s">
        <v>61</v>
      </c>
      <c r="G856" s="7" t="s">
        <v>110</v>
      </c>
      <c r="H856" s="7" t="s">
        <v>111</v>
      </c>
      <c r="I856" s="7">
        <v>24</v>
      </c>
      <c r="J856" s="7">
        <v>12</v>
      </c>
      <c r="K856" s="7">
        <v>3000</v>
      </c>
      <c r="L856" s="7"/>
      <c r="M856" s="12" t="s">
        <v>136</v>
      </c>
      <c r="N856" s="13">
        <f t="shared" si="91"/>
        <v>250</v>
      </c>
      <c r="O856" s="13">
        <f t="shared" si="92"/>
        <v>3000</v>
      </c>
      <c r="P856" s="13">
        <f t="shared" si="93"/>
        <v>106424.28</v>
      </c>
      <c r="Q856" s="13">
        <f t="shared" si="94"/>
        <v>262504.40000000002</v>
      </c>
      <c r="R856" s="13">
        <f t="shared" si="95"/>
        <v>11684383.23</v>
      </c>
      <c r="S856" s="18">
        <f t="shared" si="96"/>
        <v>244</v>
      </c>
      <c r="T856" s="30">
        <f t="shared" si="97"/>
        <v>47886.816516393446</v>
      </c>
    </row>
    <row r="857" spans="1:20" ht="14.25" customHeight="1">
      <c r="A857" s="6">
        <v>45640</v>
      </c>
      <c r="B857" s="7" t="s">
        <v>57</v>
      </c>
      <c r="C857" s="7" t="s">
        <v>79</v>
      </c>
      <c r="D857" s="7" t="s">
        <v>80</v>
      </c>
      <c r="E857" s="7" t="s">
        <v>81</v>
      </c>
      <c r="F857" s="7" t="s">
        <v>82</v>
      </c>
      <c r="G857" s="7" t="s">
        <v>110</v>
      </c>
      <c r="H857" s="7" t="s">
        <v>111</v>
      </c>
      <c r="I857" s="7">
        <v>24</v>
      </c>
      <c r="J857" s="7">
        <v>24</v>
      </c>
      <c r="K857" s="7">
        <v>3000</v>
      </c>
      <c r="L857" s="7"/>
      <c r="M857" s="12" t="s">
        <v>105</v>
      </c>
      <c r="N857" s="13">
        <f t="shared" si="91"/>
        <v>125</v>
      </c>
      <c r="O857" s="13">
        <f t="shared" si="92"/>
        <v>3000</v>
      </c>
      <c r="P857" s="13">
        <f t="shared" si="93"/>
        <v>103424.28</v>
      </c>
      <c r="Q857" s="13">
        <f t="shared" si="94"/>
        <v>186859.59</v>
      </c>
      <c r="R857" s="13">
        <f t="shared" si="95"/>
        <v>4812046.3499999996</v>
      </c>
      <c r="S857" s="18">
        <f t="shared" si="96"/>
        <v>282</v>
      </c>
      <c r="T857" s="30">
        <f t="shared" si="97"/>
        <v>17063.99414893617</v>
      </c>
    </row>
    <row r="858" spans="1:20" ht="14.25" customHeight="1">
      <c r="A858" s="6">
        <v>45644</v>
      </c>
      <c r="B858" s="7" t="s">
        <v>57</v>
      </c>
      <c r="C858" s="7" t="s">
        <v>65</v>
      </c>
      <c r="D858" s="7" t="s">
        <v>66</v>
      </c>
      <c r="E858" s="7" t="s">
        <v>60</v>
      </c>
      <c r="F858" s="7" t="s">
        <v>61</v>
      </c>
      <c r="G858" s="7" t="s">
        <v>110</v>
      </c>
      <c r="H858" s="7" t="s">
        <v>111</v>
      </c>
      <c r="I858" s="7">
        <v>20</v>
      </c>
      <c r="J858" s="7">
        <v>20</v>
      </c>
      <c r="K858" s="7">
        <v>3000</v>
      </c>
      <c r="L858" s="7"/>
      <c r="M858" s="12" t="s">
        <v>136</v>
      </c>
      <c r="N858" s="13">
        <f t="shared" si="91"/>
        <v>150</v>
      </c>
      <c r="O858" s="13">
        <f t="shared" si="92"/>
        <v>3000</v>
      </c>
      <c r="P858" s="13">
        <f t="shared" si="93"/>
        <v>100424.28</v>
      </c>
      <c r="Q858" s="13">
        <f t="shared" si="94"/>
        <v>498115.48999999987</v>
      </c>
      <c r="R858" s="13">
        <f t="shared" si="95"/>
        <v>11681383.23</v>
      </c>
      <c r="S858" s="18">
        <f t="shared" si="96"/>
        <v>243</v>
      </c>
      <c r="T858" s="30">
        <f t="shared" si="97"/>
        <v>48071.535925925928</v>
      </c>
    </row>
    <row r="859" spans="1:20" ht="14.25" customHeight="1">
      <c r="A859" s="6">
        <v>45644</v>
      </c>
      <c r="B859" s="7" t="s">
        <v>57</v>
      </c>
      <c r="C859" s="7" t="s">
        <v>65</v>
      </c>
      <c r="D859" s="7" t="s">
        <v>66</v>
      </c>
      <c r="E859" s="7" t="s">
        <v>60</v>
      </c>
      <c r="F859" s="7" t="s">
        <v>61</v>
      </c>
      <c r="G859" s="7" t="s">
        <v>110</v>
      </c>
      <c r="H859" s="7" t="s">
        <v>111</v>
      </c>
      <c r="I859" s="7">
        <v>24</v>
      </c>
      <c r="J859" s="7">
        <v>24</v>
      </c>
      <c r="K859" s="7">
        <v>3000</v>
      </c>
      <c r="L859" s="7"/>
      <c r="M859" s="12" t="s">
        <v>136</v>
      </c>
      <c r="N859" s="13">
        <f t="shared" si="91"/>
        <v>125</v>
      </c>
      <c r="O859" s="13">
        <f t="shared" si="92"/>
        <v>3000</v>
      </c>
      <c r="P859" s="13">
        <f t="shared" si="93"/>
        <v>97424.28</v>
      </c>
      <c r="Q859" s="13">
        <f t="shared" si="94"/>
        <v>495115.49</v>
      </c>
      <c r="R859" s="13">
        <f t="shared" si="95"/>
        <v>11678383.23</v>
      </c>
      <c r="S859" s="18">
        <f t="shared" si="96"/>
        <v>242</v>
      </c>
      <c r="T859" s="30">
        <f t="shared" si="97"/>
        <v>48257.781942148766</v>
      </c>
    </row>
    <row r="860" spans="1:20" ht="14.25" customHeight="1">
      <c r="A860" s="6">
        <v>45643</v>
      </c>
      <c r="B860" s="7" t="s">
        <v>57</v>
      </c>
      <c r="C860" s="7" t="s">
        <v>137</v>
      </c>
      <c r="D860" s="7" t="s">
        <v>138</v>
      </c>
      <c r="E860" s="7" t="s">
        <v>60</v>
      </c>
      <c r="F860" s="7" t="s">
        <v>61</v>
      </c>
      <c r="G860" s="7" t="s">
        <v>55</v>
      </c>
      <c r="H860" s="7" t="s">
        <v>56</v>
      </c>
      <c r="I860" s="7">
        <v>72</v>
      </c>
      <c r="J860" s="7">
        <v>72</v>
      </c>
      <c r="K860" s="7">
        <v>3000.24</v>
      </c>
      <c r="L860" s="7"/>
      <c r="M860" s="12" t="s">
        <v>136</v>
      </c>
      <c r="N860" s="13">
        <f t="shared" si="91"/>
        <v>41.669999999999995</v>
      </c>
      <c r="O860" s="13">
        <f t="shared" si="92"/>
        <v>3000.24</v>
      </c>
      <c r="P860" s="13">
        <f t="shared" si="93"/>
        <v>382926.07999999996</v>
      </c>
      <c r="Q860" s="13">
        <f t="shared" si="94"/>
        <v>351153.15</v>
      </c>
      <c r="R860" s="13">
        <f t="shared" si="95"/>
        <v>11675383.23</v>
      </c>
      <c r="S860" s="18">
        <f t="shared" si="96"/>
        <v>241</v>
      </c>
      <c r="T860" s="30">
        <f t="shared" si="97"/>
        <v>48445.57356846473</v>
      </c>
    </row>
    <row r="861" spans="1:20" ht="14.25" customHeight="1">
      <c r="A861" s="6">
        <v>45639</v>
      </c>
      <c r="B861" s="7" t="s">
        <v>57</v>
      </c>
      <c r="C861" s="7" t="s">
        <v>67</v>
      </c>
      <c r="D861" s="7" t="s">
        <v>68</v>
      </c>
      <c r="E861" s="7" t="s">
        <v>60</v>
      </c>
      <c r="F861" s="7" t="s">
        <v>61</v>
      </c>
      <c r="G861" s="7" t="s">
        <v>74</v>
      </c>
      <c r="H861" s="7" t="s">
        <v>76</v>
      </c>
      <c r="I861" s="7">
        <v>30</v>
      </c>
      <c r="J861" s="7">
        <v>9</v>
      </c>
      <c r="K861" s="7">
        <v>3068.19</v>
      </c>
      <c r="L861" s="7"/>
      <c r="M861" s="12" t="s">
        <v>64</v>
      </c>
      <c r="N861" s="13">
        <f t="shared" si="91"/>
        <v>340.91</v>
      </c>
      <c r="O861" s="13">
        <f t="shared" si="92"/>
        <v>3068.19</v>
      </c>
      <c r="P861" s="13">
        <f t="shared" si="93"/>
        <v>61097.31</v>
      </c>
      <c r="Q861" s="13">
        <f t="shared" si="94"/>
        <v>259504.40000000005</v>
      </c>
      <c r="R861" s="13">
        <f t="shared" si="95"/>
        <v>699890.97999999986</v>
      </c>
      <c r="S861" s="18">
        <f t="shared" si="96"/>
        <v>46</v>
      </c>
      <c r="T861" s="30">
        <f t="shared" si="97"/>
        <v>15215.021304347823</v>
      </c>
    </row>
    <row r="862" spans="1:20" ht="14.25" customHeight="1">
      <c r="A862" s="6">
        <v>45640</v>
      </c>
      <c r="B862" s="7" t="s">
        <v>57</v>
      </c>
      <c r="C862" s="7" t="s">
        <v>106</v>
      </c>
      <c r="D862" s="7" t="s">
        <v>107</v>
      </c>
      <c r="E862" s="7" t="s">
        <v>81</v>
      </c>
      <c r="F862" s="7" t="s">
        <v>82</v>
      </c>
      <c r="G862" s="7" t="s">
        <v>40</v>
      </c>
      <c r="H862" s="7" t="s">
        <v>41</v>
      </c>
      <c r="I862" s="7">
        <v>1080</v>
      </c>
      <c r="J862" s="7">
        <v>67</v>
      </c>
      <c r="K862" s="7">
        <v>3075.3</v>
      </c>
      <c r="L862" s="7"/>
      <c r="M862" s="12" t="s">
        <v>105</v>
      </c>
      <c r="N862" s="13">
        <f t="shared" si="91"/>
        <v>45.900000000000006</v>
      </c>
      <c r="O862" s="13">
        <f t="shared" si="92"/>
        <v>3075.3</v>
      </c>
      <c r="P862" s="13">
        <f t="shared" si="93"/>
        <v>112724.48999999999</v>
      </c>
      <c r="Q862" s="13">
        <f t="shared" si="94"/>
        <v>321037.57999999996</v>
      </c>
      <c r="R862" s="13">
        <f t="shared" si="95"/>
        <v>4809046.3499999996</v>
      </c>
      <c r="S862" s="18">
        <f t="shared" si="96"/>
        <v>281</v>
      </c>
      <c r="T862" s="30">
        <f t="shared" si="97"/>
        <v>17114.043950177933</v>
      </c>
    </row>
    <row r="863" spans="1:20" ht="14.25" customHeight="1">
      <c r="A863" s="6">
        <v>45642</v>
      </c>
      <c r="B863" s="7" t="s">
        <v>57</v>
      </c>
      <c r="C863" s="7" t="s">
        <v>129</v>
      </c>
      <c r="D863" s="7" t="s">
        <v>130</v>
      </c>
      <c r="E863" s="7" t="s">
        <v>81</v>
      </c>
      <c r="F863" s="7" t="s">
        <v>82</v>
      </c>
      <c r="G863" s="7" t="s">
        <v>18</v>
      </c>
      <c r="H863" s="7" t="s">
        <v>102</v>
      </c>
      <c r="I863" s="7">
        <v>40</v>
      </c>
      <c r="J863" s="7">
        <v>3</v>
      </c>
      <c r="K863" s="7">
        <v>3077.7</v>
      </c>
      <c r="L863" s="7"/>
      <c r="M863" s="12" t="s">
        <v>105</v>
      </c>
      <c r="N863" s="13">
        <f t="shared" si="91"/>
        <v>1025.8999999999999</v>
      </c>
      <c r="O863" s="13">
        <f t="shared" si="92"/>
        <v>3077.7</v>
      </c>
      <c r="P863" s="13">
        <f t="shared" si="93"/>
        <v>141213.94</v>
      </c>
      <c r="Q863" s="13">
        <f t="shared" si="94"/>
        <v>429781.38999999996</v>
      </c>
      <c r="R863" s="13">
        <f t="shared" si="95"/>
        <v>4805971.05</v>
      </c>
      <c r="S863" s="18">
        <f t="shared" si="96"/>
        <v>280</v>
      </c>
      <c r="T863" s="30">
        <f t="shared" si="97"/>
        <v>17164.182321428572</v>
      </c>
    </row>
    <row r="864" spans="1:20" ht="14.25" customHeight="1">
      <c r="A864" s="6">
        <v>45644</v>
      </c>
      <c r="B864" s="7" t="s">
        <v>57</v>
      </c>
      <c r="C864" s="7" t="s">
        <v>72</v>
      </c>
      <c r="D864" s="7" t="s">
        <v>73</v>
      </c>
      <c r="E864" s="7" t="s">
        <v>60</v>
      </c>
      <c r="F864" s="7" t="s">
        <v>61</v>
      </c>
      <c r="G864" s="7" t="s">
        <v>18</v>
      </c>
      <c r="H864" s="7" t="s">
        <v>19</v>
      </c>
      <c r="I864" s="7">
        <v>48</v>
      </c>
      <c r="J864" s="7">
        <v>6</v>
      </c>
      <c r="K864" s="7">
        <v>3080.34</v>
      </c>
      <c r="L864" s="7"/>
      <c r="M864" s="12" t="s">
        <v>136</v>
      </c>
      <c r="N864" s="13">
        <f t="shared" si="91"/>
        <v>513.39</v>
      </c>
      <c r="O864" s="13">
        <f t="shared" si="92"/>
        <v>3080.34</v>
      </c>
      <c r="P864" s="13">
        <f t="shared" si="93"/>
        <v>120798.36</v>
      </c>
      <c r="Q864" s="13">
        <f t="shared" si="94"/>
        <v>376677.73</v>
      </c>
      <c r="R864" s="13">
        <f t="shared" si="95"/>
        <v>11672382.99</v>
      </c>
      <c r="S864" s="18">
        <f t="shared" si="96"/>
        <v>240</v>
      </c>
      <c r="T864" s="30">
        <f t="shared" si="97"/>
        <v>48634.929125000002</v>
      </c>
    </row>
    <row r="865" spans="1:20" ht="14.25" customHeight="1">
      <c r="A865" s="6">
        <v>45642</v>
      </c>
      <c r="B865" s="7" t="s">
        <v>57</v>
      </c>
      <c r="C865" s="7" t="s">
        <v>129</v>
      </c>
      <c r="D865" s="7" t="s">
        <v>130</v>
      </c>
      <c r="E865" s="7" t="s">
        <v>81</v>
      </c>
      <c r="F865" s="7" t="s">
        <v>82</v>
      </c>
      <c r="G865" s="7" t="s">
        <v>18</v>
      </c>
      <c r="H865" s="7" t="s">
        <v>19</v>
      </c>
      <c r="I865" s="7">
        <v>48</v>
      </c>
      <c r="J865" s="7">
        <v>6</v>
      </c>
      <c r="K865" s="7">
        <v>3080.34</v>
      </c>
      <c r="L865" s="7"/>
      <c r="M865" s="12" t="s">
        <v>105</v>
      </c>
      <c r="N865" s="13">
        <f t="shared" si="91"/>
        <v>513.39</v>
      </c>
      <c r="O865" s="13">
        <f t="shared" si="92"/>
        <v>3080.34</v>
      </c>
      <c r="P865" s="13">
        <f t="shared" si="93"/>
        <v>117718.02</v>
      </c>
      <c r="Q865" s="13">
        <f t="shared" si="94"/>
        <v>426703.69</v>
      </c>
      <c r="R865" s="13">
        <f t="shared" si="95"/>
        <v>4802893.3499999996</v>
      </c>
      <c r="S865" s="18">
        <f t="shared" si="96"/>
        <v>279</v>
      </c>
      <c r="T865" s="30">
        <f t="shared" si="97"/>
        <v>17214.671505376344</v>
      </c>
    </row>
    <row r="866" spans="1:20" ht="14.25" customHeight="1">
      <c r="A866" s="6">
        <v>45646</v>
      </c>
      <c r="B866" s="7" t="s">
        <v>57</v>
      </c>
      <c r="C866" s="7" t="s">
        <v>96</v>
      </c>
      <c r="D866" s="7" t="s">
        <v>97</v>
      </c>
      <c r="E866" s="7" t="s">
        <v>60</v>
      </c>
      <c r="F866" s="7" t="s">
        <v>61</v>
      </c>
      <c r="G866" s="7" t="s">
        <v>18</v>
      </c>
      <c r="H866" s="7" t="s">
        <v>19</v>
      </c>
      <c r="I866" s="7">
        <v>48</v>
      </c>
      <c r="J866" s="7">
        <v>6</v>
      </c>
      <c r="K866" s="7">
        <v>3080.34</v>
      </c>
      <c r="L866" s="7"/>
      <c r="M866" s="12" t="s">
        <v>136</v>
      </c>
      <c r="N866" s="13">
        <f t="shared" si="91"/>
        <v>513.39</v>
      </c>
      <c r="O866" s="13">
        <f t="shared" si="92"/>
        <v>3080.34</v>
      </c>
      <c r="P866" s="13">
        <f t="shared" si="93"/>
        <v>114637.68000000001</v>
      </c>
      <c r="Q866" s="13">
        <f t="shared" si="94"/>
        <v>758277.01999999979</v>
      </c>
      <c r="R866" s="13">
        <f t="shared" si="95"/>
        <v>11669302.65</v>
      </c>
      <c r="S866" s="18">
        <f t="shared" si="96"/>
        <v>239</v>
      </c>
      <c r="T866" s="30">
        <f t="shared" si="97"/>
        <v>48825.534100418408</v>
      </c>
    </row>
    <row r="867" spans="1:20" ht="14.25" customHeight="1">
      <c r="A867" s="6">
        <v>45642</v>
      </c>
      <c r="B867" s="7" t="s">
        <v>57</v>
      </c>
      <c r="C867" s="7" t="s">
        <v>126</v>
      </c>
      <c r="D867" s="7" t="s">
        <v>127</v>
      </c>
      <c r="E867" s="7" t="s">
        <v>45</v>
      </c>
      <c r="F867" s="7" t="s">
        <v>128</v>
      </c>
      <c r="G867" s="7" t="s">
        <v>51</v>
      </c>
      <c r="H867" s="7" t="s">
        <v>52</v>
      </c>
      <c r="I867" s="7">
        <v>48</v>
      </c>
      <c r="J867" s="7">
        <v>12</v>
      </c>
      <c r="K867" s="7">
        <v>3120</v>
      </c>
      <c r="L867" s="7"/>
      <c r="M867" s="12" t="s">
        <v>105</v>
      </c>
      <c r="N867" s="13">
        <f t="shared" si="91"/>
        <v>260</v>
      </c>
      <c r="O867" s="13">
        <f t="shared" si="92"/>
        <v>3120</v>
      </c>
      <c r="P867" s="13">
        <f t="shared" si="93"/>
        <v>3120</v>
      </c>
      <c r="Q867" s="13">
        <f t="shared" si="94"/>
        <v>479320.85000000015</v>
      </c>
      <c r="R867" s="13">
        <f t="shared" si="95"/>
        <v>4799813.01</v>
      </c>
      <c r="S867" s="18">
        <f t="shared" si="96"/>
        <v>278</v>
      </c>
      <c r="T867" s="30">
        <f t="shared" si="97"/>
        <v>17265.514424460431</v>
      </c>
    </row>
    <row r="868" spans="1:20" ht="14.25" customHeight="1">
      <c r="A868" s="6">
        <v>45642</v>
      </c>
      <c r="B868" s="7" t="s">
        <v>57</v>
      </c>
      <c r="C868" s="7" t="s">
        <v>126</v>
      </c>
      <c r="D868" s="7" t="s">
        <v>127</v>
      </c>
      <c r="E868" s="7" t="s">
        <v>45</v>
      </c>
      <c r="F868" s="7" t="s">
        <v>128</v>
      </c>
      <c r="G868" s="7" t="s">
        <v>31</v>
      </c>
      <c r="H868" s="7" t="s">
        <v>32</v>
      </c>
      <c r="I868" s="7">
        <v>18</v>
      </c>
      <c r="J868" s="7">
        <v>6</v>
      </c>
      <c r="K868" s="7">
        <v>3146.88</v>
      </c>
      <c r="L868" s="7"/>
      <c r="M868" s="12" t="s">
        <v>105</v>
      </c>
      <c r="N868" s="13">
        <f t="shared" si="91"/>
        <v>524.48</v>
      </c>
      <c r="O868" s="13">
        <f t="shared" si="92"/>
        <v>3146.88</v>
      </c>
      <c r="P868" s="13">
        <f t="shared" si="93"/>
        <v>399474.49000000011</v>
      </c>
      <c r="Q868" s="13">
        <f t="shared" si="94"/>
        <v>476200.85000000015</v>
      </c>
      <c r="R868" s="13">
        <f t="shared" si="95"/>
        <v>4796693.01</v>
      </c>
      <c r="S868" s="18">
        <f t="shared" si="96"/>
        <v>277</v>
      </c>
      <c r="T868" s="30">
        <f t="shared" si="97"/>
        <v>17316.581263537904</v>
      </c>
    </row>
    <row r="869" spans="1:20" ht="14.25" customHeight="1">
      <c r="A869" s="6">
        <v>45642</v>
      </c>
      <c r="B869" s="7" t="s">
        <v>57</v>
      </c>
      <c r="C869" s="7" t="s">
        <v>126</v>
      </c>
      <c r="D869" s="7" t="s">
        <v>127</v>
      </c>
      <c r="E869" s="7" t="s">
        <v>45</v>
      </c>
      <c r="F869" s="7" t="s">
        <v>128</v>
      </c>
      <c r="G869" s="7" t="s">
        <v>31</v>
      </c>
      <c r="H869" s="7" t="s">
        <v>32</v>
      </c>
      <c r="I869" s="7">
        <v>32</v>
      </c>
      <c r="J869" s="7">
        <v>20</v>
      </c>
      <c r="K869" s="7">
        <v>3153.2</v>
      </c>
      <c r="L869" s="7"/>
      <c r="M869" s="12" t="s">
        <v>105</v>
      </c>
      <c r="N869" s="13">
        <f t="shared" si="91"/>
        <v>157.66</v>
      </c>
      <c r="O869" s="13">
        <f t="shared" si="92"/>
        <v>3153.2</v>
      </c>
      <c r="P869" s="13">
        <f t="shared" si="93"/>
        <v>396327.6100000001</v>
      </c>
      <c r="Q869" s="13">
        <f t="shared" si="94"/>
        <v>473053.9700000002</v>
      </c>
      <c r="R869" s="13">
        <f t="shared" si="95"/>
        <v>4793546.13</v>
      </c>
      <c r="S869" s="18">
        <f t="shared" si="96"/>
        <v>276</v>
      </c>
      <c r="T869" s="30">
        <f t="shared" si="97"/>
        <v>17367.920760869565</v>
      </c>
    </row>
    <row r="870" spans="1:20" ht="14.25" customHeight="1">
      <c r="A870" s="6">
        <v>45640</v>
      </c>
      <c r="B870" s="7" t="s">
        <v>57</v>
      </c>
      <c r="C870" s="7" t="s">
        <v>79</v>
      </c>
      <c r="D870" s="7" t="s">
        <v>80</v>
      </c>
      <c r="E870" s="7" t="s">
        <v>81</v>
      </c>
      <c r="F870" s="7" t="s">
        <v>82</v>
      </c>
      <c r="G870" s="7" t="s">
        <v>18</v>
      </c>
      <c r="H870" s="7" t="s">
        <v>103</v>
      </c>
      <c r="I870" s="7">
        <v>192</v>
      </c>
      <c r="J870" s="7">
        <v>48</v>
      </c>
      <c r="K870" s="7">
        <v>3157.44</v>
      </c>
      <c r="L870" s="7"/>
      <c r="M870" s="12" t="s">
        <v>64</v>
      </c>
      <c r="N870" s="13">
        <f t="shared" si="91"/>
        <v>65.78</v>
      </c>
      <c r="O870" s="13">
        <f t="shared" si="92"/>
        <v>3157.44</v>
      </c>
      <c r="P870" s="13">
        <f t="shared" si="93"/>
        <v>18944.64</v>
      </c>
      <c r="Q870" s="13">
        <f t="shared" si="94"/>
        <v>183859.59</v>
      </c>
      <c r="R870" s="13">
        <f t="shared" si="95"/>
        <v>696822.78999999992</v>
      </c>
      <c r="S870" s="18">
        <f t="shared" si="96"/>
        <v>45</v>
      </c>
      <c r="T870" s="30">
        <f t="shared" si="97"/>
        <v>15484.950888888887</v>
      </c>
    </row>
    <row r="871" spans="1:20" ht="14.25" customHeight="1">
      <c r="A871" s="6">
        <v>45646</v>
      </c>
      <c r="B871" s="7" t="s">
        <v>57</v>
      </c>
      <c r="C871" s="7" t="s">
        <v>99</v>
      </c>
      <c r="D871" s="7" t="s">
        <v>100</v>
      </c>
      <c r="E871" s="7" t="s">
        <v>81</v>
      </c>
      <c r="F871" s="7" t="s">
        <v>82</v>
      </c>
      <c r="G871" s="7" t="s">
        <v>18</v>
      </c>
      <c r="H871" s="7" t="s">
        <v>103</v>
      </c>
      <c r="I871" s="7">
        <v>192</v>
      </c>
      <c r="J871" s="7">
        <v>48</v>
      </c>
      <c r="K871" s="7">
        <v>3157.44</v>
      </c>
      <c r="L871" s="7"/>
      <c r="M871" s="12" t="s">
        <v>136</v>
      </c>
      <c r="N871" s="13">
        <f t="shared" si="91"/>
        <v>65.78</v>
      </c>
      <c r="O871" s="13">
        <f t="shared" si="92"/>
        <v>3157.44</v>
      </c>
      <c r="P871" s="13">
        <f t="shared" si="93"/>
        <v>15787.2</v>
      </c>
      <c r="Q871" s="13">
        <f t="shared" si="94"/>
        <v>202709.82</v>
      </c>
      <c r="R871" s="13">
        <f t="shared" si="95"/>
        <v>11666222.310000001</v>
      </c>
      <c r="S871" s="18">
        <f t="shared" si="96"/>
        <v>238</v>
      </c>
      <c r="T871" s="30">
        <f t="shared" si="97"/>
        <v>49017.740798319333</v>
      </c>
    </row>
    <row r="872" spans="1:20" ht="14.25" customHeight="1">
      <c r="A872" s="6">
        <v>45642</v>
      </c>
      <c r="B872" s="7" t="s">
        <v>57</v>
      </c>
      <c r="C872" s="7" t="s">
        <v>126</v>
      </c>
      <c r="D872" s="7" t="s">
        <v>127</v>
      </c>
      <c r="E872" s="7" t="s">
        <v>45</v>
      </c>
      <c r="F872" s="7" t="s">
        <v>128</v>
      </c>
      <c r="G872" s="7" t="s">
        <v>31</v>
      </c>
      <c r="H872" s="7" t="s">
        <v>32</v>
      </c>
      <c r="I872" s="7">
        <v>48</v>
      </c>
      <c r="J872" s="7">
        <v>24</v>
      </c>
      <c r="K872" s="7">
        <v>3157.92</v>
      </c>
      <c r="L872" s="7"/>
      <c r="M872" s="12" t="s">
        <v>105</v>
      </c>
      <c r="N872" s="13">
        <f t="shared" si="91"/>
        <v>131.58000000000001</v>
      </c>
      <c r="O872" s="13">
        <f t="shared" si="92"/>
        <v>3157.92</v>
      </c>
      <c r="P872" s="13">
        <f t="shared" si="93"/>
        <v>393174.41000000009</v>
      </c>
      <c r="Q872" s="13">
        <f t="shared" si="94"/>
        <v>469900.77000000019</v>
      </c>
      <c r="R872" s="13">
        <f t="shared" si="95"/>
        <v>4790392.93</v>
      </c>
      <c r="S872" s="18">
        <f t="shared" si="96"/>
        <v>275</v>
      </c>
      <c r="T872" s="30">
        <f t="shared" si="97"/>
        <v>17419.610654545453</v>
      </c>
    </row>
    <row r="873" spans="1:20" ht="14.25" customHeight="1">
      <c r="A873" s="6">
        <v>45642</v>
      </c>
      <c r="B873" s="7" t="s">
        <v>57</v>
      </c>
      <c r="C873" s="7" t="s">
        <v>129</v>
      </c>
      <c r="D873" s="7" t="s">
        <v>130</v>
      </c>
      <c r="E873" s="7" t="s">
        <v>81</v>
      </c>
      <c r="F873" s="7" t="s">
        <v>82</v>
      </c>
      <c r="G873" s="7" t="s">
        <v>31</v>
      </c>
      <c r="H873" s="7" t="s">
        <v>117</v>
      </c>
      <c r="I873" s="7">
        <v>30</v>
      </c>
      <c r="J873" s="7">
        <v>22</v>
      </c>
      <c r="K873" s="7">
        <v>3171.08</v>
      </c>
      <c r="L873" s="7"/>
      <c r="M873" s="12" t="s">
        <v>105</v>
      </c>
      <c r="N873" s="13">
        <f t="shared" si="91"/>
        <v>144.13999999999999</v>
      </c>
      <c r="O873" s="13">
        <f t="shared" si="92"/>
        <v>3171.08</v>
      </c>
      <c r="P873" s="13">
        <f t="shared" si="93"/>
        <v>197868.73999999996</v>
      </c>
      <c r="Q873" s="13">
        <f t="shared" si="94"/>
        <v>423623.35</v>
      </c>
      <c r="R873" s="13">
        <f t="shared" si="95"/>
        <v>4787235.01</v>
      </c>
      <c r="S873" s="18">
        <f t="shared" si="96"/>
        <v>274</v>
      </c>
      <c r="T873" s="30">
        <f t="shared" si="97"/>
        <v>17471.660620437957</v>
      </c>
    </row>
    <row r="874" spans="1:20" ht="14.25" customHeight="1">
      <c r="A874" s="6">
        <v>45640</v>
      </c>
      <c r="B874" s="7" t="s">
        <v>57</v>
      </c>
      <c r="C874" s="7" t="s">
        <v>84</v>
      </c>
      <c r="D874" s="7" t="s">
        <v>85</v>
      </c>
      <c r="E874" s="7" t="s">
        <v>60</v>
      </c>
      <c r="F874" s="7" t="s">
        <v>61</v>
      </c>
      <c r="G874" s="7" t="s">
        <v>62</v>
      </c>
      <c r="H874" s="7" t="s">
        <v>71</v>
      </c>
      <c r="I874" s="7">
        <v>48</v>
      </c>
      <c r="J874" s="7">
        <v>47</v>
      </c>
      <c r="K874" s="7">
        <v>3177.2</v>
      </c>
      <c r="L874" s="7"/>
      <c r="M874" s="12" t="s">
        <v>105</v>
      </c>
      <c r="N874" s="13">
        <f t="shared" si="91"/>
        <v>67.599999999999994</v>
      </c>
      <c r="O874" s="13">
        <f t="shared" si="92"/>
        <v>3177.2</v>
      </c>
      <c r="P874" s="13">
        <f t="shared" si="93"/>
        <v>831124.99999999988</v>
      </c>
      <c r="Q874" s="13">
        <f t="shared" si="94"/>
        <v>348258.48</v>
      </c>
      <c r="R874" s="13">
        <f t="shared" si="95"/>
        <v>4784063.93</v>
      </c>
      <c r="S874" s="18">
        <f t="shared" si="96"/>
        <v>273</v>
      </c>
      <c r="T874" s="30">
        <f t="shared" si="97"/>
        <v>17524.043699633698</v>
      </c>
    </row>
    <row r="875" spans="1:20" ht="14.25" customHeight="1">
      <c r="A875" s="6">
        <v>45646</v>
      </c>
      <c r="B875" s="7" t="s">
        <v>57</v>
      </c>
      <c r="C875" s="7" t="s">
        <v>96</v>
      </c>
      <c r="D875" s="7" t="s">
        <v>97</v>
      </c>
      <c r="E875" s="7" t="s">
        <v>60</v>
      </c>
      <c r="F875" s="7" t="s">
        <v>61</v>
      </c>
      <c r="G875" s="7" t="s">
        <v>18</v>
      </c>
      <c r="H875" s="7" t="s">
        <v>131</v>
      </c>
      <c r="I875" s="7">
        <v>144</v>
      </c>
      <c r="J875" s="7">
        <v>36</v>
      </c>
      <c r="K875" s="7">
        <v>3182.04</v>
      </c>
      <c r="L875" s="7"/>
      <c r="M875" s="12" t="s">
        <v>136</v>
      </c>
      <c r="N875" s="13">
        <f t="shared" si="91"/>
        <v>88.39</v>
      </c>
      <c r="O875" s="13">
        <f t="shared" si="92"/>
        <v>3182.04</v>
      </c>
      <c r="P875" s="13">
        <f t="shared" si="93"/>
        <v>17607.04</v>
      </c>
      <c r="Q875" s="13">
        <f t="shared" si="94"/>
        <v>755196.67999999982</v>
      </c>
      <c r="R875" s="13">
        <f t="shared" si="95"/>
        <v>11663064.869999999</v>
      </c>
      <c r="S875" s="18">
        <f t="shared" si="96"/>
        <v>237</v>
      </c>
      <c r="T875" s="30">
        <f t="shared" si="97"/>
        <v>49211.244177215187</v>
      </c>
    </row>
    <row r="876" spans="1:20" ht="14.25" customHeight="1">
      <c r="A876" s="6">
        <v>45644</v>
      </c>
      <c r="B876" s="7" t="s">
        <v>57</v>
      </c>
      <c r="C876" s="7" t="s">
        <v>72</v>
      </c>
      <c r="D876" s="7" t="s">
        <v>73</v>
      </c>
      <c r="E876" s="7" t="s">
        <v>60</v>
      </c>
      <c r="F876" s="7" t="s">
        <v>61</v>
      </c>
      <c r="G876" s="7" t="s">
        <v>31</v>
      </c>
      <c r="H876" s="7" t="s">
        <v>117</v>
      </c>
      <c r="I876" s="7">
        <v>30</v>
      </c>
      <c r="J876" s="7">
        <v>30</v>
      </c>
      <c r="K876" s="7">
        <v>3243.6</v>
      </c>
      <c r="L876" s="7"/>
      <c r="M876" s="12" t="s">
        <v>136</v>
      </c>
      <c r="N876" s="13">
        <f t="shared" si="91"/>
        <v>108.11999999999999</v>
      </c>
      <c r="O876" s="13">
        <f t="shared" si="92"/>
        <v>3243.6</v>
      </c>
      <c r="P876" s="13">
        <f t="shared" si="93"/>
        <v>194697.65999999997</v>
      </c>
      <c r="Q876" s="13">
        <f t="shared" si="94"/>
        <v>373597.39</v>
      </c>
      <c r="R876" s="13">
        <f t="shared" si="95"/>
        <v>11659882.83</v>
      </c>
      <c r="S876" s="18">
        <f t="shared" si="96"/>
        <v>236</v>
      </c>
      <c r="T876" s="30">
        <f t="shared" si="97"/>
        <v>49406.283177966099</v>
      </c>
    </row>
    <row r="877" spans="1:20" ht="14.25" customHeight="1">
      <c r="A877" s="6">
        <v>45642</v>
      </c>
      <c r="B877" s="7" t="s">
        <v>57</v>
      </c>
      <c r="C877" s="7" t="s">
        <v>129</v>
      </c>
      <c r="D877" s="7" t="s">
        <v>130</v>
      </c>
      <c r="E877" s="7" t="s">
        <v>81</v>
      </c>
      <c r="F877" s="7" t="s">
        <v>82</v>
      </c>
      <c r="G877" s="7" t="s">
        <v>62</v>
      </c>
      <c r="H877" s="7" t="s">
        <v>71</v>
      </c>
      <c r="I877" s="7">
        <v>24</v>
      </c>
      <c r="J877" s="7">
        <v>24</v>
      </c>
      <c r="K877" s="7">
        <v>3244.32</v>
      </c>
      <c r="L877" s="7"/>
      <c r="M877" s="12" t="s">
        <v>136</v>
      </c>
      <c r="N877" s="13">
        <f t="shared" si="91"/>
        <v>135.18</v>
      </c>
      <c r="O877" s="13">
        <f t="shared" si="92"/>
        <v>3244.32</v>
      </c>
      <c r="P877" s="13">
        <f t="shared" si="93"/>
        <v>827947.79999999993</v>
      </c>
      <c r="Q877" s="13">
        <f t="shared" si="94"/>
        <v>420452.26999999996</v>
      </c>
      <c r="R877" s="13">
        <f t="shared" si="95"/>
        <v>11656639.23</v>
      </c>
      <c r="S877" s="18">
        <f t="shared" si="96"/>
        <v>235</v>
      </c>
      <c r="T877" s="30">
        <f t="shared" si="97"/>
        <v>49602.720127659573</v>
      </c>
    </row>
    <row r="878" spans="1:20" ht="14.25" customHeight="1">
      <c r="A878" s="6">
        <v>45640</v>
      </c>
      <c r="B878" s="7" t="s">
        <v>57</v>
      </c>
      <c r="C878" s="7" t="s">
        <v>96</v>
      </c>
      <c r="D878" s="7" t="s">
        <v>97</v>
      </c>
      <c r="E878" s="7" t="s">
        <v>60</v>
      </c>
      <c r="F878" s="7" t="s">
        <v>61</v>
      </c>
      <c r="G878" s="7" t="s">
        <v>62</v>
      </c>
      <c r="H878" s="7" t="s">
        <v>71</v>
      </c>
      <c r="I878" s="7">
        <v>24</v>
      </c>
      <c r="J878" s="7">
        <v>24</v>
      </c>
      <c r="K878" s="7">
        <v>3244.32</v>
      </c>
      <c r="L878" s="7"/>
      <c r="M878" s="12" t="s">
        <v>105</v>
      </c>
      <c r="N878" s="13">
        <f t="shared" si="91"/>
        <v>135.18</v>
      </c>
      <c r="O878" s="13">
        <f t="shared" si="92"/>
        <v>3244.32</v>
      </c>
      <c r="P878" s="13">
        <f t="shared" si="93"/>
        <v>824703.48</v>
      </c>
      <c r="Q878" s="13">
        <f t="shared" si="94"/>
        <v>752014.6399999999</v>
      </c>
      <c r="R878" s="13">
        <f t="shared" si="95"/>
        <v>4780886.7299999995</v>
      </c>
      <c r="S878" s="18">
        <f t="shared" si="96"/>
        <v>272</v>
      </c>
      <c r="T878" s="30">
        <f t="shared" si="97"/>
        <v>17576.789448529409</v>
      </c>
    </row>
    <row r="879" spans="1:20" ht="14.25" customHeight="1">
      <c r="A879" s="6">
        <v>45642</v>
      </c>
      <c r="B879" s="7" t="s">
        <v>57</v>
      </c>
      <c r="C879" s="7" t="s">
        <v>106</v>
      </c>
      <c r="D879" s="7" t="s">
        <v>107</v>
      </c>
      <c r="E879" s="7" t="s">
        <v>81</v>
      </c>
      <c r="F879" s="7" t="s">
        <v>82</v>
      </c>
      <c r="G879" s="7" t="s">
        <v>62</v>
      </c>
      <c r="H879" s="7" t="s">
        <v>71</v>
      </c>
      <c r="I879" s="7">
        <v>48</v>
      </c>
      <c r="J879" s="7">
        <v>48</v>
      </c>
      <c r="K879" s="7">
        <v>3244.8</v>
      </c>
      <c r="L879" s="7"/>
      <c r="M879" s="12" t="s">
        <v>136</v>
      </c>
      <c r="N879" s="13">
        <f t="shared" si="91"/>
        <v>67.600000000000009</v>
      </c>
      <c r="O879" s="13">
        <f t="shared" si="92"/>
        <v>3244.8</v>
      </c>
      <c r="P879" s="13">
        <f t="shared" si="93"/>
        <v>821459.15999999992</v>
      </c>
      <c r="Q879" s="13">
        <f t="shared" si="94"/>
        <v>317962.27999999997</v>
      </c>
      <c r="R879" s="13">
        <f t="shared" si="95"/>
        <v>11653394.91</v>
      </c>
      <c r="S879" s="18">
        <f t="shared" si="96"/>
        <v>234</v>
      </c>
      <c r="T879" s="30">
        <f t="shared" si="97"/>
        <v>49800.832948717951</v>
      </c>
    </row>
    <row r="880" spans="1:20" ht="14.25" customHeight="1">
      <c r="A880" s="6">
        <v>45640</v>
      </c>
      <c r="B880" s="7" t="s">
        <v>57</v>
      </c>
      <c r="C880" s="7" t="s">
        <v>69</v>
      </c>
      <c r="D880" s="7" t="s">
        <v>70</v>
      </c>
      <c r="E880" s="7" t="s">
        <v>60</v>
      </c>
      <c r="F880" s="7" t="s">
        <v>61</v>
      </c>
      <c r="G880" s="7" t="s">
        <v>62</v>
      </c>
      <c r="H880" s="7" t="s">
        <v>71</v>
      </c>
      <c r="I880" s="7">
        <v>48</v>
      </c>
      <c r="J880" s="7">
        <v>48</v>
      </c>
      <c r="K880" s="7">
        <v>3244.8</v>
      </c>
      <c r="L880" s="7"/>
      <c r="M880" s="12" t="s">
        <v>105</v>
      </c>
      <c r="N880" s="13">
        <f t="shared" si="91"/>
        <v>67.600000000000009</v>
      </c>
      <c r="O880" s="13">
        <f t="shared" si="92"/>
        <v>3244.8</v>
      </c>
      <c r="P880" s="13">
        <f t="shared" si="93"/>
        <v>818214.36</v>
      </c>
      <c r="Q880" s="13">
        <f t="shared" si="94"/>
        <v>382109.05</v>
      </c>
      <c r="R880" s="13">
        <f t="shared" si="95"/>
        <v>4777642.4099999992</v>
      </c>
      <c r="S880" s="18">
        <f t="shared" si="96"/>
        <v>271</v>
      </c>
      <c r="T880" s="30">
        <f t="shared" si="97"/>
        <v>17629.676789667894</v>
      </c>
    </row>
    <row r="881" spans="1:20" ht="14.25" customHeight="1">
      <c r="A881" s="6">
        <v>45640</v>
      </c>
      <c r="B881" s="7" t="s">
        <v>57</v>
      </c>
      <c r="C881" s="7" t="s">
        <v>84</v>
      </c>
      <c r="D881" s="7" t="s">
        <v>85</v>
      </c>
      <c r="E881" s="7" t="s">
        <v>60</v>
      </c>
      <c r="F881" s="7" t="s">
        <v>61</v>
      </c>
      <c r="G881" s="7" t="s">
        <v>74</v>
      </c>
      <c r="H881" s="7" t="s">
        <v>75</v>
      </c>
      <c r="I881" s="7">
        <v>60</v>
      </c>
      <c r="J881" s="7">
        <v>133</v>
      </c>
      <c r="K881" s="7">
        <v>3258.5</v>
      </c>
      <c r="L881" s="7"/>
      <c r="M881" s="12" t="s">
        <v>105</v>
      </c>
      <c r="N881" s="13">
        <f t="shared" si="91"/>
        <v>24.5</v>
      </c>
      <c r="O881" s="13">
        <f t="shared" si="92"/>
        <v>3258.5</v>
      </c>
      <c r="P881" s="13">
        <f t="shared" si="93"/>
        <v>317257.36000000004</v>
      </c>
      <c r="Q881" s="13">
        <f t="shared" si="94"/>
        <v>345081.28</v>
      </c>
      <c r="R881" s="13">
        <f t="shared" si="95"/>
        <v>4774397.6099999994</v>
      </c>
      <c r="S881" s="18">
        <f t="shared" si="96"/>
        <v>270</v>
      </c>
      <c r="T881" s="30">
        <f t="shared" si="97"/>
        <v>17682.95411111111</v>
      </c>
    </row>
    <row r="882" spans="1:20" ht="14.25" customHeight="1">
      <c r="A882" s="6">
        <v>45646</v>
      </c>
      <c r="B882" s="7" t="s">
        <v>57</v>
      </c>
      <c r="C882" s="7" t="s">
        <v>67</v>
      </c>
      <c r="D882" s="7" t="s">
        <v>68</v>
      </c>
      <c r="E882" s="7" t="s">
        <v>60</v>
      </c>
      <c r="F882" s="7" t="s">
        <v>61</v>
      </c>
      <c r="G882" s="7" t="s">
        <v>74</v>
      </c>
      <c r="H882" s="7" t="s">
        <v>76</v>
      </c>
      <c r="I882" s="7">
        <v>48</v>
      </c>
      <c r="J882" s="7">
        <v>48</v>
      </c>
      <c r="K882" s="7">
        <v>3272.64</v>
      </c>
      <c r="L882" s="7"/>
      <c r="M882" s="12" t="s">
        <v>136</v>
      </c>
      <c r="N882" s="13">
        <f t="shared" si="91"/>
        <v>68.179999999999993</v>
      </c>
      <c r="O882" s="13">
        <f t="shared" si="92"/>
        <v>3272.6399999999994</v>
      </c>
      <c r="P882" s="13">
        <f t="shared" si="93"/>
        <v>58029.119999999995</v>
      </c>
      <c r="Q882" s="13">
        <f t="shared" si="94"/>
        <v>256436.21000000005</v>
      </c>
      <c r="R882" s="13">
        <f t="shared" si="95"/>
        <v>11650150.109999999</v>
      </c>
      <c r="S882" s="18">
        <f t="shared" si="96"/>
        <v>233</v>
      </c>
      <c r="T882" s="30">
        <f t="shared" si="97"/>
        <v>50000.644248927034</v>
      </c>
    </row>
    <row r="883" spans="1:20" ht="14.25" customHeight="1">
      <c r="A883" s="6">
        <v>45640</v>
      </c>
      <c r="B883" s="7" t="s">
        <v>57</v>
      </c>
      <c r="C883" s="7" t="s">
        <v>84</v>
      </c>
      <c r="D883" s="7" t="s">
        <v>85</v>
      </c>
      <c r="E883" s="7" t="s">
        <v>60</v>
      </c>
      <c r="F883" s="7" t="s">
        <v>61</v>
      </c>
      <c r="G883" s="7" t="s">
        <v>74</v>
      </c>
      <c r="H883" s="7" t="s">
        <v>76</v>
      </c>
      <c r="I883" s="7">
        <v>48</v>
      </c>
      <c r="J883" s="7">
        <v>48</v>
      </c>
      <c r="K883" s="7">
        <v>3272.64</v>
      </c>
      <c r="L883" s="7"/>
      <c r="M883" s="12" t="s">
        <v>105</v>
      </c>
      <c r="N883" s="13">
        <f t="shared" si="91"/>
        <v>68.179999999999993</v>
      </c>
      <c r="O883" s="13">
        <f t="shared" si="92"/>
        <v>3272.6399999999994</v>
      </c>
      <c r="P883" s="13">
        <f t="shared" si="93"/>
        <v>54756.479999999996</v>
      </c>
      <c r="Q883" s="13">
        <f t="shared" si="94"/>
        <v>341822.78</v>
      </c>
      <c r="R883" s="13">
        <f t="shared" si="95"/>
        <v>4771139.1099999994</v>
      </c>
      <c r="S883" s="18">
        <f t="shared" si="96"/>
        <v>269</v>
      </c>
      <c r="T883" s="30">
        <f t="shared" si="97"/>
        <v>17736.576617100371</v>
      </c>
    </row>
    <row r="884" spans="1:20" ht="14.25" customHeight="1">
      <c r="A884" s="6">
        <v>45639</v>
      </c>
      <c r="B884" s="7" t="s">
        <v>57</v>
      </c>
      <c r="C884" s="7" t="s">
        <v>69</v>
      </c>
      <c r="D884" s="7" t="s">
        <v>70</v>
      </c>
      <c r="E884" s="7" t="s">
        <v>60</v>
      </c>
      <c r="F884" s="7" t="s">
        <v>61</v>
      </c>
      <c r="G884" s="7" t="s">
        <v>74</v>
      </c>
      <c r="H884" s="7" t="s">
        <v>76</v>
      </c>
      <c r="I884" s="7">
        <v>48</v>
      </c>
      <c r="J884" s="7">
        <v>48</v>
      </c>
      <c r="K884" s="7">
        <v>3272.64</v>
      </c>
      <c r="L884" s="7"/>
      <c r="M884" s="12" t="s">
        <v>64</v>
      </c>
      <c r="N884" s="13">
        <f t="shared" si="91"/>
        <v>68.179999999999993</v>
      </c>
      <c r="O884" s="13">
        <f t="shared" si="92"/>
        <v>3272.6399999999994</v>
      </c>
      <c r="P884" s="13">
        <f t="shared" si="93"/>
        <v>51483.839999999997</v>
      </c>
      <c r="Q884" s="13">
        <f t="shared" si="94"/>
        <v>378864.25</v>
      </c>
      <c r="R884" s="13">
        <f t="shared" si="95"/>
        <v>693665.35</v>
      </c>
      <c r="S884" s="18">
        <f t="shared" si="96"/>
        <v>44</v>
      </c>
      <c r="T884" s="30">
        <f t="shared" si="97"/>
        <v>15765.12159090909</v>
      </c>
    </row>
    <row r="885" spans="1:20" ht="14.25" customHeight="1">
      <c r="A885" s="6">
        <v>45640</v>
      </c>
      <c r="B885" s="7" t="s">
        <v>57</v>
      </c>
      <c r="C885" s="7" t="s">
        <v>58</v>
      </c>
      <c r="D885" s="7" t="s">
        <v>59</v>
      </c>
      <c r="E885" s="7" t="s">
        <v>60</v>
      </c>
      <c r="F885" s="7" t="s">
        <v>61</v>
      </c>
      <c r="G885" s="7" t="s">
        <v>55</v>
      </c>
      <c r="H885" s="7" t="s">
        <v>56</v>
      </c>
      <c r="I885" s="7">
        <v>40</v>
      </c>
      <c r="J885" s="7">
        <v>40</v>
      </c>
      <c r="K885" s="7">
        <v>3300</v>
      </c>
      <c r="L885" s="7"/>
      <c r="M885" s="12" t="s">
        <v>105</v>
      </c>
      <c r="N885" s="13">
        <f t="shared" si="91"/>
        <v>82.5</v>
      </c>
      <c r="O885" s="13">
        <f t="shared" si="92"/>
        <v>3300</v>
      </c>
      <c r="P885" s="13">
        <f t="shared" si="93"/>
        <v>379925.83999999997</v>
      </c>
      <c r="Q885" s="13">
        <f t="shared" si="94"/>
        <v>360300.38</v>
      </c>
      <c r="R885" s="13">
        <f t="shared" si="95"/>
        <v>4767866.4699999988</v>
      </c>
      <c r="S885" s="18">
        <f t="shared" si="96"/>
        <v>268</v>
      </c>
      <c r="T885" s="30">
        <f t="shared" si="97"/>
        <v>17790.546529850741</v>
      </c>
    </row>
    <row r="886" spans="1:20" ht="14.25" customHeight="1">
      <c r="A886" s="6">
        <v>45643</v>
      </c>
      <c r="B886" s="7" t="s">
        <v>57</v>
      </c>
      <c r="C886" s="7" t="s">
        <v>58</v>
      </c>
      <c r="D886" s="7" t="s">
        <v>59</v>
      </c>
      <c r="E886" s="7" t="s">
        <v>60</v>
      </c>
      <c r="F886" s="7" t="s">
        <v>61</v>
      </c>
      <c r="G886" s="7" t="s">
        <v>55</v>
      </c>
      <c r="H886" s="7" t="s">
        <v>56</v>
      </c>
      <c r="I886" s="7">
        <v>40</v>
      </c>
      <c r="J886" s="7">
        <v>40</v>
      </c>
      <c r="K886" s="7">
        <v>3300</v>
      </c>
      <c r="L886" s="7"/>
      <c r="M886" s="12" t="s">
        <v>136</v>
      </c>
      <c r="N886" s="13">
        <f t="shared" si="91"/>
        <v>82.5</v>
      </c>
      <c r="O886" s="13">
        <f t="shared" si="92"/>
        <v>3300</v>
      </c>
      <c r="P886" s="13">
        <f t="shared" si="93"/>
        <v>376625.84</v>
      </c>
      <c r="Q886" s="13">
        <f t="shared" si="94"/>
        <v>357000.38</v>
      </c>
      <c r="R886" s="13">
        <f t="shared" si="95"/>
        <v>11646877.470000001</v>
      </c>
      <c r="S886" s="18">
        <f t="shared" si="96"/>
        <v>232</v>
      </c>
      <c r="T886" s="30">
        <f t="shared" si="97"/>
        <v>50202.058060344832</v>
      </c>
    </row>
    <row r="887" spans="1:20" ht="14.25" customHeight="1">
      <c r="A887" s="6">
        <v>45640</v>
      </c>
      <c r="B887" s="7" t="s">
        <v>57</v>
      </c>
      <c r="C887" s="7" t="s">
        <v>87</v>
      </c>
      <c r="D887" s="7" t="s">
        <v>88</v>
      </c>
      <c r="E887" s="7" t="s">
        <v>60</v>
      </c>
      <c r="F887" s="7" t="s">
        <v>61</v>
      </c>
      <c r="G887" s="7" t="s">
        <v>55</v>
      </c>
      <c r="H887" s="7" t="s">
        <v>56</v>
      </c>
      <c r="I887" s="7">
        <v>40</v>
      </c>
      <c r="J887" s="7">
        <v>40</v>
      </c>
      <c r="K887" s="7">
        <v>3300</v>
      </c>
      <c r="L887" s="7"/>
      <c r="M887" s="12" t="s">
        <v>105</v>
      </c>
      <c r="N887" s="13">
        <f t="shared" si="91"/>
        <v>82.5</v>
      </c>
      <c r="O887" s="13">
        <f t="shared" si="92"/>
        <v>3300</v>
      </c>
      <c r="P887" s="13">
        <f t="shared" si="93"/>
        <v>373325.84</v>
      </c>
      <c r="Q887" s="13">
        <f t="shared" si="94"/>
        <v>592869.62000000011</v>
      </c>
      <c r="R887" s="13">
        <f t="shared" si="95"/>
        <v>4764566.4699999988</v>
      </c>
      <c r="S887" s="18">
        <f t="shared" si="96"/>
        <v>267</v>
      </c>
      <c r="T887" s="30">
        <f t="shared" si="97"/>
        <v>17844.818239700369</v>
      </c>
    </row>
    <row r="888" spans="1:20" ht="14.25" customHeight="1">
      <c r="A888" s="6">
        <v>45642</v>
      </c>
      <c r="B888" s="7" t="s">
        <v>57</v>
      </c>
      <c r="C888" s="7" t="s">
        <v>106</v>
      </c>
      <c r="D888" s="7" t="s">
        <v>107</v>
      </c>
      <c r="E888" s="7" t="s">
        <v>81</v>
      </c>
      <c r="F888" s="7" t="s">
        <v>82</v>
      </c>
      <c r="G888" s="7" t="s">
        <v>55</v>
      </c>
      <c r="H888" s="7" t="s">
        <v>56</v>
      </c>
      <c r="I888" s="7">
        <v>40</v>
      </c>
      <c r="J888" s="7">
        <v>40</v>
      </c>
      <c r="K888" s="7">
        <v>3300</v>
      </c>
      <c r="L888" s="7"/>
      <c r="M888" s="12" t="s">
        <v>105</v>
      </c>
      <c r="N888" s="13">
        <f t="shared" si="91"/>
        <v>82.5</v>
      </c>
      <c r="O888" s="13">
        <f t="shared" si="92"/>
        <v>3300</v>
      </c>
      <c r="P888" s="13">
        <f t="shared" si="93"/>
        <v>370025.84000000008</v>
      </c>
      <c r="Q888" s="13">
        <f t="shared" si="94"/>
        <v>314717.48</v>
      </c>
      <c r="R888" s="13">
        <f t="shared" si="95"/>
        <v>4761266.4699999988</v>
      </c>
      <c r="S888" s="18">
        <f t="shared" si="96"/>
        <v>266</v>
      </c>
      <c r="T888" s="30">
        <f t="shared" si="97"/>
        <v>17899.498007518792</v>
      </c>
    </row>
    <row r="889" spans="1:20" ht="14.25" customHeight="1">
      <c r="A889" s="6">
        <v>45644</v>
      </c>
      <c r="B889" s="7" t="s">
        <v>57</v>
      </c>
      <c r="C889" s="7" t="s">
        <v>72</v>
      </c>
      <c r="D889" s="7" t="s">
        <v>73</v>
      </c>
      <c r="E889" s="7" t="s">
        <v>60</v>
      </c>
      <c r="F889" s="7" t="s">
        <v>61</v>
      </c>
      <c r="G889" s="7" t="s">
        <v>55</v>
      </c>
      <c r="H889" s="7" t="s">
        <v>56</v>
      </c>
      <c r="I889" s="7">
        <v>40</v>
      </c>
      <c r="J889" s="7">
        <v>40</v>
      </c>
      <c r="K889" s="7">
        <v>3300</v>
      </c>
      <c r="L889" s="7"/>
      <c r="M889" s="12" t="s">
        <v>136</v>
      </c>
      <c r="N889" s="13">
        <f t="shared" si="91"/>
        <v>82.5</v>
      </c>
      <c r="O889" s="13">
        <f t="shared" si="92"/>
        <v>3300</v>
      </c>
      <c r="P889" s="13">
        <f t="shared" si="93"/>
        <v>366725.84</v>
      </c>
      <c r="Q889" s="13">
        <f t="shared" si="94"/>
        <v>370353.79</v>
      </c>
      <c r="R889" s="13">
        <f t="shared" si="95"/>
        <v>11643577.469999999</v>
      </c>
      <c r="S889" s="18">
        <f t="shared" si="96"/>
        <v>231</v>
      </c>
      <c r="T889" s="30">
        <f t="shared" si="97"/>
        <v>50405.097272727267</v>
      </c>
    </row>
    <row r="890" spans="1:20" ht="14.25" customHeight="1">
      <c r="A890" s="6">
        <v>45640</v>
      </c>
      <c r="B890" s="7" t="s">
        <v>57</v>
      </c>
      <c r="C890" s="7" t="s">
        <v>79</v>
      </c>
      <c r="D890" s="7" t="s">
        <v>80</v>
      </c>
      <c r="E890" s="7" t="s">
        <v>81</v>
      </c>
      <c r="F890" s="7" t="s">
        <v>82</v>
      </c>
      <c r="G890" s="7" t="s">
        <v>55</v>
      </c>
      <c r="H890" s="7" t="s">
        <v>56</v>
      </c>
      <c r="I890" s="7">
        <v>40</v>
      </c>
      <c r="J890" s="7">
        <v>40</v>
      </c>
      <c r="K890" s="7">
        <v>3300</v>
      </c>
      <c r="L890" s="7"/>
      <c r="M890" s="12" t="s">
        <v>105</v>
      </c>
      <c r="N890" s="13">
        <f t="shared" si="91"/>
        <v>82.5</v>
      </c>
      <c r="O890" s="13">
        <f t="shared" si="92"/>
        <v>3300</v>
      </c>
      <c r="P890" s="13">
        <f t="shared" si="93"/>
        <v>363425.84</v>
      </c>
      <c r="Q890" s="13">
        <f t="shared" si="94"/>
        <v>180702.15</v>
      </c>
      <c r="R890" s="13">
        <f t="shared" si="95"/>
        <v>4757966.4699999988</v>
      </c>
      <c r="S890" s="18">
        <f t="shared" si="96"/>
        <v>265</v>
      </c>
      <c r="T890" s="30">
        <f t="shared" si="97"/>
        <v>17954.590452830183</v>
      </c>
    </row>
    <row r="891" spans="1:20" ht="14.25" customHeight="1">
      <c r="A891" s="6">
        <v>45643</v>
      </c>
      <c r="B891" s="7" t="s">
        <v>57</v>
      </c>
      <c r="C891" s="7" t="s">
        <v>137</v>
      </c>
      <c r="D891" s="7" t="s">
        <v>138</v>
      </c>
      <c r="E891" s="7" t="s">
        <v>60</v>
      </c>
      <c r="F891" s="7" t="s">
        <v>61</v>
      </c>
      <c r="G891" s="7" t="s">
        <v>55</v>
      </c>
      <c r="H891" s="7" t="s">
        <v>56</v>
      </c>
      <c r="I891" s="7">
        <v>40</v>
      </c>
      <c r="J891" s="7">
        <v>40</v>
      </c>
      <c r="K891" s="7">
        <v>3300</v>
      </c>
      <c r="L891" s="7"/>
      <c r="M891" s="12" t="s">
        <v>136</v>
      </c>
      <c r="N891" s="13">
        <f t="shared" si="91"/>
        <v>82.5</v>
      </c>
      <c r="O891" s="13">
        <f t="shared" si="92"/>
        <v>3300</v>
      </c>
      <c r="P891" s="13">
        <f t="shared" si="93"/>
        <v>360125.84</v>
      </c>
      <c r="Q891" s="13">
        <f t="shared" si="94"/>
        <v>348152.91</v>
      </c>
      <c r="R891" s="13">
        <f t="shared" si="95"/>
        <v>11640277.469999999</v>
      </c>
      <c r="S891" s="18">
        <f t="shared" si="96"/>
        <v>230</v>
      </c>
      <c r="T891" s="30">
        <f t="shared" si="97"/>
        <v>50609.902043478258</v>
      </c>
    </row>
    <row r="892" spans="1:20" ht="14.25" customHeight="1">
      <c r="A892" s="6">
        <v>45640</v>
      </c>
      <c r="B892" s="7" t="s">
        <v>57</v>
      </c>
      <c r="C892" s="7" t="s">
        <v>96</v>
      </c>
      <c r="D892" s="7" t="s">
        <v>97</v>
      </c>
      <c r="E892" s="7" t="s">
        <v>60</v>
      </c>
      <c r="F892" s="7" t="s">
        <v>61</v>
      </c>
      <c r="G892" s="7" t="s">
        <v>55</v>
      </c>
      <c r="H892" s="7" t="s">
        <v>56</v>
      </c>
      <c r="I892" s="7">
        <v>40</v>
      </c>
      <c r="J892" s="7">
        <v>40</v>
      </c>
      <c r="K892" s="7">
        <v>3300</v>
      </c>
      <c r="L892" s="7"/>
      <c r="M892" s="12" t="s">
        <v>105</v>
      </c>
      <c r="N892" s="13">
        <f t="shared" si="91"/>
        <v>82.5</v>
      </c>
      <c r="O892" s="13">
        <f t="shared" si="92"/>
        <v>3300</v>
      </c>
      <c r="P892" s="13">
        <f t="shared" si="93"/>
        <v>356825.84000000008</v>
      </c>
      <c r="Q892" s="13">
        <f t="shared" si="94"/>
        <v>748770.31999999983</v>
      </c>
      <c r="R892" s="13">
        <f t="shared" si="95"/>
        <v>4754666.4699999988</v>
      </c>
      <c r="S892" s="18">
        <f t="shared" si="96"/>
        <v>264</v>
      </c>
      <c r="T892" s="30">
        <f t="shared" si="97"/>
        <v>18010.100265151512</v>
      </c>
    </row>
    <row r="893" spans="1:20" ht="14.25" customHeight="1">
      <c r="A893" s="6">
        <v>45640</v>
      </c>
      <c r="B893" s="7" t="s">
        <v>57</v>
      </c>
      <c r="C893" s="7" t="s">
        <v>65</v>
      </c>
      <c r="D893" s="7" t="s">
        <v>66</v>
      </c>
      <c r="E893" s="7" t="s">
        <v>60</v>
      </c>
      <c r="F893" s="7" t="s">
        <v>61</v>
      </c>
      <c r="G893" s="7" t="s">
        <v>55</v>
      </c>
      <c r="H893" s="7" t="s">
        <v>56</v>
      </c>
      <c r="I893" s="7">
        <v>40</v>
      </c>
      <c r="J893" s="7">
        <v>40</v>
      </c>
      <c r="K893" s="7">
        <v>3300</v>
      </c>
      <c r="L893" s="7"/>
      <c r="M893" s="12" t="s">
        <v>105</v>
      </c>
      <c r="N893" s="13">
        <f t="shared" si="91"/>
        <v>82.5</v>
      </c>
      <c r="O893" s="13">
        <f t="shared" si="92"/>
        <v>3300</v>
      </c>
      <c r="P893" s="13">
        <f t="shared" si="93"/>
        <v>353525.84000000008</v>
      </c>
      <c r="Q893" s="13">
        <f t="shared" si="94"/>
        <v>492115.49</v>
      </c>
      <c r="R893" s="13">
        <f t="shared" si="95"/>
        <v>4751366.4699999988</v>
      </c>
      <c r="S893" s="18">
        <f t="shared" si="96"/>
        <v>263</v>
      </c>
      <c r="T893" s="30">
        <f t="shared" si="97"/>
        <v>18066.03220532319</v>
      </c>
    </row>
    <row r="894" spans="1:20" ht="14.25" customHeight="1">
      <c r="A894" s="6">
        <v>45642</v>
      </c>
      <c r="B894" s="7" t="s">
        <v>57</v>
      </c>
      <c r="C894" s="7" t="s">
        <v>129</v>
      </c>
      <c r="D894" s="7" t="s">
        <v>130</v>
      </c>
      <c r="E894" s="7" t="s">
        <v>81</v>
      </c>
      <c r="F894" s="7" t="s">
        <v>82</v>
      </c>
      <c r="G894" s="7" t="s">
        <v>18</v>
      </c>
      <c r="H894" s="7" t="s">
        <v>104</v>
      </c>
      <c r="I894" s="7">
        <v>80</v>
      </c>
      <c r="J894" s="7">
        <v>48</v>
      </c>
      <c r="K894" s="7">
        <v>3327.84</v>
      </c>
      <c r="L894" s="7"/>
      <c r="M894" s="12" t="s">
        <v>105</v>
      </c>
      <c r="N894" s="13">
        <f t="shared" si="91"/>
        <v>69.33</v>
      </c>
      <c r="O894" s="13">
        <f t="shared" si="92"/>
        <v>3327.84</v>
      </c>
      <c r="P894" s="13">
        <f t="shared" si="93"/>
        <v>309621.03999999998</v>
      </c>
      <c r="Q894" s="13">
        <f t="shared" si="94"/>
        <v>417207.94999999995</v>
      </c>
      <c r="R894" s="13">
        <f t="shared" si="95"/>
        <v>4748066.4699999988</v>
      </c>
      <c r="S894" s="18">
        <f t="shared" si="96"/>
        <v>262</v>
      </c>
      <c r="T894" s="30">
        <f t="shared" si="97"/>
        <v>18122.391106870225</v>
      </c>
    </row>
    <row r="895" spans="1:20" ht="14.25" customHeight="1">
      <c r="A895" s="6">
        <v>45646</v>
      </c>
      <c r="B895" s="7" t="s">
        <v>57</v>
      </c>
      <c r="C895" s="7" t="s">
        <v>67</v>
      </c>
      <c r="D895" s="7" t="s">
        <v>68</v>
      </c>
      <c r="E895" s="7" t="s">
        <v>60</v>
      </c>
      <c r="F895" s="7" t="s">
        <v>61</v>
      </c>
      <c r="G895" s="7" t="s">
        <v>55</v>
      </c>
      <c r="H895" s="7" t="s">
        <v>56</v>
      </c>
      <c r="I895" s="7">
        <v>4</v>
      </c>
      <c r="J895" s="7">
        <v>4</v>
      </c>
      <c r="K895" s="7">
        <v>3330</v>
      </c>
      <c r="L895" s="7"/>
      <c r="M895" s="12" t="s">
        <v>136</v>
      </c>
      <c r="N895" s="13">
        <f t="shared" si="91"/>
        <v>832.5</v>
      </c>
      <c r="O895" s="13">
        <f t="shared" si="92"/>
        <v>3330</v>
      </c>
      <c r="P895" s="13">
        <f t="shared" si="93"/>
        <v>350225.84000000008</v>
      </c>
      <c r="Q895" s="13">
        <f t="shared" si="94"/>
        <v>253163.57000000004</v>
      </c>
      <c r="R895" s="13">
        <f t="shared" si="95"/>
        <v>11636977.469999999</v>
      </c>
      <c r="S895" s="18">
        <f t="shared" si="96"/>
        <v>229</v>
      </c>
      <c r="T895" s="30">
        <f t="shared" si="97"/>
        <v>50816.495502183403</v>
      </c>
    </row>
    <row r="896" spans="1:20" ht="14.25" customHeight="1">
      <c r="A896" s="6">
        <v>45643</v>
      </c>
      <c r="B896" s="7" t="s">
        <v>57</v>
      </c>
      <c r="C896" s="7" t="s">
        <v>137</v>
      </c>
      <c r="D896" s="7" t="s">
        <v>138</v>
      </c>
      <c r="E896" s="7" t="s">
        <v>60</v>
      </c>
      <c r="F896" s="7" t="s">
        <v>61</v>
      </c>
      <c r="G896" s="7" t="s">
        <v>62</v>
      </c>
      <c r="H896" s="7" t="s">
        <v>71</v>
      </c>
      <c r="I896" s="7">
        <v>72</v>
      </c>
      <c r="J896" s="7">
        <v>360</v>
      </c>
      <c r="K896" s="7">
        <v>3333.6</v>
      </c>
      <c r="L896" s="7"/>
      <c r="M896" s="12" t="s">
        <v>136</v>
      </c>
      <c r="N896" s="13">
        <f t="shared" si="91"/>
        <v>9.26</v>
      </c>
      <c r="O896" s="13">
        <f t="shared" si="92"/>
        <v>3333.6</v>
      </c>
      <c r="P896" s="13">
        <f t="shared" si="93"/>
        <v>814969.55999999994</v>
      </c>
      <c r="Q896" s="13">
        <f t="shared" si="94"/>
        <v>344852.91</v>
      </c>
      <c r="R896" s="13">
        <f t="shared" si="95"/>
        <v>11633647.469999999</v>
      </c>
      <c r="S896" s="18">
        <f t="shared" si="96"/>
        <v>228</v>
      </c>
      <c r="T896" s="30">
        <f t="shared" si="97"/>
        <v>51024.769605263151</v>
      </c>
    </row>
    <row r="897" spans="1:20" ht="14.25" customHeight="1">
      <c r="A897" s="6">
        <v>45643</v>
      </c>
      <c r="B897" s="7" t="s">
        <v>57</v>
      </c>
      <c r="C897" s="7" t="s">
        <v>137</v>
      </c>
      <c r="D897" s="7" t="s">
        <v>138</v>
      </c>
      <c r="E897" s="7" t="s">
        <v>60</v>
      </c>
      <c r="F897" s="7" t="s">
        <v>61</v>
      </c>
      <c r="G897" s="7" t="s">
        <v>18</v>
      </c>
      <c r="H897" s="7" t="s">
        <v>102</v>
      </c>
      <c r="I897" s="7">
        <v>200</v>
      </c>
      <c r="J897" s="7">
        <v>6</v>
      </c>
      <c r="K897" s="7">
        <v>3348.24</v>
      </c>
      <c r="L897" s="7"/>
      <c r="M897" s="12" t="s">
        <v>136</v>
      </c>
      <c r="N897" s="13">
        <f t="shared" si="91"/>
        <v>558.04</v>
      </c>
      <c r="O897" s="13">
        <f t="shared" si="92"/>
        <v>3348.24</v>
      </c>
      <c r="P897" s="13">
        <f t="shared" si="93"/>
        <v>138136.24</v>
      </c>
      <c r="Q897" s="13">
        <f t="shared" si="94"/>
        <v>341519.31</v>
      </c>
      <c r="R897" s="13">
        <f t="shared" si="95"/>
        <v>11630313.869999999</v>
      </c>
      <c r="S897" s="18">
        <f t="shared" si="96"/>
        <v>227</v>
      </c>
      <c r="T897" s="30">
        <f t="shared" si="97"/>
        <v>51234.862863436123</v>
      </c>
    </row>
    <row r="898" spans="1:20" ht="14.25" customHeight="1">
      <c r="A898" s="6">
        <v>45642</v>
      </c>
      <c r="B898" s="7" t="s">
        <v>57</v>
      </c>
      <c r="C898" s="7" t="s">
        <v>129</v>
      </c>
      <c r="D898" s="7" t="s">
        <v>130</v>
      </c>
      <c r="E898" s="7" t="s">
        <v>81</v>
      </c>
      <c r="F898" s="7" t="s">
        <v>82</v>
      </c>
      <c r="G898" s="7" t="s">
        <v>74</v>
      </c>
      <c r="H898" s="7" t="s">
        <v>75</v>
      </c>
      <c r="I898" s="7">
        <v>56</v>
      </c>
      <c r="J898" s="7">
        <v>18</v>
      </c>
      <c r="K898" s="7">
        <v>3354.48</v>
      </c>
      <c r="L898" s="7"/>
      <c r="M898" s="12" t="s">
        <v>136</v>
      </c>
      <c r="N898" s="13">
        <f t="shared" ref="N898:N961" si="98">K898/J898</f>
        <v>186.36</v>
      </c>
      <c r="O898" s="13">
        <f t="shared" ref="O898:O961" si="99">J898*N898</f>
        <v>3354.4800000000005</v>
      </c>
      <c r="P898" s="13">
        <f t="shared" ref="P898:P961" si="100">SUMIFS(O898:O2324,G898:G2324,G898,H898:H2324,H898)</f>
        <v>313998.86000000004</v>
      </c>
      <c r="Q898" s="13">
        <f t="shared" ref="Q898:Q961" si="101">SUMIF(C898:C2324,C898,O898:O2324)</f>
        <v>413880.10999999993</v>
      </c>
      <c r="R898" s="13">
        <f t="shared" si="95"/>
        <v>11626965.629999999</v>
      </c>
      <c r="S898" s="18">
        <f t="shared" si="96"/>
        <v>226</v>
      </c>
      <c r="T898" s="30">
        <f t="shared" si="97"/>
        <v>51446.750575221231</v>
      </c>
    </row>
    <row r="899" spans="1:20" ht="14.25" customHeight="1">
      <c r="A899" s="6">
        <v>45643</v>
      </c>
      <c r="B899" s="7" t="s">
        <v>57</v>
      </c>
      <c r="C899" s="7" t="s">
        <v>137</v>
      </c>
      <c r="D899" s="7" t="s">
        <v>138</v>
      </c>
      <c r="E899" s="7" t="s">
        <v>60</v>
      </c>
      <c r="F899" s="7" t="s">
        <v>61</v>
      </c>
      <c r="G899" s="7" t="s">
        <v>62</v>
      </c>
      <c r="H899" s="7" t="s">
        <v>71</v>
      </c>
      <c r="I899" s="7">
        <v>5</v>
      </c>
      <c r="J899" s="7">
        <v>33</v>
      </c>
      <c r="K899" s="7">
        <v>3367.32</v>
      </c>
      <c r="L899" s="7"/>
      <c r="M899" s="12" t="s">
        <v>136</v>
      </c>
      <c r="N899" s="13">
        <f t="shared" si="98"/>
        <v>102.04</v>
      </c>
      <c r="O899" s="13">
        <f t="shared" si="99"/>
        <v>3367.32</v>
      </c>
      <c r="P899" s="13">
        <f t="shared" si="100"/>
        <v>811635.96000000008</v>
      </c>
      <c r="Q899" s="13">
        <f t="shared" si="101"/>
        <v>338171.07</v>
      </c>
      <c r="R899" s="13">
        <f t="shared" ref="R899:R962" si="102">SUMIF(M899:M2325,M899,O899:O2325)</f>
        <v>11623611.15</v>
      </c>
      <c r="S899" s="18">
        <f t="shared" ref="S899:S962" si="103">COUNTIF(M899:M2325,M899)</f>
        <v>225</v>
      </c>
      <c r="T899" s="30">
        <f t="shared" ref="T899:T962" si="104">R899/S899</f>
        <v>51660.493999999999</v>
      </c>
    </row>
    <row r="900" spans="1:20" ht="14.25" customHeight="1">
      <c r="A900" s="6">
        <v>45646</v>
      </c>
      <c r="B900" s="7" t="s">
        <v>57</v>
      </c>
      <c r="C900" s="7" t="s">
        <v>67</v>
      </c>
      <c r="D900" s="7" t="s">
        <v>68</v>
      </c>
      <c r="E900" s="7" t="s">
        <v>60</v>
      </c>
      <c r="F900" s="7" t="s">
        <v>61</v>
      </c>
      <c r="G900" s="7" t="s">
        <v>110</v>
      </c>
      <c r="H900" s="7" t="s">
        <v>111</v>
      </c>
      <c r="I900" s="7">
        <v>48</v>
      </c>
      <c r="J900" s="7">
        <v>24</v>
      </c>
      <c r="K900" s="7">
        <v>3400.08</v>
      </c>
      <c r="L900" s="7"/>
      <c r="M900" s="12" t="s">
        <v>136</v>
      </c>
      <c r="N900" s="13">
        <f t="shared" si="98"/>
        <v>141.66999999999999</v>
      </c>
      <c r="O900" s="13">
        <f t="shared" si="99"/>
        <v>3400.08</v>
      </c>
      <c r="P900" s="13">
        <f t="shared" si="100"/>
        <v>94424.28</v>
      </c>
      <c r="Q900" s="13">
        <f t="shared" si="101"/>
        <v>249833.57000000004</v>
      </c>
      <c r="R900" s="13">
        <f t="shared" si="102"/>
        <v>11620243.83</v>
      </c>
      <c r="S900" s="18">
        <f t="shared" si="103"/>
        <v>224</v>
      </c>
      <c r="T900" s="30">
        <f t="shared" si="104"/>
        <v>51876.088526785716</v>
      </c>
    </row>
    <row r="901" spans="1:20" ht="14.25" customHeight="1">
      <c r="A901" s="6">
        <v>45642</v>
      </c>
      <c r="B901" s="7" t="s">
        <v>57</v>
      </c>
      <c r="C901" s="7" t="s">
        <v>126</v>
      </c>
      <c r="D901" s="7" t="s">
        <v>127</v>
      </c>
      <c r="E901" s="7" t="s">
        <v>45</v>
      </c>
      <c r="F901" s="7" t="s">
        <v>128</v>
      </c>
      <c r="G901" s="7" t="s">
        <v>94</v>
      </c>
      <c r="H901" s="7" t="s">
        <v>98</v>
      </c>
      <c r="I901" s="7">
        <v>18</v>
      </c>
      <c r="J901" s="7">
        <v>12</v>
      </c>
      <c r="K901" s="7">
        <v>3421.08</v>
      </c>
      <c r="L901" s="7"/>
      <c r="M901" s="12" t="s">
        <v>105</v>
      </c>
      <c r="N901" s="13">
        <f t="shared" si="98"/>
        <v>285.08999999999997</v>
      </c>
      <c r="O901" s="13">
        <f t="shared" si="99"/>
        <v>3421.08</v>
      </c>
      <c r="P901" s="13">
        <f t="shared" si="100"/>
        <v>35265.75</v>
      </c>
      <c r="Q901" s="13">
        <f t="shared" si="101"/>
        <v>466742.85000000015</v>
      </c>
      <c r="R901" s="13">
        <f t="shared" si="102"/>
        <v>4744738.629999999</v>
      </c>
      <c r="S901" s="18">
        <f t="shared" si="103"/>
        <v>261</v>
      </c>
      <c r="T901" s="30">
        <f t="shared" si="104"/>
        <v>18179.075210727966</v>
      </c>
    </row>
    <row r="902" spans="1:20" ht="14.25" customHeight="1">
      <c r="A902" s="6">
        <v>45643</v>
      </c>
      <c r="B902" s="7" t="s">
        <v>57</v>
      </c>
      <c r="C902" s="7" t="s">
        <v>58</v>
      </c>
      <c r="D902" s="7" t="s">
        <v>59</v>
      </c>
      <c r="E902" s="7" t="s">
        <v>60</v>
      </c>
      <c r="F902" s="7" t="s">
        <v>61</v>
      </c>
      <c r="G902" s="7" t="s">
        <v>26</v>
      </c>
      <c r="H902" s="7" t="s">
        <v>27</v>
      </c>
      <c r="I902" s="7">
        <v>12</v>
      </c>
      <c r="J902" s="7">
        <v>14</v>
      </c>
      <c r="K902" s="7">
        <v>3437.56</v>
      </c>
      <c r="L902" s="7"/>
      <c r="M902" s="12" t="s">
        <v>136</v>
      </c>
      <c r="N902" s="13">
        <f t="shared" si="98"/>
        <v>245.54</v>
      </c>
      <c r="O902" s="13">
        <f t="shared" si="99"/>
        <v>3437.56</v>
      </c>
      <c r="P902" s="13">
        <f t="shared" si="100"/>
        <v>68874.44</v>
      </c>
      <c r="Q902" s="13">
        <f t="shared" si="101"/>
        <v>353700.38</v>
      </c>
      <c r="R902" s="13">
        <f t="shared" si="102"/>
        <v>11616843.75</v>
      </c>
      <c r="S902" s="18">
        <f t="shared" si="103"/>
        <v>223</v>
      </c>
      <c r="T902" s="30">
        <f t="shared" si="104"/>
        <v>52093.469730941702</v>
      </c>
    </row>
    <row r="903" spans="1:20" ht="14.25" customHeight="1">
      <c r="A903" s="6">
        <v>45640</v>
      </c>
      <c r="B903" s="7" t="s">
        <v>57</v>
      </c>
      <c r="C903" s="7" t="s">
        <v>58</v>
      </c>
      <c r="D903" s="7" t="s">
        <v>59</v>
      </c>
      <c r="E903" s="7" t="s">
        <v>60</v>
      </c>
      <c r="F903" s="7" t="s">
        <v>61</v>
      </c>
      <c r="G903" s="7" t="s">
        <v>26</v>
      </c>
      <c r="H903" s="7" t="s">
        <v>27</v>
      </c>
      <c r="I903" s="7">
        <v>72</v>
      </c>
      <c r="J903" s="7">
        <v>72</v>
      </c>
      <c r="K903" s="7">
        <v>3456</v>
      </c>
      <c r="L903" s="7"/>
      <c r="M903" s="12" t="s">
        <v>105</v>
      </c>
      <c r="N903" s="13">
        <f t="shared" si="98"/>
        <v>48</v>
      </c>
      <c r="O903" s="13">
        <f t="shared" si="99"/>
        <v>3456</v>
      </c>
      <c r="P903" s="13">
        <f t="shared" si="100"/>
        <v>65436.88</v>
      </c>
      <c r="Q903" s="13">
        <f t="shared" si="101"/>
        <v>350262.82000000007</v>
      </c>
      <c r="R903" s="13">
        <f t="shared" si="102"/>
        <v>4741317.55</v>
      </c>
      <c r="S903" s="18">
        <f t="shared" si="103"/>
        <v>260</v>
      </c>
      <c r="T903" s="30">
        <f t="shared" si="104"/>
        <v>18235.836730769232</v>
      </c>
    </row>
    <row r="904" spans="1:20" ht="14.25" customHeight="1">
      <c r="A904" s="6">
        <v>45643</v>
      </c>
      <c r="B904" s="7" t="s">
        <v>57</v>
      </c>
      <c r="C904" s="7" t="s">
        <v>58</v>
      </c>
      <c r="D904" s="7" t="s">
        <v>59</v>
      </c>
      <c r="E904" s="7" t="s">
        <v>60</v>
      </c>
      <c r="F904" s="7" t="s">
        <v>61</v>
      </c>
      <c r="G904" s="7" t="s">
        <v>26</v>
      </c>
      <c r="H904" s="7" t="s">
        <v>27</v>
      </c>
      <c r="I904" s="7">
        <v>72</v>
      </c>
      <c r="J904" s="7">
        <v>72</v>
      </c>
      <c r="K904" s="7">
        <v>3456</v>
      </c>
      <c r="L904" s="7"/>
      <c r="M904" s="12" t="s">
        <v>136</v>
      </c>
      <c r="N904" s="13">
        <f t="shared" si="98"/>
        <v>48</v>
      </c>
      <c r="O904" s="13">
        <f t="shared" si="99"/>
        <v>3456</v>
      </c>
      <c r="P904" s="13">
        <f t="shared" si="100"/>
        <v>61980.88</v>
      </c>
      <c r="Q904" s="13">
        <f t="shared" si="101"/>
        <v>346806.82000000007</v>
      </c>
      <c r="R904" s="13">
        <f t="shared" si="102"/>
        <v>11613406.189999999</v>
      </c>
      <c r="S904" s="18">
        <f t="shared" si="103"/>
        <v>222</v>
      </c>
      <c r="T904" s="30">
        <f t="shared" si="104"/>
        <v>52312.640495495492</v>
      </c>
    </row>
    <row r="905" spans="1:20" ht="14.25" customHeight="1">
      <c r="A905" s="6">
        <v>45645</v>
      </c>
      <c r="B905" s="7" t="s">
        <v>57</v>
      </c>
      <c r="C905" s="7" t="s">
        <v>87</v>
      </c>
      <c r="D905" s="7" t="s">
        <v>88</v>
      </c>
      <c r="E905" s="7" t="s">
        <v>60</v>
      </c>
      <c r="F905" s="7" t="s">
        <v>61</v>
      </c>
      <c r="G905" s="7" t="s">
        <v>26</v>
      </c>
      <c r="H905" s="7" t="s">
        <v>27</v>
      </c>
      <c r="I905" s="7">
        <v>72</v>
      </c>
      <c r="J905" s="7">
        <v>72</v>
      </c>
      <c r="K905" s="7">
        <v>3456</v>
      </c>
      <c r="L905" s="7"/>
      <c r="M905" s="12" t="s">
        <v>136</v>
      </c>
      <c r="N905" s="13">
        <f t="shared" si="98"/>
        <v>48</v>
      </c>
      <c r="O905" s="13">
        <f t="shared" si="99"/>
        <v>3456</v>
      </c>
      <c r="P905" s="13">
        <f t="shared" si="100"/>
        <v>58524.88</v>
      </c>
      <c r="Q905" s="13">
        <f t="shared" si="101"/>
        <v>589569.62000000011</v>
      </c>
      <c r="R905" s="13">
        <f t="shared" si="102"/>
        <v>11609950.189999999</v>
      </c>
      <c r="S905" s="18">
        <f t="shared" si="103"/>
        <v>221</v>
      </c>
      <c r="T905" s="30">
        <f t="shared" si="104"/>
        <v>52533.711266968327</v>
      </c>
    </row>
    <row r="906" spans="1:20" ht="14.25" customHeight="1">
      <c r="A906" s="6">
        <v>45640</v>
      </c>
      <c r="B906" s="7" t="s">
        <v>57</v>
      </c>
      <c r="C906" s="7" t="s">
        <v>96</v>
      </c>
      <c r="D906" s="7" t="s">
        <v>97</v>
      </c>
      <c r="E906" s="7" t="s">
        <v>60</v>
      </c>
      <c r="F906" s="7" t="s">
        <v>61</v>
      </c>
      <c r="G906" s="7" t="s">
        <v>26</v>
      </c>
      <c r="H906" s="7" t="s">
        <v>27</v>
      </c>
      <c r="I906" s="7">
        <v>72</v>
      </c>
      <c r="J906" s="7">
        <v>72</v>
      </c>
      <c r="K906" s="7">
        <v>3456</v>
      </c>
      <c r="L906" s="7"/>
      <c r="M906" s="12" t="s">
        <v>105</v>
      </c>
      <c r="N906" s="13">
        <f t="shared" si="98"/>
        <v>48</v>
      </c>
      <c r="O906" s="13">
        <f t="shared" si="99"/>
        <v>3456</v>
      </c>
      <c r="P906" s="13">
        <f t="shared" si="100"/>
        <v>55068.88</v>
      </c>
      <c r="Q906" s="13">
        <f t="shared" si="101"/>
        <v>745470.31999999983</v>
      </c>
      <c r="R906" s="13">
        <f t="shared" si="102"/>
        <v>4737861.55</v>
      </c>
      <c r="S906" s="18">
        <f t="shared" si="103"/>
        <v>259</v>
      </c>
      <c r="T906" s="30">
        <f t="shared" si="104"/>
        <v>18292.901737451735</v>
      </c>
    </row>
    <row r="907" spans="1:20" ht="14.25" customHeight="1">
      <c r="A907" s="6">
        <v>45642</v>
      </c>
      <c r="B907" s="7" t="s">
        <v>57</v>
      </c>
      <c r="C907" s="7" t="s">
        <v>126</v>
      </c>
      <c r="D907" s="7" t="s">
        <v>127</v>
      </c>
      <c r="E907" s="7" t="s">
        <v>45</v>
      </c>
      <c r="F907" s="7" t="s">
        <v>128</v>
      </c>
      <c r="G907" s="7" t="s">
        <v>31</v>
      </c>
      <c r="H907" s="7" t="s">
        <v>117</v>
      </c>
      <c r="I907" s="7">
        <v>1</v>
      </c>
      <c r="J907" s="7">
        <v>1</v>
      </c>
      <c r="K907" s="7">
        <v>3481.14</v>
      </c>
      <c r="L907" s="7"/>
      <c r="M907" s="12" t="s">
        <v>105</v>
      </c>
      <c r="N907" s="13">
        <f t="shared" si="98"/>
        <v>3481.14</v>
      </c>
      <c r="O907" s="13">
        <f t="shared" si="99"/>
        <v>3481.14</v>
      </c>
      <c r="P907" s="13">
        <f t="shared" si="100"/>
        <v>191454.05999999997</v>
      </c>
      <c r="Q907" s="13">
        <f t="shared" si="101"/>
        <v>463321.77000000014</v>
      </c>
      <c r="R907" s="13">
        <f t="shared" si="102"/>
        <v>4734405.55</v>
      </c>
      <c r="S907" s="18">
        <f t="shared" si="103"/>
        <v>258</v>
      </c>
      <c r="T907" s="30">
        <f t="shared" si="104"/>
        <v>18350.409108527132</v>
      </c>
    </row>
    <row r="908" spans="1:20" ht="14.25" customHeight="1">
      <c r="A908" s="6">
        <v>45642</v>
      </c>
      <c r="B908" s="7" t="s">
        <v>57</v>
      </c>
      <c r="C908" s="7" t="s">
        <v>126</v>
      </c>
      <c r="D908" s="7" t="s">
        <v>127</v>
      </c>
      <c r="E908" s="7" t="s">
        <v>45</v>
      </c>
      <c r="F908" s="7" t="s">
        <v>128</v>
      </c>
      <c r="G908" s="7" t="s">
        <v>18</v>
      </c>
      <c r="H908" s="7" t="s">
        <v>19</v>
      </c>
      <c r="I908" s="7">
        <v>72</v>
      </c>
      <c r="J908" s="7">
        <v>12</v>
      </c>
      <c r="K908" s="7">
        <v>3482.16</v>
      </c>
      <c r="L908" s="7"/>
      <c r="M908" s="12" t="s">
        <v>105</v>
      </c>
      <c r="N908" s="13">
        <f t="shared" si="98"/>
        <v>290.18</v>
      </c>
      <c r="O908" s="13">
        <f t="shared" si="99"/>
        <v>3482.16</v>
      </c>
      <c r="P908" s="13">
        <f t="shared" si="100"/>
        <v>111557.34</v>
      </c>
      <c r="Q908" s="13">
        <f t="shared" si="101"/>
        <v>459840.63000000012</v>
      </c>
      <c r="R908" s="13">
        <f t="shared" si="102"/>
        <v>4730924.4099999992</v>
      </c>
      <c r="S908" s="18">
        <f t="shared" si="103"/>
        <v>257</v>
      </c>
      <c r="T908" s="30">
        <f t="shared" si="104"/>
        <v>18408.266186770426</v>
      </c>
    </row>
    <row r="909" spans="1:20" ht="14.25" customHeight="1">
      <c r="A909" s="6">
        <v>45642</v>
      </c>
      <c r="B909" s="7" t="s">
        <v>57</v>
      </c>
      <c r="C909" s="7" t="s">
        <v>126</v>
      </c>
      <c r="D909" s="7" t="s">
        <v>127</v>
      </c>
      <c r="E909" s="7" t="s">
        <v>45</v>
      </c>
      <c r="F909" s="7" t="s">
        <v>128</v>
      </c>
      <c r="G909" s="7" t="s">
        <v>55</v>
      </c>
      <c r="H909" s="7" t="s">
        <v>56</v>
      </c>
      <c r="I909" s="7">
        <v>6</v>
      </c>
      <c r="J909" s="7">
        <v>6</v>
      </c>
      <c r="K909" s="7">
        <v>3495</v>
      </c>
      <c r="L909" s="7"/>
      <c r="M909" s="12" t="s">
        <v>105</v>
      </c>
      <c r="N909" s="13">
        <f t="shared" si="98"/>
        <v>582.5</v>
      </c>
      <c r="O909" s="13">
        <f t="shared" si="99"/>
        <v>3495</v>
      </c>
      <c r="P909" s="13">
        <f t="shared" si="100"/>
        <v>346895.84000000008</v>
      </c>
      <c r="Q909" s="13">
        <f t="shared" si="101"/>
        <v>456358.47000000015</v>
      </c>
      <c r="R909" s="13">
        <f t="shared" si="102"/>
        <v>4727442.2499999991</v>
      </c>
      <c r="S909" s="18">
        <f t="shared" si="103"/>
        <v>256</v>
      </c>
      <c r="T909" s="30">
        <f t="shared" si="104"/>
        <v>18466.571289062496</v>
      </c>
    </row>
    <row r="910" spans="1:20" ht="14.25" customHeight="1">
      <c r="A910" s="6">
        <v>45640</v>
      </c>
      <c r="B910" s="7" t="s">
        <v>57</v>
      </c>
      <c r="C910" s="7" t="s">
        <v>65</v>
      </c>
      <c r="D910" s="7" t="s">
        <v>66</v>
      </c>
      <c r="E910" s="7" t="s">
        <v>60</v>
      </c>
      <c r="F910" s="7" t="s">
        <v>61</v>
      </c>
      <c r="G910" s="7" t="s">
        <v>55</v>
      </c>
      <c r="H910" s="7" t="s">
        <v>56</v>
      </c>
      <c r="I910" s="7">
        <v>168</v>
      </c>
      <c r="J910" s="7">
        <v>168</v>
      </c>
      <c r="K910" s="7">
        <v>3499.44</v>
      </c>
      <c r="L910" s="7"/>
      <c r="M910" s="12" t="s">
        <v>105</v>
      </c>
      <c r="N910" s="13">
        <f t="shared" si="98"/>
        <v>20.830000000000002</v>
      </c>
      <c r="O910" s="13">
        <f t="shared" si="99"/>
        <v>3499.4400000000005</v>
      </c>
      <c r="P910" s="13">
        <f t="shared" si="100"/>
        <v>343400.84000000008</v>
      </c>
      <c r="Q910" s="13">
        <f t="shared" si="101"/>
        <v>488815.48999999987</v>
      </c>
      <c r="R910" s="13">
        <f t="shared" si="102"/>
        <v>4723947.2499999991</v>
      </c>
      <c r="S910" s="18">
        <f t="shared" si="103"/>
        <v>255</v>
      </c>
      <c r="T910" s="30">
        <f t="shared" si="104"/>
        <v>18525.283333333329</v>
      </c>
    </row>
    <row r="911" spans="1:20" ht="14.25" customHeight="1">
      <c r="A911" s="6">
        <v>45643</v>
      </c>
      <c r="B911" s="7" t="s">
        <v>57</v>
      </c>
      <c r="C911" s="7" t="s">
        <v>87</v>
      </c>
      <c r="D911" s="7" t="s">
        <v>88</v>
      </c>
      <c r="E911" s="7" t="s">
        <v>60</v>
      </c>
      <c r="F911" s="7" t="s">
        <v>61</v>
      </c>
      <c r="G911" s="7" t="s">
        <v>26</v>
      </c>
      <c r="H911" s="7" t="s">
        <v>27</v>
      </c>
      <c r="I911" s="7">
        <v>24</v>
      </c>
      <c r="J911" s="7">
        <v>8</v>
      </c>
      <c r="K911" s="7">
        <v>3500</v>
      </c>
      <c r="L911" s="7"/>
      <c r="M911" s="12" t="s">
        <v>136</v>
      </c>
      <c r="N911" s="13">
        <f t="shared" si="98"/>
        <v>437.5</v>
      </c>
      <c r="O911" s="13">
        <f t="shared" si="99"/>
        <v>3500</v>
      </c>
      <c r="P911" s="13">
        <f t="shared" si="100"/>
        <v>51612.88</v>
      </c>
      <c r="Q911" s="13">
        <f t="shared" si="101"/>
        <v>586113.62000000011</v>
      </c>
      <c r="R911" s="13">
        <f t="shared" si="102"/>
        <v>11606494.189999999</v>
      </c>
      <c r="S911" s="18">
        <f t="shared" si="103"/>
        <v>220</v>
      </c>
      <c r="T911" s="30">
        <f t="shared" si="104"/>
        <v>52756.791772727272</v>
      </c>
    </row>
    <row r="912" spans="1:20" ht="14.25" customHeight="1">
      <c r="A912" s="6">
        <v>45643</v>
      </c>
      <c r="B912" s="7" t="s">
        <v>57</v>
      </c>
      <c r="C912" s="7" t="s">
        <v>137</v>
      </c>
      <c r="D912" s="7" t="s">
        <v>138</v>
      </c>
      <c r="E912" s="7" t="s">
        <v>60</v>
      </c>
      <c r="F912" s="7" t="s">
        <v>61</v>
      </c>
      <c r="G912" s="7" t="s">
        <v>26</v>
      </c>
      <c r="H912" s="7" t="s">
        <v>27</v>
      </c>
      <c r="I912" s="7">
        <v>24</v>
      </c>
      <c r="J912" s="7">
        <v>8</v>
      </c>
      <c r="K912" s="7">
        <v>3500</v>
      </c>
      <c r="L912" s="7"/>
      <c r="M912" s="12" t="s">
        <v>136</v>
      </c>
      <c r="N912" s="13">
        <f t="shared" si="98"/>
        <v>437.5</v>
      </c>
      <c r="O912" s="13">
        <f t="shared" si="99"/>
        <v>3500</v>
      </c>
      <c r="P912" s="13">
        <f t="shared" si="100"/>
        <v>48112.880000000005</v>
      </c>
      <c r="Q912" s="13">
        <f t="shared" si="101"/>
        <v>334803.75</v>
      </c>
      <c r="R912" s="13">
        <f t="shared" si="102"/>
        <v>11602994.189999999</v>
      </c>
      <c r="S912" s="18">
        <f t="shared" si="103"/>
        <v>219</v>
      </c>
      <c r="T912" s="30">
        <f t="shared" si="104"/>
        <v>52981.708630136985</v>
      </c>
    </row>
    <row r="913" spans="1:20" ht="14.25" customHeight="1">
      <c r="A913" s="6">
        <v>45640</v>
      </c>
      <c r="B913" s="7" t="s">
        <v>57</v>
      </c>
      <c r="C913" s="7" t="s">
        <v>106</v>
      </c>
      <c r="D913" s="7" t="s">
        <v>107</v>
      </c>
      <c r="E913" s="7" t="s">
        <v>81</v>
      </c>
      <c r="F913" s="7" t="s">
        <v>82</v>
      </c>
      <c r="G913" s="7" t="s">
        <v>110</v>
      </c>
      <c r="H913" s="7" t="s">
        <v>111</v>
      </c>
      <c r="I913" s="7">
        <v>20</v>
      </c>
      <c r="J913" s="7">
        <v>20</v>
      </c>
      <c r="K913" s="7">
        <v>3500</v>
      </c>
      <c r="L913" s="7"/>
      <c r="M913" s="12" t="s">
        <v>105</v>
      </c>
      <c r="N913" s="13">
        <f t="shared" si="98"/>
        <v>175</v>
      </c>
      <c r="O913" s="13">
        <f t="shared" si="99"/>
        <v>3500</v>
      </c>
      <c r="P913" s="13">
        <f t="shared" si="100"/>
        <v>91024.199999999983</v>
      </c>
      <c r="Q913" s="13">
        <f t="shared" si="101"/>
        <v>311417.48</v>
      </c>
      <c r="R913" s="13">
        <f t="shared" si="102"/>
        <v>4720447.8099999996</v>
      </c>
      <c r="S913" s="18">
        <f t="shared" si="103"/>
        <v>254</v>
      </c>
      <c r="T913" s="30">
        <f t="shared" si="104"/>
        <v>18584.440196850392</v>
      </c>
    </row>
    <row r="914" spans="1:20" ht="14.25" customHeight="1">
      <c r="A914" s="6">
        <v>45644</v>
      </c>
      <c r="B914" s="7" t="s">
        <v>57</v>
      </c>
      <c r="C914" s="7" t="s">
        <v>65</v>
      </c>
      <c r="D914" s="7" t="s">
        <v>66</v>
      </c>
      <c r="E914" s="7" t="s">
        <v>60</v>
      </c>
      <c r="F914" s="7" t="s">
        <v>61</v>
      </c>
      <c r="G914" s="7" t="s">
        <v>110</v>
      </c>
      <c r="H914" s="7" t="s">
        <v>111</v>
      </c>
      <c r="I914" s="7">
        <v>20</v>
      </c>
      <c r="J914" s="7">
        <v>20</v>
      </c>
      <c r="K914" s="7">
        <v>3500</v>
      </c>
      <c r="L914" s="7"/>
      <c r="M914" s="12" t="s">
        <v>136</v>
      </c>
      <c r="N914" s="13">
        <f t="shared" si="98"/>
        <v>175</v>
      </c>
      <c r="O914" s="13">
        <f t="shared" si="99"/>
        <v>3500</v>
      </c>
      <c r="P914" s="13">
        <f t="shared" si="100"/>
        <v>87524.199999999983</v>
      </c>
      <c r="Q914" s="13">
        <f t="shared" si="101"/>
        <v>485316.04999999993</v>
      </c>
      <c r="R914" s="13">
        <f t="shared" si="102"/>
        <v>11599494.189999999</v>
      </c>
      <c r="S914" s="18">
        <f t="shared" si="103"/>
        <v>218</v>
      </c>
      <c r="T914" s="30">
        <f t="shared" si="104"/>
        <v>53208.688944954127</v>
      </c>
    </row>
    <row r="915" spans="1:20" ht="14.25" customHeight="1">
      <c r="A915" s="6">
        <v>45646</v>
      </c>
      <c r="B915" s="7" t="s">
        <v>57</v>
      </c>
      <c r="C915" s="7" t="s">
        <v>67</v>
      </c>
      <c r="D915" s="7" t="s">
        <v>68</v>
      </c>
      <c r="E915" s="7" t="s">
        <v>60</v>
      </c>
      <c r="F915" s="7" t="s">
        <v>61</v>
      </c>
      <c r="G915" s="7" t="s">
        <v>55</v>
      </c>
      <c r="H915" s="7" t="s">
        <v>56</v>
      </c>
      <c r="I915" s="7">
        <v>288</v>
      </c>
      <c r="J915" s="7">
        <v>324</v>
      </c>
      <c r="K915" s="7">
        <v>3508.92</v>
      </c>
      <c r="L915" s="7"/>
      <c r="M915" s="12" t="s">
        <v>136</v>
      </c>
      <c r="N915" s="13">
        <f t="shared" si="98"/>
        <v>10.83</v>
      </c>
      <c r="O915" s="13">
        <f t="shared" si="99"/>
        <v>3508.92</v>
      </c>
      <c r="P915" s="13">
        <f t="shared" si="100"/>
        <v>339901.40000000008</v>
      </c>
      <c r="Q915" s="13">
        <f t="shared" si="101"/>
        <v>246433.49000000002</v>
      </c>
      <c r="R915" s="13">
        <f t="shared" si="102"/>
        <v>11595994.189999999</v>
      </c>
      <c r="S915" s="18">
        <f t="shared" si="103"/>
        <v>217</v>
      </c>
      <c r="T915" s="30">
        <f t="shared" si="104"/>
        <v>53437.761244239628</v>
      </c>
    </row>
    <row r="916" spans="1:20" ht="14.25" customHeight="1">
      <c r="A916" s="6">
        <v>45640</v>
      </c>
      <c r="B916" s="7" t="s">
        <v>57</v>
      </c>
      <c r="C916" s="7" t="s">
        <v>106</v>
      </c>
      <c r="D916" s="7" t="s">
        <v>107</v>
      </c>
      <c r="E916" s="7" t="s">
        <v>81</v>
      </c>
      <c r="F916" s="7" t="s">
        <v>82</v>
      </c>
      <c r="G916" s="7" t="s">
        <v>55</v>
      </c>
      <c r="H916" s="7" t="s">
        <v>56</v>
      </c>
      <c r="I916" s="7">
        <v>324</v>
      </c>
      <c r="J916" s="7">
        <v>324</v>
      </c>
      <c r="K916" s="7">
        <v>3508.92</v>
      </c>
      <c r="L916" s="7"/>
      <c r="M916" s="12" t="s">
        <v>105</v>
      </c>
      <c r="N916" s="13">
        <f t="shared" si="98"/>
        <v>10.83</v>
      </c>
      <c r="O916" s="13">
        <f t="shared" si="99"/>
        <v>3508.92</v>
      </c>
      <c r="P916" s="13">
        <f t="shared" si="100"/>
        <v>336392.4800000001</v>
      </c>
      <c r="Q916" s="13">
        <f t="shared" si="101"/>
        <v>307917.48</v>
      </c>
      <c r="R916" s="13">
        <f t="shared" si="102"/>
        <v>4716947.8099999996</v>
      </c>
      <c r="S916" s="18">
        <f t="shared" si="103"/>
        <v>253</v>
      </c>
      <c r="T916" s="30">
        <f t="shared" si="104"/>
        <v>18644.062490118577</v>
      </c>
    </row>
    <row r="917" spans="1:20" ht="14.25" customHeight="1">
      <c r="A917" s="6">
        <v>45640</v>
      </c>
      <c r="B917" s="7" t="s">
        <v>57</v>
      </c>
      <c r="C917" s="7" t="s">
        <v>79</v>
      </c>
      <c r="D917" s="7" t="s">
        <v>80</v>
      </c>
      <c r="E917" s="7" t="s">
        <v>81</v>
      </c>
      <c r="F917" s="7" t="s">
        <v>82</v>
      </c>
      <c r="G917" s="7" t="s">
        <v>55</v>
      </c>
      <c r="H917" s="7" t="s">
        <v>56</v>
      </c>
      <c r="I917" s="7">
        <v>324</v>
      </c>
      <c r="J917" s="7">
        <v>324</v>
      </c>
      <c r="K917" s="7">
        <v>3508.92</v>
      </c>
      <c r="L917" s="7"/>
      <c r="M917" s="12" t="s">
        <v>105</v>
      </c>
      <c r="N917" s="13">
        <f t="shared" si="98"/>
        <v>10.83</v>
      </c>
      <c r="O917" s="13">
        <f t="shared" si="99"/>
        <v>3508.92</v>
      </c>
      <c r="P917" s="13">
        <f t="shared" si="100"/>
        <v>332883.56000000011</v>
      </c>
      <c r="Q917" s="13">
        <f t="shared" si="101"/>
        <v>177402.15</v>
      </c>
      <c r="R917" s="13">
        <f t="shared" si="102"/>
        <v>4713438.8899999997</v>
      </c>
      <c r="S917" s="18">
        <f t="shared" si="103"/>
        <v>252</v>
      </c>
      <c r="T917" s="30">
        <f t="shared" si="104"/>
        <v>18704.122579365077</v>
      </c>
    </row>
    <row r="918" spans="1:20" ht="14.25" customHeight="1">
      <c r="A918" s="6">
        <v>45640</v>
      </c>
      <c r="B918" s="7" t="s">
        <v>57</v>
      </c>
      <c r="C918" s="7" t="s">
        <v>90</v>
      </c>
      <c r="D918" s="7" t="s">
        <v>91</v>
      </c>
      <c r="E918" s="7" t="s">
        <v>81</v>
      </c>
      <c r="F918" s="7" t="s">
        <v>82</v>
      </c>
      <c r="G918" s="7" t="s">
        <v>31</v>
      </c>
      <c r="H918" s="7" t="s">
        <v>32</v>
      </c>
      <c r="I918" s="7">
        <v>60</v>
      </c>
      <c r="J918" s="7">
        <v>60</v>
      </c>
      <c r="K918" s="7">
        <v>3513</v>
      </c>
      <c r="L918" s="7"/>
      <c r="M918" s="12" t="s">
        <v>105</v>
      </c>
      <c r="N918" s="13">
        <f t="shared" si="98"/>
        <v>58.55</v>
      </c>
      <c r="O918" s="13">
        <f t="shared" si="99"/>
        <v>3513</v>
      </c>
      <c r="P918" s="13">
        <f t="shared" si="100"/>
        <v>390016.49000000011</v>
      </c>
      <c r="Q918" s="13">
        <f t="shared" si="101"/>
        <v>293574.99</v>
      </c>
      <c r="R918" s="13">
        <f t="shared" si="102"/>
        <v>4709929.97</v>
      </c>
      <c r="S918" s="18">
        <f t="shared" si="103"/>
        <v>251</v>
      </c>
      <c r="T918" s="30">
        <f t="shared" si="104"/>
        <v>18764.661235059761</v>
      </c>
    </row>
    <row r="919" spans="1:20" ht="14.25" customHeight="1">
      <c r="A919" s="6">
        <v>45642</v>
      </c>
      <c r="B919" s="7" t="s">
        <v>57</v>
      </c>
      <c r="C919" s="7" t="s">
        <v>126</v>
      </c>
      <c r="D919" s="7" t="s">
        <v>127</v>
      </c>
      <c r="E919" s="7" t="s">
        <v>45</v>
      </c>
      <c r="F919" s="7" t="s">
        <v>128</v>
      </c>
      <c r="G919" s="7" t="s">
        <v>31</v>
      </c>
      <c r="H919" s="7" t="s">
        <v>32</v>
      </c>
      <c r="I919" s="7">
        <v>48</v>
      </c>
      <c r="J919" s="7">
        <v>36</v>
      </c>
      <c r="K919" s="7">
        <v>3567.6</v>
      </c>
      <c r="L919" s="7"/>
      <c r="M919" s="12" t="s">
        <v>105</v>
      </c>
      <c r="N919" s="13">
        <f t="shared" si="98"/>
        <v>99.1</v>
      </c>
      <c r="O919" s="13">
        <f t="shared" si="99"/>
        <v>3567.6</v>
      </c>
      <c r="P919" s="13">
        <f t="shared" si="100"/>
        <v>386503.49000000011</v>
      </c>
      <c r="Q919" s="13">
        <f t="shared" si="101"/>
        <v>452863.47000000015</v>
      </c>
      <c r="R919" s="13">
        <f t="shared" si="102"/>
        <v>4706416.97</v>
      </c>
      <c r="S919" s="18">
        <f t="shared" si="103"/>
        <v>250</v>
      </c>
      <c r="T919" s="30">
        <f t="shared" si="104"/>
        <v>18825.667879999997</v>
      </c>
    </row>
    <row r="920" spans="1:20" ht="14.25" customHeight="1">
      <c r="A920" s="6">
        <v>45644</v>
      </c>
      <c r="B920" s="7" t="s">
        <v>57</v>
      </c>
      <c r="C920" s="7" t="s">
        <v>72</v>
      </c>
      <c r="D920" s="7" t="s">
        <v>73</v>
      </c>
      <c r="E920" s="7" t="s">
        <v>60</v>
      </c>
      <c r="F920" s="7" t="s">
        <v>61</v>
      </c>
      <c r="G920" s="7" t="s">
        <v>55</v>
      </c>
      <c r="H920" s="7" t="s">
        <v>56</v>
      </c>
      <c r="I920" s="7">
        <v>72</v>
      </c>
      <c r="J920" s="7">
        <v>72</v>
      </c>
      <c r="K920" s="7">
        <v>3600</v>
      </c>
      <c r="L920" s="7"/>
      <c r="M920" s="12" t="s">
        <v>136</v>
      </c>
      <c r="N920" s="13">
        <f t="shared" si="98"/>
        <v>50</v>
      </c>
      <c r="O920" s="13">
        <f t="shared" si="99"/>
        <v>3600</v>
      </c>
      <c r="P920" s="13">
        <f t="shared" si="100"/>
        <v>329374.64000000007</v>
      </c>
      <c r="Q920" s="13">
        <f t="shared" si="101"/>
        <v>367053.79000000004</v>
      </c>
      <c r="R920" s="13">
        <f t="shared" si="102"/>
        <v>11592485.27</v>
      </c>
      <c r="S920" s="18">
        <f t="shared" si="103"/>
        <v>216</v>
      </c>
      <c r="T920" s="30">
        <f t="shared" si="104"/>
        <v>53668.913287037038</v>
      </c>
    </row>
    <row r="921" spans="1:20" ht="14.25" customHeight="1">
      <c r="A921" s="6">
        <v>45643</v>
      </c>
      <c r="B921" s="7" t="s">
        <v>57</v>
      </c>
      <c r="C921" s="7" t="s">
        <v>137</v>
      </c>
      <c r="D921" s="7" t="s">
        <v>138</v>
      </c>
      <c r="E921" s="7" t="s">
        <v>60</v>
      </c>
      <c r="F921" s="7" t="s">
        <v>61</v>
      </c>
      <c r="G921" s="7" t="s">
        <v>18</v>
      </c>
      <c r="H921" s="7" t="s">
        <v>139</v>
      </c>
      <c r="I921" s="7">
        <v>600</v>
      </c>
      <c r="J921" s="7">
        <v>18</v>
      </c>
      <c r="K921" s="7">
        <v>3600</v>
      </c>
      <c r="L921" s="7"/>
      <c r="M921" s="12" t="s">
        <v>136</v>
      </c>
      <c r="N921" s="13">
        <f t="shared" si="98"/>
        <v>200</v>
      </c>
      <c r="O921" s="13">
        <f t="shared" si="99"/>
        <v>3600</v>
      </c>
      <c r="P921" s="13">
        <f t="shared" si="100"/>
        <v>3600</v>
      </c>
      <c r="Q921" s="13">
        <f t="shared" si="101"/>
        <v>331303.75</v>
      </c>
      <c r="R921" s="13">
        <f t="shared" si="102"/>
        <v>11588885.27</v>
      </c>
      <c r="S921" s="18">
        <f t="shared" si="103"/>
        <v>215</v>
      </c>
      <c r="T921" s="30">
        <f t="shared" si="104"/>
        <v>53901.791953488369</v>
      </c>
    </row>
    <row r="922" spans="1:20" ht="14.25" customHeight="1">
      <c r="A922" s="6">
        <v>45642</v>
      </c>
      <c r="B922" s="7" t="s">
        <v>57</v>
      </c>
      <c r="C922" s="7" t="s">
        <v>126</v>
      </c>
      <c r="D922" s="7" t="s">
        <v>127</v>
      </c>
      <c r="E922" s="7" t="s">
        <v>45</v>
      </c>
      <c r="F922" s="7" t="s">
        <v>128</v>
      </c>
      <c r="G922" s="7" t="s">
        <v>94</v>
      </c>
      <c r="H922" s="7" t="s">
        <v>98</v>
      </c>
      <c r="I922" s="7">
        <v>18</v>
      </c>
      <c r="J922" s="7">
        <v>11</v>
      </c>
      <c r="K922" s="7">
        <v>3618.45</v>
      </c>
      <c r="L922" s="7"/>
      <c r="M922" s="12" t="s">
        <v>105</v>
      </c>
      <c r="N922" s="13">
        <f t="shared" si="98"/>
        <v>328.95</v>
      </c>
      <c r="O922" s="13">
        <f t="shared" si="99"/>
        <v>3618.45</v>
      </c>
      <c r="P922" s="13">
        <f t="shared" si="100"/>
        <v>31844.67</v>
      </c>
      <c r="Q922" s="13">
        <f t="shared" si="101"/>
        <v>449295.87000000011</v>
      </c>
      <c r="R922" s="13">
        <f t="shared" si="102"/>
        <v>4702849.3699999992</v>
      </c>
      <c r="S922" s="18">
        <f t="shared" si="103"/>
        <v>249</v>
      </c>
      <c r="T922" s="30">
        <f t="shared" si="104"/>
        <v>18886.945261044173</v>
      </c>
    </row>
    <row r="923" spans="1:20" ht="14.25" customHeight="1">
      <c r="A923" s="6">
        <v>45640</v>
      </c>
      <c r="B923" s="7" t="s">
        <v>57</v>
      </c>
      <c r="C923" s="7" t="s">
        <v>58</v>
      </c>
      <c r="D923" s="7" t="s">
        <v>59</v>
      </c>
      <c r="E923" s="7" t="s">
        <v>60</v>
      </c>
      <c r="F923" s="7" t="s">
        <v>61</v>
      </c>
      <c r="G923" s="7" t="s">
        <v>74</v>
      </c>
      <c r="H923" s="7" t="s">
        <v>75</v>
      </c>
      <c r="I923" s="7">
        <v>48</v>
      </c>
      <c r="J923" s="7">
        <v>48</v>
      </c>
      <c r="K923" s="7">
        <v>3665.76</v>
      </c>
      <c r="L923" s="7"/>
      <c r="M923" s="12" t="s">
        <v>105</v>
      </c>
      <c r="N923" s="13">
        <f t="shared" si="98"/>
        <v>76.37</v>
      </c>
      <c r="O923" s="13">
        <f t="shared" si="99"/>
        <v>3665.76</v>
      </c>
      <c r="P923" s="13">
        <f t="shared" si="100"/>
        <v>310644.38000000006</v>
      </c>
      <c r="Q923" s="13">
        <f t="shared" si="101"/>
        <v>343350.81999999995</v>
      </c>
      <c r="R923" s="13">
        <f t="shared" si="102"/>
        <v>4699230.92</v>
      </c>
      <c r="S923" s="18">
        <f t="shared" si="103"/>
        <v>248</v>
      </c>
      <c r="T923" s="30">
        <f t="shared" si="104"/>
        <v>18948.511774193546</v>
      </c>
    </row>
    <row r="924" spans="1:20" ht="14.25" customHeight="1">
      <c r="A924" s="6">
        <v>45643</v>
      </c>
      <c r="B924" s="7" t="s">
        <v>57</v>
      </c>
      <c r="C924" s="7" t="s">
        <v>58</v>
      </c>
      <c r="D924" s="7" t="s">
        <v>59</v>
      </c>
      <c r="E924" s="7" t="s">
        <v>60</v>
      </c>
      <c r="F924" s="7" t="s">
        <v>61</v>
      </c>
      <c r="G924" s="7" t="s">
        <v>74</v>
      </c>
      <c r="H924" s="7" t="s">
        <v>75</v>
      </c>
      <c r="I924" s="7">
        <v>48</v>
      </c>
      <c r="J924" s="7">
        <v>48</v>
      </c>
      <c r="K924" s="7">
        <v>3665.76</v>
      </c>
      <c r="L924" s="7"/>
      <c r="M924" s="12" t="s">
        <v>136</v>
      </c>
      <c r="N924" s="13">
        <f t="shared" si="98"/>
        <v>76.37</v>
      </c>
      <c r="O924" s="13">
        <f t="shared" si="99"/>
        <v>3665.76</v>
      </c>
      <c r="P924" s="13">
        <f t="shared" si="100"/>
        <v>306978.62000000005</v>
      </c>
      <c r="Q924" s="13">
        <f t="shared" si="101"/>
        <v>339685.05999999994</v>
      </c>
      <c r="R924" s="13">
        <f t="shared" si="102"/>
        <v>11585285.27</v>
      </c>
      <c r="S924" s="18">
        <f t="shared" si="103"/>
        <v>214</v>
      </c>
      <c r="T924" s="30">
        <f t="shared" si="104"/>
        <v>54136.847056074766</v>
      </c>
    </row>
    <row r="925" spans="1:20" ht="14.25" customHeight="1">
      <c r="A925" s="6">
        <v>45640</v>
      </c>
      <c r="B925" s="7" t="s">
        <v>57</v>
      </c>
      <c r="C925" s="7" t="s">
        <v>84</v>
      </c>
      <c r="D925" s="7" t="s">
        <v>85</v>
      </c>
      <c r="E925" s="7" t="s">
        <v>60</v>
      </c>
      <c r="F925" s="7" t="s">
        <v>61</v>
      </c>
      <c r="G925" s="7" t="s">
        <v>74</v>
      </c>
      <c r="H925" s="7" t="s">
        <v>75</v>
      </c>
      <c r="I925" s="7">
        <v>48</v>
      </c>
      <c r="J925" s="7">
        <v>48</v>
      </c>
      <c r="K925" s="7">
        <v>3665.76</v>
      </c>
      <c r="L925" s="7"/>
      <c r="M925" s="12" t="s">
        <v>105</v>
      </c>
      <c r="N925" s="13">
        <f t="shared" si="98"/>
        <v>76.37</v>
      </c>
      <c r="O925" s="13">
        <f t="shared" si="99"/>
        <v>3665.76</v>
      </c>
      <c r="P925" s="13">
        <f t="shared" si="100"/>
        <v>303312.86000000004</v>
      </c>
      <c r="Q925" s="13">
        <f t="shared" si="101"/>
        <v>338550.14</v>
      </c>
      <c r="R925" s="13">
        <f t="shared" si="102"/>
        <v>4695565.1599999992</v>
      </c>
      <c r="S925" s="18">
        <f t="shared" si="103"/>
        <v>247</v>
      </c>
      <c r="T925" s="30">
        <f t="shared" si="104"/>
        <v>19010.385263157892</v>
      </c>
    </row>
    <row r="926" spans="1:20" ht="14.25" customHeight="1">
      <c r="A926" s="6">
        <v>45643</v>
      </c>
      <c r="B926" s="7" t="s">
        <v>57</v>
      </c>
      <c r="C926" s="7" t="s">
        <v>137</v>
      </c>
      <c r="D926" s="7" t="s">
        <v>138</v>
      </c>
      <c r="E926" s="7" t="s">
        <v>60</v>
      </c>
      <c r="F926" s="7" t="s">
        <v>61</v>
      </c>
      <c r="G926" s="7" t="s">
        <v>74</v>
      </c>
      <c r="H926" s="7" t="s">
        <v>75</v>
      </c>
      <c r="I926" s="7">
        <v>48</v>
      </c>
      <c r="J926" s="7">
        <v>48</v>
      </c>
      <c r="K926" s="7">
        <v>3665.76</v>
      </c>
      <c r="L926" s="7"/>
      <c r="M926" s="12" t="s">
        <v>136</v>
      </c>
      <c r="N926" s="13">
        <f t="shared" si="98"/>
        <v>76.37</v>
      </c>
      <c r="O926" s="13">
        <f t="shared" si="99"/>
        <v>3665.76</v>
      </c>
      <c r="P926" s="13">
        <f t="shared" si="100"/>
        <v>299647.10000000003</v>
      </c>
      <c r="Q926" s="13">
        <f t="shared" si="101"/>
        <v>327703.75</v>
      </c>
      <c r="R926" s="13">
        <f t="shared" si="102"/>
        <v>11581619.51</v>
      </c>
      <c r="S926" s="18">
        <f t="shared" si="103"/>
        <v>213</v>
      </c>
      <c r="T926" s="30">
        <f t="shared" si="104"/>
        <v>54373.800516431926</v>
      </c>
    </row>
    <row r="927" spans="1:20" ht="14.25" customHeight="1">
      <c r="A927" s="6">
        <v>45640</v>
      </c>
      <c r="B927" s="7" t="s">
        <v>57</v>
      </c>
      <c r="C927" s="7" t="s">
        <v>65</v>
      </c>
      <c r="D927" s="7" t="s">
        <v>66</v>
      </c>
      <c r="E927" s="7" t="s">
        <v>60</v>
      </c>
      <c r="F927" s="7" t="s">
        <v>61</v>
      </c>
      <c r="G927" s="7" t="s">
        <v>74</v>
      </c>
      <c r="H927" s="7" t="s">
        <v>75</v>
      </c>
      <c r="I927" s="7">
        <v>48</v>
      </c>
      <c r="J927" s="7">
        <v>48</v>
      </c>
      <c r="K927" s="7">
        <v>3665.76</v>
      </c>
      <c r="L927" s="7"/>
      <c r="M927" s="12" t="s">
        <v>105</v>
      </c>
      <c r="N927" s="13">
        <f t="shared" si="98"/>
        <v>76.37</v>
      </c>
      <c r="O927" s="13">
        <f t="shared" si="99"/>
        <v>3665.76</v>
      </c>
      <c r="P927" s="13">
        <f t="shared" si="100"/>
        <v>295981.34000000003</v>
      </c>
      <c r="Q927" s="13">
        <f t="shared" si="101"/>
        <v>481816.04999999993</v>
      </c>
      <c r="R927" s="13">
        <f t="shared" si="102"/>
        <v>4691899.3999999994</v>
      </c>
      <c r="S927" s="18">
        <f t="shared" si="103"/>
        <v>246</v>
      </c>
      <c r="T927" s="30">
        <f t="shared" si="104"/>
        <v>19072.761788617885</v>
      </c>
    </row>
    <row r="928" spans="1:20" ht="14.25" customHeight="1">
      <c r="A928" s="6">
        <v>45640</v>
      </c>
      <c r="B928" s="7" t="s">
        <v>57</v>
      </c>
      <c r="C928" s="7" t="s">
        <v>96</v>
      </c>
      <c r="D928" s="7" t="s">
        <v>97</v>
      </c>
      <c r="E928" s="7" t="s">
        <v>60</v>
      </c>
      <c r="F928" s="7" t="s">
        <v>61</v>
      </c>
      <c r="G928" s="7" t="s">
        <v>62</v>
      </c>
      <c r="H928" s="7" t="s">
        <v>63</v>
      </c>
      <c r="I928" s="7">
        <v>48</v>
      </c>
      <c r="J928" s="7">
        <v>44</v>
      </c>
      <c r="K928" s="7">
        <v>3666.96</v>
      </c>
      <c r="L928" s="7"/>
      <c r="M928" s="12" t="s">
        <v>105</v>
      </c>
      <c r="N928" s="13">
        <f t="shared" si="98"/>
        <v>83.34</v>
      </c>
      <c r="O928" s="13">
        <f t="shared" si="99"/>
        <v>3666.96</v>
      </c>
      <c r="P928" s="13">
        <f t="shared" si="100"/>
        <v>1109853.8400000001</v>
      </c>
      <c r="Q928" s="13">
        <f t="shared" si="101"/>
        <v>742014.31999999983</v>
      </c>
      <c r="R928" s="13">
        <f t="shared" si="102"/>
        <v>4688233.6399999997</v>
      </c>
      <c r="S928" s="18">
        <f t="shared" si="103"/>
        <v>245</v>
      </c>
      <c r="T928" s="30">
        <f t="shared" si="104"/>
        <v>19135.647510204079</v>
      </c>
    </row>
    <row r="929" spans="1:20" ht="14.25" customHeight="1">
      <c r="A929" s="6">
        <v>45642</v>
      </c>
      <c r="B929" s="7" t="s">
        <v>57</v>
      </c>
      <c r="C929" s="7" t="s">
        <v>126</v>
      </c>
      <c r="D929" s="7" t="s">
        <v>127</v>
      </c>
      <c r="E929" s="7" t="s">
        <v>45</v>
      </c>
      <c r="F929" s="7" t="s">
        <v>128</v>
      </c>
      <c r="G929" s="7" t="s">
        <v>40</v>
      </c>
      <c r="H929" s="7" t="s">
        <v>42</v>
      </c>
      <c r="I929" s="7">
        <v>12</v>
      </c>
      <c r="J929" s="7">
        <v>4</v>
      </c>
      <c r="K929" s="7">
        <v>3671.72</v>
      </c>
      <c r="L929" s="7"/>
      <c r="M929" s="12" t="s">
        <v>105</v>
      </c>
      <c r="N929" s="13">
        <f t="shared" si="98"/>
        <v>917.93</v>
      </c>
      <c r="O929" s="13">
        <f t="shared" si="99"/>
        <v>3671.72</v>
      </c>
      <c r="P929" s="13">
        <f t="shared" si="100"/>
        <v>1073013.23</v>
      </c>
      <c r="Q929" s="13">
        <f t="shared" si="101"/>
        <v>445677.42000000016</v>
      </c>
      <c r="R929" s="13">
        <f t="shared" si="102"/>
        <v>4684566.68</v>
      </c>
      <c r="S929" s="18">
        <f t="shared" si="103"/>
        <v>244</v>
      </c>
      <c r="T929" s="30">
        <f t="shared" si="104"/>
        <v>19199.0437704918</v>
      </c>
    </row>
    <row r="930" spans="1:20" ht="14.25" customHeight="1">
      <c r="A930" s="6">
        <v>45643</v>
      </c>
      <c r="B930" s="7" t="s">
        <v>57</v>
      </c>
      <c r="C930" s="7" t="s">
        <v>87</v>
      </c>
      <c r="D930" s="7" t="s">
        <v>88</v>
      </c>
      <c r="E930" s="7" t="s">
        <v>60</v>
      </c>
      <c r="F930" s="7" t="s">
        <v>61</v>
      </c>
      <c r="G930" s="7" t="s">
        <v>31</v>
      </c>
      <c r="H930" s="7" t="s">
        <v>32</v>
      </c>
      <c r="I930" s="7">
        <v>12</v>
      </c>
      <c r="J930" s="7">
        <v>12</v>
      </c>
      <c r="K930" s="7">
        <v>3684.24</v>
      </c>
      <c r="L930" s="7"/>
      <c r="M930" s="12" t="s">
        <v>136</v>
      </c>
      <c r="N930" s="13">
        <f t="shared" si="98"/>
        <v>307.02</v>
      </c>
      <c r="O930" s="13">
        <f t="shared" si="99"/>
        <v>3684.24</v>
      </c>
      <c r="P930" s="13">
        <f t="shared" si="100"/>
        <v>382935.89000000013</v>
      </c>
      <c r="Q930" s="13">
        <f t="shared" si="101"/>
        <v>582613.62000000011</v>
      </c>
      <c r="R930" s="13">
        <f t="shared" si="102"/>
        <v>11577953.75</v>
      </c>
      <c r="S930" s="18">
        <f t="shared" si="103"/>
        <v>212</v>
      </c>
      <c r="T930" s="30">
        <f t="shared" si="104"/>
        <v>54612.989386792455</v>
      </c>
    </row>
    <row r="931" spans="1:20" ht="14.25" customHeight="1">
      <c r="A931" s="6">
        <v>45642</v>
      </c>
      <c r="B931" s="7" t="s">
        <v>57</v>
      </c>
      <c r="C931" s="7" t="s">
        <v>126</v>
      </c>
      <c r="D931" s="7" t="s">
        <v>127</v>
      </c>
      <c r="E931" s="7" t="s">
        <v>45</v>
      </c>
      <c r="F931" s="7" t="s">
        <v>128</v>
      </c>
      <c r="G931" s="7" t="s">
        <v>31</v>
      </c>
      <c r="H931" s="7" t="s">
        <v>32</v>
      </c>
      <c r="I931" s="7">
        <v>18</v>
      </c>
      <c r="J931" s="7">
        <v>12</v>
      </c>
      <c r="K931" s="7">
        <v>3684.24</v>
      </c>
      <c r="L931" s="7"/>
      <c r="M931" s="12" t="s">
        <v>105</v>
      </c>
      <c r="N931" s="13">
        <f t="shared" si="98"/>
        <v>307.02</v>
      </c>
      <c r="O931" s="13">
        <f t="shared" si="99"/>
        <v>3684.24</v>
      </c>
      <c r="P931" s="13">
        <f t="shared" si="100"/>
        <v>379251.65000000008</v>
      </c>
      <c r="Q931" s="13">
        <f t="shared" si="101"/>
        <v>442005.70000000013</v>
      </c>
      <c r="R931" s="13">
        <f t="shared" si="102"/>
        <v>4680894.959999999</v>
      </c>
      <c r="S931" s="18">
        <f t="shared" si="103"/>
        <v>243</v>
      </c>
      <c r="T931" s="30">
        <f t="shared" si="104"/>
        <v>19262.942222222217</v>
      </c>
    </row>
    <row r="932" spans="1:20" ht="14.25" customHeight="1">
      <c r="A932" s="6">
        <v>45643</v>
      </c>
      <c r="B932" s="7" t="s">
        <v>57</v>
      </c>
      <c r="C932" s="7" t="s">
        <v>137</v>
      </c>
      <c r="D932" s="7" t="s">
        <v>138</v>
      </c>
      <c r="E932" s="7" t="s">
        <v>60</v>
      </c>
      <c r="F932" s="7" t="s">
        <v>61</v>
      </c>
      <c r="G932" s="7" t="s">
        <v>31</v>
      </c>
      <c r="H932" s="7" t="s">
        <v>32</v>
      </c>
      <c r="I932" s="7">
        <v>12</v>
      </c>
      <c r="J932" s="7">
        <v>12</v>
      </c>
      <c r="K932" s="7">
        <v>3684.24</v>
      </c>
      <c r="L932" s="7"/>
      <c r="M932" s="12" t="s">
        <v>136</v>
      </c>
      <c r="N932" s="13">
        <f t="shared" si="98"/>
        <v>307.02</v>
      </c>
      <c r="O932" s="13">
        <f t="shared" si="99"/>
        <v>3684.24</v>
      </c>
      <c r="P932" s="13">
        <f t="shared" si="100"/>
        <v>375567.41000000009</v>
      </c>
      <c r="Q932" s="13">
        <f t="shared" si="101"/>
        <v>324037.99</v>
      </c>
      <c r="R932" s="13">
        <f t="shared" si="102"/>
        <v>11574269.51</v>
      </c>
      <c r="S932" s="18">
        <f t="shared" si="103"/>
        <v>211</v>
      </c>
      <c r="T932" s="30">
        <f t="shared" si="104"/>
        <v>54854.357867298575</v>
      </c>
    </row>
    <row r="933" spans="1:20" ht="14.25" customHeight="1">
      <c r="A933" s="6">
        <v>45640</v>
      </c>
      <c r="B933" s="7" t="s">
        <v>57</v>
      </c>
      <c r="C933" s="7" t="s">
        <v>96</v>
      </c>
      <c r="D933" s="7" t="s">
        <v>97</v>
      </c>
      <c r="E933" s="7" t="s">
        <v>60</v>
      </c>
      <c r="F933" s="7" t="s">
        <v>61</v>
      </c>
      <c r="G933" s="7" t="s">
        <v>31</v>
      </c>
      <c r="H933" s="7" t="s">
        <v>32</v>
      </c>
      <c r="I933" s="7">
        <v>12</v>
      </c>
      <c r="J933" s="7">
        <v>12</v>
      </c>
      <c r="K933" s="7">
        <v>3684.24</v>
      </c>
      <c r="L933" s="7"/>
      <c r="M933" s="12" t="s">
        <v>105</v>
      </c>
      <c r="N933" s="13">
        <f t="shared" si="98"/>
        <v>307.02</v>
      </c>
      <c r="O933" s="13">
        <f t="shared" si="99"/>
        <v>3684.24</v>
      </c>
      <c r="P933" s="13">
        <f t="shared" si="100"/>
        <v>371883.1700000001</v>
      </c>
      <c r="Q933" s="13">
        <f t="shared" si="101"/>
        <v>738347.35999999987</v>
      </c>
      <c r="R933" s="13">
        <f t="shared" si="102"/>
        <v>4677210.72</v>
      </c>
      <c r="S933" s="18">
        <f t="shared" si="103"/>
        <v>242</v>
      </c>
      <c r="T933" s="30">
        <f t="shared" si="104"/>
        <v>19327.317024793389</v>
      </c>
    </row>
    <row r="934" spans="1:20" ht="14.25" customHeight="1">
      <c r="A934" s="6">
        <v>45640</v>
      </c>
      <c r="B934" s="7" t="s">
        <v>57</v>
      </c>
      <c r="C934" s="7" t="s">
        <v>99</v>
      </c>
      <c r="D934" s="7" t="s">
        <v>100</v>
      </c>
      <c r="E934" s="7" t="s">
        <v>81</v>
      </c>
      <c r="F934" s="7" t="s">
        <v>82</v>
      </c>
      <c r="G934" s="7" t="s">
        <v>18</v>
      </c>
      <c r="H934" s="7" t="s">
        <v>19</v>
      </c>
      <c r="I934" s="7">
        <v>60</v>
      </c>
      <c r="J934" s="7">
        <v>3</v>
      </c>
      <c r="K934" s="7">
        <v>3716.22</v>
      </c>
      <c r="L934" s="7"/>
      <c r="M934" s="12" t="s">
        <v>64</v>
      </c>
      <c r="N934" s="13">
        <f t="shared" si="98"/>
        <v>1238.74</v>
      </c>
      <c r="O934" s="13">
        <f t="shared" si="99"/>
        <v>3716.2200000000003</v>
      </c>
      <c r="P934" s="13">
        <f t="shared" si="100"/>
        <v>108075.18000000001</v>
      </c>
      <c r="Q934" s="13">
        <f t="shared" si="101"/>
        <v>199552.38</v>
      </c>
      <c r="R934" s="13">
        <f t="shared" si="102"/>
        <v>690392.71</v>
      </c>
      <c r="S934" s="18">
        <f t="shared" si="103"/>
        <v>43</v>
      </c>
      <c r="T934" s="30">
        <f t="shared" si="104"/>
        <v>16055.64441860465</v>
      </c>
    </row>
    <row r="935" spans="1:20" ht="14.25" customHeight="1">
      <c r="A935" s="6">
        <v>45642</v>
      </c>
      <c r="B935" s="7" t="s">
        <v>57</v>
      </c>
      <c r="C935" s="7" t="s">
        <v>129</v>
      </c>
      <c r="D935" s="7" t="s">
        <v>130</v>
      </c>
      <c r="E935" s="7" t="s">
        <v>81</v>
      </c>
      <c r="F935" s="7" t="s">
        <v>82</v>
      </c>
      <c r="G935" s="7" t="s">
        <v>18</v>
      </c>
      <c r="H935" s="7" t="s">
        <v>19</v>
      </c>
      <c r="I935" s="7">
        <v>60</v>
      </c>
      <c r="J935" s="7">
        <v>3</v>
      </c>
      <c r="K935" s="7">
        <v>3716.22</v>
      </c>
      <c r="L935" s="7"/>
      <c r="M935" s="12" t="s">
        <v>105</v>
      </c>
      <c r="N935" s="13">
        <f t="shared" si="98"/>
        <v>1238.74</v>
      </c>
      <c r="O935" s="13">
        <f t="shared" si="99"/>
        <v>3716.2200000000003</v>
      </c>
      <c r="P935" s="13">
        <f t="shared" si="100"/>
        <v>104358.96</v>
      </c>
      <c r="Q935" s="13">
        <f t="shared" si="101"/>
        <v>410525.62999999995</v>
      </c>
      <c r="R935" s="13">
        <f t="shared" si="102"/>
        <v>4673526.4799999995</v>
      </c>
      <c r="S935" s="18">
        <f t="shared" si="103"/>
        <v>241</v>
      </c>
      <c r="T935" s="30">
        <f t="shared" si="104"/>
        <v>19392.226058091284</v>
      </c>
    </row>
    <row r="936" spans="1:20" ht="14.25" customHeight="1">
      <c r="A936" s="6">
        <v>45640</v>
      </c>
      <c r="B936" s="7" t="s">
        <v>57</v>
      </c>
      <c r="C936" s="7" t="s">
        <v>96</v>
      </c>
      <c r="D936" s="7" t="s">
        <v>97</v>
      </c>
      <c r="E936" s="7" t="s">
        <v>60</v>
      </c>
      <c r="F936" s="7" t="s">
        <v>61</v>
      </c>
      <c r="G936" s="7" t="s">
        <v>31</v>
      </c>
      <c r="H936" s="7" t="s">
        <v>32</v>
      </c>
      <c r="I936" s="7">
        <v>12</v>
      </c>
      <c r="J936" s="7">
        <v>12</v>
      </c>
      <c r="K936" s="7">
        <v>3720.24</v>
      </c>
      <c r="L936" s="7"/>
      <c r="M936" s="12" t="s">
        <v>105</v>
      </c>
      <c r="N936" s="13">
        <f t="shared" si="98"/>
        <v>310.02</v>
      </c>
      <c r="O936" s="13">
        <f t="shared" si="99"/>
        <v>3720.24</v>
      </c>
      <c r="P936" s="13">
        <f t="shared" si="100"/>
        <v>368198.93000000011</v>
      </c>
      <c r="Q936" s="13">
        <f t="shared" si="101"/>
        <v>734663.11999999988</v>
      </c>
      <c r="R936" s="13">
        <f t="shared" si="102"/>
        <v>4669810.26</v>
      </c>
      <c r="S936" s="18">
        <f t="shared" si="103"/>
        <v>240</v>
      </c>
      <c r="T936" s="30">
        <f t="shared" si="104"/>
        <v>19457.542750000001</v>
      </c>
    </row>
    <row r="937" spans="1:20" ht="14.25" customHeight="1">
      <c r="A937" s="6">
        <v>45642</v>
      </c>
      <c r="B937" s="7" t="s">
        <v>57</v>
      </c>
      <c r="C937" s="7" t="s">
        <v>126</v>
      </c>
      <c r="D937" s="7" t="s">
        <v>127</v>
      </c>
      <c r="E937" s="7" t="s">
        <v>45</v>
      </c>
      <c r="F937" s="7" t="s">
        <v>128</v>
      </c>
      <c r="G937" s="7" t="s">
        <v>77</v>
      </c>
      <c r="H937" s="7" t="s">
        <v>78</v>
      </c>
      <c r="I937" s="7">
        <v>6</v>
      </c>
      <c r="J937" s="7">
        <v>10</v>
      </c>
      <c r="K937" s="7">
        <v>3730.4</v>
      </c>
      <c r="L937" s="7"/>
      <c r="M937" s="12" t="s">
        <v>136</v>
      </c>
      <c r="N937" s="13">
        <f t="shared" si="98"/>
        <v>373.04</v>
      </c>
      <c r="O937" s="13">
        <f t="shared" si="99"/>
        <v>3730.4</v>
      </c>
      <c r="P937" s="13">
        <f t="shared" si="100"/>
        <v>11157.29</v>
      </c>
      <c r="Q937" s="13">
        <f t="shared" si="101"/>
        <v>438321.46000000008</v>
      </c>
      <c r="R937" s="13">
        <f t="shared" si="102"/>
        <v>11570585.27</v>
      </c>
      <c r="S937" s="18">
        <f t="shared" si="103"/>
        <v>210</v>
      </c>
      <c r="T937" s="30">
        <f t="shared" si="104"/>
        <v>55098.025095238096</v>
      </c>
    </row>
    <row r="938" spans="1:20" ht="14.25" customHeight="1">
      <c r="A938" s="6">
        <v>45642</v>
      </c>
      <c r="B938" s="7" t="s">
        <v>57</v>
      </c>
      <c r="C938" s="7" t="s">
        <v>126</v>
      </c>
      <c r="D938" s="7" t="s">
        <v>127</v>
      </c>
      <c r="E938" s="7" t="s">
        <v>45</v>
      </c>
      <c r="F938" s="7" t="s">
        <v>128</v>
      </c>
      <c r="G938" s="7" t="s">
        <v>18</v>
      </c>
      <c r="H938" s="7" t="s">
        <v>19</v>
      </c>
      <c r="I938" s="7">
        <v>72</v>
      </c>
      <c r="J938" s="7">
        <v>12</v>
      </c>
      <c r="K938" s="7">
        <v>3739.2</v>
      </c>
      <c r="L938" s="7"/>
      <c r="M938" s="12" t="s">
        <v>105</v>
      </c>
      <c r="N938" s="13">
        <f t="shared" si="98"/>
        <v>311.59999999999997</v>
      </c>
      <c r="O938" s="13">
        <f t="shared" si="99"/>
        <v>3739.2</v>
      </c>
      <c r="P938" s="13">
        <f t="shared" si="100"/>
        <v>100642.74</v>
      </c>
      <c r="Q938" s="13">
        <f t="shared" si="101"/>
        <v>434591.06000000011</v>
      </c>
      <c r="R938" s="13">
        <f t="shared" si="102"/>
        <v>4666090.0199999996</v>
      </c>
      <c r="S938" s="18">
        <f t="shared" si="103"/>
        <v>239</v>
      </c>
      <c r="T938" s="30">
        <f t="shared" si="104"/>
        <v>19523.389205020918</v>
      </c>
    </row>
    <row r="939" spans="1:20" ht="14.25" customHeight="1">
      <c r="A939" s="6">
        <v>45642</v>
      </c>
      <c r="B939" s="7" t="s">
        <v>57</v>
      </c>
      <c r="C939" s="7" t="s">
        <v>126</v>
      </c>
      <c r="D939" s="7" t="s">
        <v>127</v>
      </c>
      <c r="E939" s="7" t="s">
        <v>45</v>
      </c>
      <c r="F939" s="7" t="s">
        <v>128</v>
      </c>
      <c r="G939" s="7" t="s">
        <v>18</v>
      </c>
      <c r="H939" s="7" t="s">
        <v>19</v>
      </c>
      <c r="I939" s="7">
        <v>36</v>
      </c>
      <c r="J939" s="7">
        <v>12</v>
      </c>
      <c r="K939" s="7">
        <v>3739.2</v>
      </c>
      <c r="L939" s="7"/>
      <c r="M939" s="12" t="s">
        <v>105</v>
      </c>
      <c r="N939" s="13">
        <f t="shared" si="98"/>
        <v>311.59999999999997</v>
      </c>
      <c r="O939" s="13">
        <f t="shared" si="99"/>
        <v>3739.2</v>
      </c>
      <c r="P939" s="13">
        <f t="shared" si="100"/>
        <v>96903.540000000008</v>
      </c>
      <c r="Q939" s="13">
        <f t="shared" si="101"/>
        <v>430851.8600000001</v>
      </c>
      <c r="R939" s="13">
        <f t="shared" si="102"/>
        <v>4662350.8199999994</v>
      </c>
      <c r="S939" s="18">
        <f t="shared" si="103"/>
        <v>238</v>
      </c>
      <c r="T939" s="30">
        <f t="shared" si="104"/>
        <v>19589.709327731089</v>
      </c>
    </row>
    <row r="940" spans="1:20" ht="14.25" customHeight="1">
      <c r="A940" s="6">
        <v>45642</v>
      </c>
      <c r="B940" s="7" t="s">
        <v>57</v>
      </c>
      <c r="C940" s="7" t="s">
        <v>126</v>
      </c>
      <c r="D940" s="7" t="s">
        <v>127</v>
      </c>
      <c r="E940" s="7" t="s">
        <v>45</v>
      </c>
      <c r="F940" s="7" t="s">
        <v>128</v>
      </c>
      <c r="G940" s="7" t="s">
        <v>110</v>
      </c>
      <c r="H940" s="7" t="s">
        <v>111</v>
      </c>
      <c r="I940" s="7">
        <v>24</v>
      </c>
      <c r="J940" s="7">
        <v>25</v>
      </c>
      <c r="K940" s="7">
        <v>3750</v>
      </c>
      <c r="L940" s="7"/>
      <c r="M940" s="12" t="s">
        <v>105</v>
      </c>
      <c r="N940" s="13">
        <f t="shared" si="98"/>
        <v>150</v>
      </c>
      <c r="O940" s="13">
        <f t="shared" si="99"/>
        <v>3750</v>
      </c>
      <c r="P940" s="13">
        <f t="shared" si="100"/>
        <v>84024.199999999983</v>
      </c>
      <c r="Q940" s="13">
        <f t="shared" si="101"/>
        <v>427112.66000000009</v>
      </c>
      <c r="R940" s="13">
        <f t="shared" si="102"/>
        <v>4658611.6199999992</v>
      </c>
      <c r="S940" s="18">
        <f t="shared" si="103"/>
        <v>237</v>
      </c>
      <c r="T940" s="30">
        <f t="shared" si="104"/>
        <v>19656.589113924048</v>
      </c>
    </row>
    <row r="941" spans="1:20" ht="14.25" customHeight="1">
      <c r="A941" s="6">
        <v>45642</v>
      </c>
      <c r="B941" s="7" t="s">
        <v>57</v>
      </c>
      <c r="C941" s="7" t="s">
        <v>129</v>
      </c>
      <c r="D941" s="7" t="s">
        <v>130</v>
      </c>
      <c r="E941" s="7" t="s">
        <v>81</v>
      </c>
      <c r="F941" s="7" t="s">
        <v>82</v>
      </c>
      <c r="G941" s="7" t="s">
        <v>40</v>
      </c>
      <c r="H941" s="7" t="s">
        <v>41</v>
      </c>
      <c r="I941" s="7">
        <v>216</v>
      </c>
      <c r="J941" s="7">
        <v>36</v>
      </c>
      <c r="K941" s="7">
        <v>3755.16</v>
      </c>
      <c r="L941" s="7"/>
      <c r="M941" s="12" t="s">
        <v>105</v>
      </c>
      <c r="N941" s="13">
        <f t="shared" si="98"/>
        <v>104.31</v>
      </c>
      <c r="O941" s="13">
        <f t="shared" si="99"/>
        <v>3755.16</v>
      </c>
      <c r="P941" s="13">
        <f t="shared" si="100"/>
        <v>109649.18999999999</v>
      </c>
      <c r="Q941" s="13">
        <f t="shared" si="101"/>
        <v>406809.41</v>
      </c>
      <c r="R941" s="13">
        <f t="shared" si="102"/>
        <v>4654861.6199999992</v>
      </c>
      <c r="S941" s="18">
        <f t="shared" si="103"/>
        <v>236</v>
      </c>
      <c r="T941" s="30">
        <f t="shared" si="104"/>
        <v>19723.989915254235</v>
      </c>
    </row>
    <row r="942" spans="1:20" ht="14.25" customHeight="1">
      <c r="A942" s="6">
        <v>45642</v>
      </c>
      <c r="B942" s="7" t="s">
        <v>57</v>
      </c>
      <c r="C942" s="7" t="s">
        <v>126</v>
      </c>
      <c r="D942" s="7" t="s">
        <v>127</v>
      </c>
      <c r="E942" s="7" t="s">
        <v>45</v>
      </c>
      <c r="F942" s="7" t="s">
        <v>128</v>
      </c>
      <c r="G942" s="7" t="s">
        <v>40</v>
      </c>
      <c r="H942" s="7" t="s">
        <v>50</v>
      </c>
      <c r="I942" s="7">
        <v>216</v>
      </c>
      <c r="J942" s="7">
        <v>36</v>
      </c>
      <c r="K942" s="7">
        <v>3755.16</v>
      </c>
      <c r="L942" s="7"/>
      <c r="M942" s="12" t="s">
        <v>105</v>
      </c>
      <c r="N942" s="13">
        <f t="shared" si="98"/>
        <v>104.31</v>
      </c>
      <c r="O942" s="13">
        <f t="shared" si="99"/>
        <v>3755.16</v>
      </c>
      <c r="P942" s="13">
        <f t="shared" si="100"/>
        <v>21724.710000000003</v>
      </c>
      <c r="Q942" s="13">
        <f t="shared" si="101"/>
        <v>423362.66000000009</v>
      </c>
      <c r="R942" s="13">
        <f t="shared" si="102"/>
        <v>4651106.46</v>
      </c>
      <c r="S942" s="18">
        <f t="shared" si="103"/>
        <v>235</v>
      </c>
      <c r="T942" s="30">
        <f t="shared" si="104"/>
        <v>19791.942382978723</v>
      </c>
    </row>
    <row r="943" spans="1:20" ht="14.25" customHeight="1">
      <c r="A943" s="6">
        <v>45646</v>
      </c>
      <c r="B943" s="7" t="s">
        <v>57</v>
      </c>
      <c r="C943" s="7" t="s">
        <v>67</v>
      </c>
      <c r="D943" s="7" t="s">
        <v>68</v>
      </c>
      <c r="E943" s="7" t="s">
        <v>60</v>
      </c>
      <c r="F943" s="7" t="s">
        <v>61</v>
      </c>
      <c r="G943" s="7" t="s">
        <v>62</v>
      </c>
      <c r="H943" s="7" t="s">
        <v>71</v>
      </c>
      <c r="I943" s="7">
        <v>24</v>
      </c>
      <c r="J943" s="7">
        <v>48</v>
      </c>
      <c r="K943" s="7">
        <v>3777.6</v>
      </c>
      <c r="L943" s="7"/>
      <c r="M943" s="12" t="s">
        <v>136</v>
      </c>
      <c r="N943" s="13">
        <f t="shared" si="98"/>
        <v>78.7</v>
      </c>
      <c r="O943" s="13">
        <f t="shared" si="99"/>
        <v>3777.6000000000004</v>
      </c>
      <c r="P943" s="13">
        <f t="shared" si="100"/>
        <v>808268.64</v>
      </c>
      <c r="Q943" s="13">
        <f t="shared" si="101"/>
        <v>242924.57000000004</v>
      </c>
      <c r="R943" s="13">
        <f t="shared" si="102"/>
        <v>11566854.869999999</v>
      </c>
      <c r="S943" s="18">
        <f t="shared" si="103"/>
        <v>209</v>
      </c>
      <c r="T943" s="30">
        <f t="shared" si="104"/>
        <v>55343.80320574162</v>
      </c>
    </row>
    <row r="944" spans="1:20" ht="14.25" customHeight="1">
      <c r="A944" s="6">
        <v>45645</v>
      </c>
      <c r="B944" s="7" t="s">
        <v>57</v>
      </c>
      <c r="C944" s="7" t="s">
        <v>87</v>
      </c>
      <c r="D944" s="7" t="s">
        <v>88</v>
      </c>
      <c r="E944" s="7" t="s">
        <v>60</v>
      </c>
      <c r="F944" s="7" t="s">
        <v>61</v>
      </c>
      <c r="G944" s="7" t="s">
        <v>31</v>
      </c>
      <c r="H944" s="7" t="s">
        <v>117</v>
      </c>
      <c r="I944" s="7">
        <v>120</v>
      </c>
      <c r="J944" s="7">
        <v>120</v>
      </c>
      <c r="K944" s="7">
        <v>3783.6</v>
      </c>
      <c r="L944" s="7"/>
      <c r="M944" s="12" t="s">
        <v>136</v>
      </c>
      <c r="N944" s="13">
        <f t="shared" si="98"/>
        <v>31.529999999999998</v>
      </c>
      <c r="O944" s="13">
        <f t="shared" si="99"/>
        <v>3783.6</v>
      </c>
      <c r="P944" s="13">
        <f t="shared" si="100"/>
        <v>187972.91999999998</v>
      </c>
      <c r="Q944" s="13">
        <f t="shared" si="101"/>
        <v>578929.38000000012</v>
      </c>
      <c r="R944" s="13">
        <f t="shared" si="102"/>
        <v>11563077.27</v>
      </c>
      <c r="S944" s="18">
        <f t="shared" si="103"/>
        <v>208</v>
      </c>
      <c r="T944" s="30">
        <f t="shared" si="104"/>
        <v>55591.717644230768</v>
      </c>
    </row>
    <row r="945" spans="1:20" ht="14.25" customHeight="1">
      <c r="A945" s="6">
        <v>45644</v>
      </c>
      <c r="B945" s="7" t="s">
        <v>57</v>
      </c>
      <c r="C945" s="7" t="s">
        <v>65</v>
      </c>
      <c r="D945" s="7" t="s">
        <v>66</v>
      </c>
      <c r="E945" s="7" t="s">
        <v>60</v>
      </c>
      <c r="F945" s="7" t="s">
        <v>61</v>
      </c>
      <c r="G945" s="7" t="s">
        <v>31</v>
      </c>
      <c r="H945" s="7" t="s">
        <v>117</v>
      </c>
      <c r="I945" s="7">
        <v>120</v>
      </c>
      <c r="J945" s="7">
        <v>120</v>
      </c>
      <c r="K945" s="7">
        <v>3783.6</v>
      </c>
      <c r="L945" s="7"/>
      <c r="M945" s="12" t="s">
        <v>136</v>
      </c>
      <c r="N945" s="13">
        <f t="shared" si="98"/>
        <v>31.529999999999998</v>
      </c>
      <c r="O945" s="13">
        <f t="shared" si="99"/>
        <v>3783.6</v>
      </c>
      <c r="P945" s="13">
        <f t="shared" si="100"/>
        <v>184189.31999999995</v>
      </c>
      <c r="Q945" s="13">
        <f t="shared" si="101"/>
        <v>478150.28999999992</v>
      </c>
      <c r="R945" s="13">
        <f t="shared" si="102"/>
        <v>11559293.67</v>
      </c>
      <c r="S945" s="18">
        <f t="shared" si="103"/>
        <v>207</v>
      </c>
      <c r="T945" s="30">
        <f t="shared" si="104"/>
        <v>55841.998405797101</v>
      </c>
    </row>
    <row r="946" spans="1:20" ht="14.25" customHeight="1">
      <c r="A946" s="6">
        <v>45640</v>
      </c>
      <c r="B946" s="7" t="s">
        <v>57</v>
      </c>
      <c r="C946" s="7" t="s">
        <v>99</v>
      </c>
      <c r="D946" s="7" t="s">
        <v>100</v>
      </c>
      <c r="E946" s="7" t="s">
        <v>81</v>
      </c>
      <c r="F946" s="7" t="s">
        <v>82</v>
      </c>
      <c r="G946" s="7" t="s">
        <v>40</v>
      </c>
      <c r="H946" s="7" t="s">
        <v>42</v>
      </c>
      <c r="I946" s="7">
        <v>25</v>
      </c>
      <c r="J946" s="7">
        <v>3</v>
      </c>
      <c r="K946" s="7">
        <v>3799.89</v>
      </c>
      <c r="L946" s="7"/>
      <c r="M946" s="12" t="s">
        <v>105</v>
      </c>
      <c r="N946" s="13">
        <f t="shared" si="98"/>
        <v>1266.6299999999999</v>
      </c>
      <c r="O946" s="13">
        <f t="shared" si="99"/>
        <v>3799.8899999999994</v>
      </c>
      <c r="P946" s="13">
        <f t="shared" si="100"/>
        <v>1069341.51</v>
      </c>
      <c r="Q946" s="13">
        <f t="shared" si="101"/>
        <v>195836.15999999997</v>
      </c>
      <c r="R946" s="13">
        <f t="shared" si="102"/>
        <v>4647351.3</v>
      </c>
      <c r="S946" s="18">
        <f t="shared" si="103"/>
        <v>234</v>
      </c>
      <c r="T946" s="30">
        <f t="shared" si="104"/>
        <v>19860.475641025641</v>
      </c>
    </row>
    <row r="947" spans="1:20" ht="14.25" customHeight="1">
      <c r="A947" s="6">
        <v>45642</v>
      </c>
      <c r="B947" s="7" t="s">
        <v>57</v>
      </c>
      <c r="C947" s="7" t="s">
        <v>129</v>
      </c>
      <c r="D947" s="7" t="s">
        <v>130</v>
      </c>
      <c r="E947" s="7" t="s">
        <v>81</v>
      </c>
      <c r="F947" s="7" t="s">
        <v>82</v>
      </c>
      <c r="G947" s="7" t="s">
        <v>40</v>
      </c>
      <c r="H947" s="7" t="s">
        <v>42</v>
      </c>
      <c r="I947" s="7">
        <v>25</v>
      </c>
      <c r="J947" s="7">
        <v>3</v>
      </c>
      <c r="K947" s="7">
        <v>3799.89</v>
      </c>
      <c r="L947" s="7"/>
      <c r="M947" s="12" t="s">
        <v>105</v>
      </c>
      <c r="N947" s="13">
        <f t="shared" si="98"/>
        <v>1266.6299999999999</v>
      </c>
      <c r="O947" s="13">
        <f t="shared" si="99"/>
        <v>3799.8899999999994</v>
      </c>
      <c r="P947" s="13">
        <f t="shared" si="100"/>
        <v>1065541.6199999999</v>
      </c>
      <c r="Q947" s="13">
        <f t="shared" si="101"/>
        <v>403054.25</v>
      </c>
      <c r="R947" s="13">
        <f t="shared" si="102"/>
        <v>4643551.4099999992</v>
      </c>
      <c r="S947" s="18">
        <f t="shared" si="103"/>
        <v>233</v>
      </c>
      <c r="T947" s="30">
        <f t="shared" si="104"/>
        <v>19929.405193133043</v>
      </c>
    </row>
    <row r="948" spans="1:20" ht="14.25" customHeight="1">
      <c r="A948" s="6">
        <v>45639</v>
      </c>
      <c r="B948" s="7" t="s">
        <v>57</v>
      </c>
      <c r="C948" s="7" t="s">
        <v>69</v>
      </c>
      <c r="D948" s="7" t="s">
        <v>70</v>
      </c>
      <c r="E948" s="7" t="s">
        <v>60</v>
      </c>
      <c r="F948" s="7" t="s">
        <v>61</v>
      </c>
      <c r="G948" s="7" t="s">
        <v>62</v>
      </c>
      <c r="H948" s="7" t="s">
        <v>71</v>
      </c>
      <c r="I948" s="7">
        <v>12</v>
      </c>
      <c r="J948" s="7">
        <v>36</v>
      </c>
      <c r="K948" s="7">
        <v>3833.28</v>
      </c>
      <c r="L948" s="7"/>
      <c r="M948" s="12" t="s">
        <v>64</v>
      </c>
      <c r="N948" s="13">
        <f t="shared" si="98"/>
        <v>106.48</v>
      </c>
      <c r="O948" s="13">
        <f t="shared" si="99"/>
        <v>3833.28</v>
      </c>
      <c r="P948" s="13">
        <f t="shared" si="100"/>
        <v>804491.04</v>
      </c>
      <c r="Q948" s="13">
        <f t="shared" si="101"/>
        <v>375591.61</v>
      </c>
      <c r="R948" s="13">
        <f t="shared" si="102"/>
        <v>686676.49</v>
      </c>
      <c r="S948" s="18">
        <f t="shared" si="103"/>
        <v>42</v>
      </c>
      <c r="T948" s="30">
        <f t="shared" si="104"/>
        <v>16349.440238095238</v>
      </c>
    </row>
    <row r="949" spans="1:20" ht="14.25" customHeight="1">
      <c r="A949" s="6">
        <v>45642</v>
      </c>
      <c r="B949" s="7" t="s">
        <v>57</v>
      </c>
      <c r="C949" s="7" t="s">
        <v>106</v>
      </c>
      <c r="D949" s="7" t="s">
        <v>107</v>
      </c>
      <c r="E949" s="7" t="s">
        <v>81</v>
      </c>
      <c r="F949" s="7" t="s">
        <v>82</v>
      </c>
      <c r="G949" s="7" t="s">
        <v>62</v>
      </c>
      <c r="H949" s="7" t="s">
        <v>124</v>
      </c>
      <c r="I949" s="7">
        <v>12</v>
      </c>
      <c r="J949" s="7">
        <v>24</v>
      </c>
      <c r="K949" s="7">
        <v>3844.32</v>
      </c>
      <c r="L949" s="7"/>
      <c r="M949" s="12" t="s">
        <v>136</v>
      </c>
      <c r="N949" s="13">
        <f t="shared" si="98"/>
        <v>160.18</v>
      </c>
      <c r="O949" s="13">
        <f t="shared" si="99"/>
        <v>3844.32</v>
      </c>
      <c r="P949" s="13">
        <f t="shared" si="100"/>
        <v>487699.41999999993</v>
      </c>
      <c r="Q949" s="13">
        <f t="shared" si="101"/>
        <v>304408.56</v>
      </c>
      <c r="R949" s="13">
        <f t="shared" si="102"/>
        <v>11555510.07</v>
      </c>
      <c r="S949" s="18">
        <f t="shared" si="103"/>
        <v>206</v>
      </c>
      <c r="T949" s="30">
        <f t="shared" si="104"/>
        <v>56094.709077669904</v>
      </c>
    </row>
    <row r="950" spans="1:20" ht="14.25" customHeight="1">
      <c r="A950" s="6">
        <v>45643</v>
      </c>
      <c r="B950" s="7" t="s">
        <v>57</v>
      </c>
      <c r="C950" s="7" t="s">
        <v>87</v>
      </c>
      <c r="D950" s="7" t="s">
        <v>88</v>
      </c>
      <c r="E950" s="7" t="s">
        <v>60</v>
      </c>
      <c r="F950" s="7" t="s">
        <v>61</v>
      </c>
      <c r="G950" s="7" t="s">
        <v>74</v>
      </c>
      <c r="H950" s="7" t="s">
        <v>75</v>
      </c>
      <c r="I950" s="7">
        <v>56</v>
      </c>
      <c r="J950" s="7">
        <v>16</v>
      </c>
      <c r="K950" s="7">
        <v>3854.56</v>
      </c>
      <c r="L950" s="7"/>
      <c r="M950" s="12" t="s">
        <v>136</v>
      </c>
      <c r="N950" s="13">
        <f t="shared" si="98"/>
        <v>240.91</v>
      </c>
      <c r="O950" s="13">
        <f t="shared" si="99"/>
        <v>3854.56</v>
      </c>
      <c r="P950" s="13">
        <f t="shared" si="100"/>
        <v>292315.58</v>
      </c>
      <c r="Q950" s="13">
        <f t="shared" si="101"/>
        <v>575145.78</v>
      </c>
      <c r="R950" s="13">
        <f t="shared" si="102"/>
        <v>11551665.75</v>
      </c>
      <c r="S950" s="18">
        <f t="shared" si="103"/>
        <v>205</v>
      </c>
      <c r="T950" s="30">
        <f t="shared" si="104"/>
        <v>56349.589024390247</v>
      </c>
    </row>
    <row r="951" spans="1:20" ht="14.25" customHeight="1">
      <c r="A951" s="6">
        <v>45640</v>
      </c>
      <c r="B951" s="7" t="s">
        <v>57</v>
      </c>
      <c r="C951" s="7" t="s">
        <v>84</v>
      </c>
      <c r="D951" s="7" t="s">
        <v>85</v>
      </c>
      <c r="E951" s="7" t="s">
        <v>60</v>
      </c>
      <c r="F951" s="7" t="s">
        <v>61</v>
      </c>
      <c r="G951" s="7" t="s">
        <v>26</v>
      </c>
      <c r="H951" s="7" t="s">
        <v>27</v>
      </c>
      <c r="I951" s="7">
        <v>48</v>
      </c>
      <c r="J951" s="7">
        <v>48</v>
      </c>
      <c r="K951" s="7">
        <v>3857.28</v>
      </c>
      <c r="L951" s="7"/>
      <c r="M951" s="12" t="s">
        <v>105</v>
      </c>
      <c r="N951" s="13">
        <f t="shared" si="98"/>
        <v>80.36</v>
      </c>
      <c r="O951" s="13">
        <f t="shared" si="99"/>
        <v>3857.2799999999997</v>
      </c>
      <c r="P951" s="13">
        <f t="shared" si="100"/>
        <v>44612.880000000005</v>
      </c>
      <c r="Q951" s="13">
        <f t="shared" si="101"/>
        <v>334884.38</v>
      </c>
      <c r="R951" s="13">
        <f t="shared" si="102"/>
        <v>4639751.5199999996</v>
      </c>
      <c r="S951" s="18">
        <f t="shared" si="103"/>
        <v>232</v>
      </c>
      <c r="T951" s="30">
        <f t="shared" si="104"/>
        <v>19998.92896551724</v>
      </c>
    </row>
    <row r="952" spans="1:20" ht="14.25" customHeight="1">
      <c r="A952" s="6">
        <v>45642</v>
      </c>
      <c r="B952" s="7" t="s">
        <v>57</v>
      </c>
      <c r="C952" s="7" t="s">
        <v>129</v>
      </c>
      <c r="D952" s="7" t="s">
        <v>130</v>
      </c>
      <c r="E952" s="7" t="s">
        <v>81</v>
      </c>
      <c r="F952" s="7" t="s">
        <v>82</v>
      </c>
      <c r="G952" s="7" t="s">
        <v>26</v>
      </c>
      <c r="H952" s="7" t="s">
        <v>27</v>
      </c>
      <c r="I952" s="7">
        <v>48</v>
      </c>
      <c r="J952" s="7">
        <v>48</v>
      </c>
      <c r="K952" s="7">
        <v>3857.28</v>
      </c>
      <c r="L952" s="7"/>
      <c r="M952" s="12" t="s">
        <v>105</v>
      </c>
      <c r="N952" s="13">
        <f t="shared" si="98"/>
        <v>80.36</v>
      </c>
      <c r="O952" s="13">
        <f t="shared" si="99"/>
        <v>3857.2799999999997</v>
      </c>
      <c r="P952" s="13">
        <f t="shared" si="100"/>
        <v>40755.599999999999</v>
      </c>
      <c r="Q952" s="13">
        <f t="shared" si="101"/>
        <v>399254.36</v>
      </c>
      <c r="R952" s="13">
        <f t="shared" si="102"/>
        <v>4635894.2399999993</v>
      </c>
      <c r="S952" s="18">
        <f t="shared" si="103"/>
        <v>231</v>
      </c>
      <c r="T952" s="30">
        <f t="shared" si="104"/>
        <v>20068.80623376623</v>
      </c>
    </row>
    <row r="953" spans="1:20" ht="14.25" customHeight="1">
      <c r="A953" s="6">
        <v>45640</v>
      </c>
      <c r="B953" s="7" t="s">
        <v>57</v>
      </c>
      <c r="C953" s="7" t="s">
        <v>58</v>
      </c>
      <c r="D953" s="7" t="s">
        <v>59</v>
      </c>
      <c r="E953" s="7" t="s">
        <v>60</v>
      </c>
      <c r="F953" s="7" t="s">
        <v>61</v>
      </c>
      <c r="G953" s="7" t="s">
        <v>55</v>
      </c>
      <c r="H953" s="7" t="s">
        <v>56</v>
      </c>
      <c r="I953" s="7">
        <v>6</v>
      </c>
      <c r="J953" s="7">
        <v>6</v>
      </c>
      <c r="K953" s="7">
        <v>3907.8</v>
      </c>
      <c r="L953" s="7"/>
      <c r="M953" s="12" t="s">
        <v>105</v>
      </c>
      <c r="N953" s="13">
        <f t="shared" si="98"/>
        <v>651.30000000000007</v>
      </c>
      <c r="O953" s="13">
        <f t="shared" si="99"/>
        <v>3907.8</v>
      </c>
      <c r="P953" s="13">
        <f t="shared" si="100"/>
        <v>325774.64000000007</v>
      </c>
      <c r="Q953" s="13">
        <f t="shared" si="101"/>
        <v>336019.29999999993</v>
      </c>
      <c r="R953" s="13">
        <f t="shared" si="102"/>
        <v>4632036.959999999</v>
      </c>
      <c r="S953" s="18">
        <f t="shared" si="103"/>
        <v>230</v>
      </c>
      <c r="T953" s="30">
        <f t="shared" si="104"/>
        <v>20139.29113043478</v>
      </c>
    </row>
    <row r="954" spans="1:20" ht="14.25" customHeight="1">
      <c r="A954" s="6">
        <v>45643</v>
      </c>
      <c r="B954" s="7" t="s">
        <v>57</v>
      </c>
      <c r="C954" s="7" t="s">
        <v>58</v>
      </c>
      <c r="D954" s="7" t="s">
        <v>59</v>
      </c>
      <c r="E954" s="7" t="s">
        <v>60</v>
      </c>
      <c r="F954" s="7" t="s">
        <v>61</v>
      </c>
      <c r="G954" s="7" t="s">
        <v>55</v>
      </c>
      <c r="H954" s="7" t="s">
        <v>56</v>
      </c>
      <c r="I954" s="7">
        <v>6</v>
      </c>
      <c r="J954" s="7">
        <v>6</v>
      </c>
      <c r="K954" s="7">
        <v>3907.8</v>
      </c>
      <c r="L954" s="7"/>
      <c r="M954" s="12" t="s">
        <v>136</v>
      </c>
      <c r="N954" s="13">
        <f t="shared" si="98"/>
        <v>651.30000000000007</v>
      </c>
      <c r="O954" s="13">
        <f t="shared" si="99"/>
        <v>3907.8</v>
      </c>
      <c r="P954" s="13">
        <f t="shared" si="100"/>
        <v>321866.84000000008</v>
      </c>
      <c r="Q954" s="13">
        <f t="shared" si="101"/>
        <v>332111.5</v>
      </c>
      <c r="R954" s="13">
        <f t="shared" si="102"/>
        <v>11547811.189999999</v>
      </c>
      <c r="S954" s="18">
        <f t="shared" si="103"/>
        <v>204</v>
      </c>
      <c r="T954" s="30">
        <f t="shared" si="104"/>
        <v>56606.91759803921</v>
      </c>
    </row>
    <row r="955" spans="1:20" ht="14.25" customHeight="1">
      <c r="A955" s="6">
        <v>45639</v>
      </c>
      <c r="B955" s="7" t="s">
        <v>57</v>
      </c>
      <c r="C955" s="7" t="s">
        <v>67</v>
      </c>
      <c r="D955" s="7" t="s">
        <v>68</v>
      </c>
      <c r="E955" s="7" t="s">
        <v>60</v>
      </c>
      <c r="F955" s="7" t="s">
        <v>61</v>
      </c>
      <c r="G955" s="7" t="s">
        <v>74</v>
      </c>
      <c r="H955" s="7" t="s">
        <v>76</v>
      </c>
      <c r="I955" s="7">
        <v>30</v>
      </c>
      <c r="J955" s="7">
        <v>12</v>
      </c>
      <c r="K955" s="7">
        <v>3916.32</v>
      </c>
      <c r="L955" s="7"/>
      <c r="M955" s="12" t="s">
        <v>64</v>
      </c>
      <c r="N955" s="13">
        <f t="shared" si="98"/>
        <v>326.36</v>
      </c>
      <c r="O955" s="13">
        <f t="shared" si="99"/>
        <v>3916.32</v>
      </c>
      <c r="P955" s="13">
        <f t="shared" si="100"/>
        <v>48211.199999999997</v>
      </c>
      <c r="Q955" s="13">
        <f t="shared" si="101"/>
        <v>239146.97000000006</v>
      </c>
      <c r="R955" s="13">
        <f t="shared" si="102"/>
        <v>682843.21</v>
      </c>
      <c r="S955" s="18">
        <f t="shared" si="103"/>
        <v>41</v>
      </c>
      <c r="T955" s="30">
        <f t="shared" si="104"/>
        <v>16654.712439024388</v>
      </c>
    </row>
    <row r="956" spans="1:20" ht="14.25" customHeight="1">
      <c r="A956" s="6">
        <v>45642</v>
      </c>
      <c r="B956" s="7" t="s">
        <v>57</v>
      </c>
      <c r="C956" s="7" t="s">
        <v>126</v>
      </c>
      <c r="D956" s="7" t="s">
        <v>127</v>
      </c>
      <c r="E956" s="7" t="s">
        <v>45</v>
      </c>
      <c r="F956" s="7" t="s">
        <v>128</v>
      </c>
      <c r="G956" s="7" t="s">
        <v>18</v>
      </c>
      <c r="H956" s="7" t="s">
        <v>89</v>
      </c>
      <c r="I956" s="7">
        <v>36</v>
      </c>
      <c r="J956" s="7">
        <v>12</v>
      </c>
      <c r="K956" s="7">
        <v>3934.2</v>
      </c>
      <c r="L956" s="7"/>
      <c r="M956" s="12" t="s">
        <v>105</v>
      </c>
      <c r="N956" s="13">
        <f t="shared" si="98"/>
        <v>327.84999999999997</v>
      </c>
      <c r="O956" s="13">
        <f t="shared" si="99"/>
        <v>3934.2</v>
      </c>
      <c r="P956" s="13">
        <f t="shared" si="100"/>
        <v>15179.939999999999</v>
      </c>
      <c r="Q956" s="13">
        <f t="shared" si="101"/>
        <v>419607.50000000012</v>
      </c>
      <c r="R956" s="13">
        <f t="shared" si="102"/>
        <v>4628129.1599999992</v>
      </c>
      <c r="S956" s="18">
        <f t="shared" si="103"/>
        <v>229</v>
      </c>
      <c r="T956" s="30">
        <f t="shared" si="104"/>
        <v>20210.17100436681</v>
      </c>
    </row>
    <row r="957" spans="1:20" ht="14.25" customHeight="1">
      <c r="A957" s="6">
        <v>45646</v>
      </c>
      <c r="B957" s="7" t="s">
        <v>57</v>
      </c>
      <c r="C957" s="7" t="s">
        <v>67</v>
      </c>
      <c r="D957" s="7" t="s">
        <v>68</v>
      </c>
      <c r="E957" s="7" t="s">
        <v>60</v>
      </c>
      <c r="F957" s="7" t="s">
        <v>61</v>
      </c>
      <c r="G957" s="7" t="s">
        <v>62</v>
      </c>
      <c r="H957" s="7" t="s">
        <v>71</v>
      </c>
      <c r="I957" s="7">
        <v>12</v>
      </c>
      <c r="J957" s="7">
        <v>37</v>
      </c>
      <c r="K957" s="7">
        <v>3939.76</v>
      </c>
      <c r="L957" s="7"/>
      <c r="M957" s="12" t="s">
        <v>136</v>
      </c>
      <c r="N957" s="13">
        <f t="shared" si="98"/>
        <v>106.48</v>
      </c>
      <c r="O957" s="13">
        <f t="shared" si="99"/>
        <v>3939.76</v>
      </c>
      <c r="P957" s="13">
        <f t="shared" si="100"/>
        <v>800657.76</v>
      </c>
      <c r="Q957" s="13">
        <f t="shared" si="101"/>
        <v>235230.65</v>
      </c>
      <c r="R957" s="13">
        <f t="shared" si="102"/>
        <v>11543903.389999999</v>
      </c>
      <c r="S957" s="18">
        <f t="shared" si="103"/>
        <v>203</v>
      </c>
      <c r="T957" s="30">
        <f t="shared" si="104"/>
        <v>56866.51916256157</v>
      </c>
    </row>
    <row r="958" spans="1:20" ht="14.25" customHeight="1">
      <c r="A958" s="6">
        <v>45640</v>
      </c>
      <c r="B958" s="7" t="s">
        <v>57</v>
      </c>
      <c r="C958" s="7" t="s">
        <v>58</v>
      </c>
      <c r="D958" s="7" t="s">
        <v>59</v>
      </c>
      <c r="E958" s="7" t="s">
        <v>60</v>
      </c>
      <c r="F958" s="7" t="s">
        <v>61</v>
      </c>
      <c r="G958" s="7" t="s">
        <v>55</v>
      </c>
      <c r="H958" s="7" t="s">
        <v>56</v>
      </c>
      <c r="I958" s="7">
        <v>24</v>
      </c>
      <c r="J958" s="7">
        <v>24</v>
      </c>
      <c r="K958" s="7">
        <v>3944.4</v>
      </c>
      <c r="L958" s="7"/>
      <c r="M958" s="12" t="s">
        <v>105</v>
      </c>
      <c r="N958" s="13">
        <f t="shared" si="98"/>
        <v>164.35</v>
      </c>
      <c r="O958" s="13">
        <f t="shared" si="99"/>
        <v>3944.3999999999996</v>
      </c>
      <c r="P958" s="13">
        <f t="shared" si="100"/>
        <v>317959.0400000001</v>
      </c>
      <c r="Q958" s="13">
        <f t="shared" si="101"/>
        <v>328203.69999999995</v>
      </c>
      <c r="R958" s="13">
        <f t="shared" si="102"/>
        <v>4624194.96</v>
      </c>
      <c r="S958" s="18">
        <f t="shared" si="103"/>
        <v>228</v>
      </c>
      <c r="T958" s="30">
        <f t="shared" si="104"/>
        <v>20281.556842105263</v>
      </c>
    </row>
    <row r="959" spans="1:20" ht="14.25" customHeight="1">
      <c r="A959" s="6">
        <v>45640</v>
      </c>
      <c r="B959" s="7" t="s">
        <v>57</v>
      </c>
      <c r="C959" s="7" t="s">
        <v>106</v>
      </c>
      <c r="D959" s="7" t="s">
        <v>107</v>
      </c>
      <c r="E959" s="7" t="s">
        <v>81</v>
      </c>
      <c r="F959" s="7" t="s">
        <v>82</v>
      </c>
      <c r="G959" s="7" t="s">
        <v>62</v>
      </c>
      <c r="H959" s="7" t="s">
        <v>124</v>
      </c>
      <c r="I959" s="7">
        <v>4</v>
      </c>
      <c r="J959" s="7">
        <v>8</v>
      </c>
      <c r="K959" s="7">
        <v>3962.96</v>
      </c>
      <c r="L959" s="7"/>
      <c r="M959" s="12" t="s">
        <v>105</v>
      </c>
      <c r="N959" s="13">
        <f t="shared" si="98"/>
        <v>495.37</v>
      </c>
      <c r="O959" s="13">
        <f t="shared" si="99"/>
        <v>3962.96</v>
      </c>
      <c r="P959" s="13">
        <f t="shared" si="100"/>
        <v>483855.09999999992</v>
      </c>
      <c r="Q959" s="13">
        <f t="shared" si="101"/>
        <v>300564.24</v>
      </c>
      <c r="R959" s="13">
        <f t="shared" si="102"/>
        <v>4620250.5599999996</v>
      </c>
      <c r="S959" s="18">
        <f t="shared" si="103"/>
        <v>227</v>
      </c>
      <c r="T959" s="30">
        <f t="shared" si="104"/>
        <v>20353.526696035242</v>
      </c>
    </row>
    <row r="960" spans="1:20" ht="14.25" customHeight="1">
      <c r="A960" s="6">
        <v>45642</v>
      </c>
      <c r="B960" s="7" t="s">
        <v>57</v>
      </c>
      <c r="C960" s="7" t="s">
        <v>106</v>
      </c>
      <c r="D960" s="7" t="s">
        <v>107</v>
      </c>
      <c r="E960" s="7" t="s">
        <v>81</v>
      </c>
      <c r="F960" s="7" t="s">
        <v>82</v>
      </c>
      <c r="G960" s="7" t="s">
        <v>62</v>
      </c>
      <c r="H960" s="7" t="s">
        <v>124</v>
      </c>
      <c r="I960" s="7">
        <v>4</v>
      </c>
      <c r="J960" s="7">
        <v>8</v>
      </c>
      <c r="K960" s="7">
        <v>3962.96</v>
      </c>
      <c r="L960" s="7"/>
      <c r="M960" s="12" t="s">
        <v>136</v>
      </c>
      <c r="N960" s="13">
        <f t="shared" si="98"/>
        <v>495.37</v>
      </c>
      <c r="O960" s="13">
        <f t="shared" si="99"/>
        <v>3962.96</v>
      </c>
      <c r="P960" s="13">
        <f t="shared" si="100"/>
        <v>479892.13999999996</v>
      </c>
      <c r="Q960" s="13">
        <f t="shared" si="101"/>
        <v>296601.27999999997</v>
      </c>
      <c r="R960" s="13">
        <f t="shared" si="102"/>
        <v>11539963.629999999</v>
      </c>
      <c r="S960" s="18">
        <f t="shared" si="103"/>
        <v>202</v>
      </c>
      <c r="T960" s="30">
        <f t="shared" si="104"/>
        <v>57128.532821782173</v>
      </c>
    </row>
    <row r="961" spans="1:20" ht="14.25" customHeight="1">
      <c r="A961" s="6">
        <v>45640</v>
      </c>
      <c r="B961" s="7" t="s">
        <v>57</v>
      </c>
      <c r="C961" s="7" t="s">
        <v>99</v>
      </c>
      <c r="D961" s="7" t="s">
        <v>100</v>
      </c>
      <c r="E961" s="7" t="s">
        <v>81</v>
      </c>
      <c r="F961" s="7" t="s">
        <v>82</v>
      </c>
      <c r="G961" s="7" t="s">
        <v>62</v>
      </c>
      <c r="H961" s="7" t="s">
        <v>124</v>
      </c>
      <c r="I961" s="7">
        <v>4</v>
      </c>
      <c r="J961" s="7">
        <v>8</v>
      </c>
      <c r="K961" s="7">
        <v>3962.96</v>
      </c>
      <c r="L961" s="7"/>
      <c r="M961" s="12" t="s">
        <v>105</v>
      </c>
      <c r="N961" s="13">
        <f t="shared" si="98"/>
        <v>495.37</v>
      </c>
      <c r="O961" s="13">
        <f t="shared" si="99"/>
        <v>3962.96</v>
      </c>
      <c r="P961" s="13">
        <f t="shared" si="100"/>
        <v>475929.17999999993</v>
      </c>
      <c r="Q961" s="13">
        <f t="shared" si="101"/>
        <v>192036.27000000002</v>
      </c>
      <c r="R961" s="13">
        <f t="shared" si="102"/>
        <v>4616287.5999999996</v>
      </c>
      <c r="S961" s="18">
        <f t="shared" si="103"/>
        <v>226</v>
      </c>
      <c r="T961" s="30">
        <f t="shared" si="104"/>
        <v>20426.051327433626</v>
      </c>
    </row>
    <row r="962" spans="1:20" ht="14.25" customHeight="1">
      <c r="A962" s="6">
        <v>45640</v>
      </c>
      <c r="B962" s="7" t="s">
        <v>57</v>
      </c>
      <c r="C962" s="7" t="s">
        <v>96</v>
      </c>
      <c r="D962" s="7" t="s">
        <v>97</v>
      </c>
      <c r="E962" s="7" t="s">
        <v>60</v>
      </c>
      <c r="F962" s="7" t="s">
        <v>61</v>
      </c>
      <c r="G962" s="7" t="s">
        <v>62</v>
      </c>
      <c r="H962" s="7" t="s">
        <v>124</v>
      </c>
      <c r="I962" s="7">
        <v>4</v>
      </c>
      <c r="J962" s="7">
        <v>8</v>
      </c>
      <c r="K962" s="7">
        <v>3962.96</v>
      </c>
      <c r="L962" s="7"/>
      <c r="M962" s="12" t="s">
        <v>105</v>
      </c>
      <c r="N962" s="13">
        <f t="shared" ref="N962:N1025" si="105">K962/J962</f>
        <v>495.37</v>
      </c>
      <c r="O962" s="13">
        <f t="shared" ref="O962:O1025" si="106">J962*N962</f>
        <v>3962.96</v>
      </c>
      <c r="P962" s="13">
        <f t="shared" ref="P962:P1025" si="107">SUMIFS(O962:O2388,G962:G2388,G962,H962:H2388,H962)</f>
        <v>471966.22</v>
      </c>
      <c r="Q962" s="13">
        <f t="shared" ref="Q962:Q1025" si="108">SUMIF(C962:C2388,C962,O962:O2388)</f>
        <v>730942.87999999989</v>
      </c>
      <c r="R962" s="13">
        <f t="shared" si="102"/>
        <v>4612324.6399999997</v>
      </c>
      <c r="S962" s="18">
        <f t="shared" si="103"/>
        <v>225</v>
      </c>
      <c r="T962" s="30">
        <f t="shared" si="104"/>
        <v>20499.220622222219</v>
      </c>
    </row>
    <row r="963" spans="1:20" ht="14.25" customHeight="1">
      <c r="A963" s="6">
        <v>45640</v>
      </c>
      <c r="B963" s="7" t="s">
        <v>57</v>
      </c>
      <c r="C963" s="7" t="s">
        <v>90</v>
      </c>
      <c r="D963" s="7" t="s">
        <v>91</v>
      </c>
      <c r="E963" s="7" t="s">
        <v>81</v>
      </c>
      <c r="F963" s="7" t="s">
        <v>82</v>
      </c>
      <c r="G963" s="7" t="s">
        <v>40</v>
      </c>
      <c r="H963" s="7" t="s">
        <v>41</v>
      </c>
      <c r="I963" s="7">
        <v>16</v>
      </c>
      <c r="J963" s="7">
        <v>2</v>
      </c>
      <c r="K963" s="7">
        <v>3963.54</v>
      </c>
      <c r="L963" s="7"/>
      <c r="M963" s="12" t="s">
        <v>105</v>
      </c>
      <c r="N963" s="13">
        <f t="shared" si="105"/>
        <v>1981.77</v>
      </c>
      <c r="O963" s="13">
        <f t="shared" si="106"/>
        <v>3963.54</v>
      </c>
      <c r="P963" s="13">
        <f t="shared" si="107"/>
        <v>105894.02999999998</v>
      </c>
      <c r="Q963" s="13">
        <f t="shared" si="108"/>
        <v>290061.99</v>
      </c>
      <c r="R963" s="13">
        <f t="shared" ref="R963:R1026" si="109">SUMIF(M963:M2389,M963,O963:O2389)</f>
        <v>4608361.68</v>
      </c>
      <c r="S963" s="18">
        <f t="shared" ref="S963:S1026" si="110">COUNTIF(M963:M2389,M963)</f>
        <v>224</v>
      </c>
      <c r="T963" s="30">
        <f t="shared" ref="T963:T1026" si="111">R963/S963</f>
        <v>20573.043214285713</v>
      </c>
    </row>
    <row r="964" spans="1:20" ht="14.25" customHeight="1">
      <c r="A964" s="6">
        <v>45640</v>
      </c>
      <c r="B964" s="7" t="s">
        <v>57</v>
      </c>
      <c r="C964" s="7" t="s">
        <v>79</v>
      </c>
      <c r="D964" s="7" t="s">
        <v>80</v>
      </c>
      <c r="E964" s="7" t="s">
        <v>81</v>
      </c>
      <c r="F964" s="7" t="s">
        <v>82</v>
      </c>
      <c r="G964" s="7" t="s">
        <v>40</v>
      </c>
      <c r="H964" s="7" t="s">
        <v>41</v>
      </c>
      <c r="I964" s="7">
        <v>16</v>
      </c>
      <c r="J964" s="7">
        <v>2</v>
      </c>
      <c r="K964" s="7">
        <v>3963.54</v>
      </c>
      <c r="L964" s="7"/>
      <c r="M964" s="12" t="s">
        <v>105</v>
      </c>
      <c r="N964" s="13">
        <f t="shared" si="105"/>
        <v>1981.77</v>
      </c>
      <c r="O964" s="13">
        <f t="shared" si="106"/>
        <v>3963.54</v>
      </c>
      <c r="P964" s="13">
        <f t="shared" si="107"/>
        <v>101930.49</v>
      </c>
      <c r="Q964" s="13">
        <f t="shared" si="108"/>
        <v>173893.22999999998</v>
      </c>
      <c r="R964" s="13">
        <f t="shared" si="109"/>
        <v>4604398.1399999997</v>
      </c>
      <c r="S964" s="18">
        <f t="shared" si="110"/>
        <v>223</v>
      </c>
      <c r="T964" s="30">
        <f t="shared" si="111"/>
        <v>20647.525291479818</v>
      </c>
    </row>
    <row r="965" spans="1:20" ht="14.25" customHeight="1">
      <c r="A965" s="6">
        <v>45639</v>
      </c>
      <c r="B965" s="7" t="s">
        <v>57</v>
      </c>
      <c r="C965" s="7" t="s">
        <v>58</v>
      </c>
      <c r="D965" s="7" t="s">
        <v>59</v>
      </c>
      <c r="E965" s="7" t="s">
        <v>60</v>
      </c>
      <c r="F965" s="7" t="s">
        <v>61</v>
      </c>
      <c r="G965" s="7" t="s">
        <v>62</v>
      </c>
      <c r="H965" s="7" t="s">
        <v>63</v>
      </c>
      <c r="I965" s="7">
        <v>24</v>
      </c>
      <c r="J965" s="7">
        <v>24</v>
      </c>
      <c r="K965" s="7">
        <v>3977.76</v>
      </c>
      <c r="L965" s="7"/>
      <c r="M965" s="12" t="s">
        <v>64</v>
      </c>
      <c r="N965" s="13">
        <f t="shared" si="105"/>
        <v>165.74</v>
      </c>
      <c r="O965" s="13">
        <f t="shared" si="106"/>
        <v>3977.76</v>
      </c>
      <c r="P965" s="13">
        <f t="shared" si="107"/>
        <v>1106186.8800000001</v>
      </c>
      <c r="Q965" s="13">
        <f t="shared" si="108"/>
        <v>324259.29999999993</v>
      </c>
      <c r="R965" s="13">
        <f t="shared" si="109"/>
        <v>678926.8899999999</v>
      </c>
      <c r="S965" s="18">
        <f t="shared" si="110"/>
        <v>40</v>
      </c>
      <c r="T965" s="30">
        <f t="shared" si="111"/>
        <v>16973.172249999996</v>
      </c>
    </row>
    <row r="966" spans="1:20" ht="14.25" customHeight="1">
      <c r="A966" s="6">
        <v>45642</v>
      </c>
      <c r="B966" s="7" t="s">
        <v>57</v>
      </c>
      <c r="C966" s="7" t="s">
        <v>129</v>
      </c>
      <c r="D966" s="7" t="s">
        <v>130</v>
      </c>
      <c r="E966" s="7" t="s">
        <v>81</v>
      </c>
      <c r="F966" s="7" t="s">
        <v>82</v>
      </c>
      <c r="G966" s="7" t="s">
        <v>62</v>
      </c>
      <c r="H966" s="7" t="s">
        <v>63</v>
      </c>
      <c r="I966" s="7">
        <v>24</v>
      </c>
      <c r="J966" s="7">
        <v>24</v>
      </c>
      <c r="K966" s="7">
        <v>3977.76</v>
      </c>
      <c r="L966" s="7"/>
      <c r="M966" s="12" t="s">
        <v>136</v>
      </c>
      <c r="N966" s="13">
        <f t="shared" si="105"/>
        <v>165.74</v>
      </c>
      <c r="O966" s="13">
        <f t="shared" si="106"/>
        <v>3977.76</v>
      </c>
      <c r="P966" s="13">
        <f t="shared" si="107"/>
        <v>1102209.1200000001</v>
      </c>
      <c r="Q966" s="13">
        <f t="shared" si="108"/>
        <v>395397.07999999996</v>
      </c>
      <c r="R966" s="13">
        <f t="shared" si="109"/>
        <v>11536000.67</v>
      </c>
      <c r="S966" s="18">
        <f t="shared" si="110"/>
        <v>201</v>
      </c>
      <c r="T966" s="30">
        <f t="shared" si="111"/>
        <v>57393.038159203978</v>
      </c>
    </row>
    <row r="967" spans="1:20" ht="14.25" customHeight="1">
      <c r="A967" s="6">
        <v>45642</v>
      </c>
      <c r="B967" s="7" t="s">
        <v>57</v>
      </c>
      <c r="C967" s="7" t="s">
        <v>129</v>
      </c>
      <c r="D967" s="7" t="s">
        <v>130</v>
      </c>
      <c r="E967" s="7" t="s">
        <v>81</v>
      </c>
      <c r="F967" s="7" t="s">
        <v>82</v>
      </c>
      <c r="G967" s="7" t="s">
        <v>62</v>
      </c>
      <c r="H967" s="7" t="s">
        <v>63</v>
      </c>
      <c r="I967" s="7">
        <v>5</v>
      </c>
      <c r="J967" s="7">
        <v>39</v>
      </c>
      <c r="K967" s="7">
        <v>3979.56</v>
      </c>
      <c r="L967" s="7"/>
      <c r="M967" s="12" t="s">
        <v>136</v>
      </c>
      <c r="N967" s="13">
        <f t="shared" si="105"/>
        <v>102.03999999999999</v>
      </c>
      <c r="O967" s="13">
        <f t="shared" si="106"/>
        <v>3979.5599999999995</v>
      </c>
      <c r="P967" s="13">
        <f t="shared" si="107"/>
        <v>1098231.3600000001</v>
      </c>
      <c r="Q967" s="13">
        <f t="shared" si="108"/>
        <v>391419.31999999995</v>
      </c>
      <c r="R967" s="13">
        <f t="shared" si="109"/>
        <v>11532022.91</v>
      </c>
      <c r="S967" s="18">
        <f t="shared" si="110"/>
        <v>200</v>
      </c>
      <c r="T967" s="30">
        <f t="shared" si="111"/>
        <v>57660.114549999998</v>
      </c>
    </row>
    <row r="968" spans="1:20" ht="14.25" customHeight="1">
      <c r="A968" s="6">
        <v>45643</v>
      </c>
      <c r="B968" s="7" t="s">
        <v>57</v>
      </c>
      <c r="C968" s="7" t="s">
        <v>87</v>
      </c>
      <c r="D968" s="7" t="s">
        <v>88</v>
      </c>
      <c r="E968" s="7" t="s">
        <v>60</v>
      </c>
      <c r="F968" s="7" t="s">
        <v>61</v>
      </c>
      <c r="G968" s="7" t="s">
        <v>55</v>
      </c>
      <c r="H968" s="7" t="s">
        <v>56</v>
      </c>
      <c r="I968" s="7">
        <v>24</v>
      </c>
      <c r="J968" s="7">
        <v>24</v>
      </c>
      <c r="K968" s="7">
        <v>3979.92</v>
      </c>
      <c r="L968" s="7"/>
      <c r="M968" s="12" t="s">
        <v>136</v>
      </c>
      <c r="N968" s="13">
        <f t="shared" si="105"/>
        <v>165.83</v>
      </c>
      <c r="O968" s="13">
        <f t="shared" si="106"/>
        <v>3979.92</v>
      </c>
      <c r="P968" s="13">
        <f t="shared" si="107"/>
        <v>314014.64000000007</v>
      </c>
      <c r="Q968" s="13">
        <f t="shared" si="108"/>
        <v>571291.22000000009</v>
      </c>
      <c r="R968" s="13">
        <f t="shared" si="109"/>
        <v>11528043.35</v>
      </c>
      <c r="S968" s="18">
        <f t="shared" si="110"/>
        <v>199</v>
      </c>
      <c r="T968" s="30">
        <f t="shared" si="111"/>
        <v>57929.866080402011</v>
      </c>
    </row>
    <row r="969" spans="1:20" ht="14.25" customHeight="1">
      <c r="A969" s="6">
        <v>45645</v>
      </c>
      <c r="B969" s="7" t="s">
        <v>57</v>
      </c>
      <c r="C969" s="7" t="s">
        <v>87</v>
      </c>
      <c r="D969" s="7" t="s">
        <v>88</v>
      </c>
      <c r="E969" s="7" t="s">
        <v>60</v>
      </c>
      <c r="F969" s="7" t="s">
        <v>61</v>
      </c>
      <c r="G969" s="7" t="s">
        <v>55</v>
      </c>
      <c r="H969" s="7" t="s">
        <v>56</v>
      </c>
      <c r="I969" s="7">
        <v>24</v>
      </c>
      <c r="J969" s="7">
        <v>24</v>
      </c>
      <c r="K969" s="7">
        <v>3979.92</v>
      </c>
      <c r="L969" s="7"/>
      <c r="M969" s="12" t="s">
        <v>136</v>
      </c>
      <c r="N969" s="13">
        <f t="shared" si="105"/>
        <v>165.83</v>
      </c>
      <c r="O969" s="13">
        <f t="shared" si="106"/>
        <v>3979.92</v>
      </c>
      <c r="P969" s="13">
        <f t="shared" si="107"/>
        <v>310034.72000000009</v>
      </c>
      <c r="Q969" s="13">
        <f t="shared" si="108"/>
        <v>567311.30000000005</v>
      </c>
      <c r="R969" s="13">
        <f t="shared" si="109"/>
        <v>11524063.43</v>
      </c>
      <c r="S969" s="18">
        <f t="shared" si="110"/>
        <v>198</v>
      </c>
      <c r="T969" s="30">
        <f t="shared" si="111"/>
        <v>58202.340555555551</v>
      </c>
    </row>
    <row r="970" spans="1:20" ht="14.25" customHeight="1">
      <c r="A970" s="6">
        <v>45644</v>
      </c>
      <c r="B970" s="7" t="s">
        <v>57</v>
      </c>
      <c r="C970" s="7" t="s">
        <v>65</v>
      </c>
      <c r="D970" s="7" t="s">
        <v>66</v>
      </c>
      <c r="E970" s="7" t="s">
        <v>60</v>
      </c>
      <c r="F970" s="7" t="s">
        <v>61</v>
      </c>
      <c r="G970" s="7" t="s">
        <v>55</v>
      </c>
      <c r="H970" s="7" t="s">
        <v>56</v>
      </c>
      <c r="I970" s="7">
        <v>24</v>
      </c>
      <c r="J970" s="7">
        <v>24</v>
      </c>
      <c r="K970" s="7">
        <v>3979.92</v>
      </c>
      <c r="L970" s="7"/>
      <c r="M970" s="12" t="s">
        <v>136</v>
      </c>
      <c r="N970" s="13">
        <f t="shared" si="105"/>
        <v>165.83</v>
      </c>
      <c r="O970" s="13">
        <f t="shared" si="106"/>
        <v>3979.92</v>
      </c>
      <c r="P970" s="13">
        <f t="shared" si="107"/>
        <v>306054.8000000001</v>
      </c>
      <c r="Q970" s="13">
        <f t="shared" si="108"/>
        <v>474366.68999999994</v>
      </c>
      <c r="R970" s="13">
        <f t="shared" si="109"/>
        <v>11520083.51</v>
      </c>
      <c r="S970" s="18">
        <f t="shared" si="110"/>
        <v>197</v>
      </c>
      <c r="T970" s="30">
        <f t="shared" si="111"/>
        <v>58477.581269035531</v>
      </c>
    </row>
    <row r="971" spans="1:20" ht="14.25" customHeight="1">
      <c r="A971" s="6">
        <v>45640</v>
      </c>
      <c r="B971" s="7" t="s">
        <v>57</v>
      </c>
      <c r="C971" s="7" t="s">
        <v>58</v>
      </c>
      <c r="D971" s="7" t="s">
        <v>59</v>
      </c>
      <c r="E971" s="7" t="s">
        <v>60</v>
      </c>
      <c r="F971" s="7" t="s">
        <v>61</v>
      </c>
      <c r="G971" s="7" t="s">
        <v>55</v>
      </c>
      <c r="H971" s="7" t="s">
        <v>56</v>
      </c>
      <c r="I971" s="7">
        <v>12</v>
      </c>
      <c r="J971" s="7">
        <v>12</v>
      </c>
      <c r="K971" s="7">
        <v>3990</v>
      </c>
      <c r="L971" s="7"/>
      <c r="M971" s="12" t="s">
        <v>105</v>
      </c>
      <c r="N971" s="13">
        <f t="shared" si="105"/>
        <v>332.5</v>
      </c>
      <c r="O971" s="13">
        <f t="shared" si="106"/>
        <v>3990</v>
      </c>
      <c r="P971" s="13">
        <f t="shared" si="107"/>
        <v>302074.88000000012</v>
      </c>
      <c r="Q971" s="13">
        <f t="shared" si="108"/>
        <v>320281.54000000004</v>
      </c>
      <c r="R971" s="13">
        <f t="shared" si="109"/>
        <v>4600434.5999999996</v>
      </c>
      <c r="S971" s="18">
        <f t="shared" si="110"/>
        <v>222</v>
      </c>
      <c r="T971" s="30">
        <f t="shared" si="111"/>
        <v>20722.678378378376</v>
      </c>
    </row>
    <row r="972" spans="1:20" ht="14.25" customHeight="1">
      <c r="A972" s="6">
        <v>45643</v>
      </c>
      <c r="B972" s="7" t="s">
        <v>57</v>
      </c>
      <c r="C972" s="7" t="s">
        <v>58</v>
      </c>
      <c r="D972" s="7" t="s">
        <v>59</v>
      </c>
      <c r="E972" s="7" t="s">
        <v>60</v>
      </c>
      <c r="F972" s="7" t="s">
        <v>61</v>
      </c>
      <c r="G972" s="7" t="s">
        <v>55</v>
      </c>
      <c r="H972" s="7" t="s">
        <v>56</v>
      </c>
      <c r="I972" s="7">
        <v>12</v>
      </c>
      <c r="J972" s="7">
        <v>12</v>
      </c>
      <c r="K972" s="7">
        <v>3990</v>
      </c>
      <c r="L972" s="7"/>
      <c r="M972" s="12" t="s">
        <v>136</v>
      </c>
      <c r="N972" s="13">
        <f t="shared" si="105"/>
        <v>332.5</v>
      </c>
      <c r="O972" s="13">
        <f t="shared" si="106"/>
        <v>3990</v>
      </c>
      <c r="P972" s="13">
        <f t="shared" si="107"/>
        <v>298084.88000000012</v>
      </c>
      <c r="Q972" s="13">
        <f t="shared" si="108"/>
        <v>316291.54000000004</v>
      </c>
      <c r="R972" s="13">
        <f t="shared" si="109"/>
        <v>11516103.59</v>
      </c>
      <c r="S972" s="18">
        <f t="shared" si="110"/>
        <v>196</v>
      </c>
      <c r="T972" s="30">
        <f t="shared" si="111"/>
        <v>58755.630561224491</v>
      </c>
    </row>
    <row r="973" spans="1:20" ht="14.25" customHeight="1">
      <c r="A973" s="6">
        <v>45642</v>
      </c>
      <c r="B973" s="7" t="s">
        <v>57</v>
      </c>
      <c r="C973" s="7" t="s">
        <v>126</v>
      </c>
      <c r="D973" s="7" t="s">
        <v>127</v>
      </c>
      <c r="E973" s="7" t="s">
        <v>45</v>
      </c>
      <c r="F973" s="7" t="s">
        <v>128</v>
      </c>
      <c r="G973" s="7" t="s">
        <v>55</v>
      </c>
      <c r="H973" s="7" t="s">
        <v>56</v>
      </c>
      <c r="I973" s="7">
        <v>12</v>
      </c>
      <c r="J973" s="7">
        <v>12</v>
      </c>
      <c r="K973" s="7">
        <v>3990</v>
      </c>
      <c r="L973" s="7"/>
      <c r="M973" s="12" t="s">
        <v>105</v>
      </c>
      <c r="N973" s="13">
        <f t="shared" si="105"/>
        <v>332.5</v>
      </c>
      <c r="O973" s="13">
        <f t="shared" si="106"/>
        <v>3990</v>
      </c>
      <c r="P973" s="13">
        <f t="shared" si="107"/>
        <v>294094.88000000012</v>
      </c>
      <c r="Q973" s="13">
        <f t="shared" si="108"/>
        <v>415673.3000000001</v>
      </c>
      <c r="R973" s="13">
        <f t="shared" si="109"/>
        <v>4596444.5999999996</v>
      </c>
      <c r="S973" s="18">
        <f t="shared" si="110"/>
        <v>221</v>
      </c>
      <c r="T973" s="30">
        <f t="shared" si="111"/>
        <v>20798.391855203619</v>
      </c>
    </row>
    <row r="974" spans="1:20" ht="14.25" customHeight="1">
      <c r="A974" s="6">
        <v>45640</v>
      </c>
      <c r="B974" s="7" t="s">
        <v>57</v>
      </c>
      <c r="C974" s="7" t="s">
        <v>106</v>
      </c>
      <c r="D974" s="7" t="s">
        <v>107</v>
      </c>
      <c r="E974" s="7" t="s">
        <v>81</v>
      </c>
      <c r="F974" s="7" t="s">
        <v>82</v>
      </c>
      <c r="G974" s="7" t="s">
        <v>55</v>
      </c>
      <c r="H974" s="7" t="s">
        <v>56</v>
      </c>
      <c r="I974" s="7">
        <v>12</v>
      </c>
      <c r="J974" s="7">
        <v>12</v>
      </c>
      <c r="K974" s="7">
        <v>3990</v>
      </c>
      <c r="L974" s="7"/>
      <c r="M974" s="12" t="s">
        <v>105</v>
      </c>
      <c r="N974" s="13">
        <f t="shared" si="105"/>
        <v>332.5</v>
      </c>
      <c r="O974" s="13">
        <f t="shared" si="106"/>
        <v>3990</v>
      </c>
      <c r="P974" s="13">
        <f t="shared" si="107"/>
        <v>290104.88000000006</v>
      </c>
      <c r="Q974" s="13">
        <f t="shared" si="108"/>
        <v>292638.32</v>
      </c>
      <c r="R974" s="13">
        <f t="shared" si="109"/>
        <v>4592454.5999999996</v>
      </c>
      <c r="S974" s="18">
        <f t="shared" si="110"/>
        <v>220</v>
      </c>
      <c r="T974" s="30">
        <f t="shared" si="111"/>
        <v>20874.793636363636</v>
      </c>
    </row>
    <row r="975" spans="1:20" ht="14.25" customHeight="1">
      <c r="A975" s="6">
        <v>45642</v>
      </c>
      <c r="B975" s="7" t="s">
        <v>57</v>
      </c>
      <c r="C975" s="7" t="s">
        <v>106</v>
      </c>
      <c r="D975" s="7" t="s">
        <v>107</v>
      </c>
      <c r="E975" s="7" t="s">
        <v>81</v>
      </c>
      <c r="F975" s="7" t="s">
        <v>82</v>
      </c>
      <c r="G975" s="7" t="s">
        <v>55</v>
      </c>
      <c r="H975" s="7" t="s">
        <v>56</v>
      </c>
      <c r="I975" s="7">
        <v>12</v>
      </c>
      <c r="J975" s="7">
        <v>12</v>
      </c>
      <c r="K975" s="7">
        <v>3990</v>
      </c>
      <c r="L975" s="7"/>
      <c r="M975" s="12" t="s">
        <v>105</v>
      </c>
      <c r="N975" s="13">
        <f t="shared" si="105"/>
        <v>332.5</v>
      </c>
      <c r="O975" s="13">
        <f t="shared" si="106"/>
        <v>3990</v>
      </c>
      <c r="P975" s="13">
        <f t="shared" si="107"/>
        <v>286114.88000000006</v>
      </c>
      <c r="Q975" s="13">
        <f t="shared" si="108"/>
        <v>288648.32000000001</v>
      </c>
      <c r="R975" s="13">
        <f t="shared" si="109"/>
        <v>4588464.5999999996</v>
      </c>
      <c r="S975" s="18">
        <f t="shared" si="110"/>
        <v>219</v>
      </c>
      <c r="T975" s="30">
        <f t="shared" si="111"/>
        <v>20951.893150684929</v>
      </c>
    </row>
    <row r="976" spans="1:20" ht="14.25" customHeight="1">
      <c r="A976" s="6">
        <v>45640</v>
      </c>
      <c r="B976" s="7" t="s">
        <v>57</v>
      </c>
      <c r="C976" s="7" t="s">
        <v>96</v>
      </c>
      <c r="D976" s="7" t="s">
        <v>97</v>
      </c>
      <c r="E976" s="7" t="s">
        <v>60</v>
      </c>
      <c r="F976" s="7" t="s">
        <v>61</v>
      </c>
      <c r="G976" s="7" t="s">
        <v>55</v>
      </c>
      <c r="H976" s="7" t="s">
        <v>56</v>
      </c>
      <c r="I976" s="7">
        <v>12</v>
      </c>
      <c r="J976" s="7">
        <v>12</v>
      </c>
      <c r="K976" s="7">
        <v>3990</v>
      </c>
      <c r="L976" s="7"/>
      <c r="M976" s="12" t="s">
        <v>105</v>
      </c>
      <c r="N976" s="13">
        <f t="shared" si="105"/>
        <v>332.5</v>
      </c>
      <c r="O976" s="13">
        <f t="shared" si="106"/>
        <v>3990</v>
      </c>
      <c r="P976" s="13">
        <f t="shared" si="107"/>
        <v>282124.88000000006</v>
      </c>
      <c r="Q976" s="13">
        <f t="shared" si="108"/>
        <v>726979.91999999993</v>
      </c>
      <c r="R976" s="13">
        <f t="shared" si="109"/>
        <v>4584474.5999999996</v>
      </c>
      <c r="S976" s="18">
        <f t="shared" si="110"/>
        <v>218</v>
      </c>
      <c r="T976" s="30">
        <f t="shared" si="111"/>
        <v>21029.699999999997</v>
      </c>
    </row>
    <row r="977" spans="1:20" ht="14.25" customHeight="1">
      <c r="A977" s="6">
        <v>45640</v>
      </c>
      <c r="B977" s="7" t="s">
        <v>57</v>
      </c>
      <c r="C977" s="7" t="s">
        <v>65</v>
      </c>
      <c r="D977" s="7" t="s">
        <v>66</v>
      </c>
      <c r="E977" s="7" t="s">
        <v>60</v>
      </c>
      <c r="F977" s="7" t="s">
        <v>61</v>
      </c>
      <c r="G977" s="7" t="s">
        <v>55</v>
      </c>
      <c r="H977" s="7" t="s">
        <v>56</v>
      </c>
      <c r="I977" s="7">
        <v>12</v>
      </c>
      <c r="J977" s="7">
        <v>12</v>
      </c>
      <c r="K977" s="7">
        <v>3990</v>
      </c>
      <c r="L977" s="7"/>
      <c r="M977" s="12" t="s">
        <v>105</v>
      </c>
      <c r="N977" s="13">
        <f t="shared" si="105"/>
        <v>332.5</v>
      </c>
      <c r="O977" s="13">
        <f t="shared" si="106"/>
        <v>3990</v>
      </c>
      <c r="P977" s="13">
        <f t="shared" si="107"/>
        <v>278134.88000000006</v>
      </c>
      <c r="Q977" s="13">
        <f t="shared" si="108"/>
        <v>470386.7699999999</v>
      </c>
      <c r="R977" s="13">
        <f t="shared" si="109"/>
        <v>4580484.5999999996</v>
      </c>
      <c r="S977" s="18">
        <f t="shared" si="110"/>
        <v>217</v>
      </c>
      <c r="T977" s="30">
        <f t="shared" si="111"/>
        <v>21108.223963133638</v>
      </c>
    </row>
    <row r="978" spans="1:20" ht="14.25" customHeight="1">
      <c r="A978" s="6">
        <v>45642</v>
      </c>
      <c r="B978" s="7" t="s">
        <v>57</v>
      </c>
      <c r="C978" s="7" t="s">
        <v>126</v>
      </c>
      <c r="D978" s="7" t="s">
        <v>127</v>
      </c>
      <c r="E978" s="7" t="s">
        <v>45</v>
      </c>
      <c r="F978" s="7" t="s">
        <v>128</v>
      </c>
      <c r="G978" s="7" t="s">
        <v>110</v>
      </c>
      <c r="H978" s="7" t="s">
        <v>111</v>
      </c>
      <c r="I978" s="7">
        <v>20</v>
      </c>
      <c r="J978" s="7">
        <v>16</v>
      </c>
      <c r="K978" s="7">
        <v>4000</v>
      </c>
      <c r="L978" s="7"/>
      <c r="M978" s="12" t="s">
        <v>105</v>
      </c>
      <c r="N978" s="13">
        <f t="shared" si="105"/>
        <v>250</v>
      </c>
      <c r="O978" s="13">
        <f t="shared" si="106"/>
        <v>4000</v>
      </c>
      <c r="P978" s="13">
        <f t="shared" si="107"/>
        <v>80274.199999999983</v>
      </c>
      <c r="Q978" s="13">
        <f t="shared" si="108"/>
        <v>411683.30000000005</v>
      </c>
      <c r="R978" s="13">
        <f t="shared" si="109"/>
        <v>4576494.5999999996</v>
      </c>
      <c r="S978" s="18">
        <f t="shared" si="110"/>
        <v>216</v>
      </c>
      <c r="T978" s="30">
        <f t="shared" si="111"/>
        <v>21187.474999999999</v>
      </c>
    </row>
    <row r="979" spans="1:20" ht="14.25" customHeight="1">
      <c r="A979" s="6">
        <v>45645</v>
      </c>
      <c r="B979" s="7" t="s">
        <v>57</v>
      </c>
      <c r="C979" s="7" t="s">
        <v>87</v>
      </c>
      <c r="D979" s="7" t="s">
        <v>88</v>
      </c>
      <c r="E979" s="7" t="s">
        <v>60</v>
      </c>
      <c r="F979" s="7" t="s">
        <v>61</v>
      </c>
      <c r="G979" s="7" t="s">
        <v>62</v>
      </c>
      <c r="H979" s="7" t="s">
        <v>71</v>
      </c>
      <c r="I979" s="7">
        <v>72</v>
      </c>
      <c r="J979" s="7">
        <v>432</v>
      </c>
      <c r="K979" s="7">
        <v>4000.32</v>
      </c>
      <c r="L979" s="7"/>
      <c r="M979" s="12" t="s">
        <v>136</v>
      </c>
      <c r="N979" s="13">
        <f t="shared" si="105"/>
        <v>9.26</v>
      </c>
      <c r="O979" s="13">
        <f t="shared" si="106"/>
        <v>4000.3199999999997</v>
      </c>
      <c r="P979" s="13">
        <f t="shared" si="107"/>
        <v>796718</v>
      </c>
      <c r="Q979" s="13">
        <f t="shared" si="108"/>
        <v>563331.38000000012</v>
      </c>
      <c r="R979" s="13">
        <f t="shared" si="109"/>
        <v>11512113.59</v>
      </c>
      <c r="S979" s="18">
        <f t="shared" si="110"/>
        <v>195</v>
      </c>
      <c r="T979" s="30">
        <f t="shared" si="111"/>
        <v>59036.479948717948</v>
      </c>
    </row>
    <row r="980" spans="1:20" ht="14.25" customHeight="1">
      <c r="A980" s="6">
        <v>45639</v>
      </c>
      <c r="B980" s="7" t="s">
        <v>57</v>
      </c>
      <c r="C980" s="7" t="s">
        <v>67</v>
      </c>
      <c r="D980" s="7" t="s">
        <v>68</v>
      </c>
      <c r="E980" s="7" t="s">
        <v>60</v>
      </c>
      <c r="F980" s="7" t="s">
        <v>61</v>
      </c>
      <c r="G980" s="7" t="s">
        <v>62</v>
      </c>
      <c r="H980" s="7" t="s">
        <v>63</v>
      </c>
      <c r="I980" s="7">
        <v>48</v>
      </c>
      <c r="J980" s="7">
        <v>48</v>
      </c>
      <c r="K980" s="7">
        <v>4000.32</v>
      </c>
      <c r="L980" s="7"/>
      <c r="M980" s="12" t="s">
        <v>64</v>
      </c>
      <c r="N980" s="13">
        <f t="shared" si="105"/>
        <v>83.34</v>
      </c>
      <c r="O980" s="13">
        <f t="shared" si="106"/>
        <v>4000.32</v>
      </c>
      <c r="P980" s="13">
        <f t="shared" si="107"/>
        <v>1094251.8</v>
      </c>
      <c r="Q980" s="13">
        <f t="shared" si="108"/>
        <v>231290.88999999998</v>
      </c>
      <c r="R980" s="13">
        <f t="shared" si="109"/>
        <v>674949.12999999989</v>
      </c>
      <c r="S980" s="18">
        <f t="shared" si="110"/>
        <v>39</v>
      </c>
      <c r="T980" s="30">
        <f t="shared" si="111"/>
        <v>17306.387948717947</v>
      </c>
    </row>
    <row r="981" spans="1:20" ht="14.25" customHeight="1">
      <c r="A981" s="6">
        <v>45640</v>
      </c>
      <c r="B981" s="7" t="s">
        <v>57</v>
      </c>
      <c r="C981" s="7" t="s">
        <v>106</v>
      </c>
      <c r="D981" s="7" t="s">
        <v>107</v>
      </c>
      <c r="E981" s="7" t="s">
        <v>81</v>
      </c>
      <c r="F981" s="7" t="s">
        <v>82</v>
      </c>
      <c r="G981" s="7" t="s">
        <v>62</v>
      </c>
      <c r="H981" s="7" t="s">
        <v>63</v>
      </c>
      <c r="I981" s="7">
        <v>48</v>
      </c>
      <c r="J981" s="7">
        <v>48</v>
      </c>
      <c r="K981" s="7">
        <v>4000.32</v>
      </c>
      <c r="L981" s="7"/>
      <c r="M981" s="12" t="s">
        <v>105</v>
      </c>
      <c r="N981" s="13">
        <f t="shared" si="105"/>
        <v>83.34</v>
      </c>
      <c r="O981" s="13">
        <f t="shared" si="106"/>
        <v>4000.32</v>
      </c>
      <c r="P981" s="13">
        <f t="shared" si="107"/>
        <v>1090251.48</v>
      </c>
      <c r="Q981" s="13">
        <f t="shared" si="108"/>
        <v>284658.32</v>
      </c>
      <c r="R981" s="13">
        <f t="shared" si="109"/>
        <v>4572494.5999999996</v>
      </c>
      <c r="S981" s="18">
        <f t="shared" si="110"/>
        <v>215</v>
      </c>
      <c r="T981" s="30">
        <f t="shared" si="111"/>
        <v>21267.416744186045</v>
      </c>
    </row>
    <row r="982" spans="1:20" ht="14.25" customHeight="1">
      <c r="A982" s="6">
        <v>45640</v>
      </c>
      <c r="B982" s="7" t="s">
        <v>57</v>
      </c>
      <c r="C982" s="7" t="s">
        <v>99</v>
      </c>
      <c r="D982" s="7" t="s">
        <v>100</v>
      </c>
      <c r="E982" s="7" t="s">
        <v>81</v>
      </c>
      <c r="F982" s="7" t="s">
        <v>82</v>
      </c>
      <c r="G982" s="7" t="s">
        <v>62</v>
      </c>
      <c r="H982" s="7" t="s">
        <v>63</v>
      </c>
      <c r="I982" s="7">
        <v>48</v>
      </c>
      <c r="J982" s="7">
        <v>48</v>
      </c>
      <c r="K982" s="7">
        <v>4000.32</v>
      </c>
      <c r="L982" s="7"/>
      <c r="M982" s="12" t="s">
        <v>105</v>
      </c>
      <c r="N982" s="13">
        <f t="shared" si="105"/>
        <v>83.34</v>
      </c>
      <c r="O982" s="13">
        <f t="shared" si="106"/>
        <v>4000.32</v>
      </c>
      <c r="P982" s="13">
        <f t="shared" si="107"/>
        <v>1086251.1600000001</v>
      </c>
      <c r="Q982" s="13">
        <f t="shared" si="108"/>
        <v>188073.31</v>
      </c>
      <c r="R982" s="13">
        <f t="shared" si="109"/>
        <v>4568494.2799999993</v>
      </c>
      <c r="S982" s="18">
        <f t="shared" si="110"/>
        <v>214</v>
      </c>
      <c r="T982" s="30">
        <f t="shared" si="111"/>
        <v>21348.104112149529</v>
      </c>
    </row>
    <row r="983" spans="1:20" ht="14.25" customHeight="1">
      <c r="A983" s="6">
        <v>45643</v>
      </c>
      <c r="B983" s="7" t="s">
        <v>57</v>
      </c>
      <c r="C983" s="7" t="s">
        <v>137</v>
      </c>
      <c r="D983" s="7" t="s">
        <v>138</v>
      </c>
      <c r="E983" s="7" t="s">
        <v>60</v>
      </c>
      <c r="F983" s="7" t="s">
        <v>61</v>
      </c>
      <c r="G983" s="7" t="s">
        <v>18</v>
      </c>
      <c r="H983" s="7" t="s">
        <v>109</v>
      </c>
      <c r="I983" s="7">
        <v>1200</v>
      </c>
      <c r="J983" s="7">
        <v>400</v>
      </c>
      <c r="K983" s="7">
        <v>4044</v>
      </c>
      <c r="L983" s="7"/>
      <c r="M983" s="12" t="s">
        <v>136</v>
      </c>
      <c r="N983" s="13">
        <f t="shared" si="105"/>
        <v>10.11</v>
      </c>
      <c r="O983" s="13">
        <f t="shared" si="106"/>
        <v>4044</v>
      </c>
      <c r="P983" s="13">
        <f t="shared" si="107"/>
        <v>148058</v>
      </c>
      <c r="Q983" s="13">
        <f t="shared" si="108"/>
        <v>320353.75</v>
      </c>
      <c r="R983" s="13">
        <f t="shared" si="109"/>
        <v>11508113.27</v>
      </c>
      <c r="S983" s="18">
        <f t="shared" si="110"/>
        <v>194</v>
      </c>
      <c r="T983" s="30">
        <f t="shared" si="111"/>
        <v>59320.171494845359</v>
      </c>
    </row>
    <row r="984" spans="1:20" ht="14.25" customHeight="1">
      <c r="A984" s="6">
        <v>45640</v>
      </c>
      <c r="B984" s="7" t="s">
        <v>57</v>
      </c>
      <c r="C984" s="7" t="s">
        <v>106</v>
      </c>
      <c r="D984" s="7" t="s">
        <v>107</v>
      </c>
      <c r="E984" s="7" t="s">
        <v>81</v>
      </c>
      <c r="F984" s="7" t="s">
        <v>82</v>
      </c>
      <c r="G984" s="7" t="s">
        <v>55</v>
      </c>
      <c r="H984" s="7" t="s">
        <v>56</v>
      </c>
      <c r="I984" s="7">
        <v>324</v>
      </c>
      <c r="J984" s="7">
        <v>324</v>
      </c>
      <c r="K984" s="7">
        <v>4050</v>
      </c>
      <c r="L984" s="7"/>
      <c r="M984" s="12" t="s">
        <v>105</v>
      </c>
      <c r="N984" s="13">
        <f t="shared" si="105"/>
        <v>12.5</v>
      </c>
      <c r="O984" s="13">
        <f t="shared" si="106"/>
        <v>4050</v>
      </c>
      <c r="P984" s="13">
        <f t="shared" si="107"/>
        <v>274144.88000000006</v>
      </c>
      <c r="Q984" s="13">
        <f t="shared" si="108"/>
        <v>280658</v>
      </c>
      <c r="R984" s="13">
        <f t="shared" si="109"/>
        <v>4564493.96</v>
      </c>
      <c r="S984" s="18">
        <f t="shared" si="110"/>
        <v>213</v>
      </c>
      <c r="T984" s="30">
        <f t="shared" si="111"/>
        <v>21429.54910798122</v>
      </c>
    </row>
    <row r="985" spans="1:20" ht="14.25" customHeight="1">
      <c r="A985" s="6">
        <v>45640</v>
      </c>
      <c r="B985" s="7" t="s">
        <v>57</v>
      </c>
      <c r="C985" s="7" t="s">
        <v>79</v>
      </c>
      <c r="D985" s="7" t="s">
        <v>80</v>
      </c>
      <c r="E985" s="7" t="s">
        <v>81</v>
      </c>
      <c r="F985" s="7" t="s">
        <v>82</v>
      </c>
      <c r="G985" s="7" t="s">
        <v>55</v>
      </c>
      <c r="H985" s="7" t="s">
        <v>56</v>
      </c>
      <c r="I985" s="7">
        <v>324</v>
      </c>
      <c r="J985" s="7">
        <v>324</v>
      </c>
      <c r="K985" s="7">
        <v>4050</v>
      </c>
      <c r="L985" s="7"/>
      <c r="M985" s="12" t="s">
        <v>105</v>
      </c>
      <c r="N985" s="13">
        <f t="shared" si="105"/>
        <v>12.5</v>
      </c>
      <c r="O985" s="13">
        <f t="shared" si="106"/>
        <v>4050</v>
      </c>
      <c r="P985" s="13">
        <f t="shared" si="107"/>
        <v>270094.88000000006</v>
      </c>
      <c r="Q985" s="13">
        <f t="shared" si="108"/>
        <v>169929.69</v>
      </c>
      <c r="R985" s="13">
        <f t="shared" si="109"/>
        <v>4560443.96</v>
      </c>
      <c r="S985" s="18">
        <f t="shared" si="110"/>
        <v>212</v>
      </c>
      <c r="T985" s="30">
        <f t="shared" si="111"/>
        <v>21511.528113207547</v>
      </c>
    </row>
    <row r="986" spans="1:20" ht="14.25" customHeight="1">
      <c r="A986" s="6">
        <v>45642</v>
      </c>
      <c r="B986" s="7" t="s">
        <v>57</v>
      </c>
      <c r="C986" s="7" t="s">
        <v>106</v>
      </c>
      <c r="D986" s="7" t="s">
        <v>107</v>
      </c>
      <c r="E986" s="7" t="s">
        <v>81</v>
      </c>
      <c r="F986" s="7" t="s">
        <v>82</v>
      </c>
      <c r="G986" s="7" t="s">
        <v>110</v>
      </c>
      <c r="H986" s="7" t="s">
        <v>111</v>
      </c>
      <c r="I986" s="7">
        <v>36</v>
      </c>
      <c r="J986" s="7">
        <v>36</v>
      </c>
      <c r="K986" s="7">
        <v>4050</v>
      </c>
      <c r="L986" s="7"/>
      <c r="M986" s="12" t="s">
        <v>105</v>
      </c>
      <c r="N986" s="13">
        <f t="shared" si="105"/>
        <v>112.5</v>
      </c>
      <c r="O986" s="13">
        <f t="shared" si="106"/>
        <v>4050</v>
      </c>
      <c r="P986" s="13">
        <f t="shared" si="107"/>
        <v>76274.199999999983</v>
      </c>
      <c r="Q986" s="13">
        <f t="shared" si="108"/>
        <v>276608</v>
      </c>
      <c r="R986" s="13">
        <f t="shared" si="109"/>
        <v>4556393.96</v>
      </c>
      <c r="S986" s="18">
        <f t="shared" si="110"/>
        <v>211</v>
      </c>
      <c r="T986" s="30">
        <f t="shared" si="111"/>
        <v>21594.284170616113</v>
      </c>
    </row>
    <row r="987" spans="1:20" ht="14.25" customHeight="1">
      <c r="A987" s="6">
        <v>45643</v>
      </c>
      <c r="B987" s="7" t="s">
        <v>57</v>
      </c>
      <c r="C987" s="7" t="s">
        <v>137</v>
      </c>
      <c r="D987" s="7" t="s">
        <v>138</v>
      </c>
      <c r="E987" s="7" t="s">
        <v>60</v>
      </c>
      <c r="F987" s="7" t="s">
        <v>61</v>
      </c>
      <c r="G987" s="7" t="s">
        <v>55</v>
      </c>
      <c r="H987" s="7" t="s">
        <v>56</v>
      </c>
      <c r="I987" s="7">
        <v>12</v>
      </c>
      <c r="J987" s="7">
        <v>12</v>
      </c>
      <c r="K987" s="7">
        <v>4089.96</v>
      </c>
      <c r="L987" s="7"/>
      <c r="M987" s="12" t="s">
        <v>136</v>
      </c>
      <c r="N987" s="13">
        <f t="shared" si="105"/>
        <v>340.83</v>
      </c>
      <c r="O987" s="13">
        <f t="shared" si="106"/>
        <v>4089.96</v>
      </c>
      <c r="P987" s="13">
        <f t="shared" si="107"/>
        <v>266044.88000000006</v>
      </c>
      <c r="Q987" s="13">
        <f t="shared" si="108"/>
        <v>316309.75</v>
      </c>
      <c r="R987" s="13">
        <f t="shared" si="109"/>
        <v>11504069.27</v>
      </c>
      <c r="S987" s="18">
        <f t="shared" si="110"/>
        <v>193</v>
      </c>
      <c r="T987" s="30">
        <f t="shared" si="111"/>
        <v>59606.576528497404</v>
      </c>
    </row>
    <row r="988" spans="1:20" ht="14.25" customHeight="1">
      <c r="A988" s="6">
        <v>45642</v>
      </c>
      <c r="B988" s="7" t="s">
        <v>57</v>
      </c>
      <c r="C988" s="7" t="s">
        <v>129</v>
      </c>
      <c r="D988" s="7" t="s">
        <v>130</v>
      </c>
      <c r="E988" s="7" t="s">
        <v>81</v>
      </c>
      <c r="F988" s="7" t="s">
        <v>82</v>
      </c>
      <c r="G988" s="7" t="s">
        <v>55</v>
      </c>
      <c r="H988" s="7" t="s">
        <v>56</v>
      </c>
      <c r="I988" s="7">
        <v>12</v>
      </c>
      <c r="J988" s="7">
        <v>12</v>
      </c>
      <c r="K988" s="7">
        <v>4089.96</v>
      </c>
      <c r="L988" s="7"/>
      <c r="M988" s="12" t="s">
        <v>105</v>
      </c>
      <c r="N988" s="13">
        <f t="shared" si="105"/>
        <v>340.83</v>
      </c>
      <c r="O988" s="13">
        <f t="shared" si="106"/>
        <v>4089.96</v>
      </c>
      <c r="P988" s="13">
        <f t="shared" si="107"/>
        <v>261954.92000000004</v>
      </c>
      <c r="Q988" s="13">
        <f t="shared" si="108"/>
        <v>387439.75999999995</v>
      </c>
      <c r="R988" s="13">
        <f t="shared" si="109"/>
        <v>4552343.96</v>
      </c>
      <c r="S988" s="18">
        <f t="shared" si="110"/>
        <v>210</v>
      </c>
      <c r="T988" s="30">
        <f t="shared" si="111"/>
        <v>21677.828380952382</v>
      </c>
    </row>
    <row r="989" spans="1:20" ht="14.25" customHeight="1">
      <c r="A989" s="6">
        <v>45642</v>
      </c>
      <c r="B989" s="7" t="s">
        <v>57</v>
      </c>
      <c r="C989" s="7" t="s">
        <v>126</v>
      </c>
      <c r="D989" s="7" t="s">
        <v>127</v>
      </c>
      <c r="E989" s="7" t="s">
        <v>45</v>
      </c>
      <c r="F989" s="7" t="s">
        <v>128</v>
      </c>
      <c r="G989" s="7" t="s">
        <v>31</v>
      </c>
      <c r="H989" s="7" t="s">
        <v>32</v>
      </c>
      <c r="I989" s="7">
        <v>48</v>
      </c>
      <c r="J989" s="7">
        <v>24</v>
      </c>
      <c r="K989" s="7">
        <v>4108.08</v>
      </c>
      <c r="L989" s="7"/>
      <c r="M989" s="12" t="s">
        <v>105</v>
      </c>
      <c r="N989" s="13">
        <f t="shared" si="105"/>
        <v>171.17</v>
      </c>
      <c r="O989" s="13">
        <f t="shared" si="106"/>
        <v>4108.08</v>
      </c>
      <c r="P989" s="13">
        <f t="shared" si="107"/>
        <v>364478.69000000006</v>
      </c>
      <c r="Q989" s="13">
        <f t="shared" si="108"/>
        <v>407683.3000000001</v>
      </c>
      <c r="R989" s="13">
        <f t="shared" si="109"/>
        <v>4548254</v>
      </c>
      <c r="S989" s="18">
        <f t="shared" si="110"/>
        <v>209</v>
      </c>
      <c r="T989" s="30">
        <f t="shared" si="111"/>
        <v>21761.980861244017</v>
      </c>
    </row>
    <row r="990" spans="1:20" ht="14.25" customHeight="1">
      <c r="A990" s="6">
        <v>45644</v>
      </c>
      <c r="B990" s="7" t="s">
        <v>57</v>
      </c>
      <c r="C990" s="7" t="s">
        <v>65</v>
      </c>
      <c r="D990" s="7" t="s">
        <v>66</v>
      </c>
      <c r="E990" s="7" t="s">
        <v>60</v>
      </c>
      <c r="F990" s="7" t="s">
        <v>61</v>
      </c>
      <c r="G990" s="7" t="s">
        <v>18</v>
      </c>
      <c r="H990" s="7" t="s">
        <v>109</v>
      </c>
      <c r="I990" s="7">
        <v>160</v>
      </c>
      <c r="J990" s="7">
        <v>40</v>
      </c>
      <c r="K990" s="7">
        <v>4120</v>
      </c>
      <c r="L990" s="7"/>
      <c r="M990" s="12" t="s">
        <v>136</v>
      </c>
      <c r="N990" s="13">
        <f t="shared" si="105"/>
        <v>103</v>
      </c>
      <c r="O990" s="13">
        <f t="shared" si="106"/>
        <v>4120</v>
      </c>
      <c r="P990" s="13">
        <f t="shared" si="107"/>
        <v>144014</v>
      </c>
      <c r="Q990" s="13">
        <f t="shared" si="108"/>
        <v>466396.7699999999</v>
      </c>
      <c r="R990" s="13">
        <f t="shared" si="109"/>
        <v>11499979.310000001</v>
      </c>
      <c r="S990" s="18">
        <f t="shared" si="110"/>
        <v>192</v>
      </c>
      <c r="T990" s="30">
        <f t="shared" si="111"/>
        <v>59895.725572916672</v>
      </c>
    </row>
    <row r="991" spans="1:20" ht="14.25" customHeight="1">
      <c r="A991" s="6">
        <v>45646</v>
      </c>
      <c r="B991" s="7" t="s">
        <v>57</v>
      </c>
      <c r="C991" s="7" t="s">
        <v>67</v>
      </c>
      <c r="D991" s="7" t="s">
        <v>68</v>
      </c>
      <c r="E991" s="7" t="s">
        <v>60</v>
      </c>
      <c r="F991" s="7" t="s">
        <v>61</v>
      </c>
      <c r="G991" s="7" t="s">
        <v>74</v>
      </c>
      <c r="H991" s="7" t="s">
        <v>76</v>
      </c>
      <c r="I991" s="7">
        <v>56</v>
      </c>
      <c r="J991" s="7">
        <v>24</v>
      </c>
      <c r="K991" s="7">
        <v>4123.68</v>
      </c>
      <c r="L991" s="7"/>
      <c r="M991" s="12" t="s">
        <v>136</v>
      </c>
      <c r="N991" s="13">
        <f t="shared" si="105"/>
        <v>171.82000000000002</v>
      </c>
      <c r="O991" s="13">
        <f t="shared" si="106"/>
        <v>4123.68</v>
      </c>
      <c r="P991" s="13">
        <f t="shared" si="107"/>
        <v>44294.880000000005</v>
      </c>
      <c r="Q991" s="13">
        <f t="shared" si="108"/>
        <v>227290.57000000004</v>
      </c>
      <c r="R991" s="13">
        <f t="shared" si="109"/>
        <v>11495859.310000001</v>
      </c>
      <c r="S991" s="18">
        <f t="shared" si="110"/>
        <v>191</v>
      </c>
      <c r="T991" s="30">
        <f t="shared" si="111"/>
        <v>60187.745078534033</v>
      </c>
    </row>
    <row r="992" spans="1:20" ht="14.25" customHeight="1">
      <c r="A992" s="6">
        <v>45643</v>
      </c>
      <c r="B992" s="7" t="s">
        <v>57</v>
      </c>
      <c r="C992" s="7" t="s">
        <v>137</v>
      </c>
      <c r="D992" s="7" t="s">
        <v>138</v>
      </c>
      <c r="E992" s="7" t="s">
        <v>60</v>
      </c>
      <c r="F992" s="7" t="s">
        <v>61</v>
      </c>
      <c r="G992" s="7" t="s">
        <v>74</v>
      </c>
      <c r="H992" s="7" t="s">
        <v>76</v>
      </c>
      <c r="I992" s="7">
        <v>56</v>
      </c>
      <c r="J992" s="7">
        <v>24</v>
      </c>
      <c r="K992" s="7">
        <v>4123.68</v>
      </c>
      <c r="L992" s="7"/>
      <c r="M992" s="12" t="s">
        <v>136</v>
      </c>
      <c r="N992" s="13">
        <f t="shared" si="105"/>
        <v>171.82000000000002</v>
      </c>
      <c r="O992" s="13">
        <f t="shared" si="106"/>
        <v>4123.68</v>
      </c>
      <c r="P992" s="13">
        <f t="shared" si="107"/>
        <v>40171.199999999997</v>
      </c>
      <c r="Q992" s="13">
        <f t="shared" si="108"/>
        <v>312219.78999999998</v>
      </c>
      <c r="R992" s="13">
        <f t="shared" si="109"/>
        <v>11491735.629999999</v>
      </c>
      <c r="S992" s="18">
        <f t="shared" si="110"/>
        <v>190</v>
      </c>
      <c r="T992" s="30">
        <f t="shared" si="111"/>
        <v>60482.819105263152</v>
      </c>
    </row>
    <row r="993" spans="1:20" ht="14.25" customHeight="1">
      <c r="A993" s="6">
        <v>45646</v>
      </c>
      <c r="B993" s="7" t="s">
        <v>57</v>
      </c>
      <c r="C993" s="7" t="s">
        <v>96</v>
      </c>
      <c r="D993" s="7" t="s">
        <v>97</v>
      </c>
      <c r="E993" s="7" t="s">
        <v>60</v>
      </c>
      <c r="F993" s="7" t="s">
        <v>61</v>
      </c>
      <c r="G993" s="7" t="s">
        <v>18</v>
      </c>
      <c r="H993" s="7" t="s">
        <v>131</v>
      </c>
      <c r="I993" s="7">
        <v>600</v>
      </c>
      <c r="J993" s="7">
        <v>50</v>
      </c>
      <c r="K993" s="7">
        <v>4152.5</v>
      </c>
      <c r="L993" s="7"/>
      <c r="M993" s="12" t="s">
        <v>136</v>
      </c>
      <c r="N993" s="13">
        <f t="shared" si="105"/>
        <v>83.05</v>
      </c>
      <c r="O993" s="13">
        <f t="shared" si="106"/>
        <v>4152.5</v>
      </c>
      <c r="P993" s="13">
        <f t="shared" si="107"/>
        <v>14425</v>
      </c>
      <c r="Q993" s="13">
        <f t="shared" si="108"/>
        <v>722989.91999999993</v>
      </c>
      <c r="R993" s="13">
        <f t="shared" si="109"/>
        <v>11487611.949999999</v>
      </c>
      <c r="S993" s="18">
        <f t="shared" si="110"/>
        <v>189</v>
      </c>
      <c r="T993" s="30">
        <f t="shared" si="111"/>
        <v>60781.015608465605</v>
      </c>
    </row>
    <row r="994" spans="1:20" ht="14.25" customHeight="1">
      <c r="A994" s="6">
        <v>45640</v>
      </c>
      <c r="B994" s="7" t="s">
        <v>57</v>
      </c>
      <c r="C994" s="7" t="s">
        <v>96</v>
      </c>
      <c r="D994" s="7" t="s">
        <v>97</v>
      </c>
      <c r="E994" s="7" t="s">
        <v>60</v>
      </c>
      <c r="F994" s="7" t="s">
        <v>61</v>
      </c>
      <c r="G994" s="7" t="s">
        <v>18</v>
      </c>
      <c r="H994" s="7" t="s">
        <v>109</v>
      </c>
      <c r="I994" s="7">
        <v>800</v>
      </c>
      <c r="J994" s="7">
        <v>200</v>
      </c>
      <c r="K994" s="7">
        <v>4162</v>
      </c>
      <c r="L994" s="7"/>
      <c r="M994" s="12" t="s">
        <v>105</v>
      </c>
      <c r="N994" s="13">
        <f t="shared" si="105"/>
        <v>20.81</v>
      </c>
      <c r="O994" s="13">
        <f t="shared" si="106"/>
        <v>4162</v>
      </c>
      <c r="P994" s="13">
        <f t="shared" si="107"/>
        <v>139894</v>
      </c>
      <c r="Q994" s="13">
        <f t="shared" si="108"/>
        <v>718837.41999999993</v>
      </c>
      <c r="R994" s="13">
        <f t="shared" si="109"/>
        <v>4544145.92</v>
      </c>
      <c r="S994" s="18">
        <f t="shared" si="110"/>
        <v>208</v>
      </c>
      <c r="T994" s="30">
        <f t="shared" si="111"/>
        <v>21846.855384615385</v>
      </c>
    </row>
    <row r="995" spans="1:20" ht="14.25" customHeight="1">
      <c r="A995" s="6">
        <v>45642</v>
      </c>
      <c r="B995" s="7" t="s">
        <v>57</v>
      </c>
      <c r="C995" s="7" t="s">
        <v>126</v>
      </c>
      <c r="D995" s="7" t="s">
        <v>127</v>
      </c>
      <c r="E995" s="7" t="s">
        <v>45</v>
      </c>
      <c r="F995" s="7" t="s">
        <v>128</v>
      </c>
      <c r="G995" s="7" t="s">
        <v>55</v>
      </c>
      <c r="H995" s="7" t="s">
        <v>56</v>
      </c>
      <c r="I995" s="7">
        <v>18</v>
      </c>
      <c r="J995" s="7">
        <v>12</v>
      </c>
      <c r="K995" s="7">
        <v>4163.5200000000004</v>
      </c>
      <c r="L995" s="7"/>
      <c r="M995" s="12" t="s">
        <v>105</v>
      </c>
      <c r="N995" s="13">
        <f t="shared" si="105"/>
        <v>346.96000000000004</v>
      </c>
      <c r="O995" s="13">
        <f t="shared" si="106"/>
        <v>4163.5200000000004</v>
      </c>
      <c r="P995" s="13">
        <f t="shared" si="107"/>
        <v>257864.96000000002</v>
      </c>
      <c r="Q995" s="13">
        <f t="shared" si="108"/>
        <v>403575.22000000009</v>
      </c>
      <c r="R995" s="13">
        <f t="shared" si="109"/>
        <v>4539983.92</v>
      </c>
      <c r="S995" s="18">
        <f t="shared" si="110"/>
        <v>207</v>
      </c>
      <c r="T995" s="30">
        <f t="shared" si="111"/>
        <v>21932.289468599032</v>
      </c>
    </row>
    <row r="996" spans="1:20" ht="14.25" customHeight="1">
      <c r="A996" s="6">
        <v>45639</v>
      </c>
      <c r="B996" s="7" t="s">
        <v>57</v>
      </c>
      <c r="C996" s="7" t="s">
        <v>69</v>
      </c>
      <c r="D996" s="7" t="s">
        <v>70</v>
      </c>
      <c r="E996" s="7" t="s">
        <v>60</v>
      </c>
      <c r="F996" s="7" t="s">
        <v>61</v>
      </c>
      <c r="G996" s="7" t="s">
        <v>62</v>
      </c>
      <c r="H996" s="7" t="s">
        <v>71</v>
      </c>
      <c r="I996" s="7">
        <v>12</v>
      </c>
      <c r="J996" s="7">
        <v>36</v>
      </c>
      <c r="K996" s="7">
        <v>4166.6400000000003</v>
      </c>
      <c r="L996" s="7"/>
      <c r="M996" s="12" t="s">
        <v>64</v>
      </c>
      <c r="N996" s="13">
        <f t="shared" si="105"/>
        <v>115.74000000000001</v>
      </c>
      <c r="O996" s="13">
        <f t="shared" si="106"/>
        <v>4166.6400000000003</v>
      </c>
      <c r="P996" s="13">
        <f t="shared" si="107"/>
        <v>792717.68</v>
      </c>
      <c r="Q996" s="13">
        <f t="shared" si="108"/>
        <v>371758.32999999996</v>
      </c>
      <c r="R996" s="13">
        <f t="shared" si="109"/>
        <v>670948.80999999994</v>
      </c>
      <c r="S996" s="18">
        <f t="shared" si="110"/>
        <v>38</v>
      </c>
      <c r="T996" s="30">
        <f t="shared" si="111"/>
        <v>17656.547631578946</v>
      </c>
    </row>
    <row r="997" spans="1:20" ht="14.25" customHeight="1">
      <c r="A997" s="6">
        <v>45640</v>
      </c>
      <c r="B997" s="7" t="s">
        <v>57</v>
      </c>
      <c r="C997" s="7" t="s">
        <v>58</v>
      </c>
      <c r="D997" s="7" t="s">
        <v>59</v>
      </c>
      <c r="E997" s="7" t="s">
        <v>60</v>
      </c>
      <c r="F997" s="7" t="s">
        <v>61</v>
      </c>
      <c r="G997" s="7" t="s">
        <v>55</v>
      </c>
      <c r="H997" s="7" t="s">
        <v>56</v>
      </c>
      <c r="I997" s="7">
        <v>40</v>
      </c>
      <c r="J997" s="7">
        <v>40</v>
      </c>
      <c r="K997" s="7">
        <v>4166.8</v>
      </c>
      <c r="L997" s="7"/>
      <c r="M997" s="12" t="s">
        <v>105</v>
      </c>
      <c r="N997" s="13">
        <f t="shared" si="105"/>
        <v>104.17</v>
      </c>
      <c r="O997" s="13">
        <f t="shared" si="106"/>
        <v>4166.8</v>
      </c>
      <c r="P997" s="13">
        <f t="shared" si="107"/>
        <v>253701.44000000003</v>
      </c>
      <c r="Q997" s="13">
        <f t="shared" si="108"/>
        <v>312301.54000000004</v>
      </c>
      <c r="R997" s="13">
        <f t="shared" si="109"/>
        <v>4535820.3999999994</v>
      </c>
      <c r="S997" s="18">
        <f t="shared" si="110"/>
        <v>206</v>
      </c>
      <c r="T997" s="30">
        <f t="shared" si="111"/>
        <v>22018.545631067958</v>
      </c>
    </row>
    <row r="998" spans="1:20" ht="14.25" customHeight="1">
      <c r="A998" s="6">
        <v>45643</v>
      </c>
      <c r="B998" s="7" t="s">
        <v>57</v>
      </c>
      <c r="C998" s="7" t="s">
        <v>58</v>
      </c>
      <c r="D998" s="7" t="s">
        <v>59</v>
      </c>
      <c r="E998" s="7" t="s">
        <v>60</v>
      </c>
      <c r="F998" s="7" t="s">
        <v>61</v>
      </c>
      <c r="G998" s="7" t="s">
        <v>55</v>
      </c>
      <c r="H998" s="7" t="s">
        <v>56</v>
      </c>
      <c r="I998" s="7">
        <v>40</v>
      </c>
      <c r="J998" s="7">
        <v>40</v>
      </c>
      <c r="K998" s="7">
        <v>4166.8</v>
      </c>
      <c r="L998" s="7"/>
      <c r="M998" s="12" t="s">
        <v>136</v>
      </c>
      <c r="N998" s="13">
        <f t="shared" si="105"/>
        <v>104.17</v>
      </c>
      <c r="O998" s="13">
        <f t="shared" si="106"/>
        <v>4166.8</v>
      </c>
      <c r="P998" s="13">
        <f t="shared" si="107"/>
        <v>249534.64</v>
      </c>
      <c r="Q998" s="13">
        <f t="shared" si="108"/>
        <v>308134.74</v>
      </c>
      <c r="R998" s="13">
        <f t="shared" si="109"/>
        <v>11483459.449999999</v>
      </c>
      <c r="S998" s="18">
        <f t="shared" si="110"/>
        <v>188</v>
      </c>
      <c r="T998" s="30">
        <f t="shared" si="111"/>
        <v>61082.231117021271</v>
      </c>
    </row>
    <row r="999" spans="1:20" ht="14.25" customHeight="1">
      <c r="A999" s="6">
        <v>45643</v>
      </c>
      <c r="B999" s="7" t="s">
        <v>57</v>
      </c>
      <c r="C999" s="7" t="s">
        <v>137</v>
      </c>
      <c r="D999" s="7" t="s">
        <v>138</v>
      </c>
      <c r="E999" s="7" t="s">
        <v>60</v>
      </c>
      <c r="F999" s="7" t="s">
        <v>61</v>
      </c>
      <c r="G999" s="7" t="s">
        <v>55</v>
      </c>
      <c r="H999" s="7" t="s">
        <v>56</v>
      </c>
      <c r="I999" s="7">
        <v>40</v>
      </c>
      <c r="J999" s="7">
        <v>40</v>
      </c>
      <c r="K999" s="7">
        <v>4166.8</v>
      </c>
      <c r="L999" s="7"/>
      <c r="M999" s="12" t="s">
        <v>136</v>
      </c>
      <c r="N999" s="13">
        <f t="shared" si="105"/>
        <v>104.17</v>
      </c>
      <c r="O999" s="13">
        <f t="shared" si="106"/>
        <v>4166.8</v>
      </c>
      <c r="P999" s="13">
        <f t="shared" si="107"/>
        <v>245367.84</v>
      </c>
      <c r="Q999" s="13">
        <f t="shared" si="108"/>
        <v>308096.11</v>
      </c>
      <c r="R999" s="13">
        <f t="shared" si="109"/>
        <v>11479292.65</v>
      </c>
      <c r="S999" s="18">
        <f t="shared" si="110"/>
        <v>187</v>
      </c>
      <c r="T999" s="30">
        <f t="shared" si="111"/>
        <v>61386.59171122995</v>
      </c>
    </row>
    <row r="1000" spans="1:20" ht="14.25" customHeight="1">
      <c r="A1000" s="6">
        <v>45640</v>
      </c>
      <c r="B1000" s="7" t="s">
        <v>57</v>
      </c>
      <c r="C1000" s="7" t="s">
        <v>69</v>
      </c>
      <c r="D1000" s="7" t="s">
        <v>70</v>
      </c>
      <c r="E1000" s="7" t="s">
        <v>60</v>
      </c>
      <c r="F1000" s="7" t="s">
        <v>61</v>
      </c>
      <c r="G1000" s="7" t="s">
        <v>62</v>
      </c>
      <c r="H1000" s="7" t="s">
        <v>63</v>
      </c>
      <c r="I1000" s="7">
        <v>6</v>
      </c>
      <c r="J1000" s="7">
        <v>6</v>
      </c>
      <c r="K1000" s="7">
        <v>4173.8999999999996</v>
      </c>
      <c r="L1000" s="7"/>
      <c r="M1000" s="12" t="s">
        <v>105</v>
      </c>
      <c r="N1000" s="13">
        <f t="shared" si="105"/>
        <v>695.65</v>
      </c>
      <c r="O1000" s="13">
        <f t="shared" si="106"/>
        <v>4173.8999999999996</v>
      </c>
      <c r="P1000" s="13">
        <f t="shared" si="107"/>
        <v>1082250.8400000001</v>
      </c>
      <c r="Q1000" s="13">
        <f t="shared" si="108"/>
        <v>367591.69</v>
      </c>
      <c r="R1000" s="13">
        <f t="shared" si="109"/>
        <v>4531653.5999999996</v>
      </c>
      <c r="S1000" s="18">
        <f t="shared" si="110"/>
        <v>205</v>
      </c>
      <c r="T1000" s="30">
        <f t="shared" si="111"/>
        <v>22105.627317073169</v>
      </c>
    </row>
    <row r="1001" spans="1:20" ht="14.25" customHeight="1">
      <c r="A1001" s="6">
        <v>45642</v>
      </c>
      <c r="B1001" s="7" t="s">
        <v>57</v>
      </c>
      <c r="C1001" s="7" t="s">
        <v>129</v>
      </c>
      <c r="D1001" s="7" t="s">
        <v>130</v>
      </c>
      <c r="E1001" s="7" t="s">
        <v>81</v>
      </c>
      <c r="F1001" s="7" t="s">
        <v>82</v>
      </c>
      <c r="G1001" s="7" t="s">
        <v>62</v>
      </c>
      <c r="H1001" s="7" t="s">
        <v>63</v>
      </c>
      <c r="I1001" s="7">
        <v>6</v>
      </c>
      <c r="J1001" s="7">
        <v>6</v>
      </c>
      <c r="K1001" s="7">
        <v>4173.8999999999996</v>
      </c>
      <c r="L1001" s="7"/>
      <c r="M1001" s="12" t="s">
        <v>136</v>
      </c>
      <c r="N1001" s="13">
        <f t="shared" si="105"/>
        <v>695.65</v>
      </c>
      <c r="O1001" s="13">
        <f t="shared" si="106"/>
        <v>4173.8999999999996</v>
      </c>
      <c r="P1001" s="13">
        <f t="shared" si="107"/>
        <v>1078076.94</v>
      </c>
      <c r="Q1001" s="13">
        <f t="shared" si="108"/>
        <v>383349.8</v>
      </c>
      <c r="R1001" s="13">
        <f t="shared" si="109"/>
        <v>11475125.85</v>
      </c>
      <c r="S1001" s="18">
        <f t="shared" si="110"/>
        <v>186</v>
      </c>
      <c r="T1001" s="30">
        <f t="shared" si="111"/>
        <v>61694.224999999999</v>
      </c>
    </row>
    <row r="1002" spans="1:20" ht="14.25" customHeight="1">
      <c r="A1002" s="6">
        <v>45640</v>
      </c>
      <c r="B1002" s="7" t="s">
        <v>57</v>
      </c>
      <c r="C1002" s="7" t="s">
        <v>84</v>
      </c>
      <c r="D1002" s="7" t="s">
        <v>85</v>
      </c>
      <c r="E1002" s="7" t="s">
        <v>60</v>
      </c>
      <c r="F1002" s="7" t="s">
        <v>61</v>
      </c>
      <c r="G1002" s="7" t="s">
        <v>55</v>
      </c>
      <c r="H1002" s="7" t="s">
        <v>56</v>
      </c>
      <c r="I1002" s="7">
        <v>168</v>
      </c>
      <c r="J1002" s="7">
        <v>168</v>
      </c>
      <c r="K1002" s="7">
        <v>4200</v>
      </c>
      <c r="L1002" s="7"/>
      <c r="M1002" s="12" t="s">
        <v>105</v>
      </c>
      <c r="N1002" s="13">
        <f t="shared" si="105"/>
        <v>25</v>
      </c>
      <c r="O1002" s="13">
        <f t="shared" si="106"/>
        <v>4200</v>
      </c>
      <c r="P1002" s="13">
        <f t="shared" si="107"/>
        <v>241201.04</v>
      </c>
      <c r="Q1002" s="13">
        <f t="shared" si="108"/>
        <v>331027.09999999998</v>
      </c>
      <c r="R1002" s="13">
        <f t="shared" si="109"/>
        <v>4527479.6999999993</v>
      </c>
      <c r="S1002" s="18">
        <f t="shared" si="110"/>
        <v>204</v>
      </c>
      <c r="T1002" s="30">
        <f t="shared" si="111"/>
        <v>22193.527941176468</v>
      </c>
    </row>
    <row r="1003" spans="1:20" ht="14.25" customHeight="1">
      <c r="A1003" s="6">
        <v>45640</v>
      </c>
      <c r="B1003" s="7" t="s">
        <v>57</v>
      </c>
      <c r="C1003" s="7" t="s">
        <v>65</v>
      </c>
      <c r="D1003" s="7" t="s">
        <v>66</v>
      </c>
      <c r="E1003" s="7" t="s">
        <v>60</v>
      </c>
      <c r="F1003" s="7" t="s">
        <v>61</v>
      </c>
      <c r="G1003" s="7" t="s">
        <v>55</v>
      </c>
      <c r="H1003" s="7" t="s">
        <v>56</v>
      </c>
      <c r="I1003" s="7">
        <v>168</v>
      </c>
      <c r="J1003" s="7">
        <v>168</v>
      </c>
      <c r="K1003" s="7">
        <v>4200</v>
      </c>
      <c r="L1003" s="7"/>
      <c r="M1003" s="12" t="s">
        <v>105</v>
      </c>
      <c r="N1003" s="13">
        <f t="shared" si="105"/>
        <v>25</v>
      </c>
      <c r="O1003" s="13">
        <f t="shared" si="106"/>
        <v>4200</v>
      </c>
      <c r="P1003" s="13">
        <f t="shared" si="107"/>
        <v>237001.04</v>
      </c>
      <c r="Q1003" s="13">
        <f t="shared" si="108"/>
        <v>462276.77</v>
      </c>
      <c r="R1003" s="13">
        <f t="shared" si="109"/>
        <v>4523279.6999999993</v>
      </c>
      <c r="S1003" s="18">
        <f t="shared" si="110"/>
        <v>203</v>
      </c>
      <c r="T1003" s="30">
        <f t="shared" si="111"/>
        <v>22282.166009852212</v>
      </c>
    </row>
    <row r="1004" spans="1:20" ht="14.25" customHeight="1">
      <c r="A1004" s="6">
        <v>45640</v>
      </c>
      <c r="B1004" s="7" t="s">
        <v>57</v>
      </c>
      <c r="C1004" s="7" t="s">
        <v>87</v>
      </c>
      <c r="D1004" s="7" t="s">
        <v>88</v>
      </c>
      <c r="E1004" s="7" t="s">
        <v>60</v>
      </c>
      <c r="F1004" s="7" t="s">
        <v>61</v>
      </c>
      <c r="G1004" s="7" t="s">
        <v>18</v>
      </c>
      <c r="H1004" s="7" t="s">
        <v>89</v>
      </c>
      <c r="I1004" s="7">
        <v>72</v>
      </c>
      <c r="J1004" s="7">
        <v>12</v>
      </c>
      <c r="K1004" s="7">
        <v>4224.12</v>
      </c>
      <c r="L1004" s="7"/>
      <c r="M1004" s="12" t="s">
        <v>105</v>
      </c>
      <c r="N1004" s="13">
        <f t="shared" si="105"/>
        <v>352.01</v>
      </c>
      <c r="O1004" s="13">
        <f t="shared" si="106"/>
        <v>4224.12</v>
      </c>
      <c r="P1004" s="13">
        <f t="shared" si="107"/>
        <v>11245.74</v>
      </c>
      <c r="Q1004" s="13">
        <f t="shared" si="108"/>
        <v>559331.06000000006</v>
      </c>
      <c r="R1004" s="13">
        <f t="shared" si="109"/>
        <v>4519079.6999999993</v>
      </c>
      <c r="S1004" s="18">
        <f t="shared" si="110"/>
        <v>202</v>
      </c>
      <c r="T1004" s="30">
        <f t="shared" si="111"/>
        <v>22371.681683168314</v>
      </c>
    </row>
    <row r="1005" spans="1:20" ht="14.25" customHeight="1">
      <c r="A1005" s="6">
        <v>45643</v>
      </c>
      <c r="B1005" s="7" t="s">
        <v>57</v>
      </c>
      <c r="C1005" s="7" t="s">
        <v>137</v>
      </c>
      <c r="D1005" s="7" t="s">
        <v>138</v>
      </c>
      <c r="E1005" s="7" t="s">
        <v>60</v>
      </c>
      <c r="F1005" s="7" t="s">
        <v>61</v>
      </c>
      <c r="G1005" s="7" t="s">
        <v>31</v>
      </c>
      <c r="H1005" s="7" t="s">
        <v>117</v>
      </c>
      <c r="I1005" s="7">
        <v>20</v>
      </c>
      <c r="J1005" s="7">
        <v>20</v>
      </c>
      <c r="K1005" s="7">
        <v>4234.3999999999996</v>
      </c>
      <c r="L1005" s="7"/>
      <c r="M1005" s="12" t="s">
        <v>136</v>
      </c>
      <c r="N1005" s="13">
        <f t="shared" si="105"/>
        <v>211.71999999999997</v>
      </c>
      <c r="O1005" s="13">
        <f t="shared" si="106"/>
        <v>4234.3999999999996</v>
      </c>
      <c r="P1005" s="13">
        <f t="shared" si="107"/>
        <v>180405.71999999997</v>
      </c>
      <c r="Q1005" s="13">
        <f t="shared" si="108"/>
        <v>303929.31</v>
      </c>
      <c r="R1005" s="13">
        <f t="shared" si="109"/>
        <v>11470951.949999999</v>
      </c>
      <c r="S1005" s="18">
        <f t="shared" si="110"/>
        <v>185</v>
      </c>
      <c r="T1005" s="30">
        <f t="shared" si="111"/>
        <v>62005.145675675674</v>
      </c>
    </row>
    <row r="1006" spans="1:20" ht="14.25" customHeight="1">
      <c r="A1006" s="6">
        <v>45642</v>
      </c>
      <c r="B1006" s="7" t="s">
        <v>57</v>
      </c>
      <c r="C1006" s="7" t="s">
        <v>126</v>
      </c>
      <c r="D1006" s="7" t="s">
        <v>127</v>
      </c>
      <c r="E1006" s="7" t="s">
        <v>45</v>
      </c>
      <c r="F1006" s="7" t="s">
        <v>128</v>
      </c>
      <c r="G1006" s="7" t="s">
        <v>40</v>
      </c>
      <c r="H1006" s="7" t="s">
        <v>50</v>
      </c>
      <c r="I1006" s="7">
        <v>140</v>
      </c>
      <c r="J1006" s="7">
        <v>24</v>
      </c>
      <c r="K1006" s="7">
        <v>4305.6000000000004</v>
      </c>
      <c r="L1006" s="7"/>
      <c r="M1006" s="12" t="s">
        <v>105</v>
      </c>
      <c r="N1006" s="13">
        <f t="shared" si="105"/>
        <v>179.4</v>
      </c>
      <c r="O1006" s="13">
        <f t="shared" si="106"/>
        <v>4305.6000000000004</v>
      </c>
      <c r="P1006" s="13">
        <f t="shared" si="107"/>
        <v>17969.55</v>
      </c>
      <c r="Q1006" s="13">
        <f t="shared" si="108"/>
        <v>399411.70000000007</v>
      </c>
      <c r="R1006" s="13">
        <f t="shared" si="109"/>
        <v>4514855.5799999991</v>
      </c>
      <c r="S1006" s="18">
        <f t="shared" si="110"/>
        <v>201</v>
      </c>
      <c r="T1006" s="30">
        <f t="shared" si="111"/>
        <v>22461.968059701489</v>
      </c>
    </row>
    <row r="1007" spans="1:20" ht="14.25" customHeight="1">
      <c r="A1007" s="6">
        <v>45640</v>
      </c>
      <c r="B1007" s="7" t="s">
        <v>57</v>
      </c>
      <c r="C1007" s="7" t="s">
        <v>96</v>
      </c>
      <c r="D1007" s="7" t="s">
        <v>97</v>
      </c>
      <c r="E1007" s="7" t="s">
        <v>60</v>
      </c>
      <c r="F1007" s="7" t="s">
        <v>61</v>
      </c>
      <c r="G1007" s="7" t="s">
        <v>74</v>
      </c>
      <c r="H1007" s="7" t="s">
        <v>75</v>
      </c>
      <c r="I1007" s="7">
        <v>36</v>
      </c>
      <c r="J1007" s="7">
        <v>108</v>
      </c>
      <c r="K1007" s="7">
        <v>4320</v>
      </c>
      <c r="L1007" s="7"/>
      <c r="M1007" s="12" t="s">
        <v>105</v>
      </c>
      <c r="N1007" s="13">
        <f t="shared" si="105"/>
        <v>40</v>
      </c>
      <c r="O1007" s="13">
        <f t="shared" si="106"/>
        <v>4320</v>
      </c>
      <c r="P1007" s="13">
        <f t="shared" si="107"/>
        <v>288461.02</v>
      </c>
      <c r="Q1007" s="13">
        <f t="shared" si="108"/>
        <v>714675.41999999993</v>
      </c>
      <c r="R1007" s="13">
        <f t="shared" si="109"/>
        <v>4510549.9799999995</v>
      </c>
      <c r="S1007" s="18">
        <f t="shared" si="110"/>
        <v>200</v>
      </c>
      <c r="T1007" s="30">
        <f t="shared" si="111"/>
        <v>22552.749899999999</v>
      </c>
    </row>
    <row r="1008" spans="1:20" ht="14.25" customHeight="1">
      <c r="A1008" s="6">
        <v>45646</v>
      </c>
      <c r="B1008" s="7" t="s">
        <v>57</v>
      </c>
      <c r="C1008" s="7" t="s">
        <v>67</v>
      </c>
      <c r="D1008" s="7" t="s">
        <v>68</v>
      </c>
      <c r="E1008" s="7" t="s">
        <v>60</v>
      </c>
      <c r="F1008" s="7" t="s">
        <v>61</v>
      </c>
      <c r="G1008" s="7" t="s">
        <v>31</v>
      </c>
      <c r="H1008" s="7" t="s">
        <v>117</v>
      </c>
      <c r="I1008" s="7">
        <v>30</v>
      </c>
      <c r="J1008" s="7">
        <v>30</v>
      </c>
      <c r="K1008" s="7">
        <v>4324.2</v>
      </c>
      <c r="L1008" s="7"/>
      <c r="M1008" s="12" t="s">
        <v>136</v>
      </c>
      <c r="N1008" s="13">
        <f t="shared" si="105"/>
        <v>144.13999999999999</v>
      </c>
      <c r="O1008" s="13">
        <f t="shared" si="106"/>
        <v>4324.2</v>
      </c>
      <c r="P1008" s="13">
        <f t="shared" si="107"/>
        <v>176171.31999999995</v>
      </c>
      <c r="Q1008" s="13">
        <f t="shared" si="108"/>
        <v>223166.89000000004</v>
      </c>
      <c r="R1008" s="13">
        <f t="shared" si="109"/>
        <v>11466717.550000001</v>
      </c>
      <c r="S1008" s="18">
        <f t="shared" si="110"/>
        <v>184</v>
      </c>
      <c r="T1008" s="30">
        <f t="shared" si="111"/>
        <v>62319.11711956522</v>
      </c>
    </row>
    <row r="1009" spans="1:20" ht="14.25" customHeight="1">
      <c r="A1009" s="6">
        <v>45640</v>
      </c>
      <c r="B1009" s="7" t="s">
        <v>57</v>
      </c>
      <c r="C1009" s="7" t="s">
        <v>106</v>
      </c>
      <c r="D1009" s="7" t="s">
        <v>107</v>
      </c>
      <c r="E1009" s="7" t="s">
        <v>81</v>
      </c>
      <c r="F1009" s="7" t="s">
        <v>82</v>
      </c>
      <c r="G1009" s="7" t="s">
        <v>31</v>
      </c>
      <c r="H1009" s="7" t="s">
        <v>117</v>
      </c>
      <c r="I1009" s="7">
        <v>30</v>
      </c>
      <c r="J1009" s="7">
        <v>30</v>
      </c>
      <c r="K1009" s="7">
        <v>4324.2</v>
      </c>
      <c r="L1009" s="7"/>
      <c r="M1009" s="12" t="s">
        <v>105</v>
      </c>
      <c r="N1009" s="13">
        <f t="shared" si="105"/>
        <v>144.13999999999999</v>
      </c>
      <c r="O1009" s="13">
        <f t="shared" si="106"/>
        <v>4324.2</v>
      </c>
      <c r="P1009" s="13">
        <f t="shared" si="107"/>
        <v>171847.11999999997</v>
      </c>
      <c r="Q1009" s="13">
        <f t="shared" si="108"/>
        <v>272558</v>
      </c>
      <c r="R1009" s="13">
        <f t="shared" si="109"/>
        <v>4506229.9799999995</v>
      </c>
      <c r="S1009" s="18">
        <f t="shared" si="110"/>
        <v>199</v>
      </c>
      <c r="T1009" s="30">
        <f t="shared" si="111"/>
        <v>22644.371758793968</v>
      </c>
    </row>
    <row r="1010" spans="1:20" ht="14.25" customHeight="1">
      <c r="A1010" s="6">
        <v>45640</v>
      </c>
      <c r="B1010" s="7" t="s">
        <v>57</v>
      </c>
      <c r="C1010" s="7" t="s">
        <v>99</v>
      </c>
      <c r="D1010" s="7" t="s">
        <v>100</v>
      </c>
      <c r="E1010" s="7" t="s">
        <v>81</v>
      </c>
      <c r="F1010" s="7" t="s">
        <v>82</v>
      </c>
      <c r="G1010" s="7" t="s">
        <v>31</v>
      </c>
      <c r="H1010" s="7" t="s">
        <v>117</v>
      </c>
      <c r="I1010" s="7">
        <v>30</v>
      </c>
      <c r="J1010" s="7">
        <v>30</v>
      </c>
      <c r="K1010" s="7">
        <v>4324.2</v>
      </c>
      <c r="L1010" s="7"/>
      <c r="M1010" s="12" t="s">
        <v>105</v>
      </c>
      <c r="N1010" s="13">
        <f t="shared" si="105"/>
        <v>144.13999999999999</v>
      </c>
      <c r="O1010" s="13">
        <f t="shared" si="106"/>
        <v>4324.2</v>
      </c>
      <c r="P1010" s="13">
        <f t="shared" si="107"/>
        <v>167522.91999999998</v>
      </c>
      <c r="Q1010" s="13">
        <f t="shared" si="108"/>
        <v>184072.99</v>
      </c>
      <c r="R1010" s="13">
        <f t="shared" si="109"/>
        <v>4501905.7799999993</v>
      </c>
      <c r="S1010" s="18">
        <f t="shared" si="110"/>
        <v>198</v>
      </c>
      <c r="T1010" s="30">
        <f t="shared" si="111"/>
        <v>22736.897878787877</v>
      </c>
    </row>
    <row r="1011" spans="1:20" ht="14.25" customHeight="1">
      <c r="A1011" s="6">
        <v>45643</v>
      </c>
      <c r="B1011" s="7" t="s">
        <v>57</v>
      </c>
      <c r="C1011" s="7" t="s">
        <v>137</v>
      </c>
      <c r="D1011" s="7" t="s">
        <v>138</v>
      </c>
      <c r="E1011" s="7" t="s">
        <v>60</v>
      </c>
      <c r="F1011" s="7" t="s">
        <v>61</v>
      </c>
      <c r="G1011" s="7" t="s">
        <v>31</v>
      </c>
      <c r="H1011" s="7" t="s">
        <v>117</v>
      </c>
      <c r="I1011" s="7">
        <v>30</v>
      </c>
      <c r="J1011" s="7">
        <v>30</v>
      </c>
      <c r="K1011" s="7">
        <v>4324.2</v>
      </c>
      <c r="L1011" s="7"/>
      <c r="M1011" s="12" t="s">
        <v>136</v>
      </c>
      <c r="N1011" s="13">
        <f t="shared" si="105"/>
        <v>144.13999999999999</v>
      </c>
      <c r="O1011" s="13">
        <f t="shared" si="106"/>
        <v>4324.2</v>
      </c>
      <c r="P1011" s="13">
        <f t="shared" si="107"/>
        <v>163198.71999999997</v>
      </c>
      <c r="Q1011" s="13">
        <f t="shared" si="108"/>
        <v>299694.91000000003</v>
      </c>
      <c r="R1011" s="13">
        <f t="shared" si="109"/>
        <v>11462393.35</v>
      </c>
      <c r="S1011" s="18">
        <f t="shared" si="110"/>
        <v>183</v>
      </c>
      <c r="T1011" s="30">
        <f t="shared" si="111"/>
        <v>62636.029234972673</v>
      </c>
    </row>
    <row r="1012" spans="1:20" ht="14.25" customHeight="1">
      <c r="A1012" s="6">
        <v>45644</v>
      </c>
      <c r="B1012" s="7" t="s">
        <v>57</v>
      </c>
      <c r="C1012" s="7" t="s">
        <v>65</v>
      </c>
      <c r="D1012" s="7" t="s">
        <v>66</v>
      </c>
      <c r="E1012" s="7" t="s">
        <v>60</v>
      </c>
      <c r="F1012" s="7" t="s">
        <v>61</v>
      </c>
      <c r="G1012" s="7" t="s">
        <v>31</v>
      </c>
      <c r="H1012" s="7" t="s">
        <v>117</v>
      </c>
      <c r="I1012" s="7">
        <v>30</v>
      </c>
      <c r="J1012" s="7">
        <v>30</v>
      </c>
      <c r="K1012" s="7">
        <v>4324.2</v>
      </c>
      <c r="L1012" s="7"/>
      <c r="M1012" s="12" t="s">
        <v>136</v>
      </c>
      <c r="N1012" s="13">
        <f t="shared" si="105"/>
        <v>144.13999999999999</v>
      </c>
      <c r="O1012" s="13">
        <f t="shared" si="106"/>
        <v>4324.2</v>
      </c>
      <c r="P1012" s="13">
        <f t="shared" si="107"/>
        <v>158874.51999999999</v>
      </c>
      <c r="Q1012" s="13">
        <f t="shared" si="108"/>
        <v>458076.77</v>
      </c>
      <c r="R1012" s="13">
        <f t="shared" si="109"/>
        <v>11458069.15</v>
      </c>
      <c r="S1012" s="18">
        <f t="shared" si="110"/>
        <v>182</v>
      </c>
      <c r="T1012" s="30">
        <f t="shared" si="111"/>
        <v>62956.423901098904</v>
      </c>
    </row>
    <row r="1013" spans="1:20" ht="14.25" customHeight="1">
      <c r="A1013" s="6">
        <v>45646</v>
      </c>
      <c r="B1013" s="7" t="s">
        <v>57</v>
      </c>
      <c r="C1013" s="7" t="s">
        <v>67</v>
      </c>
      <c r="D1013" s="7" t="s">
        <v>68</v>
      </c>
      <c r="E1013" s="7" t="s">
        <v>60</v>
      </c>
      <c r="F1013" s="7" t="s">
        <v>61</v>
      </c>
      <c r="G1013" s="7" t="s">
        <v>31</v>
      </c>
      <c r="H1013" s="7" t="s">
        <v>117</v>
      </c>
      <c r="I1013" s="7">
        <v>40</v>
      </c>
      <c r="J1013" s="7">
        <v>40</v>
      </c>
      <c r="K1013" s="7">
        <v>4324.3999999999996</v>
      </c>
      <c r="L1013" s="7"/>
      <c r="M1013" s="12" t="s">
        <v>136</v>
      </c>
      <c r="N1013" s="13">
        <f t="shared" si="105"/>
        <v>108.10999999999999</v>
      </c>
      <c r="O1013" s="13">
        <f t="shared" si="106"/>
        <v>4324.3999999999996</v>
      </c>
      <c r="P1013" s="13">
        <f t="shared" si="107"/>
        <v>154550.32</v>
      </c>
      <c r="Q1013" s="13">
        <f t="shared" si="108"/>
        <v>218842.69000000003</v>
      </c>
      <c r="R1013" s="13">
        <f t="shared" si="109"/>
        <v>11453744.949999999</v>
      </c>
      <c r="S1013" s="18">
        <f t="shared" si="110"/>
        <v>181</v>
      </c>
      <c r="T1013" s="30">
        <f t="shared" si="111"/>
        <v>63280.358839779001</v>
      </c>
    </row>
    <row r="1014" spans="1:20" ht="14.25" customHeight="1">
      <c r="A1014" s="6">
        <v>45645</v>
      </c>
      <c r="B1014" s="7" t="s">
        <v>57</v>
      </c>
      <c r="C1014" s="7" t="s">
        <v>87</v>
      </c>
      <c r="D1014" s="7" t="s">
        <v>88</v>
      </c>
      <c r="E1014" s="7" t="s">
        <v>60</v>
      </c>
      <c r="F1014" s="7" t="s">
        <v>61</v>
      </c>
      <c r="G1014" s="7" t="s">
        <v>31</v>
      </c>
      <c r="H1014" s="7" t="s">
        <v>117</v>
      </c>
      <c r="I1014" s="7">
        <v>40</v>
      </c>
      <c r="J1014" s="7">
        <v>40</v>
      </c>
      <c r="K1014" s="7">
        <v>4324.3999999999996</v>
      </c>
      <c r="L1014" s="7"/>
      <c r="M1014" s="12" t="s">
        <v>136</v>
      </c>
      <c r="N1014" s="13">
        <f t="shared" si="105"/>
        <v>108.10999999999999</v>
      </c>
      <c r="O1014" s="13">
        <f t="shared" si="106"/>
        <v>4324.3999999999996</v>
      </c>
      <c r="P1014" s="13">
        <f t="shared" si="107"/>
        <v>150225.91999999998</v>
      </c>
      <c r="Q1014" s="13">
        <f t="shared" si="108"/>
        <v>555106.94000000006</v>
      </c>
      <c r="R1014" s="13">
        <f t="shared" si="109"/>
        <v>11449420.550000001</v>
      </c>
      <c r="S1014" s="18">
        <f t="shared" si="110"/>
        <v>180</v>
      </c>
      <c r="T1014" s="30">
        <f t="shared" si="111"/>
        <v>63607.891944444447</v>
      </c>
    </row>
    <row r="1015" spans="1:20" ht="14.25" customHeight="1">
      <c r="A1015" s="6">
        <v>45642</v>
      </c>
      <c r="B1015" s="7" t="s">
        <v>57</v>
      </c>
      <c r="C1015" s="7" t="s">
        <v>129</v>
      </c>
      <c r="D1015" s="7" t="s">
        <v>130</v>
      </c>
      <c r="E1015" s="7" t="s">
        <v>81</v>
      </c>
      <c r="F1015" s="7" t="s">
        <v>82</v>
      </c>
      <c r="G1015" s="7" t="s">
        <v>31</v>
      </c>
      <c r="H1015" s="7" t="s">
        <v>117</v>
      </c>
      <c r="I1015" s="7">
        <v>40</v>
      </c>
      <c r="J1015" s="7">
        <v>40</v>
      </c>
      <c r="K1015" s="7">
        <v>4324.3999999999996</v>
      </c>
      <c r="L1015" s="7"/>
      <c r="M1015" s="12" t="s">
        <v>105</v>
      </c>
      <c r="N1015" s="13">
        <f t="shared" si="105"/>
        <v>108.10999999999999</v>
      </c>
      <c r="O1015" s="13">
        <f t="shared" si="106"/>
        <v>4324.3999999999996</v>
      </c>
      <c r="P1015" s="13">
        <f t="shared" si="107"/>
        <v>145901.51999999999</v>
      </c>
      <c r="Q1015" s="13">
        <f t="shared" si="108"/>
        <v>379175.89999999997</v>
      </c>
      <c r="R1015" s="13">
        <f t="shared" si="109"/>
        <v>4497581.58</v>
      </c>
      <c r="S1015" s="18">
        <f t="shared" si="110"/>
        <v>197</v>
      </c>
      <c r="T1015" s="30">
        <f t="shared" si="111"/>
        <v>22830.363350253807</v>
      </c>
    </row>
    <row r="1016" spans="1:20" ht="14.25" customHeight="1">
      <c r="A1016" s="6">
        <v>45639</v>
      </c>
      <c r="B1016" s="7" t="s">
        <v>57</v>
      </c>
      <c r="C1016" s="7" t="s">
        <v>69</v>
      </c>
      <c r="D1016" s="7" t="s">
        <v>70</v>
      </c>
      <c r="E1016" s="7" t="s">
        <v>60</v>
      </c>
      <c r="F1016" s="7" t="s">
        <v>61</v>
      </c>
      <c r="G1016" s="7" t="s">
        <v>62</v>
      </c>
      <c r="H1016" s="7" t="s">
        <v>63</v>
      </c>
      <c r="I1016" s="7">
        <v>48</v>
      </c>
      <c r="J1016" s="7">
        <v>52</v>
      </c>
      <c r="K1016" s="7">
        <v>4333.68</v>
      </c>
      <c r="L1016" s="7"/>
      <c r="M1016" s="12" t="s">
        <v>64</v>
      </c>
      <c r="N1016" s="13">
        <f t="shared" si="105"/>
        <v>83.34</v>
      </c>
      <c r="O1016" s="13">
        <f t="shared" si="106"/>
        <v>4333.68</v>
      </c>
      <c r="P1016" s="13">
        <f t="shared" si="107"/>
        <v>1073903.04</v>
      </c>
      <c r="Q1016" s="13">
        <f t="shared" si="108"/>
        <v>363417.79</v>
      </c>
      <c r="R1016" s="13">
        <f t="shared" si="109"/>
        <v>666782.16999999993</v>
      </c>
      <c r="S1016" s="18">
        <f t="shared" si="110"/>
        <v>37</v>
      </c>
      <c r="T1016" s="30">
        <f t="shared" si="111"/>
        <v>18021.139729729726</v>
      </c>
    </row>
    <row r="1017" spans="1:20" ht="14.25" customHeight="1">
      <c r="A1017" s="6">
        <v>45642</v>
      </c>
      <c r="B1017" s="7" t="s">
        <v>57</v>
      </c>
      <c r="C1017" s="7" t="s">
        <v>129</v>
      </c>
      <c r="D1017" s="7" t="s">
        <v>130</v>
      </c>
      <c r="E1017" s="7" t="s">
        <v>81</v>
      </c>
      <c r="F1017" s="7" t="s">
        <v>82</v>
      </c>
      <c r="G1017" s="7" t="s">
        <v>74</v>
      </c>
      <c r="H1017" s="7" t="s">
        <v>75</v>
      </c>
      <c r="I1017" s="7">
        <v>56</v>
      </c>
      <c r="J1017" s="7">
        <v>18</v>
      </c>
      <c r="K1017" s="7">
        <v>4336.38</v>
      </c>
      <c r="L1017" s="7"/>
      <c r="M1017" s="12" t="s">
        <v>136</v>
      </c>
      <c r="N1017" s="13">
        <f t="shared" si="105"/>
        <v>240.91</v>
      </c>
      <c r="O1017" s="13">
        <f t="shared" si="106"/>
        <v>4336.38</v>
      </c>
      <c r="P1017" s="13">
        <f t="shared" si="107"/>
        <v>284141.02</v>
      </c>
      <c r="Q1017" s="13">
        <f t="shared" si="108"/>
        <v>374851.5</v>
      </c>
      <c r="R1017" s="13">
        <f t="shared" si="109"/>
        <v>11445096.15</v>
      </c>
      <c r="S1017" s="18">
        <f t="shared" si="110"/>
        <v>179</v>
      </c>
      <c r="T1017" s="30">
        <f t="shared" si="111"/>
        <v>63939.084636871514</v>
      </c>
    </row>
    <row r="1018" spans="1:20" ht="14.25" customHeight="1">
      <c r="A1018" s="6">
        <v>45640</v>
      </c>
      <c r="B1018" s="7" t="s">
        <v>57</v>
      </c>
      <c r="C1018" s="7" t="s">
        <v>84</v>
      </c>
      <c r="D1018" s="7" t="s">
        <v>85</v>
      </c>
      <c r="E1018" s="7" t="s">
        <v>60</v>
      </c>
      <c r="F1018" s="7" t="s">
        <v>61</v>
      </c>
      <c r="G1018" s="7" t="s">
        <v>74</v>
      </c>
      <c r="H1018" s="7" t="s">
        <v>75</v>
      </c>
      <c r="I1018" s="7">
        <v>60</v>
      </c>
      <c r="J1018" s="7">
        <v>180</v>
      </c>
      <c r="K1018" s="7">
        <v>4410</v>
      </c>
      <c r="L1018" s="7"/>
      <c r="M1018" s="12" t="s">
        <v>105</v>
      </c>
      <c r="N1018" s="13">
        <f t="shared" si="105"/>
        <v>24.5</v>
      </c>
      <c r="O1018" s="13">
        <f t="shared" si="106"/>
        <v>4410</v>
      </c>
      <c r="P1018" s="13">
        <f t="shared" si="107"/>
        <v>279804.64</v>
      </c>
      <c r="Q1018" s="13">
        <f t="shared" si="108"/>
        <v>326827.09999999998</v>
      </c>
      <c r="R1018" s="13">
        <f t="shared" si="109"/>
        <v>4493257.18</v>
      </c>
      <c r="S1018" s="18">
        <f t="shared" si="110"/>
        <v>196</v>
      </c>
      <c r="T1018" s="30">
        <f t="shared" si="111"/>
        <v>22924.781530612243</v>
      </c>
    </row>
    <row r="1019" spans="1:20" ht="14.25" customHeight="1">
      <c r="A1019" s="6">
        <v>45642</v>
      </c>
      <c r="B1019" s="7" t="s">
        <v>57</v>
      </c>
      <c r="C1019" s="7" t="s">
        <v>129</v>
      </c>
      <c r="D1019" s="7" t="s">
        <v>130</v>
      </c>
      <c r="E1019" s="7" t="s">
        <v>81</v>
      </c>
      <c r="F1019" s="7" t="s">
        <v>82</v>
      </c>
      <c r="G1019" s="7" t="s">
        <v>74</v>
      </c>
      <c r="H1019" s="7" t="s">
        <v>75</v>
      </c>
      <c r="I1019" s="7">
        <v>60</v>
      </c>
      <c r="J1019" s="7">
        <v>180</v>
      </c>
      <c r="K1019" s="7">
        <v>4410</v>
      </c>
      <c r="L1019" s="7"/>
      <c r="M1019" s="12" t="s">
        <v>136</v>
      </c>
      <c r="N1019" s="13">
        <f t="shared" si="105"/>
        <v>24.5</v>
      </c>
      <c r="O1019" s="13">
        <f t="shared" si="106"/>
        <v>4410</v>
      </c>
      <c r="P1019" s="13">
        <f t="shared" si="107"/>
        <v>275394.64</v>
      </c>
      <c r="Q1019" s="13">
        <f t="shared" si="108"/>
        <v>370515.12</v>
      </c>
      <c r="R1019" s="13">
        <f t="shared" si="109"/>
        <v>11440759.77</v>
      </c>
      <c r="S1019" s="18">
        <f t="shared" si="110"/>
        <v>178</v>
      </c>
      <c r="T1019" s="30">
        <f t="shared" si="111"/>
        <v>64273.931292134832</v>
      </c>
    </row>
    <row r="1020" spans="1:20" ht="14.25" customHeight="1">
      <c r="A1020" s="6">
        <v>45640</v>
      </c>
      <c r="B1020" s="7" t="s">
        <v>57</v>
      </c>
      <c r="C1020" s="7" t="s">
        <v>96</v>
      </c>
      <c r="D1020" s="7" t="s">
        <v>97</v>
      </c>
      <c r="E1020" s="7" t="s">
        <v>60</v>
      </c>
      <c r="F1020" s="7" t="s">
        <v>61</v>
      </c>
      <c r="G1020" s="7" t="s">
        <v>74</v>
      </c>
      <c r="H1020" s="7" t="s">
        <v>75</v>
      </c>
      <c r="I1020" s="7">
        <v>60</v>
      </c>
      <c r="J1020" s="7">
        <v>180</v>
      </c>
      <c r="K1020" s="7">
        <v>4410</v>
      </c>
      <c r="L1020" s="7"/>
      <c r="M1020" s="12" t="s">
        <v>105</v>
      </c>
      <c r="N1020" s="13">
        <f t="shared" si="105"/>
        <v>24.5</v>
      </c>
      <c r="O1020" s="13">
        <f t="shared" si="106"/>
        <v>4410</v>
      </c>
      <c r="P1020" s="13">
        <f t="shared" si="107"/>
        <v>270984.64</v>
      </c>
      <c r="Q1020" s="13">
        <f t="shared" si="108"/>
        <v>710355.41999999993</v>
      </c>
      <c r="R1020" s="13">
        <f t="shared" si="109"/>
        <v>4488847.18</v>
      </c>
      <c r="S1020" s="18">
        <f t="shared" si="110"/>
        <v>195</v>
      </c>
      <c r="T1020" s="30">
        <f t="shared" si="111"/>
        <v>23019.729128205126</v>
      </c>
    </row>
    <row r="1021" spans="1:20" ht="14.25" customHeight="1">
      <c r="A1021" s="6">
        <v>45646</v>
      </c>
      <c r="B1021" s="7" t="s">
        <v>57</v>
      </c>
      <c r="C1021" s="7" t="s">
        <v>67</v>
      </c>
      <c r="D1021" s="7" t="s">
        <v>68</v>
      </c>
      <c r="E1021" s="7" t="s">
        <v>60</v>
      </c>
      <c r="F1021" s="7" t="s">
        <v>61</v>
      </c>
      <c r="G1021" s="7" t="s">
        <v>31</v>
      </c>
      <c r="H1021" s="7" t="s">
        <v>32</v>
      </c>
      <c r="I1021" s="7">
        <v>36</v>
      </c>
      <c r="J1021" s="7">
        <v>36</v>
      </c>
      <c r="K1021" s="7">
        <v>4421.16</v>
      </c>
      <c r="L1021" s="7"/>
      <c r="M1021" s="12" t="s">
        <v>136</v>
      </c>
      <c r="N1021" s="13">
        <f t="shared" si="105"/>
        <v>122.81</v>
      </c>
      <c r="O1021" s="13">
        <f t="shared" si="106"/>
        <v>4421.16</v>
      </c>
      <c r="P1021" s="13">
        <f t="shared" si="107"/>
        <v>360370.61000000004</v>
      </c>
      <c r="Q1021" s="13">
        <f t="shared" si="108"/>
        <v>214518.29</v>
      </c>
      <c r="R1021" s="13">
        <f t="shared" si="109"/>
        <v>11436349.77</v>
      </c>
      <c r="S1021" s="18">
        <f t="shared" si="110"/>
        <v>177</v>
      </c>
      <c r="T1021" s="30">
        <f t="shared" si="111"/>
        <v>64612.145593220339</v>
      </c>
    </row>
    <row r="1022" spans="1:20" ht="14.25" customHeight="1">
      <c r="A1022" s="6">
        <v>45640</v>
      </c>
      <c r="B1022" s="7" t="s">
        <v>57</v>
      </c>
      <c r="C1022" s="7" t="s">
        <v>96</v>
      </c>
      <c r="D1022" s="7" t="s">
        <v>97</v>
      </c>
      <c r="E1022" s="7" t="s">
        <v>60</v>
      </c>
      <c r="F1022" s="7" t="s">
        <v>61</v>
      </c>
      <c r="G1022" s="7" t="s">
        <v>31</v>
      </c>
      <c r="H1022" s="7" t="s">
        <v>32</v>
      </c>
      <c r="I1022" s="7">
        <v>36</v>
      </c>
      <c r="J1022" s="7">
        <v>36</v>
      </c>
      <c r="K1022" s="7">
        <v>4421.16</v>
      </c>
      <c r="L1022" s="7"/>
      <c r="M1022" s="12" t="s">
        <v>105</v>
      </c>
      <c r="N1022" s="13">
        <f t="shared" si="105"/>
        <v>122.81</v>
      </c>
      <c r="O1022" s="13">
        <f t="shared" si="106"/>
        <v>4421.16</v>
      </c>
      <c r="P1022" s="13">
        <f t="shared" si="107"/>
        <v>355949.45</v>
      </c>
      <c r="Q1022" s="13">
        <f t="shared" si="108"/>
        <v>705945.41999999993</v>
      </c>
      <c r="R1022" s="13">
        <f t="shared" si="109"/>
        <v>4484437.18</v>
      </c>
      <c r="S1022" s="18">
        <f t="shared" si="110"/>
        <v>194</v>
      </c>
      <c r="T1022" s="30">
        <f t="shared" si="111"/>
        <v>23115.655567010308</v>
      </c>
    </row>
    <row r="1023" spans="1:20" ht="14.25" customHeight="1">
      <c r="A1023" s="6">
        <v>45640</v>
      </c>
      <c r="B1023" s="7" t="s">
        <v>57</v>
      </c>
      <c r="C1023" s="7" t="s">
        <v>65</v>
      </c>
      <c r="D1023" s="7" t="s">
        <v>66</v>
      </c>
      <c r="E1023" s="7" t="s">
        <v>60</v>
      </c>
      <c r="F1023" s="7" t="s">
        <v>61</v>
      </c>
      <c r="G1023" s="7" t="s">
        <v>31</v>
      </c>
      <c r="H1023" s="7" t="s">
        <v>32</v>
      </c>
      <c r="I1023" s="7">
        <v>36</v>
      </c>
      <c r="J1023" s="7">
        <v>36</v>
      </c>
      <c r="K1023" s="7">
        <v>4421.16</v>
      </c>
      <c r="L1023" s="7"/>
      <c r="M1023" s="12" t="s">
        <v>105</v>
      </c>
      <c r="N1023" s="13">
        <f t="shared" si="105"/>
        <v>122.81</v>
      </c>
      <c r="O1023" s="13">
        <f t="shared" si="106"/>
        <v>4421.16</v>
      </c>
      <c r="P1023" s="13">
        <f t="shared" si="107"/>
        <v>351528.29000000004</v>
      </c>
      <c r="Q1023" s="13">
        <f t="shared" si="108"/>
        <v>453752.56999999995</v>
      </c>
      <c r="R1023" s="13">
        <f t="shared" si="109"/>
        <v>4480016.0199999996</v>
      </c>
      <c r="S1023" s="18">
        <f t="shared" si="110"/>
        <v>193</v>
      </c>
      <c r="T1023" s="30">
        <f t="shared" si="111"/>
        <v>23212.518238341967</v>
      </c>
    </row>
    <row r="1024" spans="1:20" ht="14.25" customHeight="1">
      <c r="A1024" s="6">
        <v>45646</v>
      </c>
      <c r="B1024" s="7" t="s">
        <v>57</v>
      </c>
      <c r="C1024" s="7" t="s">
        <v>67</v>
      </c>
      <c r="D1024" s="7" t="s">
        <v>68</v>
      </c>
      <c r="E1024" s="7" t="s">
        <v>60</v>
      </c>
      <c r="F1024" s="7" t="s">
        <v>61</v>
      </c>
      <c r="G1024" s="7" t="s">
        <v>62</v>
      </c>
      <c r="H1024" s="7" t="s">
        <v>124</v>
      </c>
      <c r="I1024" s="7">
        <v>12</v>
      </c>
      <c r="J1024" s="7">
        <v>24</v>
      </c>
      <c r="K1024" s="7">
        <v>4422.24</v>
      </c>
      <c r="L1024" s="7"/>
      <c r="M1024" s="12" t="s">
        <v>136</v>
      </c>
      <c r="N1024" s="13">
        <f t="shared" si="105"/>
        <v>184.26</v>
      </c>
      <c r="O1024" s="13">
        <f t="shared" si="106"/>
        <v>4422.24</v>
      </c>
      <c r="P1024" s="13">
        <f t="shared" si="107"/>
        <v>468003.25999999995</v>
      </c>
      <c r="Q1024" s="13">
        <f t="shared" si="108"/>
        <v>210097.13000000003</v>
      </c>
      <c r="R1024" s="13">
        <f t="shared" si="109"/>
        <v>11431928.609999999</v>
      </c>
      <c r="S1024" s="18">
        <f t="shared" si="110"/>
        <v>176</v>
      </c>
      <c r="T1024" s="30">
        <f t="shared" si="111"/>
        <v>64954.139829545449</v>
      </c>
    </row>
    <row r="1025" spans="1:20" ht="14.25" customHeight="1">
      <c r="A1025" s="6">
        <v>45643</v>
      </c>
      <c r="B1025" s="7" t="s">
        <v>57</v>
      </c>
      <c r="C1025" s="7" t="s">
        <v>87</v>
      </c>
      <c r="D1025" s="7" t="s">
        <v>88</v>
      </c>
      <c r="E1025" s="7" t="s">
        <v>60</v>
      </c>
      <c r="F1025" s="7" t="s">
        <v>61</v>
      </c>
      <c r="G1025" s="7" t="s">
        <v>62</v>
      </c>
      <c r="H1025" s="7" t="s">
        <v>124</v>
      </c>
      <c r="I1025" s="7">
        <v>12</v>
      </c>
      <c r="J1025" s="7">
        <v>24</v>
      </c>
      <c r="K1025" s="7">
        <v>4422.24</v>
      </c>
      <c r="L1025" s="7"/>
      <c r="M1025" s="12" t="s">
        <v>136</v>
      </c>
      <c r="N1025" s="13">
        <f t="shared" si="105"/>
        <v>184.26</v>
      </c>
      <c r="O1025" s="13">
        <f t="shared" si="106"/>
        <v>4422.24</v>
      </c>
      <c r="P1025" s="13">
        <f t="shared" si="107"/>
        <v>463581.01999999996</v>
      </c>
      <c r="Q1025" s="13">
        <f t="shared" si="108"/>
        <v>550782.54</v>
      </c>
      <c r="R1025" s="13">
        <f t="shared" si="109"/>
        <v>11427506.369999999</v>
      </c>
      <c r="S1025" s="18">
        <f t="shared" si="110"/>
        <v>175</v>
      </c>
      <c r="T1025" s="30">
        <f t="shared" si="111"/>
        <v>65300.036399999997</v>
      </c>
    </row>
    <row r="1026" spans="1:20" ht="14.25" customHeight="1">
      <c r="A1026" s="6">
        <v>45642</v>
      </c>
      <c r="B1026" s="7" t="s">
        <v>57</v>
      </c>
      <c r="C1026" s="7" t="s">
        <v>106</v>
      </c>
      <c r="D1026" s="7" t="s">
        <v>107</v>
      </c>
      <c r="E1026" s="7" t="s">
        <v>81</v>
      </c>
      <c r="F1026" s="7" t="s">
        <v>82</v>
      </c>
      <c r="G1026" s="7" t="s">
        <v>62</v>
      </c>
      <c r="H1026" s="7" t="s">
        <v>71</v>
      </c>
      <c r="I1026" s="7">
        <v>8</v>
      </c>
      <c r="J1026" s="7">
        <v>12</v>
      </c>
      <c r="K1026" s="7">
        <v>4433.3999999999996</v>
      </c>
      <c r="L1026" s="7"/>
      <c r="M1026" s="12" t="s">
        <v>136</v>
      </c>
      <c r="N1026" s="13">
        <f t="shared" ref="N1026:N1089" si="112">K1026/J1026</f>
        <v>369.45</v>
      </c>
      <c r="O1026" s="13">
        <f t="shared" ref="O1026:O1089" si="113">J1026*N1026</f>
        <v>4433.3999999999996</v>
      </c>
      <c r="P1026" s="13">
        <f t="shared" ref="P1026:P1089" si="114">SUMIFS(O1026:O2452,G1026:G2452,G1026,H1026:H2452,H1026)</f>
        <v>788551.04</v>
      </c>
      <c r="Q1026" s="13">
        <f t="shared" ref="Q1026:Q1089" si="115">SUMIF(C1026:C2452,C1026,O1026:O2452)</f>
        <v>268233.8</v>
      </c>
      <c r="R1026" s="13">
        <f t="shared" si="109"/>
        <v>11423084.130000001</v>
      </c>
      <c r="S1026" s="18">
        <f t="shared" si="110"/>
        <v>174</v>
      </c>
      <c r="T1026" s="30">
        <f t="shared" si="111"/>
        <v>65649.908793103459</v>
      </c>
    </row>
    <row r="1027" spans="1:20" ht="14.25" customHeight="1">
      <c r="A1027" s="6">
        <v>45640</v>
      </c>
      <c r="B1027" s="7" t="s">
        <v>57</v>
      </c>
      <c r="C1027" s="7" t="s">
        <v>90</v>
      </c>
      <c r="D1027" s="7" t="s">
        <v>91</v>
      </c>
      <c r="E1027" s="7" t="s">
        <v>81</v>
      </c>
      <c r="F1027" s="7" t="s">
        <v>82</v>
      </c>
      <c r="G1027" s="7" t="s">
        <v>74</v>
      </c>
      <c r="H1027" s="7" t="s">
        <v>75</v>
      </c>
      <c r="I1027" s="7">
        <v>24</v>
      </c>
      <c r="J1027" s="7">
        <v>24</v>
      </c>
      <c r="K1027" s="7">
        <v>4472.6400000000003</v>
      </c>
      <c r="L1027" s="7"/>
      <c r="M1027" s="12" t="s">
        <v>105</v>
      </c>
      <c r="N1027" s="13">
        <f t="shared" si="112"/>
        <v>186.36</v>
      </c>
      <c r="O1027" s="13">
        <f t="shared" si="113"/>
        <v>4472.6400000000003</v>
      </c>
      <c r="P1027" s="13">
        <f t="shared" si="114"/>
        <v>266574.64</v>
      </c>
      <c r="Q1027" s="13">
        <f t="shared" si="115"/>
        <v>286098.45</v>
      </c>
      <c r="R1027" s="13">
        <f t="shared" ref="R1027:R1090" si="116">SUMIF(M1027:M2453,M1027,O1027:O2453)</f>
        <v>4475594.8599999994</v>
      </c>
      <c r="S1027" s="18">
        <f t="shared" ref="S1027:S1090" si="117">COUNTIF(M1027:M2453,M1027)</f>
        <v>192</v>
      </c>
      <c r="T1027" s="30">
        <f t="shared" ref="T1027:T1090" si="118">R1027/S1027</f>
        <v>23310.38989583333</v>
      </c>
    </row>
    <row r="1028" spans="1:20" ht="14.25" customHeight="1">
      <c r="A1028" s="6">
        <v>45640</v>
      </c>
      <c r="B1028" s="7" t="s">
        <v>57</v>
      </c>
      <c r="C1028" s="7" t="s">
        <v>106</v>
      </c>
      <c r="D1028" s="7" t="s">
        <v>107</v>
      </c>
      <c r="E1028" s="7" t="s">
        <v>81</v>
      </c>
      <c r="F1028" s="7" t="s">
        <v>82</v>
      </c>
      <c r="G1028" s="7" t="s">
        <v>74</v>
      </c>
      <c r="H1028" s="7" t="s">
        <v>75</v>
      </c>
      <c r="I1028" s="7">
        <v>56</v>
      </c>
      <c r="J1028" s="7">
        <v>24</v>
      </c>
      <c r="K1028" s="7">
        <v>4472.6400000000003</v>
      </c>
      <c r="L1028" s="7"/>
      <c r="M1028" s="12" t="s">
        <v>105</v>
      </c>
      <c r="N1028" s="13">
        <f t="shared" si="112"/>
        <v>186.36</v>
      </c>
      <c r="O1028" s="13">
        <f t="shared" si="113"/>
        <v>4472.6400000000003</v>
      </c>
      <c r="P1028" s="13">
        <f t="shared" si="114"/>
        <v>262102</v>
      </c>
      <c r="Q1028" s="13">
        <f t="shared" si="115"/>
        <v>263800.40000000002</v>
      </c>
      <c r="R1028" s="13">
        <f t="shared" si="116"/>
        <v>4471122.22</v>
      </c>
      <c r="S1028" s="18">
        <f t="shared" si="117"/>
        <v>191</v>
      </c>
      <c r="T1028" s="30">
        <f t="shared" si="118"/>
        <v>23409.016858638741</v>
      </c>
    </row>
    <row r="1029" spans="1:20" ht="14.25" customHeight="1">
      <c r="A1029" s="6">
        <v>45640</v>
      </c>
      <c r="B1029" s="7" t="s">
        <v>57</v>
      </c>
      <c r="C1029" s="7" t="s">
        <v>58</v>
      </c>
      <c r="D1029" s="7" t="s">
        <v>59</v>
      </c>
      <c r="E1029" s="7" t="s">
        <v>60</v>
      </c>
      <c r="F1029" s="7" t="s">
        <v>61</v>
      </c>
      <c r="G1029" s="7" t="s">
        <v>40</v>
      </c>
      <c r="H1029" s="7" t="s">
        <v>50</v>
      </c>
      <c r="I1029" s="7">
        <v>140</v>
      </c>
      <c r="J1029" s="7">
        <v>25</v>
      </c>
      <c r="K1029" s="7">
        <v>4485</v>
      </c>
      <c r="L1029" s="7"/>
      <c r="M1029" s="12" t="s">
        <v>105</v>
      </c>
      <c r="N1029" s="13">
        <f t="shared" si="112"/>
        <v>179.4</v>
      </c>
      <c r="O1029" s="13">
        <f t="shared" si="113"/>
        <v>4485</v>
      </c>
      <c r="P1029" s="13">
        <f t="shared" si="114"/>
        <v>13663.95</v>
      </c>
      <c r="Q1029" s="13">
        <f t="shared" si="115"/>
        <v>303967.93999999994</v>
      </c>
      <c r="R1029" s="13">
        <f t="shared" si="116"/>
        <v>4466649.58</v>
      </c>
      <c r="S1029" s="18">
        <f t="shared" si="117"/>
        <v>190</v>
      </c>
      <c r="T1029" s="30">
        <f t="shared" si="118"/>
        <v>23508.682000000001</v>
      </c>
    </row>
    <row r="1030" spans="1:20" ht="14.25" customHeight="1">
      <c r="A1030" s="6">
        <v>45643</v>
      </c>
      <c r="B1030" s="7" t="s">
        <v>57</v>
      </c>
      <c r="C1030" s="7" t="s">
        <v>58</v>
      </c>
      <c r="D1030" s="7" t="s">
        <v>59</v>
      </c>
      <c r="E1030" s="7" t="s">
        <v>60</v>
      </c>
      <c r="F1030" s="7" t="s">
        <v>61</v>
      </c>
      <c r="G1030" s="7" t="s">
        <v>40</v>
      </c>
      <c r="H1030" s="7" t="s">
        <v>50</v>
      </c>
      <c r="I1030" s="7">
        <v>140</v>
      </c>
      <c r="J1030" s="7">
        <v>25</v>
      </c>
      <c r="K1030" s="7">
        <v>4485</v>
      </c>
      <c r="L1030" s="7"/>
      <c r="M1030" s="12" t="s">
        <v>136</v>
      </c>
      <c r="N1030" s="13">
        <f t="shared" si="112"/>
        <v>179.4</v>
      </c>
      <c r="O1030" s="13">
        <f t="shared" si="113"/>
        <v>4485</v>
      </c>
      <c r="P1030" s="13">
        <f t="shared" si="114"/>
        <v>9178.9500000000007</v>
      </c>
      <c r="Q1030" s="13">
        <f t="shared" si="115"/>
        <v>299482.93999999994</v>
      </c>
      <c r="R1030" s="13">
        <f t="shared" si="116"/>
        <v>11418650.73</v>
      </c>
      <c r="S1030" s="18">
        <f t="shared" si="117"/>
        <v>173</v>
      </c>
      <c r="T1030" s="30">
        <f t="shared" si="118"/>
        <v>66003.761445086711</v>
      </c>
    </row>
    <row r="1031" spans="1:20" ht="14.25" customHeight="1">
      <c r="A1031" s="6">
        <v>45646</v>
      </c>
      <c r="B1031" s="7" t="s">
        <v>57</v>
      </c>
      <c r="C1031" s="7" t="s">
        <v>67</v>
      </c>
      <c r="D1031" s="7" t="s">
        <v>68</v>
      </c>
      <c r="E1031" s="7" t="s">
        <v>60</v>
      </c>
      <c r="F1031" s="7" t="s">
        <v>61</v>
      </c>
      <c r="G1031" s="7" t="s">
        <v>55</v>
      </c>
      <c r="H1031" s="7" t="s">
        <v>56</v>
      </c>
      <c r="I1031" s="7">
        <v>6</v>
      </c>
      <c r="J1031" s="7">
        <v>6</v>
      </c>
      <c r="K1031" s="7">
        <v>4495.0200000000004</v>
      </c>
      <c r="L1031" s="7"/>
      <c r="M1031" s="12" t="s">
        <v>136</v>
      </c>
      <c r="N1031" s="13">
        <f t="shared" si="112"/>
        <v>749.17000000000007</v>
      </c>
      <c r="O1031" s="13">
        <f t="shared" si="113"/>
        <v>4495.0200000000004</v>
      </c>
      <c r="P1031" s="13">
        <f t="shared" si="114"/>
        <v>232801.04</v>
      </c>
      <c r="Q1031" s="13">
        <f t="shared" si="115"/>
        <v>205674.88999999998</v>
      </c>
      <c r="R1031" s="13">
        <f t="shared" si="116"/>
        <v>11414165.73</v>
      </c>
      <c r="S1031" s="18">
        <f t="shared" si="117"/>
        <v>172</v>
      </c>
      <c r="T1031" s="30">
        <f t="shared" si="118"/>
        <v>66361.428662790699</v>
      </c>
    </row>
    <row r="1032" spans="1:20" ht="14.25" customHeight="1">
      <c r="A1032" s="6">
        <v>45642</v>
      </c>
      <c r="B1032" s="7" t="s">
        <v>57</v>
      </c>
      <c r="C1032" s="7" t="s">
        <v>126</v>
      </c>
      <c r="D1032" s="7" t="s">
        <v>127</v>
      </c>
      <c r="E1032" s="7" t="s">
        <v>45</v>
      </c>
      <c r="F1032" s="7" t="s">
        <v>128</v>
      </c>
      <c r="G1032" s="7" t="s">
        <v>55</v>
      </c>
      <c r="H1032" s="7" t="s">
        <v>56</v>
      </c>
      <c r="I1032" s="7">
        <v>12</v>
      </c>
      <c r="J1032" s="7">
        <v>6</v>
      </c>
      <c r="K1032" s="7">
        <v>4495.0200000000004</v>
      </c>
      <c r="L1032" s="7"/>
      <c r="M1032" s="12" t="s">
        <v>105</v>
      </c>
      <c r="N1032" s="13">
        <f t="shared" si="112"/>
        <v>749.17000000000007</v>
      </c>
      <c r="O1032" s="13">
        <f t="shared" si="113"/>
        <v>4495.0200000000004</v>
      </c>
      <c r="P1032" s="13">
        <f t="shared" si="114"/>
        <v>228306.02000000002</v>
      </c>
      <c r="Q1032" s="13">
        <f t="shared" si="115"/>
        <v>395106.10000000009</v>
      </c>
      <c r="R1032" s="13">
        <f t="shared" si="116"/>
        <v>4462164.58</v>
      </c>
      <c r="S1032" s="18">
        <f t="shared" si="117"/>
        <v>189</v>
      </c>
      <c r="T1032" s="30">
        <f t="shared" si="118"/>
        <v>23609.336402116402</v>
      </c>
    </row>
    <row r="1033" spans="1:20" ht="14.25" customHeight="1">
      <c r="A1033" s="6">
        <v>45642</v>
      </c>
      <c r="B1033" s="7" t="s">
        <v>57</v>
      </c>
      <c r="C1033" s="7" t="s">
        <v>126</v>
      </c>
      <c r="D1033" s="7" t="s">
        <v>127</v>
      </c>
      <c r="E1033" s="7" t="s">
        <v>45</v>
      </c>
      <c r="F1033" s="7" t="s">
        <v>128</v>
      </c>
      <c r="G1033" s="7" t="s">
        <v>55</v>
      </c>
      <c r="H1033" s="7" t="s">
        <v>56</v>
      </c>
      <c r="I1033" s="7">
        <v>6</v>
      </c>
      <c r="J1033" s="7">
        <v>6</v>
      </c>
      <c r="K1033" s="7">
        <v>4495.0200000000004</v>
      </c>
      <c r="L1033" s="7"/>
      <c r="M1033" s="12" t="s">
        <v>136</v>
      </c>
      <c r="N1033" s="13">
        <f t="shared" si="112"/>
        <v>749.17000000000007</v>
      </c>
      <c r="O1033" s="13">
        <f t="shared" si="113"/>
        <v>4495.0200000000004</v>
      </c>
      <c r="P1033" s="13">
        <f t="shared" si="114"/>
        <v>223811</v>
      </c>
      <c r="Q1033" s="13">
        <f t="shared" si="115"/>
        <v>390611.08000000007</v>
      </c>
      <c r="R1033" s="13">
        <f t="shared" si="116"/>
        <v>11409670.709999999</v>
      </c>
      <c r="S1033" s="18">
        <f t="shared" si="117"/>
        <v>171</v>
      </c>
      <c r="T1033" s="30">
        <f t="shared" si="118"/>
        <v>66723.220526315781</v>
      </c>
    </row>
    <row r="1034" spans="1:20" ht="14.25" customHeight="1">
      <c r="A1034" s="6">
        <v>45640</v>
      </c>
      <c r="B1034" s="7" t="s">
        <v>57</v>
      </c>
      <c r="C1034" s="7" t="s">
        <v>96</v>
      </c>
      <c r="D1034" s="7" t="s">
        <v>97</v>
      </c>
      <c r="E1034" s="7" t="s">
        <v>60</v>
      </c>
      <c r="F1034" s="7" t="s">
        <v>61</v>
      </c>
      <c r="G1034" s="7" t="s">
        <v>74</v>
      </c>
      <c r="H1034" s="7" t="s">
        <v>76</v>
      </c>
      <c r="I1034" s="7">
        <v>12</v>
      </c>
      <c r="J1034" s="7">
        <v>6</v>
      </c>
      <c r="K1034" s="7">
        <v>4500</v>
      </c>
      <c r="L1034" s="7"/>
      <c r="M1034" s="12" t="s">
        <v>105</v>
      </c>
      <c r="N1034" s="13">
        <f t="shared" si="112"/>
        <v>750</v>
      </c>
      <c r="O1034" s="13">
        <f t="shared" si="113"/>
        <v>4500</v>
      </c>
      <c r="P1034" s="13">
        <f t="shared" si="114"/>
        <v>36047.520000000004</v>
      </c>
      <c r="Q1034" s="13">
        <f t="shared" si="115"/>
        <v>701524.25999999989</v>
      </c>
      <c r="R1034" s="13">
        <f t="shared" si="116"/>
        <v>4457669.5599999996</v>
      </c>
      <c r="S1034" s="18">
        <f t="shared" si="117"/>
        <v>188</v>
      </c>
      <c r="T1034" s="30">
        <f t="shared" si="118"/>
        <v>23711.008297872337</v>
      </c>
    </row>
    <row r="1035" spans="1:20" ht="14.25" customHeight="1">
      <c r="A1035" s="6">
        <v>45640</v>
      </c>
      <c r="B1035" s="7" t="s">
        <v>57</v>
      </c>
      <c r="C1035" s="7" t="s">
        <v>65</v>
      </c>
      <c r="D1035" s="7" t="s">
        <v>66</v>
      </c>
      <c r="E1035" s="7" t="s">
        <v>60</v>
      </c>
      <c r="F1035" s="7" t="s">
        <v>61</v>
      </c>
      <c r="G1035" s="7" t="s">
        <v>74</v>
      </c>
      <c r="H1035" s="7" t="s">
        <v>76</v>
      </c>
      <c r="I1035" s="7">
        <v>12</v>
      </c>
      <c r="J1035" s="7">
        <v>6</v>
      </c>
      <c r="K1035" s="7">
        <v>4500</v>
      </c>
      <c r="L1035" s="7"/>
      <c r="M1035" s="12" t="s">
        <v>105</v>
      </c>
      <c r="N1035" s="13">
        <f t="shared" si="112"/>
        <v>750</v>
      </c>
      <c r="O1035" s="13">
        <f t="shared" si="113"/>
        <v>4500</v>
      </c>
      <c r="P1035" s="13">
        <f t="shared" si="114"/>
        <v>31547.52</v>
      </c>
      <c r="Q1035" s="13">
        <f t="shared" si="115"/>
        <v>449331.40999999992</v>
      </c>
      <c r="R1035" s="13">
        <f t="shared" si="116"/>
        <v>4453169.5599999996</v>
      </c>
      <c r="S1035" s="18">
        <f t="shared" si="117"/>
        <v>187</v>
      </c>
      <c r="T1035" s="30">
        <f t="shared" si="118"/>
        <v>23813.740962566844</v>
      </c>
    </row>
    <row r="1036" spans="1:20" ht="14.25" customHeight="1">
      <c r="A1036" s="6">
        <v>45640</v>
      </c>
      <c r="B1036" s="7" t="s">
        <v>57</v>
      </c>
      <c r="C1036" s="7" t="s">
        <v>96</v>
      </c>
      <c r="D1036" s="7" t="s">
        <v>97</v>
      </c>
      <c r="E1036" s="7" t="s">
        <v>60</v>
      </c>
      <c r="F1036" s="7" t="s">
        <v>61</v>
      </c>
      <c r="G1036" s="7" t="s">
        <v>62</v>
      </c>
      <c r="H1036" s="7" t="s">
        <v>124</v>
      </c>
      <c r="I1036" s="7">
        <v>4</v>
      </c>
      <c r="J1036" s="7">
        <v>8</v>
      </c>
      <c r="K1036" s="7">
        <v>4533.28</v>
      </c>
      <c r="L1036" s="7"/>
      <c r="M1036" s="12" t="s">
        <v>105</v>
      </c>
      <c r="N1036" s="13">
        <f t="shared" si="112"/>
        <v>566.66</v>
      </c>
      <c r="O1036" s="13">
        <f t="shared" si="113"/>
        <v>4533.28</v>
      </c>
      <c r="P1036" s="13">
        <f t="shared" si="114"/>
        <v>459158.77999999997</v>
      </c>
      <c r="Q1036" s="13">
        <f t="shared" si="115"/>
        <v>697024.25999999989</v>
      </c>
      <c r="R1036" s="13">
        <f t="shared" si="116"/>
        <v>4448669.5599999996</v>
      </c>
      <c r="S1036" s="18">
        <f t="shared" si="117"/>
        <v>186</v>
      </c>
      <c r="T1036" s="30">
        <f t="shared" si="118"/>
        <v>23917.578279569891</v>
      </c>
    </row>
    <row r="1037" spans="1:20" ht="14.25" customHeight="1">
      <c r="A1037" s="6">
        <v>45640</v>
      </c>
      <c r="B1037" s="7" t="s">
        <v>57</v>
      </c>
      <c r="C1037" s="7" t="s">
        <v>65</v>
      </c>
      <c r="D1037" s="7" t="s">
        <v>66</v>
      </c>
      <c r="E1037" s="7" t="s">
        <v>60</v>
      </c>
      <c r="F1037" s="7" t="s">
        <v>61</v>
      </c>
      <c r="G1037" s="7" t="s">
        <v>31</v>
      </c>
      <c r="H1037" s="7" t="s">
        <v>117</v>
      </c>
      <c r="I1037" s="7">
        <v>120</v>
      </c>
      <c r="J1037" s="7">
        <v>120</v>
      </c>
      <c r="K1037" s="7">
        <v>4539.6000000000004</v>
      </c>
      <c r="L1037" s="7"/>
      <c r="M1037" s="12" t="s">
        <v>105</v>
      </c>
      <c r="N1037" s="13">
        <f t="shared" si="112"/>
        <v>37.830000000000005</v>
      </c>
      <c r="O1037" s="13">
        <f t="shared" si="113"/>
        <v>4539.6000000000004</v>
      </c>
      <c r="P1037" s="13">
        <f t="shared" si="114"/>
        <v>141577.12</v>
      </c>
      <c r="Q1037" s="13">
        <f t="shared" si="115"/>
        <v>444831.40999999992</v>
      </c>
      <c r="R1037" s="13">
        <f t="shared" si="116"/>
        <v>4444136.2799999993</v>
      </c>
      <c r="S1037" s="18">
        <f t="shared" si="117"/>
        <v>185</v>
      </c>
      <c r="T1037" s="30">
        <f t="shared" si="118"/>
        <v>24022.358270270266</v>
      </c>
    </row>
    <row r="1038" spans="1:20" ht="14.25" customHeight="1">
      <c r="A1038" s="6">
        <v>45642</v>
      </c>
      <c r="B1038" s="7" t="s">
        <v>57</v>
      </c>
      <c r="C1038" s="7" t="s">
        <v>129</v>
      </c>
      <c r="D1038" s="7" t="s">
        <v>130</v>
      </c>
      <c r="E1038" s="7" t="s">
        <v>81</v>
      </c>
      <c r="F1038" s="7" t="s">
        <v>82</v>
      </c>
      <c r="G1038" s="7" t="s">
        <v>31</v>
      </c>
      <c r="H1038" s="7" t="s">
        <v>32</v>
      </c>
      <c r="I1038" s="7">
        <v>72</v>
      </c>
      <c r="J1038" s="7">
        <v>72</v>
      </c>
      <c r="K1038" s="7">
        <v>4540.32</v>
      </c>
      <c r="L1038" s="7"/>
      <c r="M1038" s="12" t="s">
        <v>105</v>
      </c>
      <c r="N1038" s="13">
        <f t="shared" si="112"/>
        <v>63.059999999999995</v>
      </c>
      <c r="O1038" s="13">
        <f t="shared" si="113"/>
        <v>4540.32</v>
      </c>
      <c r="P1038" s="13">
        <f t="shared" si="114"/>
        <v>347107.13000000006</v>
      </c>
      <c r="Q1038" s="13">
        <f t="shared" si="115"/>
        <v>366105.12</v>
      </c>
      <c r="R1038" s="13">
        <f t="shared" si="116"/>
        <v>4439596.68</v>
      </c>
      <c r="S1038" s="18">
        <f t="shared" si="117"/>
        <v>184</v>
      </c>
      <c r="T1038" s="30">
        <f t="shared" si="118"/>
        <v>24128.242826086956</v>
      </c>
    </row>
    <row r="1039" spans="1:20" ht="14.25" customHeight="1">
      <c r="A1039" s="6">
        <v>45642</v>
      </c>
      <c r="B1039" s="7" t="s">
        <v>57</v>
      </c>
      <c r="C1039" s="7" t="s">
        <v>126</v>
      </c>
      <c r="D1039" s="7" t="s">
        <v>127</v>
      </c>
      <c r="E1039" s="7" t="s">
        <v>45</v>
      </c>
      <c r="F1039" s="7" t="s">
        <v>128</v>
      </c>
      <c r="G1039" s="7" t="s">
        <v>26</v>
      </c>
      <c r="H1039" s="7" t="s">
        <v>132</v>
      </c>
      <c r="I1039" s="7">
        <v>6</v>
      </c>
      <c r="J1039" s="7">
        <v>12</v>
      </c>
      <c r="K1039" s="7">
        <v>4553.5200000000004</v>
      </c>
      <c r="L1039" s="7"/>
      <c r="M1039" s="12" t="s">
        <v>105</v>
      </c>
      <c r="N1039" s="13">
        <f t="shared" si="112"/>
        <v>379.46000000000004</v>
      </c>
      <c r="O1039" s="13">
        <f t="shared" si="113"/>
        <v>4553.5200000000004</v>
      </c>
      <c r="P1039" s="13">
        <f t="shared" si="114"/>
        <v>4553.5200000000004</v>
      </c>
      <c r="Q1039" s="13">
        <f t="shared" si="115"/>
        <v>386116.06000000006</v>
      </c>
      <c r="R1039" s="13">
        <f t="shared" si="116"/>
        <v>4435056.3599999994</v>
      </c>
      <c r="S1039" s="18">
        <f t="shared" si="117"/>
        <v>183</v>
      </c>
      <c r="T1039" s="30">
        <f t="shared" si="118"/>
        <v>24235.280655737701</v>
      </c>
    </row>
    <row r="1040" spans="1:20" ht="14.25" customHeight="1">
      <c r="A1040" s="6">
        <v>45642</v>
      </c>
      <c r="B1040" s="7" t="s">
        <v>57</v>
      </c>
      <c r="C1040" s="7" t="s">
        <v>126</v>
      </c>
      <c r="D1040" s="7" t="s">
        <v>127</v>
      </c>
      <c r="E1040" s="7" t="s">
        <v>45</v>
      </c>
      <c r="F1040" s="7" t="s">
        <v>128</v>
      </c>
      <c r="G1040" s="7" t="s">
        <v>18</v>
      </c>
      <c r="H1040" s="7" t="s">
        <v>102</v>
      </c>
      <c r="I1040" s="7">
        <v>36</v>
      </c>
      <c r="J1040" s="7">
        <v>12</v>
      </c>
      <c r="K1040" s="7">
        <v>4553.5200000000004</v>
      </c>
      <c r="L1040" s="7"/>
      <c r="M1040" s="12" t="s">
        <v>105</v>
      </c>
      <c r="N1040" s="13">
        <f t="shared" si="112"/>
        <v>379.46000000000004</v>
      </c>
      <c r="O1040" s="13">
        <f t="shared" si="113"/>
        <v>4553.5200000000004</v>
      </c>
      <c r="P1040" s="13">
        <f t="shared" si="114"/>
        <v>134788</v>
      </c>
      <c r="Q1040" s="13">
        <f t="shared" si="115"/>
        <v>381562.5400000001</v>
      </c>
      <c r="R1040" s="13">
        <f t="shared" si="116"/>
        <v>4430502.84</v>
      </c>
      <c r="S1040" s="18">
        <f t="shared" si="117"/>
        <v>182</v>
      </c>
      <c r="T1040" s="30">
        <f t="shared" si="118"/>
        <v>24343.422197802196</v>
      </c>
    </row>
    <row r="1041" spans="1:20" ht="14.25" customHeight="1">
      <c r="A1041" s="6">
        <v>45642</v>
      </c>
      <c r="B1041" s="7" t="s">
        <v>57</v>
      </c>
      <c r="C1041" s="7" t="s">
        <v>126</v>
      </c>
      <c r="D1041" s="7" t="s">
        <v>127</v>
      </c>
      <c r="E1041" s="7" t="s">
        <v>45</v>
      </c>
      <c r="F1041" s="7" t="s">
        <v>128</v>
      </c>
      <c r="G1041" s="7" t="s">
        <v>40</v>
      </c>
      <c r="H1041" s="7" t="s">
        <v>47</v>
      </c>
      <c r="I1041" s="7">
        <v>72</v>
      </c>
      <c r="J1041" s="7">
        <v>10</v>
      </c>
      <c r="K1041" s="7">
        <v>4606.2</v>
      </c>
      <c r="L1041" s="7"/>
      <c r="M1041" s="12" t="s">
        <v>105</v>
      </c>
      <c r="N1041" s="13">
        <f t="shared" si="112"/>
        <v>460.62</v>
      </c>
      <c r="O1041" s="13">
        <f t="shared" si="113"/>
        <v>4606.2</v>
      </c>
      <c r="P1041" s="13">
        <f t="shared" si="114"/>
        <v>9161801.620000001</v>
      </c>
      <c r="Q1041" s="13">
        <f t="shared" si="115"/>
        <v>377009.02000000008</v>
      </c>
      <c r="R1041" s="13">
        <f t="shared" si="116"/>
        <v>4425949.3199999994</v>
      </c>
      <c r="S1041" s="18">
        <f t="shared" si="117"/>
        <v>181</v>
      </c>
      <c r="T1041" s="30">
        <f t="shared" si="118"/>
        <v>24452.758674033146</v>
      </c>
    </row>
    <row r="1042" spans="1:20" ht="14.25" customHeight="1">
      <c r="A1042" s="6">
        <v>45640</v>
      </c>
      <c r="B1042" s="7" t="s">
        <v>57</v>
      </c>
      <c r="C1042" s="7" t="s">
        <v>90</v>
      </c>
      <c r="D1042" s="7" t="s">
        <v>91</v>
      </c>
      <c r="E1042" s="7" t="s">
        <v>81</v>
      </c>
      <c r="F1042" s="7" t="s">
        <v>82</v>
      </c>
      <c r="G1042" s="7" t="s">
        <v>55</v>
      </c>
      <c r="H1042" s="7" t="s">
        <v>56</v>
      </c>
      <c r="I1042" s="7">
        <v>12</v>
      </c>
      <c r="J1042" s="7">
        <v>18</v>
      </c>
      <c r="K1042" s="7">
        <v>4680</v>
      </c>
      <c r="L1042" s="7"/>
      <c r="M1042" s="12" t="s">
        <v>105</v>
      </c>
      <c r="N1042" s="13">
        <f t="shared" si="112"/>
        <v>260</v>
      </c>
      <c r="O1042" s="13">
        <f t="shared" si="113"/>
        <v>4680</v>
      </c>
      <c r="P1042" s="13">
        <f t="shared" si="114"/>
        <v>219315.98</v>
      </c>
      <c r="Q1042" s="13">
        <f t="shared" si="115"/>
        <v>281625.81</v>
      </c>
      <c r="R1042" s="13">
        <f t="shared" si="116"/>
        <v>4421343.12</v>
      </c>
      <c r="S1042" s="18">
        <f t="shared" si="117"/>
        <v>180</v>
      </c>
      <c r="T1042" s="30">
        <f t="shared" si="118"/>
        <v>24563.017333333333</v>
      </c>
    </row>
    <row r="1043" spans="1:20" ht="14.25" customHeight="1">
      <c r="A1043" s="6">
        <v>45646</v>
      </c>
      <c r="B1043" s="7" t="s">
        <v>57</v>
      </c>
      <c r="C1043" s="7" t="s">
        <v>67</v>
      </c>
      <c r="D1043" s="7" t="s">
        <v>68</v>
      </c>
      <c r="E1043" s="7" t="s">
        <v>60</v>
      </c>
      <c r="F1043" s="7" t="s">
        <v>61</v>
      </c>
      <c r="G1043" s="7" t="s">
        <v>74</v>
      </c>
      <c r="H1043" s="7" t="s">
        <v>75</v>
      </c>
      <c r="I1043" s="7">
        <v>30</v>
      </c>
      <c r="J1043" s="7">
        <v>10</v>
      </c>
      <c r="K1043" s="7">
        <v>4681.8</v>
      </c>
      <c r="L1043" s="7"/>
      <c r="M1043" s="12" t="s">
        <v>136</v>
      </c>
      <c r="N1043" s="13">
        <f t="shared" si="112"/>
        <v>468.18</v>
      </c>
      <c r="O1043" s="13">
        <f t="shared" si="113"/>
        <v>4681.8</v>
      </c>
      <c r="P1043" s="13">
        <f t="shared" si="114"/>
        <v>257629.36000000002</v>
      </c>
      <c r="Q1043" s="13">
        <f t="shared" si="115"/>
        <v>201179.87000000002</v>
      </c>
      <c r="R1043" s="13">
        <f t="shared" si="116"/>
        <v>11405175.689999999</v>
      </c>
      <c r="S1043" s="18">
        <f t="shared" si="117"/>
        <v>170</v>
      </c>
      <c r="T1043" s="30">
        <f t="shared" si="118"/>
        <v>67089.268764705877</v>
      </c>
    </row>
    <row r="1044" spans="1:20" ht="14.25" customHeight="1">
      <c r="A1044" s="6">
        <v>45640</v>
      </c>
      <c r="B1044" s="7" t="s">
        <v>57</v>
      </c>
      <c r="C1044" s="7" t="s">
        <v>69</v>
      </c>
      <c r="D1044" s="7" t="s">
        <v>70</v>
      </c>
      <c r="E1044" s="7" t="s">
        <v>60</v>
      </c>
      <c r="F1044" s="7" t="s">
        <v>61</v>
      </c>
      <c r="G1044" s="7" t="s">
        <v>94</v>
      </c>
      <c r="H1044" s="7" t="s">
        <v>95</v>
      </c>
      <c r="I1044" s="7">
        <v>192</v>
      </c>
      <c r="J1044" s="7">
        <v>60</v>
      </c>
      <c r="K1044" s="7">
        <v>4683.6000000000004</v>
      </c>
      <c r="L1044" s="7"/>
      <c r="M1044" s="12" t="s">
        <v>64</v>
      </c>
      <c r="N1044" s="13">
        <f t="shared" si="112"/>
        <v>78.06</v>
      </c>
      <c r="O1044" s="13">
        <f t="shared" si="113"/>
        <v>4683.6000000000004</v>
      </c>
      <c r="P1044" s="13">
        <f t="shared" si="114"/>
        <v>42152.4</v>
      </c>
      <c r="Q1044" s="13">
        <f t="shared" si="115"/>
        <v>359084.11</v>
      </c>
      <c r="R1044" s="13">
        <f t="shared" si="116"/>
        <v>662448.48999999987</v>
      </c>
      <c r="S1044" s="18">
        <f t="shared" si="117"/>
        <v>36</v>
      </c>
      <c r="T1044" s="30">
        <f t="shared" si="118"/>
        <v>18401.346944444442</v>
      </c>
    </row>
    <row r="1045" spans="1:20" ht="14.25" customHeight="1">
      <c r="A1045" s="6">
        <v>45646</v>
      </c>
      <c r="B1045" s="7" t="s">
        <v>57</v>
      </c>
      <c r="C1045" s="7" t="s">
        <v>67</v>
      </c>
      <c r="D1045" s="7" t="s">
        <v>68</v>
      </c>
      <c r="E1045" s="7" t="s">
        <v>60</v>
      </c>
      <c r="F1045" s="7" t="s">
        <v>61</v>
      </c>
      <c r="G1045" s="7" t="s">
        <v>40</v>
      </c>
      <c r="H1045" s="7" t="s">
        <v>50</v>
      </c>
      <c r="I1045" s="7">
        <v>216</v>
      </c>
      <c r="J1045" s="7">
        <v>45</v>
      </c>
      <c r="K1045" s="7">
        <v>4693.95</v>
      </c>
      <c r="L1045" s="7"/>
      <c r="M1045" s="12" t="s">
        <v>136</v>
      </c>
      <c r="N1045" s="13">
        <f t="shared" si="112"/>
        <v>104.31</v>
      </c>
      <c r="O1045" s="13">
        <f t="shared" si="113"/>
        <v>4693.95</v>
      </c>
      <c r="P1045" s="13">
        <f t="shared" si="114"/>
        <v>4693.95</v>
      </c>
      <c r="Q1045" s="13">
        <f t="shared" si="115"/>
        <v>196498.07000000004</v>
      </c>
      <c r="R1045" s="13">
        <f t="shared" si="116"/>
        <v>11400493.890000001</v>
      </c>
      <c r="S1045" s="18">
        <f t="shared" si="117"/>
        <v>169</v>
      </c>
      <c r="T1045" s="30">
        <f t="shared" si="118"/>
        <v>67458.543727810655</v>
      </c>
    </row>
    <row r="1046" spans="1:20" ht="14.25" customHeight="1">
      <c r="A1046" s="6">
        <v>45640</v>
      </c>
      <c r="B1046" s="7" t="s">
        <v>57</v>
      </c>
      <c r="C1046" s="7" t="s">
        <v>58</v>
      </c>
      <c r="D1046" s="7" t="s">
        <v>59</v>
      </c>
      <c r="E1046" s="7" t="s">
        <v>60</v>
      </c>
      <c r="F1046" s="7" t="s">
        <v>61</v>
      </c>
      <c r="G1046" s="7" t="s">
        <v>31</v>
      </c>
      <c r="H1046" s="7" t="s">
        <v>32</v>
      </c>
      <c r="I1046" s="7">
        <v>24</v>
      </c>
      <c r="J1046" s="7">
        <v>24</v>
      </c>
      <c r="K1046" s="7">
        <v>4736.88</v>
      </c>
      <c r="L1046" s="7"/>
      <c r="M1046" s="12" t="s">
        <v>105</v>
      </c>
      <c r="N1046" s="13">
        <f t="shared" si="112"/>
        <v>197.37</v>
      </c>
      <c r="O1046" s="13">
        <f t="shared" si="113"/>
        <v>4736.88</v>
      </c>
      <c r="P1046" s="13">
        <f t="shared" si="114"/>
        <v>342566.81000000006</v>
      </c>
      <c r="Q1046" s="13">
        <f t="shared" si="115"/>
        <v>294997.93999999994</v>
      </c>
      <c r="R1046" s="13">
        <f t="shared" si="116"/>
        <v>4416663.1199999992</v>
      </c>
      <c r="S1046" s="18">
        <f t="shared" si="117"/>
        <v>179</v>
      </c>
      <c r="T1046" s="30">
        <f t="shared" si="118"/>
        <v>24674.095642458095</v>
      </c>
    </row>
    <row r="1047" spans="1:20" ht="14.25" customHeight="1">
      <c r="A1047" s="6">
        <v>45643</v>
      </c>
      <c r="B1047" s="7" t="s">
        <v>57</v>
      </c>
      <c r="C1047" s="7" t="s">
        <v>58</v>
      </c>
      <c r="D1047" s="7" t="s">
        <v>59</v>
      </c>
      <c r="E1047" s="7" t="s">
        <v>60</v>
      </c>
      <c r="F1047" s="7" t="s">
        <v>61</v>
      </c>
      <c r="G1047" s="7" t="s">
        <v>31</v>
      </c>
      <c r="H1047" s="7" t="s">
        <v>32</v>
      </c>
      <c r="I1047" s="7">
        <v>24</v>
      </c>
      <c r="J1047" s="7">
        <v>24</v>
      </c>
      <c r="K1047" s="7">
        <v>4736.88</v>
      </c>
      <c r="L1047" s="7"/>
      <c r="M1047" s="12" t="s">
        <v>136</v>
      </c>
      <c r="N1047" s="13">
        <f t="shared" si="112"/>
        <v>197.37</v>
      </c>
      <c r="O1047" s="13">
        <f t="shared" si="113"/>
        <v>4736.88</v>
      </c>
      <c r="P1047" s="13">
        <f t="shared" si="114"/>
        <v>337829.93</v>
      </c>
      <c r="Q1047" s="13">
        <f t="shared" si="115"/>
        <v>290261.05999999994</v>
      </c>
      <c r="R1047" s="13">
        <f t="shared" si="116"/>
        <v>11395799.939999999</v>
      </c>
      <c r="S1047" s="18">
        <f t="shared" si="117"/>
        <v>168</v>
      </c>
      <c r="T1047" s="30">
        <f t="shared" si="118"/>
        <v>67832.142500000002</v>
      </c>
    </row>
    <row r="1048" spans="1:20" ht="14.25" customHeight="1">
      <c r="A1048" s="6">
        <v>45646</v>
      </c>
      <c r="B1048" s="7" t="s">
        <v>57</v>
      </c>
      <c r="C1048" s="7" t="s">
        <v>67</v>
      </c>
      <c r="D1048" s="7" t="s">
        <v>68</v>
      </c>
      <c r="E1048" s="7" t="s">
        <v>60</v>
      </c>
      <c r="F1048" s="7" t="s">
        <v>61</v>
      </c>
      <c r="G1048" s="7" t="s">
        <v>62</v>
      </c>
      <c r="H1048" s="7" t="s">
        <v>63</v>
      </c>
      <c r="I1048" s="7">
        <v>3</v>
      </c>
      <c r="J1048" s="7">
        <v>6</v>
      </c>
      <c r="K1048" s="7">
        <v>4750.0200000000004</v>
      </c>
      <c r="L1048" s="7"/>
      <c r="M1048" s="12" t="s">
        <v>136</v>
      </c>
      <c r="N1048" s="13">
        <f t="shared" si="112"/>
        <v>791.67000000000007</v>
      </c>
      <c r="O1048" s="13">
        <f t="shared" si="113"/>
        <v>4750.0200000000004</v>
      </c>
      <c r="P1048" s="13">
        <f t="shared" si="114"/>
        <v>1069569.3600000001</v>
      </c>
      <c r="Q1048" s="13">
        <f t="shared" si="115"/>
        <v>191804.12000000002</v>
      </c>
      <c r="R1048" s="13">
        <f t="shared" si="116"/>
        <v>11391063.059999999</v>
      </c>
      <c r="S1048" s="18">
        <f t="shared" si="117"/>
        <v>167</v>
      </c>
      <c r="T1048" s="30">
        <f t="shared" si="118"/>
        <v>68209.958443113763</v>
      </c>
    </row>
    <row r="1049" spans="1:20" ht="14.25" customHeight="1">
      <c r="A1049" s="6">
        <v>45640</v>
      </c>
      <c r="B1049" s="7" t="s">
        <v>57</v>
      </c>
      <c r="C1049" s="7" t="s">
        <v>58</v>
      </c>
      <c r="D1049" s="7" t="s">
        <v>59</v>
      </c>
      <c r="E1049" s="7" t="s">
        <v>60</v>
      </c>
      <c r="F1049" s="7" t="s">
        <v>61</v>
      </c>
      <c r="G1049" s="7" t="s">
        <v>31</v>
      </c>
      <c r="H1049" s="7" t="s">
        <v>32</v>
      </c>
      <c r="I1049" s="7">
        <v>48</v>
      </c>
      <c r="J1049" s="7">
        <v>48</v>
      </c>
      <c r="K1049" s="7">
        <v>4756.8</v>
      </c>
      <c r="L1049" s="7"/>
      <c r="M1049" s="12" t="s">
        <v>105</v>
      </c>
      <c r="N1049" s="13">
        <f t="shared" si="112"/>
        <v>99.100000000000009</v>
      </c>
      <c r="O1049" s="13">
        <f t="shared" si="113"/>
        <v>4756.8</v>
      </c>
      <c r="P1049" s="13">
        <f t="shared" si="114"/>
        <v>333093.05000000005</v>
      </c>
      <c r="Q1049" s="13">
        <f t="shared" si="115"/>
        <v>285524.17999999993</v>
      </c>
      <c r="R1049" s="13">
        <f t="shared" si="116"/>
        <v>4411926.2399999993</v>
      </c>
      <c r="S1049" s="18">
        <f t="shared" si="117"/>
        <v>178</v>
      </c>
      <c r="T1049" s="30">
        <f t="shared" si="118"/>
        <v>24786.102471910108</v>
      </c>
    </row>
    <row r="1050" spans="1:20" ht="14.25" customHeight="1">
      <c r="A1050" s="6">
        <v>45643</v>
      </c>
      <c r="B1050" s="7" t="s">
        <v>57</v>
      </c>
      <c r="C1050" s="7" t="s">
        <v>58</v>
      </c>
      <c r="D1050" s="7" t="s">
        <v>59</v>
      </c>
      <c r="E1050" s="7" t="s">
        <v>60</v>
      </c>
      <c r="F1050" s="7" t="s">
        <v>61</v>
      </c>
      <c r="G1050" s="7" t="s">
        <v>31</v>
      </c>
      <c r="H1050" s="7" t="s">
        <v>32</v>
      </c>
      <c r="I1050" s="7">
        <v>48</v>
      </c>
      <c r="J1050" s="7">
        <v>48</v>
      </c>
      <c r="K1050" s="7">
        <v>4756.8</v>
      </c>
      <c r="L1050" s="7"/>
      <c r="M1050" s="12" t="s">
        <v>136</v>
      </c>
      <c r="N1050" s="13">
        <f t="shared" si="112"/>
        <v>99.100000000000009</v>
      </c>
      <c r="O1050" s="13">
        <f t="shared" si="113"/>
        <v>4756.8</v>
      </c>
      <c r="P1050" s="13">
        <f t="shared" si="114"/>
        <v>328336.25</v>
      </c>
      <c r="Q1050" s="13">
        <f t="shared" si="115"/>
        <v>280767.38</v>
      </c>
      <c r="R1050" s="13">
        <f t="shared" si="116"/>
        <v>11386313.039999999</v>
      </c>
      <c r="S1050" s="18">
        <f t="shared" si="117"/>
        <v>166</v>
      </c>
      <c r="T1050" s="30">
        <f t="shared" si="118"/>
        <v>68592.247228915658</v>
      </c>
    </row>
    <row r="1051" spans="1:20" ht="14.25" customHeight="1">
      <c r="A1051" s="6">
        <v>45640</v>
      </c>
      <c r="B1051" s="7" t="s">
        <v>57</v>
      </c>
      <c r="C1051" s="7" t="s">
        <v>69</v>
      </c>
      <c r="D1051" s="7" t="s">
        <v>70</v>
      </c>
      <c r="E1051" s="7" t="s">
        <v>60</v>
      </c>
      <c r="F1051" s="7" t="s">
        <v>61</v>
      </c>
      <c r="G1051" s="7" t="s">
        <v>31</v>
      </c>
      <c r="H1051" s="7" t="s">
        <v>32</v>
      </c>
      <c r="I1051" s="7">
        <v>48</v>
      </c>
      <c r="J1051" s="7">
        <v>48</v>
      </c>
      <c r="K1051" s="7">
        <v>4756.8</v>
      </c>
      <c r="L1051" s="7"/>
      <c r="M1051" s="12" t="s">
        <v>105</v>
      </c>
      <c r="N1051" s="13">
        <f t="shared" si="112"/>
        <v>99.100000000000009</v>
      </c>
      <c r="O1051" s="13">
        <f t="shared" si="113"/>
        <v>4756.8</v>
      </c>
      <c r="P1051" s="13">
        <f t="shared" si="114"/>
        <v>323579.45</v>
      </c>
      <c r="Q1051" s="13">
        <f t="shared" si="115"/>
        <v>354400.50999999995</v>
      </c>
      <c r="R1051" s="13">
        <f t="shared" si="116"/>
        <v>4407169.4399999995</v>
      </c>
      <c r="S1051" s="18">
        <f t="shared" si="117"/>
        <v>177</v>
      </c>
      <c r="T1051" s="30">
        <f t="shared" si="118"/>
        <v>24899.262372881352</v>
      </c>
    </row>
    <row r="1052" spans="1:20" ht="14.25" customHeight="1">
      <c r="A1052" s="6">
        <v>45642</v>
      </c>
      <c r="B1052" s="7" t="s">
        <v>57</v>
      </c>
      <c r="C1052" s="7" t="s">
        <v>106</v>
      </c>
      <c r="D1052" s="7" t="s">
        <v>107</v>
      </c>
      <c r="E1052" s="7" t="s">
        <v>81</v>
      </c>
      <c r="F1052" s="7" t="s">
        <v>82</v>
      </c>
      <c r="G1052" s="7" t="s">
        <v>62</v>
      </c>
      <c r="H1052" s="7" t="s">
        <v>124</v>
      </c>
      <c r="I1052" s="7">
        <v>6</v>
      </c>
      <c r="J1052" s="7">
        <v>12</v>
      </c>
      <c r="K1052" s="7">
        <v>4766.6400000000003</v>
      </c>
      <c r="L1052" s="7"/>
      <c r="M1052" s="12" t="s">
        <v>136</v>
      </c>
      <c r="N1052" s="13">
        <f t="shared" si="112"/>
        <v>397.22</v>
      </c>
      <c r="O1052" s="13">
        <f t="shared" si="113"/>
        <v>4766.6400000000003</v>
      </c>
      <c r="P1052" s="13">
        <f t="shared" si="114"/>
        <v>454625.49999999994</v>
      </c>
      <c r="Q1052" s="13">
        <f t="shared" si="115"/>
        <v>259327.76</v>
      </c>
      <c r="R1052" s="13">
        <f t="shared" si="116"/>
        <v>11381556.24</v>
      </c>
      <c r="S1052" s="18">
        <f t="shared" si="117"/>
        <v>165</v>
      </c>
      <c r="T1052" s="30">
        <f t="shared" si="118"/>
        <v>68979.128727272735</v>
      </c>
    </row>
    <row r="1053" spans="1:20" ht="14.25" customHeight="1">
      <c r="A1053" s="6">
        <v>45642</v>
      </c>
      <c r="B1053" s="7" t="s">
        <v>57</v>
      </c>
      <c r="C1053" s="7" t="s">
        <v>129</v>
      </c>
      <c r="D1053" s="7" t="s">
        <v>130</v>
      </c>
      <c r="E1053" s="7" t="s">
        <v>81</v>
      </c>
      <c r="F1053" s="7" t="s">
        <v>82</v>
      </c>
      <c r="G1053" s="7" t="s">
        <v>62</v>
      </c>
      <c r="H1053" s="7" t="s">
        <v>124</v>
      </c>
      <c r="I1053" s="7">
        <v>6</v>
      </c>
      <c r="J1053" s="7">
        <v>12</v>
      </c>
      <c r="K1053" s="7">
        <v>4766.6400000000003</v>
      </c>
      <c r="L1053" s="7"/>
      <c r="M1053" s="12" t="s">
        <v>136</v>
      </c>
      <c r="N1053" s="13">
        <f t="shared" si="112"/>
        <v>397.22</v>
      </c>
      <c r="O1053" s="13">
        <f t="shared" si="113"/>
        <v>4766.6400000000003</v>
      </c>
      <c r="P1053" s="13">
        <f t="shared" si="114"/>
        <v>449858.85999999993</v>
      </c>
      <c r="Q1053" s="13">
        <f t="shared" si="115"/>
        <v>361564.8</v>
      </c>
      <c r="R1053" s="13">
        <f t="shared" si="116"/>
        <v>11376789.6</v>
      </c>
      <c r="S1053" s="18">
        <f t="shared" si="117"/>
        <v>164</v>
      </c>
      <c r="T1053" s="30">
        <f t="shared" si="118"/>
        <v>69370.668292682923</v>
      </c>
    </row>
    <row r="1054" spans="1:20" ht="14.25" customHeight="1">
      <c r="A1054" s="6">
        <v>45645</v>
      </c>
      <c r="B1054" s="7" t="s">
        <v>57</v>
      </c>
      <c r="C1054" s="7" t="s">
        <v>87</v>
      </c>
      <c r="D1054" s="7" t="s">
        <v>88</v>
      </c>
      <c r="E1054" s="7" t="s">
        <v>60</v>
      </c>
      <c r="F1054" s="7" t="s">
        <v>61</v>
      </c>
      <c r="G1054" s="7" t="s">
        <v>18</v>
      </c>
      <c r="H1054" s="7" t="s">
        <v>104</v>
      </c>
      <c r="I1054" s="7">
        <v>480</v>
      </c>
      <c r="J1054" s="7">
        <v>120</v>
      </c>
      <c r="K1054" s="7">
        <v>4800</v>
      </c>
      <c r="L1054" s="7"/>
      <c r="M1054" s="12" t="s">
        <v>136</v>
      </c>
      <c r="N1054" s="13">
        <f t="shared" si="112"/>
        <v>40</v>
      </c>
      <c r="O1054" s="13">
        <f t="shared" si="113"/>
        <v>4800</v>
      </c>
      <c r="P1054" s="13">
        <f t="shared" si="114"/>
        <v>306293.2</v>
      </c>
      <c r="Q1054" s="13">
        <f t="shared" si="115"/>
        <v>546360.30000000005</v>
      </c>
      <c r="R1054" s="13">
        <f t="shared" si="116"/>
        <v>11372022.959999999</v>
      </c>
      <c r="S1054" s="18">
        <f t="shared" si="117"/>
        <v>163</v>
      </c>
      <c r="T1054" s="30">
        <f t="shared" si="118"/>
        <v>69767.012024539872</v>
      </c>
    </row>
    <row r="1055" spans="1:20" ht="14.25" customHeight="1">
      <c r="A1055" s="6">
        <v>45640</v>
      </c>
      <c r="B1055" s="7" t="s">
        <v>57</v>
      </c>
      <c r="C1055" s="7" t="s">
        <v>96</v>
      </c>
      <c r="D1055" s="7" t="s">
        <v>97</v>
      </c>
      <c r="E1055" s="7" t="s">
        <v>60</v>
      </c>
      <c r="F1055" s="7" t="s">
        <v>61</v>
      </c>
      <c r="G1055" s="7" t="s">
        <v>74</v>
      </c>
      <c r="H1055" s="7" t="s">
        <v>76</v>
      </c>
      <c r="I1055" s="7">
        <v>12</v>
      </c>
      <c r="J1055" s="7">
        <v>6</v>
      </c>
      <c r="K1055" s="7">
        <v>4816.08</v>
      </c>
      <c r="L1055" s="7"/>
      <c r="M1055" s="12" t="s">
        <v>105</v>
      </c>
      <c r="N1055" s="13">
        <f t="shared" si="112"/>
        <v>802.68</v>
      </c>
      <c r="O1055" s="13">
        <f t="shared" si="113"/>
        <v>4816.08</v>
      </c>
      <c r="P1055" s="13">
        <f t="shared" si="114"/>
        <v>27047.52</v>
      </c>
      <c r="Q1055" s="13">
        <f t="shared" si="115"/>
        <v>692490.98</v>
      </c>
      <c r="R1055" s="13">
        <f t="shared" si="116"/>
        <v>4402412.6399999997</v>
      </c>
      <c r="S1055" s="18">
        <f t="shared" si="117"/>
        <v>176</v>
      </c>
      <c r="T1055" s="30">
        <f t="shared" si="118"/>
        <v>25013.70818181818</v>
      </c>
    </row>
    <row r="1056" spans="1:20" ht="14.25" customHeight="1">
      <c r="A1056" s="6">
        <v>45640</v>
      </c>
      <c r="B1056" s="7" t="s">
        <v>57</v>
      </c>
      <c r="C1056" s="7" t="s">
        <v>90</v>
      </c>
      <c r="D1056" s="7" t="s">
        <v>91</v>
      </c>
      <c r="E1056" s="7" t="s">
        <v>81</v>
      </c>
      <c r="F1056" s="7" t="s">
        <v>82</v>
      </c>
      <c r="G1056" s="7" t="s">
        <v>40</v>
      </c>
      <c r="H1056" s="7" t="s">
        <v>93</v>
      </c>
      <c r="I1056" s="7">
        <v>16</v>
      </c>
      <c r="J1056" s="7">
        <v>16</v>
      </c>
      <c r="K1056" s="7">
        <v>4939.84</v>
      </c>
      <c r="L1056" s="7"/>
      <c r="M1056" s="12" t="s">
        <v>105</v>
      </c>
      <c r="N1056" s="13">
        <f t="shared" si="112"/>
        <v>308.74</v>
      </c>
      <c r="O1056" s="13">
        <f t="shared" si="113"/>
        <v>4939.84</v>
      </c>
      <c r="P1056" s="13">
        <f t="shared" si="114"/>
        <v>966160.08000000007</v>
      </c>
      <c r="Q1056" s="13">
        <f t="shared" si="115"/>
        <v>276945.81</v>
      </c>
      <c r="R1056" s="13">
        <f t="shared" si="116"/>
        <v>4397596.5599999996</v>
      </c>
      <c r="S1056" s="18">
        <f t="shared" si="117"/>
        <v>175</v>
      </c>
      <c r="T1056" s="30">
        <f t="shared" si="118"/>
        <v>25129.123199999998</v>
      </c>
    </row>
    <row r="1057" spans="1:20" ht="14.25" customHeight="1">
      <c r="A1057" s="6">
        <v>45640</v>
      </c>
      <c r="B1057" s="7" t="s">
        <v>57</v>
      </c>
      <c r="C1057" s="7" t="s">
        <v>106</v>
      </c>
      <c r="D1057" s="7" t="s">
        <v>107</v>
      </c>
      <c r="E1057" s="7" t="s">
        <v>81</v>
      </c>
      <c r="F1057" s="7" t="s">
        <v>82</v>
      </c>
      <c r="G1057" s="7" t="s">
        <v>40</v>
      </c>
      <c r="H1057" s="7" t="s">
        <v>93</v>
      </c>
      <c r="I1057" s="7">
        <v>16</v>
      </c>
      <c r="J1057" s="7">
        <v>16</v>
      </c>
      <c r="K1057" s="7">
        <v>4939.84</v>
      </c>
      <c r="L1057" s="7"/>
      <c r="M1057" s="12" t="s">
        <v>105</v>
      </c>
      <c r="N1057" s="13">
        <f t="shared" si="112"/>
        <v>308.74</v>
      </c>
      <c r="O1057" s="13">
        <f t="shared" si="113"/>
        <v>4939.84</v>
      </c>
      <c r="P1057" s="13">
        <f t="shared" si="114"/>
        <v>961220.24</v>
      </c>
      <c r="Q1057" s="13">
        <f t="shared" si="115"/>
        <v>254561.12</v>
      </c>
      <c r="R1057" s="13">
        <f t="shared" si="116"/>
        <v>4392656.72</v>
      </c>
      <c r="S1057" s="18">
        <f t="shared" si="117"/>
        <v>174</v>
      </c>
      <c r="T1057" s="30">
        <f t="shared" si="118"/>
        <v>25245.153563218388</v>
      </c>
    </row>
    <row r="1058" spans="1:20" ht="14.25" customHeight="1">
      <c r="A1058" s="6">
        <v>45646</v>
      </c>
      <c r="B1058" s="7" t="s">
        <v>57</v>
      </c>
      <c r="C1058" s="7" t="s">
        <v>99</v>
      </c>
      <c r="D1058" s="7" t="s">
        <v>100</v>
      </c>
      <c r="E1058" s="7" t="s">
        <v>81</v>
      </c>
      <c r="F1058" s="7" t="s">
        <v>82</v>
      </c>
      <c r="G1058" s="7" t="s">
        <v>40</v>
      </c>
      <c r="H1058" s="7" t="s">
        <v>93</v>
      </c>
      <c r="I1058" s="7">
        <v>16</v>
      </c>
      <c r="J1058" s="7">
        <v>16</v>
      </c>
      <c r="K1058" s="7">
        <v>4939.84</v>
      </c>
      <c r="L1058" s="7"/>
      <c r="M1058" s="12" t="s">
        <v>136</v>
      </c>
      <c r="N1058" s="13">
        <f t="shared" si="112"/>
        <v>308.74</v>
      </c>
      <c r="O1058" s="13">
        <f t="shared" si="113"/>
        <v>4939.84</v>
      </c>
      <c r="P1058" s="13">
        <f t="shared" si="114"/>
        <v>956280.39999999991</v>
      </c>
      <c r="Q1058" s="13">
        <f t="shared" si="115"/>
        <v>179748.78999999998</v>
      </c>
      <c r="R1058" s="13">
        <f t="shared" si="116"/>
        <v>11367222.959999999</v>
      </c>
      <c r="S1058" s="18">
        <f t="shared" si="117"/>
        <v>162</v>
      </c>
      <c r="T1058" s="30">
        <f t="shared" si="118"/>
        <v>70168.042962962951</v>
      </c>
    </row>
    <row r="1059" spans="1:20" ht="14.25" customHeight="1">
      <c r="A1059" s="6">
        <v>45640</v>
      </c>
      <c r="B1059" s="7" t="s">
        <v>57</v>
      </c>
      <c r="C1059" s="7" t="s">
        <v>96</v>
      </c>
      <c r="D1059" s="7" t="s">
        <v>97</v>
      </c>
      <c r="E1059" s="7" t="s">
        <v>60</v>
      </c>
      <c r="F1059" s="7" t="s">
        <v>61</v>
      </c>
      <c r="G1059" s="7" t="s">
        <v>40</v>
      </c>
      <c r="H1059" s="7" t="s">
        <v>93</v>
      </c>
      <c r="I1059" s="7">
        <v>16</v>
      </c>
      <c r="J1059" s="7">
        <v>16</v>
      </c>
      <c r="K1059" s="7">
        <v>4939.84</v>
      </c>
      <c r="L1059" s="7"/>
      <c r="M1059" s="12" t="s">
        <v>105</v>
      </c>
      <c r="N1059" s="13">
        <f t="shared" si="112"/>
        <v>308.74</v>
      </c>
      <c r="O1059" s="13">
        <f t="shared" si="113"/>
        <v>4939.84</v>
      </c>
      <c r="P1059" s="13">
        <f t="shared" si="114"/>
        <v>951340.56</v>
      </c>
      <c r="Q1059" s="13">
        <f t="shared" si="115"/>
        <v>687674.89999999991</v>
      </c>
      <c r="R1059" s="13">
        <f t="shared" si="116"/>
        <v>4387716.88</v>
      </c>
      <c r="S1059" s="18">
        <f t="shared" si="117"/>
        <v>173</v>
      </c>
      <c r="T1059" s="30">
        <f t="shared" si="118"/>
        <v>25362.525317919073</v>
      </c>
    </row>
    <row r="1060" spans="1:20" ht="14.25" customHeight="1">
      <c r="A1060" s="6">
        <v>45646</v>
      </c>
      <c r="B1060" s="7" t="s">
        <v>57</v>
      </c>
      <c r="C1060" s="7" t="s">
        <v>96</v>
      </c>
      <c r="D1060" s="7" t="s">
        <v>97</v>
      </c>
      <c r="E1060" s="7" t="s">
        <v>60</v>
      </c>
      <c r="F1060" s="7" t="s">
        <v>61</v>
      </c>
      <c r="G1060" s="7" t="s">
        <v>40</v>
      </c>
      <c r="H1060" s="7" t="s">
        <v>93</v>
      </c>
      <c r="I1060" s="7">
        <v>16</v>
      </c>
      <c r="J1060" s="7">
        <v>16</v>
      </c>
      <c r="K1060" s="7">
        <v>4939.84</v>
      </c>
      <c r="L1060" s="7"/>
      <c r="M1060" s="12" t="s">
        <v>136</v>
      </c>
      <c r="N1060" s="13">
        <f t="shared" si="112"/>
        <v>308.74</v>
      </c>
      <c r="O1060" s="13">
        <f t="shared" si="113"/>
        <v>4939.84</v>
      </c>
      <c r="P1060" s="13">
        <f t="shared" si="114"/>
        <v>946400.72</v>
      </c>
      <c r="Q1060" s="13">
        <f t="shared" si="115"/>
        <v>682735.05999999994</v>
      </c>
      <c r="R1060" s="13">
        <f t="shared" si="116"/>
        <v>11362283.119999999</v>
      </c>
      <c r="S1060" s="18">
        <f t="shared" si="117"/>
        <v>161</v>
      </c>
      <c r="T1060" s="30">
        <f t="shared" si="118"/>
        <v>70573.187080745338</v>
      </c>
    </row>
    <row r="1061" spans="1:20" ht="14.25" customHeight="1">
      <c r="A1061" s="6">
        <v>45640</v>
      </c>
      <c r="B1061" s="7" t="s">
        <v>57</v>
      </c>
      <c r="C1061" s="7" t="s">
        <v>99</v>
      </c>
      <c r="D1061" s="7" t="s">
        <v>100</v>
      </c>
      <c r="E1061" s="7" t="s">
        <v>81</v>
      </c>
      <c r="F1061" s="7" t="s">
        <v>82</v>
      </c>
      <c r="G1061" s="7" t="s">
        <v>110</v>
      </c>
      <c r="H1061" s="7" t="s">
        <v>111</v>
      </c>
      <c r="I1061" s="7">
        <v>24</v>
      </c>
      <c r="J1061" s="7">
        <v>24</v>
      </c>
      <c r="K1061" s="7">
        <v>4959.84</v>
      </c>
      <c r="L1061" s="7"/>
      <c r="M1061" s="12" t="s">
        <v>105</v>
      </c>
      <c r="N1061" s="13">
        <f t="shared" si="112"/>
        <v>206.66</v>
      </c>
      <c r="O1061" s="13">
        <f t="shared" si="113"/>
        <v>4959.84</v>
      </c>
      <c r="P1061" s="13">
        <f t="shared" si="114"/>
        <v>72224.2</v>
      </c>
      <c r="Q1061" s="13">
        <f t="shared" si="115"/>
        <v>174808.95</v>
      </c>
      <c r="R1061" s="13">
        <f t="shared" si="116"/>
        <v>4382777.04</v>
      </c>
      <c r="S1061" s="18">
        <f t="shared" si="117"/>
        <v>172</v>
      </c>
      <c r="T1061" s="30">
        <f t="shared" si="118"/>
        <v>25481.261860465118</v>
      </c>
    </row>
    <row r="1062" spans="1:20" ht="14.25" customHeight="1">
      <c r="A1062" s="6">
        <v>45639</v>
      </c>
      <c r="B1062" s="7" t="s">
        <v>57</v>
      </c>
      <c r="C1062" s="7" t="s">
        <v>65</v>
      </c>
      <c r="D1062" s="7" t="s">
        <v>66</v>
      </c>
      <c r="E1062" s="7" t="s">
        <v>60</v>
      </c>
      <c r="F1062" s="7" t="s">
        <v>61</v>
      </c>
      <c r="G1062" s="7" t="s">
        <v>74</v>
      </c>
      <c r="H1062" s="7" t="s">
        <v>75</v>
      </c>
      <c r="I1062" s="7">
        <v>12</v>
      </c>
      <c r="J1062" s="7">
        <v>6</v>
      </c>
      <c r="K1062" s="7">
        <v>4982.16</v>
      </c>
      <c r="L1062" s="7"/>
      <c r="M1062" s="12" t="s">
        <v>64</v>
      </c>
      <c r="N1062" s="13">
        <f t="shared" si="112"/>
        <v>830.36</v>
      </c>
      <c r="O1062" s="13">
        <f t="shared" si="113"/>
        <v>4982.16</v>
      </c>
      <c r="P1062" s="13">
        <f t="shared" si="114"/>
        <v>252947.56000000003</v>
      </c>
      <c r="Q1062" s="13">
        <f t="shared" si="115"/>
        <v>440291.80999999994</v>
      </c>
      <c r="R1062" s="13">
        <f t="shared" si="116"/>
        <v>657764.8899999999</v>
      </c>
      <c r="S1062" s="18">
        <f t="shared" si="117"/>
        <v>35</v>
      </c>
      <c r="T1062" s="30">
        <f t="shared" si="118"/>
        <v>18793.282571428568</v>
      </c>
    </row>
    <row r="1063" spans="1:20" ht="14.25" customHeight="1">
      <c r="A1063" s="6">
        <v>45640</v>
      </c>
      <c r="B1063" s="7" t="s">
        <v>57</v>
      </c>
      <c r="C1063" s="7" t="s">
        <v>90</v>
      </c>
      <c r="D1063" s="7" t="s">
        <v>91</v>
      </c>
      <c r="E1063" s="7" t="s">
        <v>81</v>
      </c>
      <c r="F1063" s="7" t="s">
        <v>82</v>
      </c>
      <c r="G1063" s="7" t="s">
        <v>55</v>
      </c>
      <c r="H1063" s="7" t="s">
        <v>56</v>
      </c>
      <c r="I1063" s="7">
        <v>4</v>
      </c>
      <c r="J1063" s="7">
        <v>4</v>
      </c>
      <c r="K1063" s="7">
        <v>4996.6400000000003</v>
      </c>
      <c r="L1063" s="7"/>
      <c r="M1063" s="12" t="s">
        <v>105</v>
      </c>
      <c r="N1063" s="13">
        <f t="shared" si="112"/>
        <v>1249.1600000000001</v>
      </c>
      <c r="O1063" s="13">
        <f t="shared" si="113"/>
        <v>4996.6400000000003</v>
      </c>
      <c r="P1063" s="13">
        <f t="shared" si="114"/>
        <v>214635.97999999998</v>
      </c>
      <c r="Q1063" s="13">
        <f t="shared" si="115"/>
        <v>272005.97000000003</v>
      </c>
      <c r="R1063" s="13">
        <f t="shared" si="116"/>
        <v>4377817.1999999993</v>
      </c>
      <c r="S1063" s="18">
        <f t="shared" si="117"/>
        <v>171</v>
      </c>
      <c r="T1063" s="30">
        <f t="shared" si="118"/>
        <v>25601.270175438593</v>
      </c>
    </row>
    <row r="1064" spans="1:20" ht="14.25" customHeight="1">
      <c r="A1064" s="6">
        <v>45645</v>
      </c>
      <c r="B1064" s="7" t="s">
        <v>57</v>
      </c>
      <c r="C1064" s="7" t="s">
        <v>87</v>
      </c>
      <c r="D1064" s="7" t="s">
        <v>88</v>
      </c>
      <c r="E1064" s="7" t="s">
        <v>60</v>
      </c>
      <c r="F1064" s="7" t="s">
        <v>61</v>
      </c>
      <c r="G1064" s="7" t="s">
        <v>31</v>
      </c>
      <c r="H1064" s="7" t="s">
        <v>117</v>
      </c>
      <c r="I1064" s="7">
        <v>112</v>
      </c>
      <c r="J1064" s="7">
        <v>112</v>
      </c>
      <c r="K1064" s="7">
        <v>5044.4799999999996</v>
      </c>
      <c r="L1064" s="7"/>
      <c r="M1064" s="12" t="s">
        <v>136</v>
      </c>
      <c r="N1064" s="13">
        <f t="shared" si="112"/>
        <v>45.04</v>
      </c>
      <c r="O1064" s="13">
        <f t="shared" si="113"/>
        <v>5044.4799999999996</v>
      </c>
      <c r="P1064" s="13">
        <f t="shared" si="114"/>
        <v>137037.51999999999</v>
      </c>
      <c r="Q1064" s="13">
        <f t="shared" si="115"/>
        <v>541560.30000000005</v>
      </c>
      <c r="R1064" s="13">
        <f t="shared" si="116"/>
        <v>11357343.279999999</v>
      </c>
      <c r="S1064" s="18">
        <f t="shared" si="117"/>
        <v>160</v>
      </c>
      <c r="T1064" s="30">
        <f t="shared" si="118"/>
        <v>70983.395499999999</v>
      </c>
    </row>
    <row r="1065" spans="1:20" ht="14.25" customHeight="1">
      <c r="A1065" s="6">
        <v>45643</v>
      </c>
      <c r="B1065" s="7" t="s">
        <v>57</v>
      </c>
      <c r="C1065" s="7" t="s">
        <v>137</v>
      </c>
      <c r="D1065" s="7" t="s">
        <v>138</v>
      </c>
      <c r="E1065" s="7" t="s">
        <v>60</v>
      </c>
      <c r="F1065" s="7" t="s">
        <v>61</v>
      </c>
      <c r="G1065" s="7" t="s">
        <v>31</v>
      </c>
      <c r="H1065" s="7" t="s">
        <v>117</v>
      </c>
      <c r="I1065" s="7">
        <v>112</v>
      </c>
      <c r="J1065" s="7">
        <v>112</v>
      </c>
      <c r="K1065" s="7">
        <v>5044.4799999999996</v>
      </c>
      <c r="L1065" s="7"/>
      <c r="M1065" s="12" t="s">
        <v>136</v>
      </c>
      <c r="N1065" s="13">
        <f t="shared" si="112"/>
        <v>45.04</v>
      </c>
      <c r="O1065" s="13">
        <f t="shared" si="113"/>
        <v>5044.4799999999996</v>
      </c>
      <c r="P1065" s="13">
        <f t="shared" si="114"/>
        <v>131993.04</v>
      </c>
      <c r="Q1065" s="13">
        <f t="shared" si="115"/>
        <v>295370.71000000002</v>
      </c>
      <c r="R1065" s="13">
        <f t="shared" si="116"/>
        <v>11352298.799999999</v>
      </c>
      <c r="S1065" s="18">
        <f t="shared" si="117"/>
        <v>159</v>
      </c>
      <c r="T1065" s="30">
        <f t="shared" si="118"/>
        <v>71398.105660377347</v>
      </c>
    </row>
    <row r="1066" spans="1:20" ht="14.25" customHeight="1">
      <c r="A1066" s="6">
        <v>45643</v>
      </c>
      <c r="B1066" s="7" t="s">
        <v>57</v>
      </c>
      <c r="C1066" s="7" t="s">
        <v>137</v>
      </c>
      <c r="D1066" s="7" t="s">
        <v>138</v>
      </c>
      <c r="E1066" s="7" t="s">
        <v>60</v>
      </c>
      <c r="F1066" s="7" t="s">
        <v>61</v>
      </c>
      <c r="G1066" s="7" t="s">
        <v>31</v>
      </c>
      <c r="H1066" s="7" t="s">
        <v>32</v>
      </c>
      <c r="I1066" s="7">
        <v>32</v>
      </c>
      <c r="J1066" s="7">
        <v>32</v>
      </c>
      <c r="K1066" s="7">
        <v>5045.12</v>
      </c>
      <c r="L1066" s="7"/>
      <c r="M1066" s="12" t="s">
        <v>136</v>
      </c>
      <c r="N1066" s="13">
        <f t="shared" si="112"/>
        <v>157.66</v>
      </c>
      <c r="O1066" s="13">
        <f t="shared" si="113"/>
        <v>5045.12</v>
      </c>
      <c r="P1066" s="13">
        <f t="shared" si="114"/>
        <v>318822.65000000002</v>
      </c>
      <c r="Q1066" s="13">
        <f t="shared" si="115"/>
        <v>290326.23</v>
      </c>
      <c r="R1066" s="13">
        <f t="shared" si="116"/>
        <v>11347254.32</v>
      </c>
      <c r="S1066" s="18">
        <f t="shared" si="117"/>
        <v>158</v>
      </c>
      <c r="T1066" s="30">
        <f t="shared" si="118"/>
        <v>71818.065316455701</v>
      </c>
    </row>
    <row r="1067" spans="1:20" ht="14.25" customHeight="1">
      <c r="A1067" s="6">
        <v>45640</v>
      </c>
      <c r="B1067" s="7" t="s">
        <v>57</v>
      </c>
      <c r="C1067" s="7" t="s">
        <v>79</v>
      </c>
      <c r="D1067" s="7" t="s">
        <v>80</v>
      </c>
      <c r="E1067" s="7" t="s">
        <v>81</v>
      </c>
      <c r="F1067" s="7" t="s">
        <v>82</v>
      </c>
      <c r="G1067" s="7" t="s">
        <v>62</v>
      </c>
      <c r="H1067" s="7" t="s">
        <v>71</v>
      </c>
      <c r="I1067" s="7">
        <v>5</v>
      </c>
      <c r="J1067" s="7">
        <v>50</v>
      </c>
      <c r="K1067" s="7">
        <v>5102</v>
      </c>
      <c r="L1067" s="7"/>
      <c r="M1067" s="12" t="s">
        <v>105</v>
      </c>
      <c r="N1067" s="13">
        <f t="shared" si="112"/>
        <v>102.04</v>
      </c>
      <c r="O1067" s="13">
        <f t="shared" si="113"/>
        <v>5102</v>
      </c>
      <c r="P1067" s="13">
        <f t="shared" si="114"/>
        <v>784117.64</v>
      </c>
      <c r="Q1067" s="13">
        <f t="shared" si="115"/>
        <v>165879.69</v>
      </c>
      <c r="R1067" s="13">
        <f t="shared" si="116"/>
        <v>4372820.5599999996</v>
      </c>
      <c r="S1067" s="18">
        <f t="shared" si="117"/>
        <v>170</v>
      </c>
      <c r="T1067" s="30">
        <f t="shared" si="118"/>
        <v>25722.473882352941</v>
      </c>
    </row>
    <row r="1068" spans="1:20" ht="14.25" customHeight="1">
      <c r="A1068" s="6">
        <v>45640</v>
      </c>
      <c r="B1068" s="7" t="s">
        <v>57</v>
      </c>
      <c r="C1068" s="7" t="s">
        <v>96</v>
      </c>
      <c r="D1068" s="7" t="s">
        <v>97</v>
      </c>
      <c r="E1068" s="7" t="s">
        <v>60</v>
      </c>
      <c r="F1068" s="7" t="s">
        <v>61</v>
      </c>
      <c r="G1068" s="7" t="s">
        <v>62</v>
      </c>
      <c r="H1068" s="7" t="s">
        <v>71</v>
      </c>
      <c r="I1068" s="7">
        <v>5</v>
      </c>
      <c r="J1068" s="7">
        <v>50</v>
      </c>
      <c r="K1068" s="7">
        <v>5102</v>
      </c>
      <c r="L1068" s="7"/>
      <c r="M1068" s="12" t="s">
        <v>105</v>
      </c>
      <c r="N1068" s="13">
        <f t="shared" si="112"/>
        <v>102.04</v>
      </c>
      <c r="O1068" s="13">
        <f t="shared" si="113"/>
        <v>5102</v>
      </c>
      <c r="P1068" s="13">
        <f t="shared" si="114"/>
        <v>779015.64</v>
      </c>
      <c r="Q1068" s="13">
        <f t="shared" si="115"/>
        <v>677795.22</v>
      </c>
      <c r="R1068" s="13">
        <f t="shared" si="116"/>
        <v>4367718.5599999996</v>
      </c>
      <c r="S1068" s="18">
        <f t="shared" si="117"/>
        <v>169</v>
      </c>
      <c r="T1068" s="30">
        <f t="shared" si="118"/>
        <v>25844.488520710056</v>
      </c>
    </row>
    <row r="1069" spans="1:20" ht="14.25" customHeight="1">
      <c r="A1069" s="6">
        <v>45642</v>
      </c>
      <c r="B1069" s="7" t="s">
        <v>57</v>
      </c>
      <c r="C1069" s="7" t="s">
        <v>106</v>
      </c>
      <c r="D1069" s="7" t="s">
        <v>107</v>
      </c>
      <c r="E1069" s="7" t="s">
        <v>81</v>
      </c>
      <c r="F1069" s="7" t="s">
        <v>82</v>
      </c>
      <c r="G1069" s="7" t="s">
        <v>62</v>
      </c>
      <c r="H1069" s="7" t="s">
        <v>63</v>
      </c>
      <c r="I1069" s="7">
        <v>5</v>
      </c>
      <c r="J1069" s="7">
        <v>50</v>
      </c>
      <c r="K1069" s="7">
        <v>5102</v>
      </c>
      <c r="L1069" s="7"/>
      <c r="M1069" s="12" t="s">
        <v>136</v>
      </c>
      <c r="N1069" s="13">
        <f t="shared" si="112"/>
        <v>102.04</v>
      </c>
      <c r="O1069" s="13">
        <f t="shared" si="113"/>
        <v>5102</v>
      </c>
      <c r="P1069" s="13">
        <f t="shared" si="114"/>
        <v>1064819.3400000001</v>
      </c>
      <c r="Q1069" s="13">
        <f t="shared" si="115"/>
        <v>249621.28</v>
      </c>
      <c r="R1069" s="13">
        <f t="shared" si="116"/>
        <v>11342209.199999999</v>
      </c>
      <c r="S1069" s="18">
        <f t="shared" si="117"/>
        <v>157</v>
      </c>
      <c r="T1069" s="30">
        <f t="shared" si="118"/>
        <v>72243.370700636937</v>
      </c>
    </row>
    <row r="1070" spans="1:20" ht="14.25" customHeight="1">
      <c r="A1070" s="6">
        <v>45644</v>
      </c>
      <c r="B1070" s="7" t="s">
        <v>57</v>
      </c>
      <c r="C1070" s="7" t="s">
        <v>65</v>
      </c>
      <c r="D1070" s="7" t="s">
        <v>66</v>
      </c>
      <c r="E1070" s="7" t="s">
        <v>60</v>
      </c>
      <c r="F1070" s="7" t="s">
        <v>61</v>
      </c>
      <c r="G1070" s="7" t="s">
        <v>40</v>
      </c>
      <c r="H1070" s="7" t="s">
        <v>47</v>
      </c>
      <c r="I1070" s="7">
        <v>72</v>
      </c>
      <c r="J1070" s="7">
        <v>18</v>
      </c>
      <c r="K1070" s="7">
        <v>5106.78</v>
      </c>
      <c r="L1070" s="7"/>
      <c r="M1070" s="12" t="s">
        <v>136</v>
      </c>
      <c r="N1070" s="13">
        <f t="shared" si="112"/>
        <v>283.70999999999998</v>
      </c>
      <c r="O1070" s="13">
        <f t="shared" si="113"/>
        <v>5106.78</v>
      </c>
      <c r="P1070" s="13">
        <f t="shared" si="114"/>
        <v>9157195.4199999999</v>
      </c>
      <c r="Q1070" s="13">
        <f t="shared" si="115"/>
        <v>435309.64999999991</v>
      </c>
      <c r="R1070" s="13">
        <f t="shared" si="116"/>
        <v>11337107.199999999</v>
      </c>
      <c r="S1070" s="18">
        <f t="shared" si="117"/>
        <v>156</v>
      </c>
      <c r="T1070" s="30">
        <f t="shared" si="118"/>
        <v>72673.764102564091</v>
      </c>
    </row>
    <row r="1071" spans="1:20" ht="14.25" customHeight="1">
      <c r="A1071" s="6">
        <v>45645</v>
      </c>
      <c r="B1071" s="7" t="s">
        <v>57</v>
      </c>
      <c r="C1071" s="7" t="s">
        <v>87</v>
      </c>
      <c r="D1071" s="7" t="s">
        <v>88</v>
      </c>
      <c r="E1071" s="7" t="s">
        <v>60</v>
      </c>
      <c r="F1071" s="7" t="s">
        <v>61</v>
      </c>
      <c r="G1071" s="7" t="s">
        <v>94</v>
      </c>
      <c r="H1071" s="7" t="s">
        <v>98</v>
      </c>
      <c r="I1071" s="7">
        <v>18</v>
      </c>
      <c r="J1071" s="7">
        <v>18</v>
      </c>
      <c r="K1071" s="7">
        <v>5131.62</v>
      </c>
      <c r="L1071" s="7"/>
      <c r="M1071" s="12" t="s">
        <v>136</v>
      </c>
      <c r="N1071" s="13">
        <f t="shared" si="112"/>
        <v>285.08999999999997</v>
      </c>
      <c r="O1071" s="13">
        <f t="shared" si="113"/>
        <v>5131.62</v>
      </c>
      <c r="P1071" s="13">
        <f t="shared" si="114"/>
        <v>28226.22</v>
      </c>
      <c r="Q1071" s="13">
        <f t="shared" si="115"/>
        <v>536515.82000000007</v>
      </c>
      <c r="R1071" s="13">
        <f t="shared" si="116"/>
        <v>11332000.42</v>
      </c>
      <c r="S1071" s="18">
        <f t="shared" si="117"/>
        <v>155</v>
      </c>
      <c r="T1071" s="30">
        <f t="shared" si="118"/>
        <v>73109.680129032262</v>
      </c>
    </row>
    <row r="1072" spans="1:20" ht="14.25" customHeight="1">
      <c r="A1072" s="6">
        <v>45640</v>
      </c>
      <c r="B1072" s="7" t="s">
        <v>57</v>
      </c>
      <c r="C1072" s="7" t="s">
        <v>96</v>
      </c>
      <c r="D1072" s="7" t="s">
        <v>97</v>
      </c>
      <c r="E1072" s="7" t="s">
        <v>60</v>
      </c>
      <c r="F1072" s="7" t="s">
        <v>61</v>
      </c>
      <c r="G1072" s="7" t="s">
        <v>94</v>
      </c>
      <c r="H1072" s="7" t="s">
        <v>98</v>
      </c>
      <c r="I1072" s="7">
        <v>18</v>
      </c>
      <c r="J1072" s="7">
        <v>18</v>
      </c>
      <c r="K1072" s="7">
        <v>5131.62</v>
      </c>
      <c r="L1072" s="7"/>
      <c r="M1072" s="12" t="s">
        <v>64</v>
      </c>
      <c r="N1072" s="13">
        <f t="shared" si="112"/>
        <v>285.08999999999997</v>
      </c>
      <c r="O1072" s="13">
        <f t="shared" si="113"/>
        <v>5131.62</v>
      </c>
      <c r="P1072" s="13">
        <f t="shared" si="114"/>
        <v>23094.6</v>
      </c>
      <c r="Q1072" s="13">
        <f t="shared" si="115"/>
        <v>672693.22</v>
      </c>
      <c r="R1072" s="13">
        <f t="shared" si="116"/>
        <v>652782.72999999986</v>
      </c>
      <c r="S1072" s="18">
        <f t="shared" si="117"/>
        <v>34</v>
      </c>
      <c r="T1072" s="30">
        <f t="shared" si="118"/>
        <v>19199.492058823525</v>
      </c>
    </row>
    <row r="1073" spans="1:20" ht="14.25" customHeight="1">
      <c r="A1073" s="6">
        <v>45640</v>
      </c>
      <c r="B1073" s="7" t="s">
        <v>57</v>
      </c>
      <c r="C1073" s="7" t="s">
        <v>58</v>
      </c>
      <c r="D1073" s="7" t="s">
        <v>59</v>
      </c>
      <c r="E1073" s="7" t="s">
        <v>60</v>
      </c>
      <c r="F1073" s="7" t="s">
        <v>61</v>
      </c>
      <c r="G1073" s="7" t="s">
        <v>74</v>
      </c>
      <c r="H1073" s="7" t="s">
        <v>76</v>
      </c>
      <c r="I1073" s="7">
        <v>24</v>
      </c>
      <c r="J1073" s="7">
        <v>30</v>
      </c>
      <c r="K1073" s="7">
        <v>5154.6000000000004</v>
      </c>
      <c r="L1073" s="7"/>
      <c r="M1073" s="12" t="s">
        <v>105</v>
      </c>
      <c r="N1073" s="13">
        <f t="shared" si="112"/>
        <v>171.82000000000002</v>
      </c>
      <c r="O1073" s="13">
        <f t="shared" si="113"/>
        <v>5154.6000000000004</v>
      </c>
      <c r="P1073" s="13">
        <f t="shared" si="114"/>
        <v>22231.440000000002</v>
      </c>
      <c r="Q1073" s="13">
        <f t="shared" si="115"/>
        <v>276010.57999999996</v>
      </c>
      <c r="R1073" s="13">
        <f t="shared" si="116"/>
        <v>4362616.5599999996</v>
      </c>
      <c r="S1073" s="18">
        <f t="shared" si="117"/>
        <v>168</v>
      </c>
      <c r="T1073" s="30">
        <f t="shared" si="118"/>
        <v>25967.955714285712</v>
      </c>
    </row>
    <row r="1074" spans="1:20" ht="14.25" customHeight="1">
      <c r="A1074" s="6">
        <v>45640</v>
      </c>
      <c r="B1074" s="7" t="s">
        <v>57</v>
      </c>
      <c r="C1074" s="7" t="s">
        <v>69</v>
      </c>
      <c r="D1074" s="7" t="s">
        <v>70</v>
      </c>
      <c r="E1074" s="7" t="s">
        <v>60</v>
      </c>
      <c r="F1074" s="7" t="s">
        <v>61</v>
      </c>
      <c r="G1074" s="7" t="s">
        <v>62</v>
      </c>
      <c r="H1074" s="7" t="s">
        <v>63</v>
      </c>
      <c r="I1074" s="7">
        <v>2</v>
      </c>
      <c r="J1074" s="7">
        <v>4</v>
      </c>
      <c r="K1074" s="7">
        <v>5181.4799999999996</v>
      </c>
      <c r="L1074" s="7"/>
      <c r="M1074" s="12" t="s">
        <v>105</v>
      </c>
      <c r="N1074" s="13">
        <f t="shared" si="112"/>
        <v>1295.3699999999999</v>
      </c>
      <c r="O1074" s="13">
        <f t="shared" si="113"/>
        <v>5181.4799999999996</v>
      </c>
      <c r="P1074" s="13">
        <f t="shared" si="114"/>
        <v>1059717.3400000001</v>
      </c>
      <c r="Q1074" s="13">
        <f t="shared" si="115"/>
        <v>349643.71</v>
      </c>
      <c r="R1074" s="13">
        <f t="shared" si="116"/>
        <v>4357461.96</v>
      </c>
      <c r="S1074" s="18">
        <f t="shared" si="117"/>
        <v>167</v>
      </c>
      <c r="T1074" s="30">
        <f t="shared" si="118"/>
        <v>26092.586586826346</v>
      </c>
    </row>
    <row r="1075" spans="1:20" ht="14.25" customHeight="1">
      <c r="A1075" s="6">
        <v>45642</v>
      </c>
      <c r="B1075" s="7" t="s">
        <v>57</v>
      </c>
      <c r="C1075" s="7" t="s">
        <v>126</v>
      </c>
      <c r="D1075" s="7" t="s">
        <v>127</v>
      </c>
      <c r="E1075" s="7" t="s">
        <v>45</v>
      </c>
      <c r="F1075" s="7" t="s">
        <v>128</v>
      </c>
      <c r="G1075" s="7" t="s">
        <v>31</v>
      </c>
      <c r="H1075" s="7" t="s">
        <v>117</v>
      </c>
      <c r="I1075" s="7">
        <v>1</v>
      </c>
      <c r="J1075" s="7">
        <v>2</v>
      </c>
      <c r="K1075" s="7">
        <v>5189.34</v>
      </c>
      <c r="L1075" s="7"/>
      <c r="M1075" s="12" t="s">
        <v>105</v>
      </c>
      <c r="N1075" s="13">
        <f t="shared" si="112"/>
        <v>2594.67</v>
      </c>
      <c r="O1075" s="13">
        <f t="shared" si="113"/>
        <v>5189.34</v>
      </c>
      <c r="P1075" s="13">
        <f t="shared" si="114"/>
        <v>126948.56</v>
      </c>
      <c r="Q1075" s="13">
        <f t="shared" si="115"/>
        <v>372402.82000000007</v>
      </c>
      <c r="R1075" s="13">
        <f t="shared" si="116"/>
        <v>4352280.4799999995</v>
      </c>
      <c r="S1075" s="18">
        <f t="shared" si="117"/>
        <v>166</v>
      </c>
      <c r="T1075" s="30">
        <f t="shared" si="118"/>
        <v>26218.557108433732</v>
      </c>
    </row>
    <row r="1076" spans="1:20" ht="14.25" customHeight="1">
      <c r="A1076" s="6">
        <v>45640</v>
      </c>
      <c r="B1076" s="7" t="s">
        <v>57</v>
      </c>
      <c r="C1076" s="7" t="s">
        <v>87</v>
      </c>
      <c r="D1076" s="7" t="s">
        <v>88</v>
      </c>
      <c r="E1076" s="7" t="s">
        <v>60</v>
      </c>
      <c r="F1076" s="7" t="s">
        <v>61</v>
      </c>
      <c r="G1076" s="7" t="s">
        <v>40</v>
      </c>
      <c r="H1076" s="7" t="s">
        <v>41</v>
      </c>
      <c r="I1076" s="7">
        <v>144</v>
      </c>
      <c r="J1076" s="7">
        <v>30</v>
      </c>
      <c r="K1076" s="7">
        <v>5207.1000000000004</v>
      </c>
      <c r="L1076" s="7"/>
      <c r="M1076" s="12" t="s">
        <v>105</v>
      </c>
      <c r="N1076" s="13">
        <f t="shared" si="112"/>
        <v>173.57000000000002</v>
      </c>
      <c r="O1076" s="13">
        <f t="shared" si="113"/>
        <v>5207.1000000000004</v>
      </c>
      <c r="P1076" s="13">
        <f t="shared" si="114"/>
        <v>97966.95</v>
      </c>
      <c r="Q1076" s="13">
        <f t="shared" si="115"/>
        <v>531384.19999999995</v>
      </c>
      <c r="R1076" s="13">
        <f t="shared" si="116"/>
        <v>4347091.1399999997</v>
      </c>
      <c r="S1076" s="18">
        <f t="shared" si="117"/>
        <v>165</v>
      </c>
      <c r="T1076" s="30">
        <f t="shared" si="118"/>
        <v>26346.006909090906</v>
      </c>
    </row>
    <row r="1077" spans="1:20" ht="14.25" customHeight="1">
      <c r="A1077" s="6">
        <v>45640</v>
      </c>
      <c r="B1077" s="7" t="s">
        <v>57</v>
      </c>
      <c r="C1077" s="7" t="s">
        <v>79</v>
      </c>
      <c r="D1077" s="7" t="s">
        <v>80</v>
      </c>
      <c r="E1077" s="7" t="s">
        <v>81</v>
      </c>
      <c r="F1077" s="7" t="s">
        <v>82</v>
      </c>
      <c r="G1077" s="7" t="s">
        <v>40</v>
      </c>
      <c r="H1077" s="7" t="s">
        <v>41</v>
      </c>
      <c r="I1077" s="7">
        <v>144</v>
      </c>
      <c r="J1077" s="7">
        <v>30</v>
      </c>
      <c r="K1077" s="7">
        <v>5207.1000000000004</v>
      </c>
      <c r="L1077" s="7"/>
      <c r="M1077" s="12" t="s">
        <v>105</v>
      </c>
      <c r="N1077" s="13">
        <f t="shared" si="112"/>
        <v>173.57000000000002</v>
      </c>
      <c r="O1077" s="13">
        <f t="shared" si="113"/>
        <v>5207.1000000000004</v>
      </c>
      <c r="P1077" s="13">
        <f t="shared" si="114"/>
        <v>92759.85</v>
      </c>
      <c r="Q1077" s="13">
        <f t="shared" si="115"/>
        <v>160777.69</v>
      </c>
      <c r="R1077" s="13">
        <f t="shared" si="116"/>
        <v>4341884.0399999991</v>
      </c>
      <c r="S1077" s="18">
        <f t="shared" si="117"/>
        <v>164</v>
      </c>
      <c r="T1077" s="30">
        <f t="shared" si="118"/>
        <v>26474.902682926822</v>
      </c>
    </row>
    <row r="1078" spans="1:20" ht="14.25" customHeight="1">
      <c r="A1078" s="6">
        <v>45628</v>
      </c>
      <c r="B1078" s="7" t="s">
        <v>57</v>
      </c>
      <c r="C1078" s="7" t="s">
        <v>750</v>
      </c>
      <c r="D1078" s="7" t="s">
        <v>751</v>
      </c>
      <c r="E1078" s="7" t="s">
        <v>212</v>
      </c>
      <c r="F1078" s="7" t="s">
        <v>213</v>
      </c>
      <c r="G1078" s="7" t="s">
        <v>94</v>
      </c>
      <c r="H1078" s="7" t="s">
        <v>98</v>
      </c>
      <c r="I1078" s="7">
        <v>72</v>
      </c>
      <c r="J1078" s="7">
        <v>36</v>
      </c>
      <c r="K1078" s="7">
        <v>5210.28</v>
      </c>
      <c r="L1078" s="7"/>
      <c r="M1078" s="12" t="s">
        <v>207</v>
      </c>
      <c r="N1078" s="13">
        <f t="shared" si="112"/>
        <v>144.72999999999999</v>
      </c>
      <c r="O1078" s="13">
        <f t="shared" si="113"/>
        <v>5210.28</v>
      </c>
      <c r="P1078" s="13">
        <f t="shared" si="114"/>
        <v>17962.980000000003</v>
      </c>
      <c r="Q1078" s="13">
        <f t="shared" si="115"/>
        <v>5210.28</v>
      </c>
      <c r="R1078" s="13">
        <f t="shared" si="116"/>
        <v>5210.28</v>
      </c>
      <c r="S1078" s="18">
        <f t="shared" si="117"/>
        <v>1</v>
      </c>
      <c r="T1078" s="30">
        <f t="shared" si="118"/>
        <v>5210.28</v>
      </c>
    </row>
    <row r="1079" spans="1:20" ht="14.25" customHeight="1">
      <c r="A1079" s="6">
        <v>45643</v>
      </c>
      <c r="B1079" s="7" t="s">
        <v>57</v>
      </c>
      <c r="C1079" s="7" t="s">
        <v>137</v>
      </c>
      <c r="D1079" s="7" t="s">
        <v>138</v>
      </c>
      <c r="E1079" s="7" t="s">
        <v>60</v>
      </c>
      <c r="F1079" s="7" t="s">
        <v>61</v>
      </c>
      <c r="G1079" s="7" t="s">
        <v>74</v>
      </c>
      <c r="H1079" s="7" t="s">
        <v>75</v>
      </c>
      <c r="I1079" s="7">
        <v>56</v>
      </c>
      <c r="J1079" s="7">
        <v>28</v>
      </c>
      <c r="K1079" s="7">
        <v>5218.08</v>
      </c>
      <c r="L1079" s="7"/>
      <c r="M1079" s="12" t="s">
        <v>136</v>
      </c>
      <c r="N1079" s="13">
        <f t="shared" si="112"/>
        <v>186.35999999999999</v>
      </c>
      <c r="O1079" s="13">
        <f t="shared" si="113"/>
        <v>5218.08</v>
      </c>
      <c r="P1079" s="13">
        <f t="shared" si="114"/>
        <v>247965.40000000002</v>
      </c>
      <c r="Q1079" s="13">
        <f t="shared" si="115"/>
        <v>285281.11</v>
      </c>
      <c r="R1079" s="13">
        <f t="shared" si="116"/>
        <v>11326868.799999999</v>
      </c>
      <c r="S1079" s="18">
        <f t="shared" si="117"/>
        <v>154</v>
      </c>
      <c r="T1079" s="30">
        <f t="shared" si="118"/>
        <v>73551.096103896096</v>
      </c>
    </row>
    <row r="1080" spans="1:20" ht="14.25" customHeight="1">
      <c r="A1080" s="6">
        <v>45642</v>
      </c>
      <c r="B1080" s="7" t="s">
        <v>57</v>
      </c>
      <c r="C1080" s="7" t="s">
        <v>126</v>
      </c>
      <c r="D1080" s="7" t="s">
        <v>127</v>
      </c>
      <c r="E1080" s="7" t="s">
        <v>45</v>
      </c>
      <c r="F1080" s="7" t="s">
        <v>128</v>
      </c>
      <c r="G1080" s="7" t="s">
        <v>26</v>
      </c>
      <c r="H1080" s="7" t="s">
        <v>27</v>
      </c>
      <c r="I1080" s="7">
        <v>24</v>
      </c>
      <c r="J1080" s="7">
        <v>24</v>
      </c>
      <c r="K1080" s="7">
        <v>5222.6400000000003</v>
      </c>
      <c r="L1080" s="7"/>
      <c r="M1080" s="12" t="s">
        <v>105</v>
      </c>
      <c r="N1080" s="13">
        <f t="shared" si="112"/>
        <v>217.61</v>
      </c>
      <c r="O1080" s="13">
        <f t="shared" si="113"/>
        <v>5222.6400000000003</v>
      </c>
      <c r="P1080" s="13">
        <f t="shared" si="114"/>
        <v>36898.32</v>
      </c>
      <c r="Q1080" s="13">
        <f t="shared" si="115"/>
        <v>367213.48000000004</v>
      </c>
      <c r="R1080" s="13">
        <f t="shared" si="116"/>
        <v>4336676.9399999995</v>
      </c>
      <c r="S1080" s="18">
        <f t="shared" si="117"/>
        <v>163</v>
      </c>
      <c r="T1080" s="30">
        <f t="shared" si="118"/>
        <v>26605.379999999997</v>
      </c>
    </row>
    <row r="1081" spans="1:20" ht="14.25" customHeight="1">
      <c r="A1081" s="6">
        <v>45642</v>
      </c>
      <c r="B1081" s="7" t="s">
        <v>57</v>
      </c>
      <c r="C1081" s="7" t="s">
        <v>129</v>
      </c>
      <c r="D1081" s="7" t="s">
        <v>130</v>
      </c>
      <c r="E1081" s="7" t="s">
        <v>81</v>
      </c>
      <c r="F1081" s="7" t="s">
        <v>82</v>
      </c>
      <c r="G1081" s="7" t="s">
        <v>62</v>
      </c>
      <c r="H1081" s="7" t="s">
        <v>63</v>
      </c>
      <c r="I1081" s="7">
        <v>48</v>
      </c>
      <c r="J1081" s="7">
        <v>48</v>
      </c>
      <c r="K1081" s="7">
        <v>5244.48</v>
      </c>
      <c r="L1081" s="7"/>
      <c r="M1081" s="12" t="s">
        <v>136</v>
      </c>
      <c r="N1081" s="13">
        <f t="shared" si="112"/>
        <v>109.25999999999999</v>
      </c>
      <c r="O1081" s="13">
        <f t="shared" si="113"/>
        <v>5244.48</v>
      </c>
      <c r="P1081" s="13">
        <f t="shared" si="114"/>
        <v>1054535.8600000001</v>
      </c>
      <c r="Q1081" s="13">
        <f t="shared" si="115"/>
        <v>356798.16</v>
      </c>
      <c r="R1081" s="13">
        <f t="shared" si="116"/>
        <v>11321650.719999999</v>
      </c>
      <c r="S1081" s="18">
        <f t="shared" si="117"/>
        <v>153</v>
      </c>
      <c r="T1081" s="30">
        <f t="shared" si="118"/>
        <v>73997.717124182993</v>
      </c>
    </row>
    <row r="1082" spans="1:20" ht="14.25" customHeight="1">
      <c r="A1082" s="6">
        <v>45642</v>
      </c>
      <c r="B1082" s="7" t="s">
        <v>57</v>
      </c>
      <c r="C1082" s="7" t="s">
        <v>129</v>
      </c>
      <c r="D1082" s="7" t="s">
        <v>130</v>
      </c>
      <c r="E1082" s="7" t="s">
        <v>81</v>
      </c>
      <c r="F1082" s="7" t="s">
        <v>82</v>
      </c>
      <c r="G1082" s="7" t="s">
        <v>55</v>
      </c>
      <c r="H1082" s="7" t="s">
        <v>56</v>
      </c>
      <c r="I1082" s="7">
        <v>40</v>
      </c>
      <c r="J1082" s="7">
        <v>64</v>
      </c>
      <c r="K1082" s="7">
        <v>5280</v>
      </c>
      <c r="L1082" s="7"/>
      <c r="M1082" s="12" t="s">
        <v>105</v>
      </c>
      <c r="N1082" s="13">
        <f t="shared" si="112"/>
        <v>82.5</v>
      </c>
      <c r="O1082" s="13">
        <f t="shared" si="113"/>
        <v>5280</v>
      </c>
      <c r="P1082" s="13">
        <f t="shared" si="114"/>
        <v>209639.34</v>
      </c>
      <c r="Q1082" s="13">
        <f t="shared" si="115"/>
        <v>351553.68</v>
      </c>
      <c r="R1082" s="13">
        <f t="shared" si="116"/>
        <v>4331454.2999999989</v>
      </c>
      <c r="S1082" s="18">
        <f t="shared" si="117"/>
        <v>162</v>
      </c>
      <c r="T1082" s="30">
        <f t="shared" si="118"/>
        <v>26737.372222222217</v>
      </c>
    </row>
    <row r="1083" spans="1:20" ht="14.25" customHeight="1">
      <c r="A1083" s="6">
        <v>45644</v>
      </c>
      <c r="B1083" s="7" t="s">
        <v>57</v>
      </c>
      <c r="C1083" s="7" t="s">
        <v>72</v>
      </c>
      <c r="D1083" s="7" t="s">
        <v>73</v>
      </c>
      <c r="E1083" s="7" t="s">
        <v>60</v>
      </c>
      <c r="F1083" s="7" t="s">
        <v>61</v>
      </c>
      <c r="G1083" s="7" t="s">
        <v>74</v>
      </c>
      <c r="H1083" s="7" t="s">
        <v>75</v>
      </c>
      <c r="I1083" s="7">
        <v>12</v>
      </c>
      <c r="J1083" s="7">
        <v>6</v>
      </c>
      <c r="K1083" s="7">
        <v>5298.24</v>
      </c>
      <c r="L1083" s="7"/>
      <c r="M1083" s="12" t="s">
        <v>136</v>
      </c>
      <c r="N1083" s="13">
        <f t="shared" si="112"/>
        <v>883.04</v>
      </c>
      <c r="O1083" s="13">
        <f t="shared" si="113"/>
        <v>5298.24</v>
      </c>
      <c r="P1083" s="13">
        <f t="shared" si="114"/>
        <v>242747.32</v>
      </c>
      <c r="Q1083" s="13">
        <f t="shared" si="115"/>
        <v>363453.79000000004</v>
      </c>
      <c r="R1083" s="13">
        <f t="shared" si="116"/>
        <v>11316406.239999998</v>
      </c>
      <c r="S1083" s="18">
        <f t="shared" si="117"/>
        <v>152</v>
      </c>
      <c r="T1083" s="30">
        <f t="shared" si="118"/>
        <v>74450.041052631568</v>
      </c>
    </row>
    <row r="1084" spans="1:20" ht="14.25" customHeight="1">
      <c r="A1084" s="6">
        <v>45639</v>
      </c>
      <c r="B1084" s="7" t="s">
        <v>57</v>
      </c>
      <c r="C1084" s="7" t="s">
        <v>69</v>
      </c>
      <c r="D1084" s="7" t="s">
        <v>70</v>
      </c>
      <c r="E1084" s="7" t="s">
        <v>60</v>
      </c>
      <c r="F1084" s="7" t="s">
        <v>61</v>
      </c>
      <c r="G1084" s="7" t="s">
        <v>74</v>
      </c>
      <c r="H1084" s="7" t="s">
        <v>75</v>
      </c>
      <c r="I1084" s="7">
        <v>12</v>
      </c>
      <c r="J1084" s="7">
        <v>6</v>
      </c>
      <c r="K1084" s="7">
        <v>5298.24</v>
      </c>
      <c r="L1084" s="7"/>
      <c r="M1084" s="12" t="s">
        <v>64</v>
      </c>
      <c r="N1084" s="13">
        <f t="shared" si="112"/>
        <v>883.04</v>
      </c>
      <c r="O1084" s="13">
        <f t="shared" si="113"/>
        <v>5298.24</v>
      </c>
      <c r="P1084" s="13">
        <f t="shared" si="114"/>
        <v>237449.08</v>
      </c>
      <c r="Q1084" s="13">
        <f t="shared" si="115"/>
        <v>344462.23</v>
      </c>
      <c r="R1084" s="13">
        <f t="shared" si="116"/>
        <v>647651.10999999987</v>
      </c>
      <c r="S1084" s="18">
        <f t="shared" si="117"/>
        <v>33</v>
      </c>
      <c r="T1084" s="30">
        <f t="shared" si="118"/>
        <v>19625.791212121207</v>
      </c>
    </row>
    <row r="1085" spans="1:20" ht="14.25" customHeight="1">
      <c r="A1085" s="6">
        <v>45639</v>
      </c>
      <c r="B1085" s="7" t="s">
        <v>57</v>
      </c>
      <c r="C1085" s="7" t="s">
        <v>65</v>
      </c>
      <c r="D1085" s="7" t="s">
        <v>66</v>
      </c>
      <c r="E1085" s="7" t="s">
        <v>60</v>
      </c>
      <c r="F1085" s="7" t="s">
        <v>61</v>
      </c>
      <c r="G1085" s="7" t="s">
        <v>74</v>
      </c>
      <c r="H1085" s="7" t="s">
        <v>75</v>
      </c>
      <c r="I1085" s="7">
        <v>12</v>
      </c>
      <c r="J1085" s="7">
        <v>6</v>
      </c>
      <c r="K1085" s="7">
        <v>5298.24</v>
      </c>
      <c r="L1085" s="7"/>
      <c r="M1085" s="12" t="s">
        <v>64</v>
      </c>
      <c r="N1085" s="13">
        <f t="shared" si="112"/>
        <v>883.04</v>
      </c>
      <c r="O1085" s="13">
        <f t="shared" si="113"/>
        <v>5298.24</v>
      </c>
      <c r="P1085" s="13">
        <f t="shared" si="114"/>
        <v>232150.84</v>
      </c>
      <c r="Q1085" s="13">
        <f t="shared" si="115"/>
        <v>430202.87</v>
      </c>
      <c r="R1085" s="13">
        <f t="shared" si="116"/>
        <v>642352.86999999988</v>
      </c>
      <c r="S1085" s="18">
        <f t="shared" si="117"/>
        <v>32</v>
      </c>
      <c r="T1085" s="30">
        <f t="shared" si="118"/>
        <v>20073.527187499996</v>
      </c>
    </row>
    <row r="1086" spans="1:20" ht="14.25" customHeight="1">
      <c r="A1086" s="6">
        <v>45640</v>
      </c>
      <c r="B1086" s="7" t="s">
        <v>57</v>
      </c>
      <c r="C1086" s="7" t="s">
        <v>106</v>
      </c>
      <c r="D1086" s="7" t="s">
        <v>107</v>
      </c>
      <c r="E1086" s="7" t="s">
        <v>81</v>
      </c>
      <c r="F1086" s="7" t="s">
        <v>82</v>
      </c>
      <c r="G1086" s="7" t="s">
        <v>55</v>
      </c>
      <c r="H1086" s="7" t="s">
        <v>56</v>
      </c>
      <c r="I1086" s="7">
        <v>12</v>
      </c>
      <c r="J1086" s="7">
        <v>16</v>
      </c>
      <c r="K1086" s="7">
        <v>5320</v>
      </c>
      <c r="L1086" s="7"/>
      <c r="M1086" s="12" t="s">
        <v>105</v>
      </c>
      <c r="N1086" s="13">
        <f t="shared" si="112"/>
        <v>332.5</v>
      </c>
      <c r="O1086" s="13">
        <f t="shared" si="113"/>
        <v>5320</v>
      </c>
      <c r="P1086" s="13">
        <f t="shared" si="114"/>
        <v>204359.34</v>
      </c>
      <c r="Q1086" s="13">
        <f t="shared" si="115"/>
        <v>244519.28</v>
      </c>
      <c r="R1086" s="13">
        <f t="shared" si="116"/>
        <v>4326174.2999999989</v>
      </c>
      <c r="S1086" s="18">
        <f t="shared" si="117"/>
        <v>161</v>
      </c>
      <c r="T1086" s="30">
        <f t="shared" si="118"/>
        <v>26870.647826086948</v>
      </c>
    </row>
    <row r="1087" spans="1:20" ht="14.25" customHeight="1">
      <c r="A1087" s="6">
        <v>45640</v>
      </c>
      <c r="B1087" s="7" t="s">
        <v>57</v>
      </c>
      <c r="C1087" s="7" t="s">
        <v>58</v>
      </c>
      <c r="D1087" s="7" t="s">
        <v>59</v>
      </c>
      <c r="E1087" s="7" t="s">
        <v>60</v>
      </c>
      <c r="F1087" s="7" t="s">
        <v>61</v>
      </c>
      <c r="G1087" s="7" t="s">
        <v>26</v>
      </c>
      <c r="H1087" s="7" t="s">
        <v>27</v>
      </c>
      <c r="I1087" s="7">
        <v>12</v>
      </c>
      <c r="J1087" s="7">
        <v>24</v>
      </c>
      <c r="K1087" s="7">
        <v>5335.68</v>
      </c>
      <c r="L1087" s="7"/>
      <c r="M1087" s="12" t="s">
        <v>105</v>
      </c>
      <c r="N1087" s="13">
        <f t="shared" si="112"/>
        <v>222.32000000000002</v>
      </c>
      <c r="O1087" s="13">
        <f t="shared" si="113"/>
        <v>5335.68</v>
      </c>
      <c r="P1087" s="13">
        <f t="shared" si="114"/>
        <v>31675.68</v>
      </c>
      <c r="Q1087" s="13">
        <f t="shared" si="115"/>
        <v>270855.98</v>
      </c>
      <c r="R1087" s="13">
        <f t="shared" si="116"/>
        <v>4320854.2999999989</v>
      </c>
      <c r="S1087" s="18">
        <f t="shared" si="117"/>
        <v>160</v>
      </c>
      <c r="T1087" s="30">
        <f t="shared" si="118"/>
        <v>27005.339374999992</v>
      </c>
    </row>
    <row r="1088" spans="1:20" ht="14.25" customHeight="1">
      <c r="A1088" s="6">
        <v>45642</v>
      </c>
      <c r="B1088" s="7" t="s">
        <v>57</v>
      </c>
      <c r="C1088" s="7" t="s">
        <v>129</v>
      </c>
      <c r="D1088" s="7" t="s">
        <v>130</v>
      </c>
      <c r="E1088" s="7" t="s">
        <v>81</v>
      </c>
      <c r="F1088" s="7" t="s">
        <v>82</v>
      </c>
      <c r="G1088" s="7" t="s">
        <v>18</v>
      </c>
      <c r="H1088" s="7" t="s">
        <v>108</v>
      </c>
      <c r="I1088" s="7">
        <v>72</v>
      </c>
      <c r="J1088" s="7">
        <v>24</v>
      </c>
      <c r="K1088" s="7">
        <v>5335.68</v>
      </c>
      <c r="L1088" s="7"/>
      <c r="M1088" s="12" t="s">
        <v>105</v>
      </c>
      <c r="N1088" s="13">
        <f t="shared" si="112"/>
        <v>222.32000000000002</v>
      </c>
      <c r="O1088" s="13">
        <f t="shared" si="113"/>
        <v>5335.68</v>
      </c>
      <c r="P1088" s="13">
        <f t="shared" si="114"/>
        <v>5335.68</v>
      </c>
      <c r="Q1088" s="13">
        <f t="shared" si="115"/>
        <v>346273.68</v>
      </c>
      <c r="R1088" s="13">
        <f t="shared" si="116"/>
        <v>4315518.6199999992</v>
      </c>
      <c r="S1088" s="18">
        <f t="shared" si="117"/>
        <v>159</v>
      </c>
      <c r="T1088" s="30">
        <f t="shared" si="118"/>
        <v>27141.626540880497</v>
      </c>
    </row>
    <row r="1089" spans="1:20" ht="14.25" customHeight="1">
      <c r="A1089" s="6">
        <v>45642</v>
      </c>
      <c r="B1089" s="7" t="s">
        <v>57</v>
      </c>
      <c r="C1089" s="7" t="s">
        <v>129</v>
      </c>
      <c r="D1089" s="7" t="s">
        <v>130</v>
      </c>
      <c r="E1089" s="7" t="s">
        <v>81</v>
      </c>
      <c r="F1089" s="7" t="s">
        <v>82</v>
      </c>
      <c r="G1089" s="7" t="s">
        <v>62</v>
      </c>
      <c r="H1089" s="7" t="s">
        <v>124</v>
      </c>
      <c r="I1089" s="7">
        <v>12</v>
      </c>
      <c r="J1089" s="7">
        <v>29</v>
      </c>
      <c r="K1089" s="7">
        <v>5343.54</v>
      </c>
      <c r="L1089" s="7"/>
      <c r="M1089" s="12" t="s">
        <v>136</v>
      </c>
      <c r="N1089" s="13">
        <f t="shared" si="112"/>
        <v>184.26</v>
      </c>
      <c r="O1089" s="13">
        <f t="shared" si="113"/>
        <v>5343.54</v>
      </c>
      <c r="P1089" s="13">
        <f t="shared" si="114"/>
        <v>445092.22</v>
      </c>
      <c r="Q1089" s="13">
        <f t="shared" si="115"/>
        <v>340938</v>
      </c>
      <c r="R1089" s="13">
        <f t="shared" si="116"/>
        <v>11311108</v>
      </c>
      <c r="S1089" s="18">
        <f t="shared" si="117"/>
        <v>151</v>
      </c>
      <c r="T1089" s="30">
        <f t="shared" si="118"/>
        <v>74908</v>
      </c>
    </row>
    <row r="1090" spans="1:20" ht="14.25" customHeight="1">
      <c r="A1090" s="6">
        <v>45646</v>
      </c>
      <c r="B1090" s="7" t="s">
        <v>57</v>
      </c>
      <c r="C1090" s="7" t="s">
        <v>67</v>
      </c>
      <c r="D1090" s="7" t="s">
        <v>68</v>
      </c>
      <c r="E1090" s="7" t="s">
        <v>60</v>
      </c>
      <c r="F1090" s="7" t="s">
        <v>61</v>
      </c>
      <c r="G1090" s="7" t="s">
        <v>62</v>
      </c>
      <c r="H1090" s="7" t="s">
        <v>63</v>
      </c>
      <c r="I1090" s="7">
        <v>3</v>
      </c>
      <c r="J1090" s="7">
        <v>6</v>
      </c>
      <c r="K1090" s="7">
        <v>5388.84</v>
      </c>
      <c r="L1090" s="7"/>
      <c r="M1090" s="12" t="s">
        <v>136</v>
      </c>
      <c r="N1090" s="13">
        <f t="shared" ref="N1090:N1153" si="119">K1090/J1090</f>
        <v>898.14</v>
      </c>
      <c r="O1090" s="13">
        <f t="shared" ref="O1090:O1153" si="120">J1090*N1090</f>
        <v>5388.84</v>
      </c>
      <c r="P1090" s="13">
        <f t="shared" ref="P1090:P1153" si="121">SUMIFS(O1090:O2516,G1090:G2516,G1090,H1090:H2516,H1090)</f>
        <v>1049291.3800000001</v>
      </c>
      <c r="Q1090" s="13">
        <f t="shared" ref="Q1090:Q1153" si="122">SUMIF(C1090:C2516,C1090,O1090:O2516)</f>
        <v>187054.1</v>
      </c>
      <c r="R1090" s="13">
        <f t="shared" si="116"/>
        <v>11305764.459999999</v>
      </c>
      <c r="S1090" s="18">
        <f t="shared" si="117"/>
        <v>150</v>
      </c>
      <c r="T1090" s="30">
        <f t="shared" si="118"/>
        <v>75371.763066666666</v>
      </c>
    </row>
    <row r="1091" spans="1:20" ht="14.25" customHeight="1">
      <c r="A1091" s="6">
        <v>45646</v>
      </c>
      <c r="B1091" s="7" t="s">
        <v>57</v>
      </c>
      <c r="C1091" s="7" t="s">
        <v>67</v>
      </c>
      <c r="D1091" s="7" t="s">
        <v>68</v>
      </c>
      <c r="E1091" s="7" t="s">
        <v>60</v>
      </c>
      <c r="F1091" s="7" t="s">
        <v>61</v>
      </c>
      <c r="G1091" s="7" t="s">
        <v>31</v>
      </c>
      <c r="H1091" s="7" t="s">
        <v>117</v>
      </c>
      <c r="I1091" s="7">
        <v>60</v>
      </c>
      <c r="J1091" s="7">
        <v>120</v>
      </c>
      <c r="K1091" s="7">
        <v>5404.8</v>
      </c>
      <c r="L1091" s="7"/>
      <c r="M1091" s="12" t="s">
        <v>136</v>
      </c>
      <c r="N1091" s="13">
        <f t="shared" si="119"/>
        <v>45.04</v>
      </c>
      <c r="O1091" s="13">
        <f t="shared" si="120"/>
        <v>5404.8</v>
      </c>
      <c r="P1091" s="13">
        <f t="shared" si="121"/>
        <v>121759.22</v>
      </c>
      <c r="Q1091" s="13">
        <f t="shared" si="122"/>
        <v>181665.26000000004</v>
      </c>
      <c r="R1091" s="13">
        <f t="shared" ref="R1091:R1154" si="123">SUMIF(M1091:M2517,M1091,O1091:O2517)</f>
        <v>11300375.619999999</v>
      </c>
      <c r="S1091" s="18">
        <f t="shared" ref="S1091:S1154" si="124">COUNTIF(M1091:M2517,M1091)</f>
        <v>149</v>
      </c>
      <c r="T1091" s="30">
        <f t="shared" ref="T1091:T1154" si="125">R1091/S1091</f>
        <v>75841.447114093957</v>
      </c>
    </row>
    <row r="1092" spans="1:20" ht="14.25" customHeight="1">
      <c r="A1092" s="6">
        <v>45642</v>
      </c>
      <c r="B1092" s="7" t="s">
        <v>57</v>
      </c>
      <c r="C1092" s="7" t="s">
        <v>129</v>
      </c>
      <c r="D1092" s="7" t="s">
        <v>130</v>
      </c>
      <c r="E1092" s="7" t="s">
        <v>81</v>
      </c>
      <c r="F1092" s="7" t="s">
        <v>82</v>
      </c>
      <c r="G1092" s="7" t="s">
        <v>31</v>
      </c>
      <c r="H1092" s="7" t="s">
        <v>117</v>
      </c>
      <c r="I1092" s="7">
        <v>60</v>
      </c>
      <c r="J1092" s="7">
        <v>120</v>
      </c>
      <c r="K1092" s="7">
        <v>5404.8</v>
      </c>
      <c r="L1092" s="7"/>
      <c r="M1092" s="12" t="s">
        <v>105</v>
      </c>
      <c r="N1092" s="13">
        <f t="shared" si="119"/>
        <v>45.04</v>
      </c>
      <c r="O1092" s="13">
        <f t="shared" si="120"/>
        <v>5404.8</v>
      </c>
      <c r="P1092" s="13">
        <f t="shared" si="121"/>
        <v>116354.42</v>
      </c>
      <c r="Q1092" s="13">
        <f t="shared" si="122"/>
        <v>335594.45999999996</v>
      </c>
      <c r="R1092" s="13">
        <f t="shared" si="123"/>
        <v>4310182.9399999995</v>
      </c>
      <c r="S1092" s="18">
        <f t="shared" si="124"/>
        <v>158</v>
      </c>
      <c r="T1092" s="30">
        <f t="shared" si="125"/>
        <v>27279.638860759489</v>
      </c>
    </row>
    <row r="1093" spans="1:20" ht="14.25" customHeight="1">
      <c r="A1093" s="6">
        <v>45640</v>
      </c>
      <c r="B1093" s="7" t="s">
        <v>57</v>
      </c>
      <c r="C1093" s="7" t="s">
        <v>65</v>
      </c>
      <c r="D1093" s="7" t="s">
        <v>66</v>
      </c>
      <c r="E1093" s="7" t="s">
        <v>60</v>
      </c>
      <c r="F1093" s="7" t="s">
        <v>61</v>
      </c>
      <c r="G1093" s="7" t="s">
        <v>31</v>
      </c>
      <c r="H1093" s="7" t="s">
        <v>117</v>
      </c>
      <c r="I1093" s="7">
        <v>60</v>
      </c>
      <c r="J1093" s="7">
        <v>120</v>
      </c>
      <c r="K1093" s="7">
        <v>5404.8</v>
      </c>
      <c r="L1093" s="7"/>
      <c r="M1093" s="12" t="s">
        <v>105</v>
      </c>
      <c r="N1093" s="13">
        <f t="shared" si="119"/>
        <v>45.04</v>
      </c>
      <c r="O1093" s="13">
        <f t="shared" si="120"/>
        <v>5404.8</v>
      </c>
      <c r="P1093" s="13">
        <f t="shared" si="121"/>
        <v>110949.62</v>
      </c>
      <c r="Q1093" s="13">
        <f t="shared" si="122"/>
        <v>424904.62999999989</v>
      </c>
      <c r="R1093" s="13">
        <f t="shared" si="123"/>
        <v>4304778.1399999997</v>
      </c>
      <c r="S1093" s="18">
        <f t="shared" si="124"/>
        <v>157</v>
      </c>
      <c r="T1093" s="30">
        <f t="shared" si="125"/>
        <v>27418.969044585985</v>
      </c>
    </row>
    <row r="1094" spans="1:20" ht="14.25" customHeight="1">
      <c r="A1094" s="6">
        <v>45640</v>
      </c>
      <c r="B1094" s="7" t="s">
        <v>57</v>
      </c>
      <c r="C1094" s="7" t="s">
        <v>84</v>
      </c>
      <c r="D1094" s="7" t="s">
        <v>85</v>
      </c>
      <c r="E1094" s="7" t="s">
        <v>60</v>
      </c>
      <c r="F1094" s="7" t="s">
        <v>61</v>
      </c>
      <c r="G1094" s="7" t="s">
        <v>62</v>
      </c>
      <c r="H1094" s="7" t="s">
        <v>71</v>
      </c>
      <c r="I1094" s="7">
        <v>24</v>
      </c>
      <c r="J1094" s="7">
        <v>69</v>
      </c>
      <c r="K1094" s="7">
        <v>5430.3</v>
      </c>
      <c r="L1094" s="7"/>
      <c r="M1094" s="12" t="s">
        <v>105</v>
      </c>
      <c r="N1094" s="13">
        <f t="shared" si="119"/>
        <v>78.7</v>
      </c>
      <c r="O1094" s="13">
        <f t="shared" si="120"/>
        <v>5430.3</v>
      </c>
      <c r="P1094" s="13">
        <f t="shared" si="121"/>
        <v>773913.64</v>
      </c>
      <c r="Q1094" s="13">
        <f t="shared" si="122"/>
        <v>322417.09999999998</v>
      </c>
      <c r="R1094" s="13">
        <f t="shared" si="123"/>
        <v>4299373.3399999989</v>
      </c>
      <c r="S1094" s="18">
        <f t="shared" si="124"/>
        <v>156</v>
      </c>
      <c r="T1094" s="30">
        <f t="shared" si="125"/>
        <v>27560.085512820508</v>
      </c>
    </row>
    <row r="1095" spans="1:20" ht="14.25" customHeight="1">
      <c r="A1095" s="6">
        <v>45643</v>
      </c>
      <c r="B1095" s="7" t="s">
        <v>57</v>
      </c>
      <c r="C1095" s="7" t="s">
        <v>137</v>
      </c>
      <c r="D1095" s="7" t="s">
        <v>138</v>
      </c>
      <c r="E1095" s="7" t="s">
        <v>60</v>
      </c>
      <c r="F1095" s="7" t="s">
        <v>61</v>
      </c>
      <c r="G1095" s="7" t="s">
        <v>31</v>
      </c>
      <c r="H1095" s="7" t="s">
        <v>32</v>
      </c>
      <c r="I1095" s="7">
        <v>18</v>
      </c>
      <c r="J1095" s="7">
        <v>18</v>
      </c>
      <c r="K1095" s="7">
        <v>5526.36</v>
      </c>
      <c r="L1095" s="7"/>
      <c r="M1095" s="12" t="s">
        <v>136</v>
      </c>
      <c r="N1095" s="13">
        <f t="shared" si="119"/>
        <v>307.02</v>
      </c>
      <c r="O1095" s="13">
        <f t="shared" si="120"/>
        <v>5526.36</v>
      </c>
      <c r="P1095" s="13">
        <f t="shared" si="121"/>
        <v>313777.53000000003</v>
      </c>
      <c r="Q1095" s="13">
        <f t="shared" si="122"/>
        <v>280063.02999999997</v>
      </c>
      <c r="R1095" s="13">
        <f t="shared" si="123"/>
        <v>11294970.819999998</v>
      </c>
      <c r="S1095" s="18">
        <f t="shared" si="124"/>
        <v>148</v>
      </c>
      <c r="T1095" s="30">
        <f t="shared" si="125"/>
        <v>76317.370405405396</v>
      </c>
    </row>
    <row r="1096" spans="1:20" ht="14.25" customHeight="1">
      <c r="A1096" s="6">
        <v>45642</v>
      </c>
      <c r="B1096" s="7" t="s">
        <v>57</v>
      </c>
      <c r="C1096" s="7" t="s">
        <v>129</v>
      </c>
      <c r="D1096" s="7" t="s">
        <v>130</v>
      </c>
      <c r="E1096" s="7" t="s">
        <v>81</v>
      </c>
      <c r="F1096" s="7" t="s">
        <v>82</v>
      </c>
      <c r="G1096" s="7" t="s">
        <v>31</v>
      </c>
      <c r="H1096" s="7" t="s">
        <v>32</v>
      </c>
      <c r="I1096" s="7">
        <v>18</v>
      </c>
      <c r="J1096" s="7">
        <v>18</v>
      </c>
      <c r="K1096" s="7">
        <v>5526.36</v>
      </c>
      <c r="L1096" s="7"/>
      <c r="M1096" s="12" t="s">
        <v>105</v>
      </c>
      <c r="N1096" s="13">
        <f t="shared" si="119"/>
        <v>307.02</v>
      </c>
      <c r="O1096" s="13">
        <f t="shared" si="120"/>
        <v>5526.36</v>
      </c>
      <c r="P1096" s="13">
        <f t="shared" si="121"/>
        <v>308251.17000000004</v>
      </c>
      <c r="Q1096" s="13">
        <f t="shared" si="122"/>
        <v>330189.65999999997</v>
      </c>
      <c r="R1096" s="13">
        <f t="shared" si="123"/>
        <v>4293943.0399999991</v>
      </c>
      <c r="S1096" s="18">
        <f t="shared" si="124"/>
        <v>155</v>
      </c>
      <c r="T1096" s="30">
        <f t="shared" si="125"/>
        <v>27702.85832258064</v>
      </c>
    </row>
    <row r="1097" spans="1:20" ht="14.25" customHeight="1">
      <c r="A1097" s="6">
        <v>45640</v>
      </c>
      <c r="B1097" s="7" t="s">
        <v>57</v>
      </c>
      <c r="C1097" s="7" t="s">
        <v>96</v>
      </c>
      <c r="D1097" s="7" t="s">
        <v>97</v>
      </c>
      <c r="E1097" s="7" t="s">
        <v>60</v>
      </c>
      <c r="F1097" s="7" t="s">
        <v>61</v>
      </c>
      <c r="G1097" s="7" t="s">
        <v>40</v>
      </c>
      <c r="H1097" s="7" t="s">
        <v>47</v>
      </c>
      <c r="I1097" s="7">
        <v>72</v>
      </c>
      <c r="J1097" s="7">
        <v>12</v>
      </c>
      <c r="K1097" s="7">
        <v>5527.44</v>
      </c>
      <c r="L1097" s="7"/>
      <c r="M1097" s="12" t="s">
        <v>105</v>
      </c>
      <c r="N1097" s="13">
        <f t="shared" si="119"/>
        <v>460.61999999999995</v>
      </c>
      <c r="O1097" s="13">
        <f t="shared" si="120"/>
        <v>5527.44</v>
      </c>
      <c r="P1097" s="13">
        <f t="shared" si="121"/>
        <v>9152088.6400000006</v>
      </c>
      <c r="Q1097" s="13">
        <f t="shared" si="122"/>
        <v>667561.6</v>
      </c>
      <c r="R1097" s="13">
        <f t="shared" si="123"/>
        <v>4288416.68</v>
      </c>
      <c r="S1097" s="18">
        <f t="shared" si="124"/>
        <v>154</v>
      </c>
      <c r="T1097" s="30">
        <f t="shared" si="125"/>
        <v>27846.861558441557</v>
      </c>
    </row>
    <row r="1098" spans="1:20" ht="14.25" customHeight="1">
      <c r="A1098" s="6">
        <v>45643</v>
      </c>
      <c r="B1098" s="7" t="s">
        <v>57</v>
      </c>
      <c r="C1098" s="7" t="s">
        <v>87</v>
      </c>
      <c r="D1098" s="7" t="s">
        <v>88</v>
      </c>
      <c r="E1098" s="7" t="s">
        <v>60</v>
      </c>
      <c r="F1098" s="7" t="s">
        <v>61</v>
      </c>
      <c r="G1098" s="7" t="s">
        <v>55</v>
      </c>
      <c r="H1098" s="7" t="s">
        <v>56</v>
      </c>
      <c r="I1098" s="7">
        <v>288</v>
      </c>
      <c r="J1098" s="7">
        <v>648</v>
      </c>
      <c r="K1098" s="7">
        <v>5533.92</v>
      </c>
      <c r="L1098" s="7"/>
      <c r="M1098" s="12" t="s">
        <v>136</v>
      </c>
      <c r="N1098" s="13">
        <f t="shared" si="119"/>
        <v>8.5400000000000009</v>
      </c>
      <c r="O1098" s="13">
        <f t="shared" si="120"/>
        <v>5533.920000000001</v>
      </c>
      <c r="P1098" s="13">
        <f t="shared" si="121"/>
        <v>199039.34</v>
      </c>
      <c r="Q1098" s="13">
        <f t="shared" si="122"/>
        <v>526177.10000000009</v>
      </c>
      <c r="R1098" s="13">
        <f t="shared" si="123"/>
        <v>11289444.459999999</v>
      </c>
      <c r="S1098" s="18">
        <f t="shared" si="124"/>
        <v>147</v>
      </c>
      <c r="T1098" s="30">
        <f t="shared" si="125"/>
        <v>76798.941904761901</v>
      </c>
    </row>
    <row r="1099" spans="1:20" ht="14.25" customHeight="1">
      <c r="A1099" s="6">
        <v>45643</v>
      </c>
      <c r="B1099" s="7" t="s">
        <v>57</v>
      </c>
      <c r="C1099" s="7" t="s">
        <v>87</v>
      </c>
      <c r="D1099" s="7" t="s">
        <v>88</v>
      </c>
      <c r="E1099" s="7" t="s">
        <v>60</v>
      </c>
      <c r="F1099" s="7" t="s">
        <v>61</v>
      </c>
      <c r="G1099" s="7" t="s">
        <v>18</v>
      </c>
      <c r="H1099" s="7" t="s">
        <v>102</v>
      </c>
      <c r="I1099" s="7">
        <v>200</v>
      </c>
      <c r="J1099" s="7">
        <v>10</v>
      </c>
      <c r="K1099" s="7">
        <v>5580.4</v>
      </c>
      <c r="L1099" s="7"/>
      <c r="M1099" s="12" t="s">
        <v>136</v>
      </c>
      <c r="N1099" s="13">
        <f t="shared" si="119"/>
        <v>558.04</v>
      </c>
      <c r="O1099" s="13">
        <f t="shared" si="120"/>
        <v>5580.4</v>
      </c>
      <c r="P1099" s="13">
        <f t="shared" si="121"/>
        <v>130234.48000000001</v>
      </c>
      <c r="Q1099" s="13">
        <f t="shared" si="122"/>
        <v>520643.18000000005</v>
      </c>
      <c r="R1099" s="13">
        <f t="shared" si="123"/>
        <v>11283910.539999999</v>
      </c>
      <c r="S1099" s="18">
        <f t="shared" si="124"/>
        <v>146</v>
      </c>
      <c r="T1099" s="30">
        <f t="shared" si="125"/>
        <v>77287.058493150675</v>
      </c>
    </row>
    <row r="1100" spans="1:20" ht="14.25" customHeight="1">
      <c r="A1100" s="6">
        <v>45640</v>
      </c>
      <c r="B1100" s="7" t="s">
        <v>57</v>
      </c>
      <c r="C1100" s="7" t="s">
        <v>65</v>
      </c>
      <c r="D1100" s="7" t="s">
        <v>66</v>
      </c>
      <c r="E1100" s="7" t="s">
        <v>60</v>
      </c>
      <c r="F1100" s="7" t="s">
        <v>61</v>
      </c>
      <c r="G1100" s="7" t="s">
        <v>31</v>
      </c>
      <c r="H1100" s="7" t="s">
        <v>32</v>
      </c>
      <c r="I1100" s="7">
        <v>18</v>
      </c>
      <c r="J1100" s="7">
        <v>17</v>
      </c>
      <c r="K1100" s="7">
        <v>5592.15</v>
      </c>
      <c r="L1100" s="7"/>
      <c r="M1100" s="12" t="s">
        <v>105</v>
      </c>
      <c r="N1100" s="13">
        <f t="shared" si="119"/>
        <v>328.95</v>
      </c>
      <c r="O1100" s="13">
        <f t="shared" si="120"/>
        <v>5592.15</v>
      </c>
      <c r="P1100" s="13">
        <f t="shared" si="121"/>
        <v>302724.81</v>
      </c>
      <c r="Q1100" s="13">
        <f t="shared" si="122"/>
        <v>419499.82999999996</v>
      </c>
      <c r="R1100" s="13">
        <f t="shared" si="123"/>
        <v>4282889.2399999993</v>
      </c>
      <c r="S1100" s="18">
        <f t="shared" si="124"/>
        <v>153</v>
      </c>
      <c r="T1100" s="30">
        <f t="shared" si="125"/>
        <v>27992.74013071895</v>
      </c>
    </row>
    <row r="1101" spans="1:20" ht="14.25" customHeight="1">
      <c r="A1101" s="6">
        <v>45642</v>
      </c>
      <c r="B1101" s="7" t="s">
        <v>57</v>
      </c>
      <c r="C1101" s="7" t="s">
        <v>126</v>
      </c>
      <c r="D1101" s="7" t="s">
        <v>127</v>
      </c>
      <c r="E1101" s="7" t="s">
        <v>45</v>
      </c>
      <c r="F1101" s="7" t="s">
        <v>128</v>
      </c>
      <c r="G1101" s="7" t="s">
        <v>40</v>
      </c>
      <c r="H1101" s="7" t="s">
        <v>121</v>
      </c>
      <c r="I1101" s="7">
        <v>960</v>
      </c>
      <c r="J1101" s="7">
        <v>120</v>
      </c>
      <c r="K1101" s="7">
        <v>5602.8</v>
      </c>
      <c r="L1101" s="7"/>
      <c r="M1101" s="12" t="s">
        <v>105</v>
      </c>
      <c r="N1101" s="13">
        <f t="shared" si="119"/>
        <v>46.690000000000005</v>
      </c>
      <c r="O1101" s="13">
        <f t="shared" si="120"/>
        <v>5602.8</v>
      </c>
      <c r="P1101" s="13">
        <f t="shared" si="121"/>
        <v>960318.24</v>
      </c>
      <c r="Q1101" s="13">
        <f t="shared" si="122"/>
        <v>361990.84</v>
      </c>
      <c r="R1101" s="13">
        <f t="shared" si="123"/>
        <v>4277297.0899999989</v>
      </c>
      <c r="S1101" s="18">
        <f t="shared" si="124"/>
        <v>152</v>
      </c>
      <c r="T1101" s="30">
        <f t="shared" si="125"/>
        <v>28140.112434210518</v>
      </c>
    </row>
    <row r="1102" spans="1:20" ht="14.25" customHeight="1">
      <c r="A1102" s="6">
        <v>45640</v>
      </c>
      <c r="B1102" s="7" t="s">
        <v>57</v>
      </c>
      <c r="C1102" s="7" t="s">
        <v>90</v>
      </c>
      <c r="D1102" s="7" t="s">
        <v>91</v>
      </c>
      <c r="E1102" s="7" t="s">
        <v>81</v>
      </c>
      <c r="F1102" s="7" t="s">
        <v>82</v>
      </c>
      <c r="G1102" s="7" t="s">
        <v>40</v>
      </c>
      <c r="H1102" s="7" t="s">
        <v>93</v>
      </c>
      <c r="I1102" s="7">
        <v>32</v>
      </c>
      <c r="J1102" s="7">
        <v>32</v>
      </c>
      <c r="K1102" s="7">
        <v>5607.04</v>
      </c>
      <c r="L1102" s="7"/>
      <c r="M1102" s="12" t="s">
        <v>105</v>
      </c>
      <c r="N1102" s="13">
        <f t="shared" si="119"/>
        <v>175.22</v>
      </c>
      <c r="O1102" s="13">
        <f t="shared" si="120"/>
        <v>5607.04</v>
      </c>
      <c r="P1102" s="13">
        <f t="shared" si="121"/>
        <v>941460.88000000012</v>
      </c>
      <c r="Q1102" s="13">
        <f t="shared" si="122"/>
        <v>267009.33</v>
      </c>
      <c r="R1102" s="13">
        <f t="shared" si="123"/>
        <v>4271694.2899999991</v>
      </c>
      <c r="S1102" s="18">
        <f t="shared" si="124"/>
        <v>151</v>
      </c>
      <c r="T1102" s="30">
        <f t="shared" si="125"/>
        <v>28289.366158940393</v>
      </c>
    </row>
    <row r="1103" spans="1:20" ht="14.25" customHeight="1">
      <c r="A1103" s="6">
        <v>45640</v>
      </c>
      <c r="B1103" s="7" t="s">
        <v>57</v>
      </c>
      <c r="C1103" s="7" t="s">
        <v>99</v>
      </c>
      <c r="D1103" s="7" t="s">
        <v>100</v>
      </c>
      <c r="E1103" s="7" t="s">
        <v>81</v>
      </c>
      <c r="F1103" s="7" t="s">
        <v>82</v>
      </c>
      <c r="G1103" s="7" t="s">
        <v>40</v>
      </c>
      <c r="H1103" s="7" t="s">
        <v>93</v>
      </c>
      <c r="I1103" s="7">
        <v>32</v>
      </c>
      <c r="J1103" s="7">
        <v>32</v>
      </c>
      <c r="K1103" s="7">
        <v>5607.04</v>
      </c>
      <c r="L1103" s="7"/>
      <c r="M1103" s="12" t="s">
        <v>105</v>
      </c>
      <c r="N1103" s="13">
        <f t="shared" si="119"/>
        <v>175.22</v>
      </c>
      <c r="O1103" s="13">
        <f t="shared" si="120"/>
        <v>5607.04</v>
      </c>
      <c r="P1103" s="13">
        <f t="shared" si="121"/>
        <v>935853.84000000008</v>
      </c>
      <c r="Q1103" s="13">
        <f t="shared" si="122"/>
        <v>169849.11</v>
      </c>
      <c r="R1103" s="13">
        <f t="shared" si="123"/>
        <v>4266087.2499999991</v>
      </c>
      <c r="S1103" s="18">
        <f t="shared" si="124"/>
        <v>150</v>
      </c>
      <c r="T1103" s="30">
        <f t="shared" si="125"/>
        <v>28440.581666666661</v>
      </c>
    </row>
    <row r="1104" spans="1:20" ht="14.25" customHeight="1">
      <c r="A1104" s="6">
        <v>45646</v>
      </c>
      <c r="B1104" s="7" t="s">
        <v>57</v>
      </c>
      <c r="C1104" s="7" t="s">
        <v>99</v>
      </c>
      <c r="D1104" s="7" t="s">
        <v>100</v>
      </c>
      <c r="E1104" s="7" t="s">
        <v>81</v>
      </c>
      <c r="F1104" s="7" t="s">
        <v>82</v>
      </c>
      <c r="G1104" s="7" t="s">
        <v>40</v>
      </c>
      <c r="H1104" s="7" t="s">
        <v>93</v>
      </c>
      <c r="I1104" s="7">
        <v>32</v>
      </c>
      <c r="J1104" s="7">
        <v>32</v>
      </c>
      <c r="K1104" s="7">
        <v>5607.04</v>
      </c>
      <c r="L1104" s="7"/>
      <c r="M1104" s="12" t="s">
        <v>136</v>
      </c>
      <c r="N1104" s="13">
        <f t="shared" si="119"/>
        <v>175.22</v>
      </c>
      <c r="O1104" s="13">
        <f t="shared" si="120"/>
        <v>5607.04</v>
      </c>
      <c r="P1104" s="13">
        <f t="shared" si="121"/>
        <v>930246.8</v>
      </c>
      <c r="Q1104" s="13">
        <f t="shared" si="122"/>
        <v>164242.07</v>
      </c>
      <c r="R1104" s="13">
        <f t="shared" si="123"/>
        <v>11278330.139999999</v>
      </c>
      <c r="S1104" s="18">
        <f t="shared" si="124"/>
        <v>145</v>
      </c>
      <c r="T1104" s="30">
        <f t="shared" si="125"/>
        <v>77781.587172413783</v>
      </c>
    </row>
    <row r="1105" spans="1:20" ht="14.25" customHeight="1">
      <c r="A1105" s="6">
        <v>45642</v>
      </c>
      <c r="B1105" s="7" t="s">
        <v>57</v>
      </c>
      <c r="C1105" s="7" t="s">
        <v>106</v>
      </c>
      <c r="D1105" s="7" t="s">
        <v>107</v>
      </c>
      <c r="E1105" s="7" t="s">
        <v>81</v>
      </c>
      <c r="F1105" s="7" t="s">
        <v>82</v>
      </c>
      <c r="G1105" s="7" t="s">
        <v>62</v>
      </c>
      <c r="H1105" s="7" t="s">
        <v>63</v>
      </c>
      <c r="I1105" s="7">
        <v>2</v>
      </c>
      <c r="J1105" s="7">
        <v>4</v>
      </c>
      <c r="K1105" s="7">
        <v>5648.12</v>
      </c>
      <c r="L1105" s="7"/>
      <c r="M1105" s="12" t="s">
        <v>136</v>
      </c>
      <c r="N1105" s="13">
        <f t="shared" si="119"/>
        <v>1412.03</v>
      </c>
      <c r="O1105" s="13">
        <f t="shared" si="120"/>
        <v>5648.12</v>
      </c>
      <c r="P1105" s="13">
        <f t="shared" si="121"/>
        <v>1043902.54</v>
      </c>
      <c r="Q1105" s="13">
        <f t="shared" si="122"/>
        <v>239199.28</v>
      </c>
      <c r="R1105" s="13">
        <f t="shared" si="123"/>
        <v>11272723.1</v>
      </c>
      <c r="S1105" s="18">
        <f t="shared" si="124"/>
        <v>144</v>
      </c>
      <c r="T1105" s="30">
        <f t="shared" si="125"/>
        <v>78282.799305555556</v>
      </c>
    </row>
    <row r="1106" spans="1:20" ht="14.25" customHeight="1">
      <c r="A1106" s="6">
        <v>45646</v>
      </c>
      <c r="B1106" s="7" t="s">
        <v>57</v>
      </c>
      <c r="C1106" s="7" t="s">
        <v>96</v>
      </c>
      <c r="D1106" s="7" t="s">
        <v>97</v>
      </c>
      <c r="E1106" s="7" t="s">
        <v>60</v>
      </c>
      <c r="F1106" s="7" t="s">
        <v>61</v>
      </c>
      <c r="G1106" s="7" t="s">
        <v>62</v>
      </c>
      <c r="H1106" s="7" t="s">
        <v>63</v>
      </c>
      <c r="I1106" s="7">
        <v>2</v>
      </c>
      <c r="J1106" s="7">
        <v>4</v>
      </c>
      <c r="K1106" s="7">
        <v>5648.12</v>
      </c>
      <c r="L1106" s="7"/>
      <c r="M1106" s="12" t="s">
        <v>136</v>
      </c>
      <c r="N1106" s="13">
        <f t="shared" si="119"/>
        <v>1412.03</v>
      </c>
      <c r="O1106" s="13">
        <f t="shared" si="120"/>
        <v>5648.12</v>
      </c>
      <c r="P1106" s="13">
        <f t="shared" si="121"/>
        <v>1038254.42</v>
      </c>
      <c r="Q1106" s="13">
        <f t="shared" si="122"/>
        <v>662034.15999999992</v>
      </c>
      <c r="R1106" s="13">
        <f t="shared" si="123"/>
        <v>11267074.979999999</v>
      </c>
      <c r="S1106" s="18">
        <f t="shared" si="124"/>
        <v>143</v>
      </c>
      <c r="T1106" s="30">
        <f t="shared" si="125"/>
        <v>78790.734125874122</v>
      </c>
    </row>
    <row r="1107" spans="1:20" ht="14.25" customHeight="1">
      <c r="A1107" s="6">
        <v>45645</v>
      </c>
      <c r="B1107" s="7" t="s">
        <v>57</v>
      </c>
      <c r="C1107" s="7" t="s">
        <v>87</v>
      </c>
      <c r="D1107" s="7" t="s">
        <v>88</v>
      </c>
      <c r="E1107" s="7" t="s">
        <v>60</v>
      </c>
      <c r="F1107" s="7" t="s">
        <v>61</v>
      </c>
      <c r="G1107" s="7" t="s">
        <v>62</v>
      </c>
      <c r="H1107" s="7" t="s">
        <v>71</v>
      </c>
      <c r="I1107" s="7">
        <v>24</v>
      </c>
      <c r="J1107" s="7">
        <v>72</v>
      </c>
      <c r="K1107" s="7">
        <v>5666.4</v>
      </c>
      <c r="L1107" s="7"/>
      <c r="M1107" s="12" t="s">
        <v>136</v>
      </c>
      <c r="N1107" s="13">
        <f t="shared" si="119"/>
        <v>78.699999999999989</v>
      </c>
      <c r="O1107" s="13">
        <f t="shared" si="120"/>
        <v>5666.4</v>
      </c>
      <c r="P1107" s="13">
        <f t="shared" si="121"/>
        <v>768483.34</v>
      </c>
      <c r="Q1107" s="13">
        <f t="shared" si="122"/>
        <v>515062.78</v>
      </c>
      <c r="R1107" s="13">
        <f t="shared" si="123"/>
        <v>11261426.859999999</v>
      </c>
      <c r="S1107" s="18">
        <f t="shared" si="124"/>
        <v>142</v>
      </c>
      <c r="T1107" s="30">
        <f t="shared" si="125"/>
        <v>79305.822957746481</v>
      </c>
    </row>
    <row r="1108" spans="1:20" ht="14.25" customHeight="1">
      <c r="A1108" s="6">
        <v>45640</v>
      </c>
      <c r="B1108" s="7" t="s">
        <v>57</v>
      </c>
      <c r="C1108" s="7" t="s">
        <v>87</v>
      </c>
      <c r="D1108" s="7" t="s">
        <v>88</v>
      </c>
      <c r="E1108" s="7" t="s">
        <v>60</v>
      </c>
      <c r="F1108" s="7" t="s">
        <v>61</v>
      </c>
      <c r="G1108" s="7" t="s">
        <v>62</v>
      </c>
      <c r="H1108" s="7" t="s">
        <v>124</v>
      </c>
      <c r="I1108" s="7">
        <v>12</v>
      </c>
      <c r="J1108" s="7">
        <v>24</v>
      </c>
      <c r="K1108" s="7">
        <v>5666.64</v>
      </c>
      <c r="L1108" s="7"/>
      <c r="M1108" s="12" t="s">
        <v>105</v>
      </c>
      <c r="N1108" s="13">
        <f t="shared" si="119"/>
        <v>236.11</v>
      </c>
      <c r="O1108" s="13">
        <f t="shared" si="120"/>
        <v>5666.64</v>
      </c>
      <c r="P1108" s="13">
        <f t="shared" si="121"/>
        <v>439748.67999999993</v>
      </c>
      <c r="Q1108" s="13">
        <f t="shared" si="122"/>
        <v>509396.38</v>
      </c>
      <c r="R1108" s="13">
        <f t="shared" si="123"/>
        <v>4260480.209999999</v>
      </c>
      <c r="S1108" s="18">
        <f t="shared" si="124"/>
        <v>149</v>
      </c>
      <c r="T1108" s="30">
        <f t="shared" si="125"/>
        <v>28593.826912751672</v>
      </c>
    </row>
    <row r="1109" spans="1:20" ht="14.25" customHeight="1">
      <c r="A1109" s="6">
        <v>45643</v>
      </c>
      <c r="B1109" s="7" t="s">
        <v>57</v>
      </c>
      <c r="C1109" s="7" t="s">
        <v>137</v>
      </c>
      <c r="D1109" s="7" t="s">
        <v>138</v>
      </c>
      <c r="E1109" s="7" t="s">
        <v>60</v>
      </c>
      <c r="F1109" s="7" t="s">
        <v>61</v>
      </c>
      <c r="G1109" s="7" t="s">
        <v>110</v>
      </c>
      <c r="H1109" s="7" t="s">
        <v>111</v>
      </c>
      <c r="I1109" s="7">
        <v>20</v>
      </c>
      <c r="J1109" s="7">
        <v>38</v>
      </c>
      <c r="K1109" s="7">
        <v>5700</v>
      </c>
      <c r="L1109" s="7"/>
      <c r="M1109" s="12" t="s">
        <v>136</v>
      </c>
      <c r="N1109" s="13">
        <f t="shared" si="119"/>
        <v>150</v>
      </c>
      <c r="O1109" s="13">
        <f t="shared" si="120"/>
        <v>5700</v>
      </c>
      <c r="P1109" s="13">
        <f t="shared" si="121"/>
        <v>67264.36</v>
      </c>
      <c r="Q1109" s="13">
        <f t="shared" si="122"/>
        <v>274536.67</v>
      </c>
      <c r="R1109" s="13">
        <f t="shared" si="123"/>
        <v>11255760.459999999</v>
      </c>
      <c r="S1109" s="18">
        <f t="shared" si="124"/>
        <v>141</v>
      </c>
      <c r="T1109" s="30">
        <f t="shared" si="125"/>
        <v>79828.088368794313</v>
      </c>
    </row>
    <row r="1110" spans="1:20" ht="14.25" customHeight="1">
      <c r="A1110" s="6">
        <v>45642</v>
      </c>
      <c r="B1110" s="7" t="s">
        <v>57</v>
      </c>
      <c r="C1110" s="7" t="s">
        <v>129</v>
      </c>
      <c r="D1110" s="7" t="s">
        <v>130</v>
      </c>
      <c r="E1110" s="7" t="s">
        <v>81</v>
      </c>
      <c r="F1110" s="7" t="s">
        <v>82</v>
      </c>
      <c r="G1110" s="7" t="s">
        <v>62</v>
      </c>
      <c r="H1110" s="7" t="s">
        <v>124</v>
      </c>
      <c r="I1110" s="7">
        <v>12</v>
      </c>
      <c r="J1110" s="7">
        <v>31</v>
      </c>
      <c r="K1110" s="7">
        <v>5712.06</v>
      </c>
      <c r="L1110" s="7"/>
      <c r="M1110" s="12" t="s">
        <v>136</v>
      </c>
      <c r="N1110" s="13">
        <f t="shared" si="119"/>
        <v>184.26000000000002</v>
      </c>
      <c r="O1110" s="13">
        <f t="shared" si="120"/>
        <v>5712.06</v>
      </c>
      <c r="P1110" s="13">
        <f t="shared" si="121"/>
        <v>434082.03999999992</v>
      </c>
      <c r="Q1110" s="13">
        <f t="shared" si="122"/>
        <v>324663.29999999993</v>
      </c>
      <c r="R1110" s="13">
        <f t="shared" si="123"/>
        <v>11250060.459999999</v>
      </c>
      <c r="S1110" s="18">
        <f t="shared" si="124"/>
        <v>140</v>
      </c>
      <c r="T1110" s="30">
        <f t="shared" si="125"/>
        <v>80357.574714285714</v>
      </c>
    </row>
    <row r="1111" spans="1:20" ht="14.25" customHeight="1">
      <c r="A1111" s="6">
        <v>45646</v>
      </c>
      <c r="B1111" s="7" t="s">
        <v>57</v>
      </c>
      <c r="C1111" s="7" t="s">
        <v>96</v>
      </c>
      <c r="D1111" s="7" t="s">
        <v>97</v>
      </c>
      <c r="E1111" s="7" t="s">
        <v>60</v>
      </c>
      <c r="F1111" s="7" t="s">
        <v>61</v>
      </c>
      <c r="G1111" s="7" t="s">
        <v>40</v>
      </c>
      <c r="H1111" s="7" t="s">
        <v>47</v>
      </c>
      <c r="I1111" s="7">
        <v>72</v>
      </c>
      <c r="J1111" s="7">
        <v>24</v>
      </c>
      <c r="K1111" s="7">
        <v>5767.92</v>
      </c>
      <c r="L1111" s="7"/>
      <c r="M1111" s="12" t="s">
        <v>136</v>
      </c>
      <c r="N1111" s="13">
        <f t="shared" si="119"/>
        <v>240.33</v>
      </c>
      <c r="O1111" s="13">
        <f t="shared" si="120"/>
        <v>5767.92</v>
      </c>
      <c r="P1111" s="13">
        <f t="shared" si="121"/>
        <v>9146561.2000000011</v>
      </c>
      <c r="Q1111" s="13">
        <f t="shared" si="122"/>
        <v>656386.03999999992</v>
      </c>
      <c r="R1111" s="13">
        <f t="shared" si="123"/>
        <v>11244348.399999999</v>
      </c>
      <c r="S1111" s="18">
        <f t="shared" si="124"/>
        <v>139</v>
      </c>
      <c r="T1111" s="30">
        <f t="shared" si="125"/>
        <v>80894.592805755383</v>
      </c>
    </row>
    <row r="1112" spans="1:20" ht="14.25" customHeight="1">
      <c r="A1112" s="6">
        <v>45642</v>
      </c>
      <c r="B1112" s="7" t="s">
        <v>57</v>
      </c>
      <c r="C1112" s="7" t="s">
        <v>126</v>
      </c>
      <c r="D1112" s="7" t="s">
        <v>127</v>
      </c>
      <c r="E1112" s="7" t="s">
        <v>45</v>
      </c>
      <c r="F1112" s="7" t="s">
        <v>128</v>
      </c>
      <c r="G1112" s="7" t="s">
        <v>31</v>
      </c>
      <c r="H1112" s="7" t="s">
        <v>33</v>
      </c>
      <c r="I1112" s="7">
        <v>45</v>
      </c>
      <c r="J1112" s="7">
        <v>36</v>
      </c>
      <c r="K1112" s="7">
        <v>5842.08</v>
      </c>
      <c r="L1112" s="7"/>
      <c r="M1112" s="12" t="s">
        <v>105</v>
      </c>
      <c r="N1112" s="13">
        <f t="shared" si="119"/>
        <v>162.28</v>
      </c>
      <c r="O1112" s="13">
        <f t="shared" si="120"/>
        <v>5842.08</v>
      </c>
      <c r="P1112" s="13">
        <f t="shared" si="121"/>
        <v>49071.840000000004</v>
      </c>
      <c r="Q1112" s="13">
        <f t="shared" si="122"/>
        <v>356388.04000000004</v>
      </c>
      <c r="R1112" s="13">
        <f t="shared" si="123"/>
        <v>4254813.5699999994</v>
      </c>
      <c r="S1112" s="18">
        <f t="shared" si="124"/>
        <v>148</v>
      </c>
      <c r="T1112" s="30">
        <f t="shared" si="125"/>
        <v>28748.740337837833</v>
      </c>
    </row>
    <row r="1113" spans="1:20" ht="14.25" customHeight="1">
      <c r="A1113" s="6">
        <v>45640</v>
      </c>
      <c r="B1113" s="7" t="s">
        <v>57</v>
      </c>
      <c r="C1113" s="7" t="s">
        <v>84</v>
      </c>
      <c r="D1113" s="7" t="s">
        <v>85</v>
      </c>
      <c r="E1113" s="7" t="s">
        <v>60</v>
      </c>
      <c r="F1113" s="7" t="s">
        <v>61</v>
      </c>
      <c r="G1113" s="7" t="s">
        <v>74</v>
      </c>
      <c r="H1113" s="7" t="s">
        <v>75</v>
      </c>
      <c r="I1113" s="7">
        <v>60</v>
      </c>
      <c r="J1113" s="7">
        <v>239</v>
      </c>
      <c r="K1113" s="7">
        <v>5855.5</v>
      </c>
      <c r="L1113" s="7"/>
      <c r="M1113" s="12" t="s">
        <v>105</v>
      </c>
      <c r="N1113" s="13">
        <f t="shared" si="119"/>
        <v>24.5</v>
      </c>
      <c r="O1113" s="13">
        <f t="shared" si="120"/>
        <v>5855.5</v>
      </c>
      <c r="P1113" s="13">
        <f t="shared" si="121"/>
        <v>226852.6</v>
      </c>
      <c r="Q1113" s="13">
        <f t="shared" si="122"/>
        <v>316986.80000000005</v>
      </c>
      <c r="R1113" s="13">
        <f t="shared" si="123"/>
        <v>4248971.4899999993</v>
      </c>
      <c r="S1113" s="18">
        <f t="shared" si="124"/>
        <v>147</v>
      </c>
      <c r="T1113" s="30">
        <f t="shared" si="125"/>
        <v>28904.567959183667</v>
      </c>
    </row>
    <row r="1114" spans="1:20" ht="14.25" customHeight="1">
      <c r="A1114" s="6">
        <v>45643</v>
      </c>
      <c r="B1114" s="7" t="s">
        <v>57</v>
      </c>
      <c r="C1114" s="7" t="s">
        <v>137</v>
      </c>
      <c r="D1114" s="7" t="s">
        <v>138</v>
      </c>
      <c r="E1114" s="7" t="s">
        <v>60</v>
      </c>
      <c r="F1114" s="7" t="s">
        <v>61</v>
      </c>
      <c r="G1114" s="7" t="s">
        <v>74</v>
      </c>
      <c r="H1114" s="7" t="s">
        <v>75</v>
      </c>
      <c r="I1114" s="7">
        <v>60</v>
      </c>
      <c r="J1114" s="7">
        <v>240</v>
      </c>
      <c r="K1114" s="7">
        <v>5880</v>
      </c>
      <c r="L1114" s="7"/>
      <c r="M1114" s="12" t="s">
        <v>136</v>
      </c>
      <c r="N1114" s="13">
        <f t="shared" si="119"/>
        <v>24.5</v>
      </c>
      <c r="O1114" s="13">
        <f t="shared" si="120"/>
        <v>5880</v>
      </c>
      <c r="P1114" s="13">
        <f t="shared" si="121"/>
        <v>220997.1</v>
      </c>
      <c r="Q1114" s="13">
        <f t="shared" si="122"/>
        <v>268836.67</v>
      </c>
      <c r="R1114" s="13">
        <f t="shared" si="123"/>
        <v>11238580.48</v>
      </c>
      <c r="S1114" s="18">
        <f t="shared" si="124"/>
        <v>138</v>
      </c>
      <c r="T1114" s="30">
        <f t="shared" si="125"/>
        <v>81438.988985507254</v>
      </c>
    </row>
    <row r="1115" spans="1:20" ht="14.25" customHeight="1">
      <c r="A1115" s="6">
        <v>45642</v>
      </c>
      <c r="B1115" s="7" t="s">
        <v>57</v>
      </c>
      <c r="C1115" s="7" t="s">
        <v>126</v>
      </c>
      <c r="D1115" s="7" t="s">
        <v>127</v>
      </c>
      <c r="E1115" s="7" t="s">
        <v>45</v>
      </c>
      <c r="F1115" s="7" t="s">
        <v>128</v>
      </c>
      <c r="G1115" s="7" t="s">
        <v>18</v>
      </c>
      <c r="H1115" s="7" t="s">
        <v>102</v>
      </c>
      <c r="I1115" s="7">
        <v>36</v>
      </c>
      <c r="J1115" s="7">
        <v>12</v>
      </c>
      <c r="K1115" s="7">
        <v>5882.16</v>
      </c>
      <c r="L1115" s="7"/>
      <c r="M1115" s="12" t="s">
        <v>105</v>
      </c>
      <c r="N1115" s="13">
        <f t="shared" si="119"/>
        <v>490.18</v>
      </c>
      <c r="O1115" s="13">
        <f t="shared" si="120"/>
        <v>5882.16</v>
      </c>
      <c r="P1115" s="13">
        <f t="shared" si="121"/>
        <v>124654.07999999999</v>
      </c>
      <c r="Q1115" s="13">
        <f t="shared" si="122"/>
        <v>350545.96000000008</v>
      </c>
      <c r="R1115" s="13">
        <f t="shared" si="123"/>
        <v>4243115.9899999993</v>
      </c>
      <c r="S1115" s="18">
        <f t="shared" si="124"/>
        <v>146</v>
      </c>
      <c r="T1115" s="30">
        <f t="shared" si="125"/>
        <v>29062.43828767123</v>
      </c>
    </row>
    <row r="1116" spans="1:20" ht="14.25" customHeight="1">
      <c r="A1116" s="6">
        <v>45646</v>
      </c>
      <c r="B1116" s="7" t="s">
        <v>57</v>
      </c>
      <c r="C1116" s="7" t="s">
        <v>67</v>
      </c>
      <c r="D1116" s="7" t="s">
        <v>68</v>
      </c>
      <c r="E1116" s="7" t="s">
        <v>60</v>
      </c>
      <c r="F1116" s="7" t="s">
        <v>61</v>
      </c>
      <c r="G1116" s="7" t="s">
        <v>31</v>
      </c>
      <c r="H1116" s="7" t="s">
        <v>32</v>
      </c>
      <c r="I1116" s="7">
        <v>18</v>
      </c>
      <c r="J1116" s="7">
        <v>18</v>
      </c>
      <c r="K1116" s="7">
        <v>5921.1</v>
      </c>
      <c r="L1116" s="7"/>
      <c r="M1116" s="12" t="s">
        <v>136</v>
      </c>
      <c r="N1116" s="13">
        <f t="shared" si="119"/>
        <v>328.95000000000005</v>
      </c>
      <c r="O1116" s="13">
        <f t="shared" si="120"/>
        <v>5921.1</v>
      </c>
      <c r="P1116" s="13">
        <f t="shared" si="121"/>
        <v>297132.66000000003</v>
      </c>
      <c r="Q1116" s="13">
        <f t="shared" si="122"/>
        <v>176260.46</v>
      </c>
      <c r="R1116" s="13">
        <f t="shared" si="123"/>
        <v>11232700.48</v>
      </c>
      <c r="S1116" s="18">
        <f t="shared" si="124"/>
        <v>137</v>
      </c>
      <c r="T1116" s="30">
        <f t="shared" si="125"/>
        <v>81990.514452554751</v>
      </c>
    </row>
    <row r="1117" spans="1:20" ht="14.25" customHeight="1">
      <c r="A1117" s="6">
        <v>45640</v>
      </c>
      <c r="B1117" s="7" t="s">
        <v>57</v>
      </c>
      <c r="C1117" s="7" t="s">
        <v>58</v>
      </c>
      <c r="D1117" s="7" t="s">
        <v>59</v>
      </c>
      <c r="E1117" s="7" t="s">
        <v>60</v>
      </c>
      <c r="F1117" s="7" t="s">
        <v>61</v>
      </c>
      <c r="G1117" s="7" t="s">
        <v>31</v>
      </c>
      <c r="H1117" s="7" t="s">
        <v>32</v>
      </c>
      <c r="I1117" s="7">
        <v>18</v>
      </c>
      <c r="J1117" s="7">
        <v>18</v>
      </c>
      <c r="K1117" s="7">
        <v>5921.1</v>
      </c>
      <c r="L1117" s="7"/>
      <c r="M1117" s="12" t="s">
        <v>105</v>
      </c>
      <c r="N1117" s="13">
        <f t="shared" si="119"/>
        <v>328.95000000000005</v>
      </c>
      <c r="O1117" s="13">
        <f t="shared" si="120"/>
        <v>5921.1</v>
      </c>
      <c r="P1117" s="13">
        <f t="shared" si="121"/>
        <v>291211.56000000006</v>
      </c>
      <c r="Q1117" s="13">
        <f t="shared" si="122"/>
        <v>265520.29999999993</v>
      </c>
      <c r="R1117" s="13">
        <f t="shared" si="123"/>
        <v>4237233.8299999991</v>
      </c>
      <c r="S1117" s="18">
        <f t="shared" si="124"/>
        <v>145</v>
      </c>
      <c r="T1117" s="30">
        <f t="shared" si="125"/>
        <v>29222.302275862065</v>
      </c>
    </row>
    <row r="1118" spans="1:20" ht="14.25" customHeight="1">
      <c r="A1118" s="6">
        <v>45643</v>
      </c>
      <c r="B1118" s="7" t="s">
        <v>57</v>
      </c>
      <c r="C1118" s="7" t="s">
        <v>58</v>
      </c>
      <c r="D1118" s="7" t="s">
        <v>59</v>
      </c>
      <c r="E1118" s="7" t="s">
        <v>60</v>
      </c>
      <c r="F1118" s="7" t="s">
        <v>61</v>
      </c>
      <c r="G1118" s="7" t="s">
        <v>31</v>
      </c>
      <c r="H1118" s="7" t="s">
        <v>32</v>
      </c>
      <c r="I1118" s="7">
        <v>18</v>
      </c>
      <c r="J1118" s="7">
        <v>18</v>
      </c>
      <c r="K1118" s="7">
        <v>5921.1</v>
      </c>
      <c r="L1118" s="7"/>
      <c r="M1118" s="12" t="s">
        <v>136</v>
      </c>
      <c r="N1118" s="13">
        <f t="shared" si="119"/>
        <v>328.95000000000005</v>
      </c>
      <c r="O1118" s="13">
        <f t="shared" si="120"/>
        <v>5921.1</v>
      </c>
      <c r="P1118" s="13">
        <f t="shared" si="121"/>
        <v>285290.46000000002</v>
      </c>
      <c r="Q1118" s="13">
        <f t="shared" si="122"/>
        <v>259599.19999999998</v>
      </c>
      <c r="R1118" s="13">
        <f t="shared" si="123"/>
        <v>11226779.379999999</v>
      </c>
      <c r="S1118" s="18">
        <f t="shared" si="124"/>
        <v>136</v>
      </c>
      <c r="T1118" s="30">
        <f t="shared" si="125"/>
        <v>82549.848382352939</v>
      </c>
    </row>
    <row r="1119" spans="1:20" ht="14.25" customHeight="1">
      <c r="A1119" s="6">
        <v>45644</v>
      </c>
      <c r="B1119" s="7" t="s">
        <v>57</v>
      </c>
      <c r="C1119" s="7" t="s">
        <v>65</v>
      </c>
      <c r="D1119" s="7" t="s">
        <v>66</v>
      </c>
      <c r="E1119" s="7" t="s">
        <v>60</v>
      </c>
      <c r="F1119" s="7" t="s">
        <v>61</v>
      </c>
      <c r="G1119" s="7" t="s">
        <v>31</v>
      </c>
      <c r="H1119" s="7" t="s">
        <v>32</v>
      </c>
      <c r="I1119" s="7">
        <v>18</v>
      </c>
      <c r="J1119" s="7">
        <v>18</v>
      </c>
      <c r="K1119" s="7">
        <v>5921.1</v>
      </c>
      <c r="L1119" s="7"/>
      <c r="M1119" s="12" t="s">
        <v>136</v>
      </c>
      <c r="N1119" s="13">
        <f t="shared" si="119"/>
        <v>328.95000000000005</v>
      </c>
      <c r="O1119" s="13">
        <f t="shared" si="120"/>
        <v>5921.1</v>
      </c>
      <c r="P1119" s="13">
        <f t="shared" si="121"/>
        <v>279369.36</v>
      </c>
      <c r="Q1119" s="13">
        <f t="shared" si="122"/>
        <v>413907.67999999993</v>
      </c>
      <c r="R1119" s="13">
        <f t="shared" si="123"/>
        <v>11220858.279999999</v>
      </c>
      <c r="S1119" s="18">
        <f t="shared" si="124"/>
        <v>135</v>
      </c>
      <c r="T1119" s="30">
        <f t="shared" si="125"/>
        <v>83117.468740740733</v>
      </c>
    </row>
    <row r="1120" spans="1:20" ht="14.25" customHeight="1">
      <c r="A1120" s="6">
        <v>45645</v>
      </c>
      <c r="B1120" s="7" t="s">
        <v>57</v>
      </c>
      <c r="C1120" s="7" t="s">
        <v>87</v>
      </c>
      <c r="D1120" s="7" t="s">
        <v>88</v>
      </c>
      <c r="E1120" s="7" t="s">
        <v>60</v>
      </c>
      <c r="F1120" s="7" t="s">
        <v>61</v>
      </c>
      <c r="G1120" s="7" t="s">
        <v>94</v>
      </c>
      <c r="H1120" s="7" t="s">
        <v>98</v>
      </c>
      <c r="I1120" s="7">
        <v>18</v>
      </c>
      <c r="J1120" s="7">
        <v>18</v>
      </c>
      <c r="K1120" s="7">
        <v>5921.1</v>
      </c>
      <c r="L1120" s="7"/>
      <c r="M1120" s="12" t="s">
        <v>136</v>
      </c>
      <c r="N1120" s="13">
        <f t="shared" si="119"/>
        <v>328.95000000000005</v>
      </c>
      <c r="O1120" s="13">
        <f t="shared" si="120"/>
        <v>5921.1</v>
      </c>
      <c r="P1120" s="13">
        <f t="shared" si="121"/>
        <v>12752.7</v>
      </c>
      <c r="Q1120" s="13">
        <f t="shared" si="122"/>
        <v>503729.74000000005</v>
      </c>
      <c r="R1120" s="13">
        <f t="shared" si="123"/>
        <v>11214937.18</v>
      </c>
      <c r="S1120" s="18">
        <f t="shared" si="124"/>
        <v>134</v>
      </c>
      <c r="T1120" s="30">
        <f t="shared" si="125"/>
        <v>83693.561044776114</v>
      </c>
    </row>
    <row r="1121" spans="1:20" ht="14.25" customHeight="1">
      <c r="A1121" s="6">
        <v>45640</v>
      </c>
      <c r="B1121" s="7" t="s">
        <v>57</v>
      </c>
      <c r="C1121" s="7" t="s">
        <v>58</v>
      </c>
      <c r="D1121" s="7" t="s">
        <v>59</v>
      </c>
      <c r="E1121" s="7" t="s">
        <v>60</v>
      </c>
      <c r="F1121" s="7" t="s">
        <v>61</v>
      </c>
      <c r="G1121" s="7" t="s">
        <v>31</v>
      </c>
      <c r="H1121" s="7" t="s">
        <v>32</v>
      </c>
      <c r="I1121" s="7">
        <v>18</v>
      </c>
      <c r="J1121" s="7">
        <v>18</v>
      </c>
      <c r="K1121" s="7">
        <v>5999.94</v>
      </c>
      <c r="L1121" s="7"/>
      <c r="M1121" s="12" t="s">
        <v>105</v>
      </c>
      <c r="N1121" s="13">
        <f t="shared" si="119"/>
        <v>333.33</v>
      </c>
      <c r="O1121" s="13">
        <f t="shared" si="120"/>
        <v>5999.94</v>
      </c>
      <c r="P1121" s="13">
        <f t="shared" si="121"/>
        <v>273448.26</v>
      </c>
      <c r="Q1121" s="13">
        <f t="shared" si="122"/>
        <v>253678.1</v>
      </c>
      <c r="R1121" s="13">
        <f t="shared" si="123"/>
        <v>4231312.7299999995</v>
      </c>
      <c r="S1121" s="18">
        <f t="shared" si="124"/>
        <v>144</v>
      </c>
      <c r="T1121" s="30">
        <f t="shared" si="125"/>
        <v>29384.116180555553</v>
      </c>
    </row>
    <row r="1122" spans="1:20" ht="14.25" customHeight="1">
      <c r="A1122" s="6">
        <v>45643</v>
      </c>
      <c r="B1122" s="7" t="s">
        <v>57</v>
      </c>
      <c r="C1122" s="7" t="s">
        <v>58</v>
      </c>
      <c r="D1122" s="7" t="s">
        <v>59</v>
      </c>
      <c r="E1122" s="7" t="s">
        <v>60</v>
      </c>
      <c r="F1122" s="7" t="s">
        <v>61</v>
      </c>
      <c r="G1122" s="7" t="s">
        <v>31</v>
      </c>
      <c r="H1122" s="7" t="s">
        <v>32</v>
      </c>
      <c r="I1122" s="7">
        <v>18</v>
      </c>
      <c r="J1122" s="7">
        <v>18</v>
      </c>
      <c r="K1122" s="7">
        <v>5999.94</v>
      </c>
      <c r="L1122" s="7"/>
      <c r="M1122" s="12" t="s">
        <v>136</v>
      </c>
      <c r="N1122" s="13">
        <f t="shared" si="119"/>
        <v>333.33</v>
      </c>
      <c r="O1122" s="13">
        <f t="shared" si="120"/>
        <v>5999.94</v>
      </c>
      <c r="P1122" s="13">
        <f t="shared" si="121"/>
        <v>267448.32000000001</v>
      </c>
      <c r="Q1122" s="13">
        <f t="shared" si="122"/>
        <v>247678.16</v>
      </c>
      <c r="R1122" s="13">
        <f t="shared" si="123"/>
        <v>11209016.08</v>
      </c>
      <c r="S1122" s="18">
        <f t="shared" si="124"/>
        <v>133</v>
      </c>
      <c r="T1122" s="30">
        <f t="shared" si="125"/>
        <v>84278.316390977445</v>
      </c>
    </row>
    <row r="1123" spans="1:20" ht="14.25" customHeight="1">
      <c r="A1123" s="6">
        <v>45642</v>
      </c>
      <c r="B1123" s="7" t="s">
        <v>57</v>
      </c>
      <c r="C1123" s="7" t="s">
        <v>129</v>
      </c>
      <c r="D1123" s="7" t="s">
        <v>130</v>
      </c>
      <c r="E1123" s="7" t="s">
        <v>81</v>
      </c>
      <c r="F1123" s="7" t="s">
        <v>82</v>
      </c>
      <c r="G1123" s="7" t="s">
        <v>31</v>
      </c>
      <c r="H1123" s="7" t="s">
        <v>32</v>
      </c>
      <c r="I1123" s="7">
        <v>18</v>
      </c>
      <c r="J1123" s="7">
        <v>18</v>
      </c>
      <c r="K1123" s="7">
        <v>5999.94</v>
      </c>
      <c r="L1123" s="7"/>
      <c r="M1123" s="12" t="s">
        <v>105</v>
      </c>
      <c r="N1123" s="13">
        <f t="shared" si="119"/>
        <v>333.33</v>
      </c>
      <c r="O1123" s="13">
        <f t="shared" si="120"/>
        <v>5999.94</v>
      </c>
      <c r="P1123" s="13">
        <f t="shared" si="121"/>
        <v>261448.37999999998</v>
      </c>
      <c r="Q1123" s="13">
        <f t="shared" si="122"/>
        <v>318951.24</v>
      </c>
      <c r="R1123" s="13">
        <f t="shared" si="123"/>
        <v>4225312.7899999991</v>
      </c>
      <c r="S1123" s="18">
        <f t="shared" si="124"/>
        <v>143</v>
      </c>
      <c r="T1123" s="30">
        <f t="shared" si="125"/>
        <v>29547.641888111881</v>
      </c>
    </row>
    <row r="1124" spans="1:20" ht="14.25" customHeight="1">
      <c r="A1124" s="6">
        <v>45642</v>
      </c>
      <c r="B1124" s="7" t="s">
        <v>57</v>
      </c>
      <c r="C1124" s="7" t="s">
        <v>129</v>
      </c>
      <c r="D1124" s="7" t="s">
        <v>130</v>
      </c>
      <c r="E1124" s="7" t="s">
        <v>81</v>
      </c>
      <c r="F1124" s="7" t="s">
        <v>82</v>
      </c>
      <c r="G1124" s="7" t="s">
        <v>110</v>
      </c>
      <c r="H1124" s="7" t="s">
        <v>111</v>
      </c>
      <c r="I1124" s="7">
        <v>24</v>
      </c>
      <c r="J1124" s="7">
        <v>48</v>
      </c>
      <c r="K1124" s="7">
        <v>6000</v>
      </c>
      <c r="L1124" s="7"/>
      <c r="M1124" s="12" t="s">
        <v>105</v>
      </c>
      <c r="N1124" s="13">
        <f t="shared" si="119"/>
        <v>125</v>
      </c>
      <c r="O1124" s="13">
        <f t="shared" si="120"/>
        <v>6000</v>
      </c>
      <c r="P1124" s="13">
        <f t="shared" si="121"/>
        <v>61564.36</v>
      </c>
      <c r="Q1124" s="13">
        <f t="shared" si="122"/>
        <v>312951.29999999993</v>
      </c>
      <c r="R1124" s="13">
        <f t="shared" si="123"/>
        <v>4219312.8499999996</v>
      </c>
      <c r="S1124" s="18">
        <f t="shared" si="124"/>
        <v>142</v>
      </c>
      <c r="T1124" s="30">
        <f t="shared" si="125"/>
        <v>29713.470774647885</v>
      </c>
    </row>
    <row r="1125" spans="1:20" ht="14.25" customHeight="1">
      <c r="A1125" s="6">
        <v>45640</v>
      </c>
      <c r="B1125" s="7" t="s">
        <v>57</v>
      </c>
      <c r="C1125" s="7" t="s">
        <v>96</v>
      </c>
      <c r="D1125" s="7" t="s">
        <v>97</v>
      </c>
      <c r="E1125" s="7" t="s">
        <v>60</v>
      </c>
      <c r="F1125" s="7" t="s">
        <v>61</v>
      </c>
      <c r="G1125" s="7" t="s">
        <v>110</v>
      </c>
      <c r="H1125" s="7" t="s">
        <v>111</v>
      </c>
      <c r="I1125" s="7">
        <v>24</v>
      </c>
      <c r="J1125" s="7">
        <v>48</v>
      </c>
      <c r="K1125" s="7">
        <v>6000</v>
      </c>
      <c r="L1125" s="7"/>
      <c r="M1125" s="12" t="s">
        <v>105</v>
      </c>
      <c r="N1125" s="13">
        <f t="shared" si="119"/>
        <v>125</v>
      </c>
      <c r="O1125" s="13">
        <f t="shared" si="120"/>
        <v>6000</v>
      </c>
      <c r="P1125" s="13">
        <f t="shared" si="121"/>
        <v>55564.36</v>
      </c>
      <c r="Q1125" s="13">
        <f t="shared" si="122"/>
        <v>650618.12</v>
      </c>
      <c r="R1125" s="13">
        <f t="shared" si="123"/>
        <v>4213312.8499999996</v>
      </c>
      <c r="S1125" s="18">
        <f t="shared" si="124"/>
        <v>141</v>
      </c>
      <c r="T1125" s="30">
        <f t="shared" si="125"/>
        <v>29881.651418439713</v>
      </c>
    </row>
    <row r="1126" spans="1:20" ht="14.25" customHeight="1">
      <c r="A1126" s="6">
        <v>45646</v>
      </c>
      <c r="B1126" s="7" t="s">
        <v>57</v>
      </c>
      <c r="C1126" s="7" t="s">
        <v>96</v>
      </c>
      <c r="D1126" s="7" t="s">
        <v>97</v>
      </c>
      <c r="E1126" s="7" t="s">
        <v>60</v>
      </c>
      <c r="F1126" s="7" t="s">
        <v>61</v>
      </c>
      <c r="G1126" s="7" t="s">
        <v>110</v>
      </c>
      <c r="H1126" s="7" t="s">
        <v>111</v>
      </c>
      <c r="I1126" s="7">
        <v>24</v>
      </c>
      <c r="J1126" s="7">
        <v>48</v>
      </c>
      <c r="K1126" s="7">
        <v>6000</v>
      </c>
      <c r="L1126" s="7"/>
      <c r="M1126" s="12" t="s">
        <v>136</v>
      </c>
      <c r="N1126" s="13">
        <f t="shared" si="119"/>
        <v>125</v>
      </c>
      <c r="O1126" s="13">
        <f t="shared" si="120"/>
        <v>6000</v>
      </c>
      <c r="P1126" s="13">
        <f t="shared" si="121"/>
        <v>49564.36</v>
      </c>
      <c r="Q1126" s="13">
        <f t="shared" si="122"/>
        <v>644618.12</v>
      </c>
      <c r="R1126" s="13">
        <f t="shared" si="123"/>
        <v>11203016.140000001</v>
      </c>
      <c r="S1126" s="18">
        <f t="shared" si="124"/>
        <v>132</v>
      </c>
      <c r="T1126" s="30">
        <f t="shared" si="125"/>
        <v>84871.334393939396</v>
      </c>
    </row>
    <row r="1127" spans="1:20" ht="14.25" customHeight="1">
      <c r="A1127" s="6">
        <v>45646</v>
      </c>
      <c r="B1127" s="7" t="s">
        <v>57</v>
      </c>
      <c r="C1127" s="7" t="s">
        <v>67</v>
      </c>
      <c r="D1127" s="7" t="s">
        <v>68</v>
      </c>
      <c r="E1127" s="7" t="s">
        <v>60</v>
      </c>
      <c r="F1127" s="7" t="s">
        <v>61</v>
      </c>
      <c r="G1127" s="7" t="s">
        <v>62</v>
      </c>
      <c r="H1127" s="7" t="s">
        <v>71</v>
      </c>
      <c r="I1127" s="7">
        <v>5</v>
      </c>
      <c r="J1127" s="7">
        <v>10</v>
      </c>
      <c r="K1127" s="7">
        <v>6009.3</v>
      </c>
      <c r="L1127" s="7"/>
      <c r="M1127" s="12" t="s">
        <v>136</v>
      </c>
      <c r="N1127" s="13">
        <f t="shared" si="119"/>
        <v>600.93000000000006</v>
      </c>
      <c r="O1127" s="13">
        <f t="shared" si="120"/>
        <v>6009.3000000000011</v>
      </c>
      <c r="P1127" s="13">
        <f t="shared" si="121"/>
        <v>762816.94000000006</v>
      </c>
      <c r="Q1127" s="13">
        <f t="shared" si="122"/>
        <v>170339.36000000002</v>
      </c>
      <c r="R1127" s="13">
        <f t="shared" si="123"/>
        <v>11197016.139999999</v>
      </c>
      <c r="S1127" s="18">
        <f t="shared" si="124"/>
        <v>131</v>
      </c>
      <c r="T1127" s="30">
        <f t="shared" si="125"/>
        <v>85473.405648854954</v>
      </c>
    </row>
    <row r="1128" spans="1:20" ht="14.25" customHeight="1">
      <c r="A1128" s="6">
        <v>45640</v>
      </c>
      <c r="B1128" s="7" t="s">
        <v>57</v>
      </c>
      <c r="C1128" s="7" t="s">
        <v>90</v>
      </c>
      <c r="D1128" s="7" t="s">
        <v>91</v>
      </c>
      <c r="E1128" s="7" t="s">
        <v>81</v>
      </c>
      <c r="F1128" s="7" t="s">
        <v>82</v>
      </c>
      <c r="G1128" s="7" t="s">
        <v>18</v>
      </c>
      <c r="H1128" s="7" t="s">
        <v>19</v>
      </c>
      <c r="I1128" s="7">
        <v>48</v>
      </c>
      <c r="J1128" s="7">
        <v>12</v>
      </c>
      <c r="K1128" s="7">
        <v>6160.68</v>
      </c>
      <c r="L1128" s="7"/>
      <c r="M1128" s="12" t="s">
        <v>105</v>
      </c>
      <c r="N1128" s="13">
        <f t="shared" si="119"/>
        <v>513.39</v>
      </c>
      <c r="O1128" s="13">
        <f t="shared" si="120"/>
        <v>6160.68</v>
      </c>
      <c r="P1128" s="13">
        <f t="shared" si="121"/>
        <v>93164.340000000011</v>
      </c>
      <c r="Q1128" s="13">
        <f t="shared" si="122"/>
        <v>261402.29000000004</v>
      </c>
      <c r="R1128" s="13">
        <f t="shared" si="123"/>
        <v>4207312.8499999996</v>
      </c>
      <c r="S1128" s="18">
        <f t="shared" si="124"/>
        <v>140</v>
      </c>
      <c r="T1128" s="30">
        <f t="shared" si="125"/>
        <v>30052.23464285714</v>
      </c>
    </row>
    <row r="1129" spans="1:20" ht="14.25" customHeight="1">
      <c r="A1129" s="6">
        <v>45645</v>
      </c>
      <c r="B1129" s="7" t="s">
        <v>57</v>
      </c>
      <c r="C1129" s="7" t="s">
        <v>87</v>
      </c>
      <c r="D1129" s="7" t="s">
        <v>88</v>
      </c>
      <c r="E1129" s="7" t="s">
        <v>60</v>
      </c>
      <c r="F1129" s="7" t="s">
        <v>61</v>
      </c>
      <c r="G1129" s="7" t="s">
        <v>18</v>
      </c>
      <c r="H1129" s="7" t="s">
        <v>19</v>
      </c>
      <c r="I1129" s="7">
        <v>48</v>
      </c>
      <c r="J1129" s="7">
        <v>12</v>
      </c>
      <c r="K1129" s="7">
        <v>6160.68</v>
      </c>
      <c r="L1129" s="7"/>
      <c r="M1129" s="12" t="s">
        <v>136</v>
      </c>
      <c r="N1129" s="13">
        <f t="shared" si="119"/>
        <v>513.39</v>
      </c>
      <c r="O1129" s="13">
        <f t="shared" si="120"/>
        <v>6160.68</v>
      </c>
      <c r="P1129" s="13">
        <f t="shared" si="121"/>
        <v>87003.66</v>
      </c>
      <c r="Q1129" s="13">
        <f t="shared" si="122"/>
        <v>497808.64000000001</v>
      </c>
      <c r="R1129" s="13">
        <f t="shared" si="123"/>
        <v>11191006.84</v>
      </c>
      <c r="S1129" s="18">
        <f t="shared" si="124"/>
        <v>130</v>
      </c>
      <c r="T1129" s="30">
        <f t="shared" si="125"/>
        <v>86084.668000000005</v>
      </c>
    </row>
    <row r="1130" spans="1:20" ht="14.25" customHeight="1">
      <c r="A1130" s="6">
        <v>45642</v>
      </c>
      <c r="B1130" s="7" t="s">
        <v>57</v>
      </c>
      <c r="C1130" s="7" t="s">
        <v>126</v>
      </c>
      <c r="D1130" s="7" t="s">
        <v>127</v>
      </c>
      <c r="E1130" s="7" t="s">
        <v>45</v>
      </c>
      <c r="F1130" s="7" t="s">
        <v>128</v>
      </c>
      <c r="G1130" s="7" t="s">
        <v>18</v>
      </c>
      <c r="H1130" s="7" t="s">
        <v>19</v>
      </c>
      <c r="I1130" s="7">
        <v>48</v>
      </c>
      <c r="J1130" s="7">
        <v>12</v>
      </c>
      <c r="K1130" s="7">
        <v>6160.68</v>
      </c>
      <c r="L1130" s="7"/>
      <c r="M1130" s="12" t="s">
        <v>105</v>
      </c>
      <c r="N1130" s="13">
        <f t="shared" si="119"/>
        <v>513.39</v>
      </c>
      <c r="O1130" s="13">
        <f t="shared" si="120"/>
        <v>6160.68</v>
      </c>
      <c r="P1130" s="13">
        <f t="shared" si="121"/>
        <v>80842.98000000001</v>
      </c>
      <c r="Q1130" s="13">
        <f t="shared" si="122"/>
        <v>344663.80000000005</v>
      </c>
      <c r="R1130" s="13">
        <f t="shared" si="123"/>
        <v>4201152.17</v>
      </c>
      <c r="S1130" s="18">
        <f t="shared" si="124"/>
        <v>139</v>
      </c>
      <c r="T1130" s="30">
        <f t="shared" si="125"/>
        <v>30224.116330935252</v>
      </c>
    </row>
    <row r="1131" spans="1:20" ht="14.25" customHeight="1">
      <c r="A1131" s="6">
        <v>45640</v>
      </c>
      <c r="B1131" s="7" t="s">
        <v>57</v>
      </c>
      <c r="C1131" s="7" t="s">
        <v>90</v>
      </c>
      <c r="D1131" s="7" t="s">
        <v>91</v>
      </c>
      <c r="E1131" s="7" t="s">
        <v>81</v>
      </c>
      <c r="F1131" s="7" t="s">
        <v>82</v>
      </c>
      <c r="G1131" s="7" t="s">
        <v>55</v>
      </c>
      <c r="H1131" s="7" t="s">
        <v>56</v>
      </c>
      <c r="I1131" s="7">
        <v>18</v>
      </c>
      <c r="J1131" s="7">
        <v>18</v>
      </c>
      <c r="K1131" s="7">
        <v>6245.28</v>
      </c>
      <c r="L1131" s="7"/>
      <c r="M1131" s="12" t="s">
        <v>105</v>
      </c>
      <c r="N1131" s="13">
        <f t="shared" si="119"/>
        <v>346.96</v>
      </c>
      <c r="O1131" s="13">
        <f t="shared" si="120"/>
        <v>6245.28</v>
      </c>
      <c r="P1131" s="13">
        <f t="shared" si="121"/>
        <v>193505.42</v>
      </c>
      <c r="Q1131" s="13">
        <f t="shared" si="122"/>
        <v>255241.61</v>
      </c>
      <c r="R1131" s="13">
        <f t="shared" si="123"/>
        <v>4194991.4899999993</v>
      </c>
      <c r="S1131" s="18">
        <f t="shared" si="124"/>
        <v>138</v>
      </c>
      <c r="T1131" s="30">
        <f t="shared" si="125"/>
        <v>30398.489057971008</v>
      </c>
    </row>
    <row r="1132" spans="1:20" ht="14.25" customHeight="1">
      <c r="A1132" s="6">
        <v>45644</v>
      </c>
      <c r="B1132" s="7" t="s">
        <v>57</v>
      </c>
      <c r="C1132" s="7" t="s">
        <v>72</v>
      </c>
      <c r="D1132" s="7" t="s">
        <v>73</v>
      </c>
      <c r="E1132" s="7" t="s">
        <v>60</v>
      </c>
      <c r="F1132" s="7" t="s">
        <v>61</v>
      </c>
      <c r="G1132" s="7" t="s">
        <v>18</v>
      </c>
      <c r="H1132" s="7" t="s">
        <v>104</v>
      </c>
      <c r="I1132" s="7">
        <v>480</v>
      </c>
      <c r="J1132" s="7">
        <v>90</v>
      </c>
      <c r="K1132" s="7">
        <v>6300</v>
      </c>
      <c r="L1132" s="7"/>
      <c r="M1132" s="12" t="s">
        <v>136</v>
      </c>
      <c r="N1132" s="13">
        <f t="shared" si="119"/>
        <v>70</v>
      </c>
      <c r="O1132" s="13">
        <f t="shared" si="120"/>
        <v>6300</v>
      </c>
      <c r="P1132" s="13">
        <f t="shared" si="121"/>
        <v>301493.2</v>
      </c>
      <c r="Q1132" s="13">
        <f t="shared" si="122"/>
        <v>358155.55</v>
      </c>
      <c r="R1132" s="13">
        <f t="shared" si="123"/>
        <v>11184846.16</v>
      </c>
      <c r="S1132" s="18">
        <f t="shared" si="124"/>
        <v>129</v>
      </c>
      <c r="T1132" s="30">
        <f t="shared" si="125"/>
        <v>86704.233798449612</v>
      </c>
    </row>
    <row r="1133" spans="1:20" ht="14.25" customHeight="1">
      <c r="A1133" s="6">
        <v>45640</v>
      </c>
      <c r="B1133" s="7" t="s">
        <v>57</v>
      </c>
      <c r="C1133" s="7" t="s">
        <v>84</v>
      </c>
      <c r="D1133" s="7" t="s">
        <v>85</v>
      </c>
      <c r="E1133" s="7" t="s">
        <v>60</v>
      </c>
      <c r="F1133" s="7" t="s">
        <v>61</v>
      </c>
      <c r="G1133" s="7" t="s">
        <v>18</v>
      </c>
      <c r="H1133" s="7" t="s">
        <v>103</v>
      </c>
      <c r="I1133" s="7">
        <v>192</v>
      </c>
      <c r="J1133" s="7">
        <v>96</v>
      </c>
      <c r="K1133" s="7">
        <v>6314.88</v>
      </c>
      <c r="L1133" s="7"/>
      <c r="M1133" s="12" t="s">
        <v>64</v>
      </c>
      <c r="N1133" s="13">
        <f t="shared" si="119"/>
        <v>65.78</v>
      </c>
      <c r="O1133" s="13">
        <f t="shared" si="120"/>
        <v>6314.88</v>
      </c>
      <c r="P1133" s="13">
        <f t="shared" si="121"/>
        <v>12629.76</v>
      </c>
      <c r="Q1133" s="13">
        <f t="shared" si="122"/>
        <v>311131.30000000005</v>
      </c>
      <c r="R1133" s="13">
        <f t="shared" si="123"/>
        <v>637054.62999999989</v>
      </c>
      <c r="S1133" s="18">
        <f t="shared" si="124"/>
        <v>31</v>
      </c>
      <c r="T1133" s="30">
        <f t="shared" si="125"/>
        <v>20550.149354838704</v>
      </c>
    </row>
    <row r="1134" spans="1:20" ht="14.25" customHeight="1">
      <c r="A1134" s="6">
        <v>45644</v>
      </c>
      <c r="B1134" s="7" t="s">
        <v>57</v>
      </c>
      <c r="C1134" s="7" t="s">
        <v>65</v>
      </c>
      <c r="D1134" s="7" t="s">
        <v>66</v>
      </c>
      <c r="E1134" s="7" t="s">
        <v>60</v>
      </c>
      <c r="F1134" s="7" t="s">
        <v>61</v>
      </c>
      <c r="G1134" s="7" t="s">
        <v>18</v>
      </c>
      <c r="H1134" s="7" t="s">
        <v>103</v>
      </c>
      <c r="I1134" s="7">
        <v>192</v>
      </c>
      <c r="J1134" s="7">
        <v>96</v>
      </c>
      <c r="K1134" s="7">
        <v>6314.88</v>
      </c>
      <c r="L1134" s="7"/>
      <c r="M1134" s="12" t="s">
        <v>136</v>
      </c>
      <c r="N1134" s="13">
        <f t="shared" si="119"/>
        <v>65.78</v>
      </c>
      <c r="O1134" s="13">
        <f t="shared" si="120"/>
        <v>6314.88</v>
      </c>
      <c r="P1134" s="13">
        <f t="shared" si="121"/>
        <v>6314.88</v>
      </c>
      <c r="Q1134" s="13">
        <f t="shared" si="122"/>
        <v>407986.57999999996</v>
      </c>
      <c r="R1134" s="13">
        <f t="shared" si="123"/>
        <v>11178546.16</v>
      </c>
      <c r="S1134" s="18">
        <f t="shared" si="124"/>
        <v>128</v>
      </c>
      <c r="T1134" s="30">
        <f t="shared" si="125"/>
        <v>87332.391875000001</v>
      </c>
    </row>
    <row r="1135" spans="1:20" ht="14.25" customHeight="1">
      <c r="A1135" s="6">
        <v>45642</v>
      </c>
      <c r="B1135" s="7" t="s">
        <v>57</v>
      </c>
      <c r="C1135" s="7" t="s">
        <v>106</v>
      </c>
      <c r="D1135" s="7" t="s">
        <v>107</v>
      </c>
      <c r="E1135" s="7" t="s">
        <v>81</v>
      </c>
      <c r="F1135" s="7" t="s">
        <v>82</v>
      </c>
      <c r="G1135" s="7" t="s">
        <v>31</v>
      </c>
      <c r="H1135" s="7" t="s">
        <v>32</v>
      </c>
      <c r="I1135" s="7">
        <v>48</v>
      </c>
      <c r="J1135" s="7">
        <v>48</v>
      </c>
      <c r="K1135" s="7">
        <v>6315.84</v>
      </c>
      <c r="L1135" s="7"/>
      <c r="M1135" s="12" t="s">
        <v>105</v>
      </c>
      <c r="N1135" s="13">
        <f t="shared" si="119"/>
        <v>131.58000000000001</v>
      </c>
      <c r="O1135" s="13">
        <f t="shared" si="120"/>
        <v>6315.84</v>
      </c>
      <c r="P1135" s="13">
        <f t="shared" si="121"/>
        <v>255448.43999999997</v>
      </c>
      <c r="Q1135" s="13">
        <f t="shared" si="122"/>
        <v>233551.16</v>
      </c>
      <c r="R1135" s="13">
        <f t="shared" si="123"/>
        <v>4188746.21</v>
      </c>
      <c r="S1135" s="18">
        <f t="shared" si="124"/>
        <v>137</v>
      </c>
      <c r="T1135" s="30">
        <f t="shared" si="125"/>
        <v>30574.789854014598</v>
      </c>
    </row>
    <row r="1136" spans="1:20" ht="14.25" customHeight="1">
      <c r="A1136" s="6">
        <v>45640</v>
      </c>
      <c r="B1136" s="7" t="s">
        <v>57</v>
      </c>
      <c r="C1136" s="7" t="s">
        <v>58</v>
      </c>
      <c r="D1136" s="7" t="s">
        <v>59</v>
      </c>
      <c r="E1136" s="7" t="s">
        <v>60</v>
      </c>
      <c r="F1136" s="7" t="s">
        <v>61</v>
      </c>
      <c r="G1136" s="7" t="s">
        <v>31</v>
      </c>
      <c r="H1136" s="7" t="s">
        <v>32</v>
      </c>
      <c r="I1136" s="7">
        <v>15</v>
      </c>
      <c r="J1136" s="7">
        <v>15</v>
      </c>
      <c r="K1136" s="7">
        <v>6315.9</v>
      </c>
      <c r="L1136" s="7"/>
      <c r="M1136" s="12" t="s">
        <v>105</v>
      </c>
      <c r="N1136" s="13">
        <f t="shared" si="119"/>
        <v>421.06</v>
      </c>
      <c r="O1136" s="13">
        <f t="shared" si="120"/>
        <v>6315.9</v>
      </c>
      <c r="P1136" s="13">
        <f t="shared" si="121"/>
        <v>249132.6</v>
      </c>
      <c r="Q1136" s="13">
        <f t="shared" si="122"/>
        <v>241678.22</v>
      </c>
      <c r="R1136" s="13">
        <f t="shared" si="123"/>
        <v>4182430.37</v>
      </c>
      <c r="S1136" s="18">
        <f t="shared" si="124"/>
        <v>136</v>
      </c>
      <c r="T1136" s="30">
        <f t="shared" si="125"/>
        <v>30753.164485294117</v>
      </c>
    </row>
    <row r="1137" spans="1:20" ht="14.25" customHeight="1">
      <c r="A1137" s="6">
        <v>45643</v>
      </c>
      <c r="B1137" s="7" t="s">
        <v>57</v>
      </c>
      <c r="C1137" s="7" t="s">
        <v>58</v>
      </c>
      <c r="D1137" s="7" t="s">
        <v>59</v>
      </c>
      <c r="E1137" s="7" t="s">
        <v>60</v>
      </c>
      <c r="F1137" s="7" t="s">
        <v>61</v>
      </c>
      <c r="G1137" s="7" t="s">
        <v>31</v>
      </c>
      <c r="H1137" s="7" t="s">
        <v>32</v>
      </c>
      <c r="I1137" s="7">
        <v>15</v>
      </c>
      <c r="J1137" s="7">
        <v>15</v>
      </c>
      <c r="K1137" s="7">
        <v>6315.9</v>
      </c>
      <c r="L1137" s="7"/>
      <c r="M1137" s="12" t="s">
        <v>136</v>
      </c>
      <c r="N1137" s="13">
        <f t="shared" si="119"/>
        <v>421.06</v>
      </c>
      <c r="O1137" s="13">
        <f t="shared" si="120"/>
        <v>6315.9</v>
      </c>
      <c r="P1137" s="13">
        <f t="shared" si="121"/>
        <v>242816.69999999998</v>
      </c>
      <c r="Q1137" s="13">
        <f t="shared" si="122"/>
        <v>235362.31999999998</v>
      </c>
      <c r="R1137" s="13">
        <f t="shared" si="123"/>
        <v>11172231.279999999</v>
      </c>
      <c r="S1137" s="18">
        <f t="shared" si="124"/>
        <v>127</v>
      </c>
      <c r="T1137" s="30">
        <f t="shared" si="125"/>
        <v>87970.325039370073</v>
      </c>
    </row>
    <row r="1138" spans="1:20" ht="14.25" customHeight="1">
      <c r="A1138" s="6">
        <v>45644</v>
      </c>
      <c r="B1138" s="7" t="s">
        <v>57</v>
      </c>
      <c r="C1138" s="7" t="s">
        <v>65</v>
      </c>
      <c r="D1138" s="7" t="s">
        <v>66</v>
      </c>
      <c r="E1138" s="7" t="s">
        <v>60</v>
      </c>
      <c r="F1138" s="7" t="s">
        <v>61</v>
      </c>
      <c r="G1138" s="7" t="s">
        <v>31</v>
      </c>
      <c r="H1138" s="7" t="s">
        <v>32</v>
      </c>
      <c r="I1138" s="7">
        <v>15</v>
      </c>
      <c r="J1138" s="7">
        <v>15</v>
      </c>
      <c r="K1138" s="7">
        <v>6315.9</v>
      </c>
      <c r="L1138" s="7"/>
      <c r="M1138" s="12" t="s">
        <v>136</v>
      </c>
      <c r="N1138" s="13">
        <f t="shared" si="119"/>
        <v>421.06</v>
      </c>
      <c r="O1138" s="13">
        <f t="shared" si="120"/>
        <v>6315.9</v>
      </c>
      <c r="P1138" s="13">
        <f t="shared" si="121"/>
        <v>236500.80000000002</v>
      </c>
      <c r="Q1138" s="13">
        <f t="shared" si="122"/>
        <v>401671.69999999995</v>
      </c>
      <c r="R1138" s="13">
        <f t="shared" si="123"/>
        <v>11165915.379999999</v>
      </c>
      <c r="S1138" s="18">
        <f t="shared" si="124"/>
        <v>126</v>
      </c>
      <c r="T1138" s="30">
        <f t="shared" si="125"/>
        <v>88618.376031746026</v>
      </c>
    </row>
    <row r="1139" spans="1:20" ht="14.25" customHeight="1">
      <c r="A1139" s="6">
        <v>45642</v>
      </c>
      <c r="B1139" s="7" t="s">
        <v>57</v>
      </c>
      <c r="C1139" s="7" t="s">
        <v>126</v>
      </c>
      <c r="D1139" s="7" t="s">
        <v>127</v>
      </c>
      <c r="E1139" s="7" t="s">
        <v>45</v>
      </c>
      <c r="F1139" s="7" t="s">
        <v>128</v>
      </c>
      <c r="G1139" s="7" t="s">
        <v>40</v>
      </c>
      <c r="H1139" s="7" t="s">
        <v>42</v>
      </c>
      <c r="I1139" s="7">
        <v>25</v>
      </c>
      <c r="J1139" s="7">
        <v>5</v>
      </c>
      <c r="K1139" s="7">
        <v>6333.15</v>
      </c>
      <c r="L1139" s="7"/>
      <c r="M1139" s="12" t="s">
        <v>105</v>
      </c>
      <c r="N1139" s="13">
        <f t="shared" si="119"/>
        <v>1266.6299999999999</v>
      </c>
      <c r="O1139" s="13">
        <f t="shared" si="120"/>
        <v>6333.15</v>
      </c>
      <c r="P1139" s="13">
        <f t="shared" si="121"/>
        <v>1061741.73</v>
      </c>
      <c r="Q1139" s="13">
        <f t="shared" si="122"/>
        <v>338503.12000000005</v>
      </c>
      <c r="R1139" s="13">
        <f t="shared" si="123"/>
        <v>4176114.47</v>
      </c>
      <c r="S1139" s="18">
        <f t="shared" si="124"/>
        <v>135</v>
      </c>
      <c r="T1139" s="30">
        <f t="shared" si="125"/>
        <v>30934.181259259261</v>
      </c>
    </row>
    <row r="1140" spans="1:20" ht="14.25" customHeight="1">
      <c r="A1140" s="6">
        <v>45640</v>
      </c>
      <c r="B1140" s="7" t="s">
        <v>57</v>
      </c>
      <c r="C1140" s="7" t="s">
        <v>84</v>
      </c>
      <c r="D1140" s="7" t="s">
        <v>85</v>
      </c>
      <c r="E1140" s="7" t="s">
        <v>60</v>
      </c>
      <c r="F1140" s="7" t="s">
        <v>61</v>
      </c>
      <c r="G1140" s="7" t="s">
        <v>62</v>
      </c>
      <c r="H1140" s="7" t="s">
        <v>71</v>
      </c>
      <c r="I1140" s="7">
        <v>24</v>
      </c>
      <c r="J1140" s="7">
        <v>47</v>
      </c>
      <c r="K1140" s="7">
        <v>6353.46</v>
      </c>
      <c r="L1140" s="7"/>
      <c r="M1140" s="12" t="s">
        <v>105</v>
      </c>
      <c r="N1140" s="13">
        <f t="shared" si="119"/>
        <v>135.18</v>
      </c>
      <c r="O1140" s="13">
        <f t="shared" si="120"/>
        <v>6353.46</v>
      </c>
      <c r="P1140" s="13">
        <f t="shared" si="121"/>
        <v>756807.64</v>
      </c>
      <c r="Q1140" s="13">
        <f t="shared" si="122"/>
        <v>304816.42000000004</v>
      </c>
      <c r="R1140" s="13">
        <f t="shared" si="123"/>
        <v>4169781.32</v>
      </c>
      <c r="S1140" s="18">
        <f t="shared" si="124"/>
        <v>134</v>
      </c>
      <c r="T1140" s="30">
        <f t="shared" si="125"/>
        <v>31117.771044776116</v>
      </c>
    </row>
    <row r="1141" spans="1:20" ht="14.25" customHeight="1">
      <c r="A1141" s="6">
        <v>45640</v>
      </c>
      <c r="B1141" s="7" t="s">
        <v>57</v>
      </c>
      <c r="C1141" s="7" t="s">
        <v>84</v>
      </c>
      <c r="D1141" s="7" t="s">
        <v>85</v>
      </c>
      <c r="E1141" s="7" t="s">
        <v>60</v>
      </c>
      <c r="F1141" s="7" t="s">
        <v>61</v>
      </c>
      <c r="G1141" s="7" t="s">
        <v>62</v>
      </c>
      <c r="H1141" s="7" t="s">
        <v>124</v>
      </c>
      <c r="I1141" s="7">
        <v>24</v>
      </c>
      <c r="J1141" s="7">
        <v>120</v>
      </c>
      <c r="K1141" s="7">
        <v>6360</v>
      </c>
      <c r="L1141" s="7"/>
      <c r="M1141" s="12" t="s">
        <v>105</v>
      </c>
      <c r="N1141" s="13">
        <f t="shared" si="119"/>
        <v>53</v>
      </c>
      <c r="O1141" s="13">
        <f t="shared" si="120"/>
        <v>6360</v>
      </c>
      <c r="P1141" s="13">
        <f t="shared" si="121"/>
        <v>428369.97999999992</v>
      </c>
      <c r="Q1141" s="13">
        <f t="shared" si="122"/>
        <v>298462.95999999996</v>
      </c>
      <c r="R1141" s="13">
        <f t="shared" si="123"/>
        <v>4163427.86</v>
      </c>
      <c r="S1141" s="18">
        <f t="shared" si="124"/>
        <v>133</v>
      </c>
      <c r="T1141" s="30">
        <f t="shared" si="125"/>
        <v>31303.968872180449</v>
      </c>
    </row>
    <row r="1142" spans="1:20" ht="14.25" customHeight="1">
      <c r="A1142" s="6">
        <v>45644</v>
      </c>
      <c r="B1142" s="7" t="s">
        <v>57</v>
      </c>
      <c r="C1142" s="7" t="s">
        <v>65</v>
      </c>
      <c r="D1142" s="7" t="s">
        <v>66</v>
      </c>
      <c r="E1142" s="7" t="s">
        <v>60</v>
      </c>
      <c r="F1142" s="7" t="s">
        <v>61</v>
      </c>
      <c r="G1142" s="7" t="s">
        <v>62</v>
      </c>
      <c r="H1142" s="7" t="s">
        <v>124</v>
      </c>
      <c r="I1142" s="7">
        <v>24</v>
      </c>
      <c r="J1142" s="7">
        <v>120</v>
      </c>
      <c r="K1142" s="7">
        <v>6360</v>
      </c>
      <c r="L1142" s="7"/>
      <c r="M1142" s="12" t="s">
        <v>136</v>
      </c>
      <c r="N1142" s="13">
        <f t="shared" si="119"/>
        <v>53</v>
      </c>
      <c r="O1142" s="13">
        <f t="shared" si="120"/>
        <v>6360</v>
      </c>
      <c r="P1142" s="13">
        <f t="shared" si="121"/>
        <v>422009.97999999992</v>
      </c>
      <c r="Q1142" s="13">
        <f t="shared" si="122"/>
        <v>395355.79999999993</v>
      </c>
      <c r="R1142" s="13">
        <f t="shared" si="123"/>
        <v>11159599.48</v>
      </c>
      <c r="S1142" s="18">
        <f t="shared" si="124"/>
        <v>125</v>
      </c>
      <c r="T1142" s="30">
        <f t="shared" si="125"/>
        <v>89276.795840000006</v>
      </c>
    </row>
    <row r="1143" spans="1:20" ht="14.25" customHeight="1">
      <c r="A1143" s="6">
        <v>45646</v>
      </c>
      <c r="B1143" s="7" t="s">
        <v>57</v>
      </c>
      <c r="C1143" s="7" t="s">
        <v>96</v>
      </c>
      <c r="D1143" s="7" t="s">
        <v>97</v>
      </c>
      <c r="E1143" s="7" t="s">
        <v>60</v>
      </c>
      <c r="F1143" s="7" t="s">
        <v>61</v>
      </c>
      <c r="G1143" s="7" t="s">
        <v>18</v>
      </c>
      <c r="H1143" s="7" t="s">
        <v>19</v>
      </c>
      <c r="I1143" s="7">
        <v>72</v>
      </c>
      <c r="J1143" s="7">
        <v>24</v>
      </c>
      <c r="K1143" s="7">
        <v>6407.28</v>
      </c>
      <c r="L1143" s="7"/>
      <c r="M1143" s="12" t="s">
        <v>136</v>
      </c>
      <c r="N1143" s="13">
        <f t="shared" si="119"/>
        <v>266.96999999999997</v>
      </c>
      <c r="O1143" s="13">
        <f t="shared" si="120"/>
        <v>6407.2799999999988</v>
      </c>
      <c r="P1143" s="13">
        <f t="shared" si="121"/>
        <v>74682.3</v>
      </c>
      <c r="Q1143" s="13">
        <f t="shared" si="122"/>
        <v>638618.12</v>
      </c>
      <c r="R1143" s="13">
        <f t="shared" si="123"/>
        <v>11153239.48</v>
      </c>
      <c r="S1143" s="18">
        <f t="shared" si="124"/>
        <v>124</v>
      </c>
      <c r="T1143" s="30">
        <f t="shared" si="125"/>
        <v>89945.479677419353</v>
      </c>
    </row>
    <row r="1144" spans="1:20" ht="14.25" customHeight="1">
      <c r="A1144" s="6">
        <v>45642</v>
      </c>
      <c r="B1144" s="7" t="s">
        <v>57</v>
      </c>
      <c r="C1144" s="7" t="s">
        <v>126</v>
      </c>
      <c r="D1144" s="7" t="s">
        <v>127</v>
      </c>
      <c r="E1144" s="7" t="s">
        <v>45</v>
      </c>
      <c r="F1144" s="7" t="s">
        <v>128</v>
      </c>
      <c r="G1144" s="7" t="s">
        <v>74</v>
      </c>
      <c r="H1144" s="7" t="s">
        <v>75</v>
      </c>
      <c r="I1144" s="7">
        <v>12</v>
      </c>
      <c r="J1144" s="7">
        <v>6</v>
      </c>
      <c r="K1144" s="7">
        <v>6423.18</v>
      </c>
      <c r="L1144" s="7"/>
      <c r="M1144" s="12" t="s">
        <v>136</v>
      </c>
      <c r="N1144" s="13">
        <f t="shared" si="119"/>
        <v>1070.53</v>
      </c>
      <c r="O1144" s="13">
        <f t="shared" si="120"/>
        <v>6423.18</v>
      </c>
      <c r="P1144" s="13">
        <f t="shared" si="121"/>
        <v>215117.1</v>
      </c>
      <c r="Q1144" s="13">
        <f t="shared" si="122"/>
        <v>332169.97000000003</v>
      </c>
      <c r="R1144" s="13">
        <f t="shared" si="123"/>
        <v>11146832.199999999</v>
      </c>
      <c r="S1144" s="18">
        <f t="shared" si="124"/>
        <v>123</v>
      </c>
      <c r="T1144" s="30">
        <f t="shared" si="125"/>
        <v>90624.652032520316</v>
      </c>
    </row>
    <row r="1145" spans="1:20" ht="14.25" customHeight="1">
      <c r="A1145" s="6">
        <v>45642</v>
      </c>
      <c r="B1145" s="7" t="s">
        <v>57</v>
      </c>
      <c r="C1145" s="7" t="s">
        <v>129</v>
      </c>
      <c r="D1145" s="7" t="s">
        <v>130</v>
      </c>
      <c r="E1145" s="7" t="s">
        <v>81</v>
      </c>
      <c r="F1145" s="7" t="s">
        <v>82</v>
      </c>
      <c r="G1145" s="7" t="s">
        <v>31</v>
      </c>
      <c r="H1145" s="7" t="s">
        <v>32</v>
      </c>
      <c r="I1145" s="7">
        <v>12</v>
      </c>
      <c r="J1145" s="7">
        <v>12</v>
      </c>
      <c r="K1145" s="7">
        <v>6483.48</v>
      </c>
      <c r="L1145" s="7"/>
      <c r="M1145" s="12" t="s">
        <v>105</v>
      </c>
      <c r="N1145" s="13">
        <f t="shared" si="119"/>
        <v>540.29</v>
      </c>
      <c r="O1145" s="13">
        <f t="shared" si="120"/>
        <v>6483.48</v>
      </c>
      <c r="P1145" s="13">
        <f t="shared" si="121"/>
        <v>230184.9</v>
      </c>
      <c r="Q1145" s="13">
        <f t="shared" si="122"/>
        <v>306951.29999999993</v>
      </c>
      <c r="R1145" s="13">
        <f t="shared" si="123"/>
        <v>4157067.86</v>
      </c>
      <c r="S1145" s="18">
        <f t="shared" si="124"/>
        <v>132</v>
      </c>
      <c r="T1145" s="30">
        <f t="shared" si="125"/>
        <v>31492.938333333332</v>
      </c>
    </row>
    <row r="1146" spans="1:20" ht="14.25" customHeight="1">
      <c r="A1146" s="6">
        <v>45640</v>
      </c>
      <c r="B1146" s="7" t="s">
        <v>57</v>
      </c>
      <c r="C1146" s="7" t="s">
        <v>79</v>
      </c>
      <c r="D1146" s="7" t="s">
        <v>80</v>
      </c>
      <c r="E1146" s="7" t="s">
        <v>81</v>
      </c>
      <c r="F1146" s="7" t="s">
        <v>82</v>
      </c>
      <c r="G1146" s="7" t="s">
        <v>31</v>
      </c>
      <c r="H1146" s="7" t="s">
        <v>117</v>
      </c>
      <c r="I1146" s="7">
        <v>30</v>
      </c>
      <c r="J1146" s="7">
        <v>60</v>
      </c>
      <c r="K1146" s="7">
        <v>6487.2</v>
      </c>
      <c r="L1146" s="7"/>
      <c r="M1146" s="12" t="s">
        <v>105</v>
      </c>
      <c r="N1146" s="13">
        <f t="shared" si="119"/>
        <v>108.11999999999999</v>
      </c>
      <c r="O1146" s="13">
        <f t="shared" si="120"/>
        <v>6487.2</v>
      </c>
      <c r="P1146" s="13">
        <f t="shared" si="121"/>
        <v>105544.81999999999</v>
      </c>
      <c r="Q1146" s="13">
        <f t="shared" si="122"/>
        <v>155570.59</v>
      </c>
      <c r="R1146" s="13">
        <f t="shared" si="123"/>
        <v>4150584.38</v>
      </c>
      <c r="S1146" s="18">
        <f t="shared" si="124"/>
        <v>131</v>
      </c>
      <c r="T1146" s="30">
        <f t="shared" si="125"/>
        <v>31683.850229007632</v>
      </c>
    </row>
    <row r="1147" spans="1:20" ht="14.25" customHeight="1">
      <c r="A1147" s="6">
        <v>45643</v>
      </c>
      <c r="B1147" s="7" t="s">
        <v>57</v>
      </c>
      <c r="C1147" s="7" t="s">
        <v>137</v>
      </c>
      <c r="D1147" s="7" t="s">
        <v>138</v>
      </c>
      <c r="E1147" s="7" t="s">
        <v>60</v>
      </c>
      <c r="F1147" s="7" t="s">
        <v>61</v>
      </c>
      <c r="G1147" s="7" t="s">
        <v>31</v>
      </c>
      <c r="H1147" s="7" t="s">
        <v>117</v>
      </c>
      <c r="I1147" s="7">
        <v>30</v>
      </c>
      <c r="J1147" s="7">
        <v>60</v>
      </c>
      <c r="K1147" s="7">
        <v>6487.2</v>
      </c>
      <c r="L1147" s="7"/>
      <c r="M1147" s="12" t="s">
        <v>136</v>
      </c>
      <c r="N1147" s="13">
        <f t="shared" si="119"/>
        <v>108.11999999999999</v>
      </c>
      <c r="O1147" s="13">
        <f t="shared" si="120"/>
        <v>6487.2</v>
      </c>
      <c r="P1147" s="13">
        <f t="shared" si="121"/>
        <v>99057.62</v>
      </c>
      <c r="Q1147" s="13">
        <f t="shared" si="122"/>
        <v>262956.67</v>
      </c>
      <c r="R1147" s="13">
        <f t="shared" si="123"/>
        <v>11140409.02</v>
      </c>
      <c r="S1147" s="18">
        <f t="shared" si="124"/>
        <v>122</v>
      </c>
      <c r="T1147" s="30">
        <f t="shared" si="125"/>
        <v>91314.828032786885</v>
      </c>
    </row>
    <row r="1148" spans="1:20" ht="14.25" customHeight="1">
      <c r="A1148" s="6">
        <v>45642</v>
      </c>
      <c r="B1148" s="7" t="s">
        <v>57</v>
      </c>
      <c r="C1148" s="7" t="s">
        <v>106</v>
      </c>
      <c r="D1148" s="7" t="s">
        <v>107</v>
      </c>
      <c r="E1148" s="7" t="s">
        <v>81</v>
      </c>
      <c r="F1148" s="7" t="s">
        <v>82</v>
      </c>
      <c r="G1148" s="7" t="s">
        <v>62</v>
      </c>
      <c r="H1148" s="7" t="s">
        <v>71</v>
      </c>
      <c r="I1148" s="7">
        <v>24</v>
      </c>
      <c r="J1148" s="7">
        <v>48</v>
      </c>
      <c r="K1148" s="7">
        <v>6488.64</v>
      </c>
      <c r="L1148" s="7"/>
      <c r="M1148" s="12" t="s">
        <v>136</v>
      </c>
      <c r="N1148" s="13">
        <f t="shared" si="119"/>
        <v>135.18</v>
      </c>
      <c r="O1148" s="13">
        <f t="shared" si="120"/>
        <v>6488.64</v>
      </c>
      <c r="P1148" s="13">
        <f t="shared" si="121"/>
        <v>750454.17999999993</v>
      </c>
      <c r="Q1148" s="13">
        <f t="shared" si="122"/>
        <v>227235.32</v>
      </c>
      <c r="R1148" s="13">
        <f t="shared" si="123"/>
        <v>11133921.82</v>
      </c>
      <c r="S1148" s="18">
        <f t="shared" si="124"/>
        <v>121</v>
      </c>
      <c r="T1148" s="30">
        <f t="shared" si="125"/>
        <v>92015.882809917355</v>
      </c>
    </row>
    <row r="1149" spans="1:20" ht="14.25" customHeight="1">
      <c r="A1149" s="6">
        <v>45642</v>
      </c>
      <c r="B1149" s="7" t="s">
        <v>57</v>
      </c>
      <c r="C1149" s="7" t="s">
        <v>129</v>
      </c>
      <c r="D1149" s="7" t="s">
        <v>130</v>
      </c>
      <c r="E1149" s="7" t="s">
        <v>81</v>
      </c>
      <c r="F1149" s="7" t="s">
        <v>82</v>
      </c>
      <c r="G1149" s="7" t="s">
        <v>62</v>
      </c>
      <c r="H1149" s="7" t="s">
        <v>71</v>
      </c>
      <c r="I1149" s="7">
        <v>24</v>
      </c>
      <c r="J1149" s="7">
        <v>48</v>
      </c>
      <c r="K1149" s="7">
        <v>6488.64</v>
      </c>
      <c r="L1149" s="7"/>
      <c r="M1149" s="12" t="s">
        <v>136</v>
      </c>
      <c r="N1149" s="13">
        <f t="shared" si="119"/>
        <v>135.18</v>
      </c>
      <c r="O1149" s="13">
        <f t="shared" si="120"/>
        <v>6488.64</v>
      </c>
      <c r="P1149" s="13">
        <f t="shared" si="121"/>
        <v>743965.54</v>
      </c>
      <c r="Q1149" s="13">
        <f t="shared" si="122"/>
        <v>300467.81999999995</v>
      </c>
      <c r="R1149" s="13">
        <f t="shared" si="123"/>
        <v>11127433.18</v>
      </c>
      <c r="S1149" s="18">
        <f t="shared" si="124"/>
        <v>120</v>
      </c>
      <c r="T1149" s="30">
        <f t="shared" si="125"/>
        <v>92728.609833333336</v>
      </c>
    </row>
    <row r="1150" spans="1:20" ht="14.25" customHeight="1">
      <c r="A1150" s="6">
        <v>45645</v>
      </c>
      <c r="B1150" s="7" t="s">
        <v>57</v>
      </c>
      <c r="C1150" s="7" t="s">
        <v>87</v>
      </c>
      <c r="D1150" s="7" t="s">
        <v>88</v>
      </c>
      <c r="E1150" s="7" t="s">
        <v>60</v>
      </c>
      <c r="F1150" s="7" t="s">
        <v>61</v>
      </c>
      <c r="G1150" s="7" t="s">
        <v>62</v>
      </c>
      <c r="H1150" s="7" t="s">
        <v>71</v>
      </c>
      <c r="I1150" s="7">
        <v>48</v>
      </c>
      <c r="J1150" s="7">
        <v>96</v>
      </c>
      <c r="K1150" s="7">
        <v>6489.6</v>
      </c>
      <c r="L1150" s="7"/>
      <c r="M1150" s="12" t="s">
        <v>136</v>
      </c>
      <c r="N1150" s="13">
        <f t="shared" si="119"/>
        <v>67.600000000000009</v>
      </c>
      <c r="O1150" s="13">
        <f t="shared" si="120"/>
        <v>6489.6</v>
      </c>
      <c r="P1150" s="13">
        <f t="shared" si="121"/>
        <v>737476.9</v>
      </c>
      <c r="Q1150" s="13">
        <f t="shared" si="122"/>
        <v>491647.96000000008</v>
      </c>
      <c r="R1150" s="13">
        <f t="shared" si="123"/>
        <v>11120944.539999999</v>
      </c>
      <c r="S1150" s="18">
        <f t="shared" si="124"/>
        <v>119</v>
      </c>
      <c r="T1150" s="30">
        <f t="shared" si="125"/>
        <v>93453.315462184866</v>
      </c>
    </row>
    <row r="1151" spans="1:20" ht="14.25" customHeight="1">
      <c r="A1151" s="6">
        <v>45643</v>
      </c>
      <c r="B1151" s="7" t="s">
        <v>57</v>
      </c>
      <c r="C1151" s="7" t="s">
        <v>137</v>
      </c>
      <c r="D1151" s="7" t="s">
        <v>138</v>
      </c>
      <c r="E1151" s="7" t="s">
        <v>60</v>
      </c>
      <c r="F1151" s="7" t="s">
        <v>61</v>
      </c>
      <c r="G1151" s="7" t="s">
        <v>55</v>
      </c>
      <c r="H1151" s="7" t="s">
        <v>56</v>
      </c>
      <c r="I1151" s="7">
        <v>40</v>
      </c>
      <c r="J1151" s="7">
        <v>80</v>
      </c>
      <c r="K1151" s="7">
        <v>6600</v>
      </c>
      <c r="L1151" s="7"/>
      <c r="M1151" s="12" t="s">
        <v>136</v>
      </c>
      <c r="N1151" s="13">
        <f t="shared" si="119"/>
        <v>82.5</v>
      </c>
      <c r="O1151" s="13">
        <f t="shared" si="120"/>
        <v>6600</v>
      </c>
      <c r="P1151" s="13">
        <f t="shared" si="121"/>
        <v>187260.13999999998</v>
      </c>
      <c r="Q1151" s="13">
        <f t="shared" si="122"/>
        <v>256469.47</v>
      </c>
      <c r="R1151" s="13">
        <f t="shared" si="123"/>
        <v>11114454.939999999</v>
      </c>
      <c r="S1151" s="18">
        <f t="shared" si="124"/>
        <v>118</v>
      </c>
      <c r="T1151" s="30">
        <f t="shared" si="125"/>
        <v>94190.296101694912</v>
      </c>
    </row>
    <row r="1152" spans="1:20" ht="14.25" customHeight="1">
      <c r="A1152" s="6">
        <v>45640</v>
      </c>
      <c r="B1152" s="7" t="s">
        <v>57</v>
      </c>
      <c r="C1152" s="7" t="s">
        <v>99</v>
      </c>
      <c r="D1152" s="7" t="s">
        <v>100</v>
      </c>
      <c r="E1152" s="7" t="s">
        <v>81</v>
      </c>
      <c r="F1152" s="7" t="s">
        <v>82</v>
      </c>
      <c r="G1152" s="7" t="s">
        <v>40</v>
      </c>
      <c r="H1152" s="7" t="s">
        <v>41</v>
      </c>
      <c r="I1152" s="7">
        <v>1080</v>
      </c>
      <c r="J1152" s="7">
        <v>144</v>
      </c>
      <c r="K1152" s="7">
        <v>6609.6</v>
      </c>
      <c r="L1152" s="7"/>
      <c r="M1152" s="12" t="s">
        <v>105</v>
      </c>
      <c r="N1152" s="13">
        <f t="shared" si="119"/>
        <v>45.900000000000006</v>
      </c>
      <c r="O1152" s="13">
        <f t="shared" si="120"/>
        <v>6609.6</v>
      </c>
      <c r="P1152" s="13">
        <f t="shared" si="121"/>
        <v>87552.75</v>
      </c>
      <c r="Q1152" s="13">
        <f t="shared" si="122"/>
        <v>158635.02999999997</v>
      </c>
      <c r="R1152" s="13">
        <f t="shared" si="123"/>
        <v>4144097.18</v>
      </c>
      <c r="S1152" s="18">
        <f t="shared" si="124"/>
        <v>130</v>
      </c>
      <c r="T1152" s="30">
        <f t="shared" si="125"/>
        <v>31877.670615384617</v>
      </c>
    </row>
    <row r="1153" spans="1:20" ht="14.25" customHeight="1">
      <c r="A1153" s="6">
        <v>45640</v>
      </c>
      <c r="B1153" s="7" t="s">
        <v>57</v>
      </c>
      <c r="C1153" s="7" t="s">
        <v>96</v>
      </c>
      <c r="D1153" s="7" t="s">
        <v>97</v>
      </c>
      <c r="E1153" s="7" t="s">
        <v>60</v>
      </c>
      <c r="F1153" s="7" t="s">
        <v>61</v>
      </c>
      <c r="G1153" s="7" t="s">
        <v>40</v>
      </c>
      <c r="H1153" s="7" t="s">
        <v>41</v>
      </c>
      <c r="I1153" s="7">
        <v>1080</v>
      </c>
      <c r="J1153" s="7">
        <v>144</v>
      </c>
      <c r="K1153" s="7">
        <v>6609.6</v>
      </c>
      <c r="L1153" s="7"/>
      <c r="M1153" s="12" t="s">
        <v>105</v>
      </c>
      <c r="N1153" s="13">
        <f t="shared" si="119"/>
        <v>45.900000000000006</v>
      </c>
      <c r="O1153" s="13">
        <f t="shared" si="120"/>
        <v>6609.6</v>
      </c>
      <c r="P1153" s="13">
        <f t="shared" si="121"/>
        <v>80943.150000000009</v>
      </c>
      <c r="Q1153" s="13">
        <f t="shared" si="122"/>
        <v>632210.84</v>
      </c>
      <c r="R1153" s="13">
        <f t="shared" si="123"/>
        <v>4137487.58</v>
      </c>
      <c r="S1153" s="18">
        <f t="shared" si="124"/>
        <v>129</v>
      </c>
      <c r="T1153" s="30">
        <f t="shared" si="125"/>
        <v>32073.547131782947</v>
      </c>
    </row>
    <row r="1154" spans="1:20" ht="14.25" customHeight="1">
      <c r="A1154" s="6">
        <v>45646</v>
      </c>
      <c r="B1154" s="7" t="s">
        <v>57</v>
      </c>
      <c r="C1154" s="7" t="s">
        <v>96</v>
      </c>
      <c r="D1154" s="7" t="s">
        <v>97</v>
      </c>
      <c r="E1154" s="7" t="s">
        <v>60</v>
      </c>
      <c r="F1154" s="7" t="s">
        <v>61</v>
      </c>
      <c r="G1154" s="7" t="s">
        <v>40</v>
      </c>
      <c r="H1154" s="7" t="s">
        <v>41</v>
      </c>
      <c r="I1154" s="7">
        <v>1080</v>
      </c>
      <c r="J1154" s="7">
        <v>144</v>
      </c>
      <c r="K1154" s="7">
        <v>6609.6</v>
      </c>
      <c r="L1154" s="7"/>
      <c r="M1154" s="12" t="s">
        <v>136</v>
      </c>
      <c r="N1154" s="13">
        <f t="shared" ref="N1154:N1217" si="126">K1154/J1154</f>
        <v>45.900000000000006</v>
      </c>
      <c r="O1154" s="13">
        <f t="shared" ref="O1154:O1217" si="127">J1154*N1154</f>
        <v>6609.6</v>
      </c>
      <c r="P1154" s="13">
        <f t="shared" ref="P1154:P1217" si="128">SUMIFS(O1154:O2580,G1154:G2580,G1154,H1154:H2580,H1154)</f>
        <v>74333.55</v>
      </c>
      <c r="Q1154" s="13">
        <f t="shared" ref="Q1154:Q1217" si="129">SUMIF(C1154:C2580,C1154,O1154:O2580)</f>
        <v>625601.24</v>
      </c>
      <c r="R1154" s="13">
        <f t="shared" si="123"/>
        <v>11107854.939999999</v>
      </c>
      <c r="S1154" s="18">
        <f t="shared" si="124"/>
        <v>117</v>
      </c>
      <c r="T1154" s="30">
        <f t="shared" si="125"/>
        <v>94938.931111111102</v>
      </c>
    </row>
    <row r="1155" spans="1:20" ht="14.25" customHeight="1">
      <c r="A1155" s="6">
        <v>45646</v>
      </c>
      <c r="B1155" s="7" t="s">
        <v>57</v>
      </c>
      <c r="C1155" s="7" t="s">
        <v>67</v>
      </c>
      <c r="D1155" s="7" t="s">
        <v>68</v>
      </c>
      <c r="E1155" s="7" t="s">
        <v>60</v>
      </c>
      <c r="F1155" s="7" t="s">
        <v>61</v>
      </c>
      <c r="G1155" s="7" t="s">
        <v>31</v>
      </c>
      <c r="H1155" s="7" t="s">
        <v>32</v>
      </c>
      <c r="I1155" s="7">
        <v>54</v>
      </c>
      <c r="J1155" s="7">
        <v>54</v>
      </c>
      <c r="K1155" s="7">
        <v>6631.74</v>
      </c>
      <c r="L1155" s="7"/>
      <c r="M1155" s="12" t="s">
        <v>136</v>
      </c>
      <c r="N1155" s="13">
        <f t="shared" si="126"/>
        <v>122.81</v>
      </c>
      <c r="O1155" s="13">
        <f t="shared" si="127"/>
        <v>6631.74</v>
      </c>
      <c r="P1155" s="13">
        <f t="shared" si="128"/>
        <v>223701.42</v>
      </c>
      <c r="Q1155" s="13">
        <f t="shared" si="129"/>
        <v>164330.06000000003</v>
      </c>
      <c r="R1155" s="13">
        <f t="shared" ref="R1155:R1218" si="130">SUMIF(M1155:M2581,M1155,O1155:O2581)</f>
        <v>11101245.34</v>
      </c>
      <c r="S1155" s="18">
        <f t="shared" ref="S1155:S1218" si="131">COUNTIF(M1155:M2581,M1155)</f>
        <v>116</v>
      </c>
      <c r="T1155" s="30">
        <f t="shared" ref="T1155:T1218" si="132">R1155/S1155</f>
        <v>95700.390862068962</v>
      </c>
    </row>
    <row r="1156" spans="1:20" ht="14.25" customHeight="1">
      <c r="A1156" s="6">
        <v>45640</v>
      </c>
      <c r="B1156" s="7" t="s">
        <v>57</v>
      </c>
      <c r="C1156" s="7" t="s">
        <v>65</v>
      </c>
      <c r="D1156" s="7" t="s">
        <v>66</v>
      </c>
      <c r="E1156" s="7" t="s">
        <v>60</v>
      </c>
      <c r="F1156" s="7" t="s">
        <v>61</v>
      </c>
      <c r="G1156" s="7" t="s">
        <v>62</v>
      </c>
      <c r="H1156" s="7" t="s">
        <v>124</v>
      </c>
      <c r="I1156" s="7">
        <v>12</v>
      </c>
      <c r="J1156" s="7">
        <v>36</v>
      </c>
      <c r="K1156" s="7">
        <v>6633.36</v>
      </c>
      <c r="L1156" s="7"/>
      <c r="M1156" s="12" t="s">
        <v>105</v>
      </c>
      <c r="N1156" s="13">
        <f t="shared" si="126"/>
        <v>184.26</v>
      </c>
      <c r="O1156" s="13">
        <f t="shared" si="127"/>
        <v>6633.36</v>
      </c>
      <c r="P1156" s="13">
        <f t="shared" si="128"/>
        <v>415649.98</v>
      </c>
      <c r="Q1156" s="13">
        <f t="shared" si="129"/>
        <v>388995.79999999993</v>
      </c>
      <c r="R1156" s="13">
        <f t="shared" si="130"/>
        <v>4130877.98</v>
      </c>
      <c r="S1156" s="18">
        <f t="shared" si="131"/>
        <v>128</v>
      </c>
      <c r="T1156" s="30">
        <f t="shared" si="132"/>
        <v>32272.48421875</v>
      </c>
    </row>
    <row r="1157" spans="1:20" ht="14.25" customHeight="1">
      <c r="A1157" s="6">
        <v>45642</v>
      </c>
      <c r="B1157" s="7" t="s">
        <v>57</v>
      </c>
      <c r="C1157" s="7" t="s">
        <v>126</v>
      </c>
      <c r="D1157" s="7" t="s">
        <v>127</v>
      </c>
      <c r="E1157" s="7" t="s">
        <v>45</v>
      </c>
      <c r="F1157" s="7" t="s">
        <v>128</v>
      </c>
      <c r="G1157" s="7" t="s">
        <v>94</v>
      </c>
      <c r="H1157" s="7" t="s">
        <v>98</v>
      </c>
      <c r="I1157" s="7">
        <v>18</v>
      </c>
      <c r="J1157" s="7">
        <v>12</v>
      </c>
      <c r="K1157" s="7">
        <v>6831.6</v>
      </c>
      <c r="L1157" s="7"/>
      <c r="M1157" s="12" t="s">
        <v>105</v>
      </c>
      <c r="N1157" s="13">
        <f t="shared" si="126"/>
        <v>569.30000000000007</v>
      </c>
      <c r="O1157" s="13">
        <f t="shared" si="127"/>
        <v>6831.6</v>
      </c>
      <c r="P1157" s="13">
        <f t="shared" si="128"/>
        <v>6831.6</v>
      </c>
      <c r="Q1157" s="13">
        <f t="shared" si="129"/>
        <v>325746.79000000004</v>
      </c>
      <c r="R1157" s="13">
        <f t="shared" si="130"/>
        <v>4124244.6199999996</v>
      </c>
      <c r="S1157" s="18">
        <f t="shared" si="131"/>
        <v>127</v>
      </c>
      <c r="T1157" s="30">
        <f t="shared" si="132"/>
        <v>32474.367086614169</v>
      </c>
    </row>
    <row r="1158" spans="1:20" ht="14.25" customHeight="1">
      <c r="A1158" s="6">
        <v>45643</v>
      </c>
      <c r="B1158" s="7" t="s">
        <v>57</v>
      </c>
      <c r="C1158" s="7" t="s">
        <v>58</v>
      </c>
      <c r="D1158" s="7" t="s">
        <v>59</v>
      </c>
      <c r="E1158" s="7" t="s">
        <v>60</v>
      </c>
      <c r="F1158" s="7" t="s">
        <v>61</v>
      </c>
      <c r="G1158" s="7" t="s">
        <v>55</v>
      </c>
      <c r="H1158" s="7" t="s">
        <v>56</v>
      </c>
      <c r="I1158" s="7">
        <v>40</v>
      </c>
      <c r="J1158" s="7">
        <v>40</v>
      </c>
      <c r="K1158" s="7">
        <v>6922</v>
      </c>
      <c r="L1158" s="7"/>
      <c r="M1158" s="12" t="s">
        <v>136</v>
      </c>
      <c r="N1158" s="13">
        <f t="shared" si="126"/>
        <v>173.05</v>
      </c>
      <c r="O1158" s="13">
        <f t="shared" si="127"/>
        <v>6922</v>
      </c>
      <c r="P1158" s="13">
        <f t="shared" si="128"/>
        <v>180660.14</v>
      </c>
      <c r="Q1158" s="13">
        <f t="shared" si="129"/>
        <v>229046.42</v>
      </c>
      <c r="R1158" s="13">
        <f t="shared" si="130"/>
        <v>11094613.6</v>
      </c>
      <c r="S1158" s="18">
        <f t="shared" si="131"/>
        <v>115</v>
      </c>
      <c r="T1158" s="30">
        <f t="shared" si="132"/>
        <v>96474.900869565216</v>
      </c>
    </row>
    <row r="1159" spans="1:20" ht="14.25" customHeight="1">
      <c r="A1159" s="6">
        <v>45642</v>
      </c>
      <c r="B1159" s="7" t="s">
        <v>57</v>
      </c>
      <c r="C1159" s="7" t="s">
        <v>126</v>
      </c>
      <c r="D1159" s="7" t="s">
        <v>127</v>
      </c>
      <c r="E1159" s="7" t="s">
        <v>45</v>
      </c>
      <c r="F1159" s="7" t="s">
        <v>128</v>
      </c>
      <c r="G1159" s="7" t="s">
        <v>31</v>
      </c>
      <c r="H1159" s="7" t="s">
        <v>32</v>
      </c>
      <c r="I1159" s="7">
        <v>24</v>
      </c>
      <c r="J1159" s="7">
        <v>24</v>
      </c>
      <c r="K1159" s="7">
        <v>6947.52</v>
      </c>
      <c r="L1159" s="7"/>
      <c r="M1159" s="12" t="s">
        <v>105</v>
      </c>
      <c r="N1159" s="13">
        <f t="shared" si="126"/>
        <v>289.48</v>
      </c>
      <c r="O1159" s="13">
        <f t="shared" si="127"/>
        <v>6947.52</v>
      </c>
      <c r="P1159" s="13">
        <f t="shared" si="128"/>
        <v>217069.68</v>
      </c>
      <c r="Q1159" s="13">
        <f t="shared" si="129"/>
        <v>318915.19000000006</v>
      </c>
      <c r="R1159" s="13">
        <f t="shared" si="130"/>
        <v>4117413.02</v>
      </c>
      <c r="S1159" s="18">
        <f t="shared" si="131"/>
        <v>126</v>
      </c>
      <c r="T1159" s="30">
        <f t="shared" si="132"/>
        <v>32677.88111111111</v>
      </c>
    </row>
    <row r="1160" spans="1:20" ht="14.25" customHeight="1">
      <c r="A1160" s="6">
        <v>45642</v>
      </c>
      <c r="B1160" s="7" t="s">
        <v>57</v>
      </c>
      <c r="C1160" s="7" t="s">
        <v>126</v>
      </c>
      <c r="D1160" s="7" t="s">
        <v>127</v>
      </c>
      <c r="E1160" s="7" t="s">
        <v>45</v>
      </c>
      <c r="F1160" s="7" t="s">
        <v>128</v>
      </c>
      <c r="G1160" s="7" t="s">
        <v>18</v>
      </c>
      <c r="H1160" s="7" t="s">
        <v>102</v>
      </c>
      <c r="I1160" s="7">
        <v>40</v>
      </c>
      <c r="J1160" s="7">
        <v>12</v>
      </c>
      <c r="K1160" s="7">
        <v>6953.64</v>
      </c>
      <c r="L1160" s="7"/>
      <c r="M1160" s="12" t="s">
        <v>105</v>
      </c>
      <c r="N1160" s="13">
        <f t="shared" si="126"/>
        <v>579.47</v>
      </c>
      <c r="O1160" s="13">
        <f t="shared" si="127"/>
        <v>6953.64</v>
      </c>
      <c r="P1160" s="13">
        <f t="shared" si="128"/>
        <v>118771.91999999998</v>
      </c>
      <c r="Q1160" s="13">
        <f t="shared" si="129"/>
        <v>311967.67000000004</v>
      </c>
      <c r="R1160" s="13">
        <f t="shared" si="130"/>
        <v>4110465.5</v>
      </c>
      <c r="S1160" s="18">
        <f t="shared" si="131"/>
        <v>125</v>
      </c>
      <c r="T1160" s="30">
        <f t="shared" si="132"/>
        <v>32883.724000000002</v>
      </c>
    </row>
    <row r="1161" spans="1:20" ht="14.25" customHeight="1">
      <c r="A1161" s="6">
        <v>45642</v>
      </c>
      <c r="B1161" s="7" t="s">
        <v>57</v>
      </c>
      <c r="C1161" s="7" t="s">
        <v>126</v>
      </c>
      <c r="D1161" s="7" t="s">
        <v>127</v>
      </c>
      <c r="E1161" s="7" t="s">
        <v>45</v>
      </c>
      <c r="F1161" s="7" t="s">
        <v>128</v>
      </c>
      <c r="G1161" s="7" t="s">
        <v>26</v>
      </c>
      <c r="H1161" s="7" t="s">
        <v>116</v>
      </c>
      <c r="I1161" s="7">
        <v>6</v>
      </c>
      <c r="J1161" s="7">
        <v>24</v>
      </c>
      <c r="K1161" s="7">
        <v>6964.32</v>
      </c>
      <c r="L1161" s="7"/>
      <c r="M1161" s="12" t="s">
        <v>105</v>
      </c>
      <c r="N1161" s="13">
        <f t="shared" si="126"/>
        <v>290.18</v>
      </c>
      <c r="O1161" s="13">
        <f t="shared" si="127"/>
        <v>6964.32</v>
      </c>
      <c r="P1161" s="13">
        <f t="shared" si="128"/>
        <v>17508.07</v>
      </c>
      <c r="Q1161" s="13">
        <f t="shared" si="129"/>
        <v>305014.02999999997</v>
      </c>
      <c r="R1161" s="13">
        <f t="shared" si="130"/>
        <v>4103511.86</v>
      </c>
      <c r="S1161" s="18">
        <f t="shared" si="131"/>
        <v>124</v>
      </c>
      <c r="T1161" s="30">
        <f t="shared" si="132"/>
        <v>33092.837580645159</v>
      </c>
    </row>
    <row r="1162" spans="1:20" ht="14.25" customHeight="1">
      <c r="A1162" s="6">
        <v>45640</v>
      </c>
      <c r="B1162" s="7" t="s">
        <v>57</v>
      </c>
      <c r="C1162" s="7" t="s">
        <v>96</v>
      </c>
      <c r="D1162" s="7" t="s">
        <v>97</v>
      </c>
      <c r="E1162" s="7" t="s">
        <v>60</v>
      </c>
      <c r="F1162" s="7" t="s">
        <v>61</v>
      </c>
      <c r="G1162" s="7" t="s">
        <v>110</v>
      </c>
      <c r="H1162" s="7" t="s">
        <v>111</v>
      </c>
      <c r="I1162" s="7">
        <v>20</v>
      </c>
      <c r="J1162" s="7">
        <v>40</v>
      </c>
      <c r="K1162" s="7">
        <v>7000</v>
      </c>
      <c r="L1162" s="7"/>
      <c r="M1162" s="12" t="s">
        <v>105</v>
      </c>
      <c r="N1162" s="13">
        <f t="shared" si="126"/>
        <v>175</v>
      </c>
      <c r="O1162" s="13">
        <f t="shared" si="127"/>
        <v>7000</v>
      </c>
      <c r="P1162" s="13">
        <f t="shared" si="128"/>
        <v>43564.36</v>
      </c>
      <c r="Q1162" s="13">
        <f t="shared" si="129"/>
        <v>618991.64</v>
      </c>
      <c r="R1162" s="13">
        <f t="shared" si="130"/>
        <v>4096547.54</v>
      </c>
      <c r="S1162" s="18">
        <f t="shared" si="131"/>
        <v>123</v>
      </c>
      <c r="T1162" s="30">
        <f t="shared" si="132"/>
        <v>33305.264552845532</v>
      </c>
    </row>
    <row r="1163" spans="1:20" ht="14.25" customHeight="1">
      <c r="A1163" s="6">
        <v>45645</v>
      </c>
      <c r="B1163" s="7" t="s">
        <v>57</v>
      </c>
      <c r="C1163" s="7" t="s">
        <v>87</v>
      </c>
      <c r="D1163" s="7" t="s">
        <v>88</v>
      </c>
      <c r="E1163" s="7" t="s">
        <v>60</v>
      </c>
      <c r="F1163" s="7" t="s">
        <v>61</v>
      </c>
      <c r="G1163" s="7" t="s">
        <v>18</v>
      </c>
      <c r="H1163" s="7" t="s">
        <v>104</v>
      </c>
      <c r="I1163" s="7">
        <v>480</v>
      </c>
      <c r="J1163" s="7">
        <v>100</v>
      </c>
      <c r="K1163" s="7">
        <v>7000</v>
      </c>
      <c r="L1163" s="7"/>
      <c r="M1163" s="12" t="s">
        <v>136</v>
      </c>
      <c r="N1163" s="13">
        <f t="shared" si="126"/>
        <v>70</v>
      </c>
      <c r="O1163" s="13">
        <f t="shared" si="127"/>
        <v>7000</v>
      </c>
      <c r="P1163" s="13">
        <f t="shared" si="128"/>
        <v>295193.2</v>
      </c>
      <c r="Q1163" s="13">
        <f t="shared" si="129"/>
        <v>485158.36000000004</v>
      </c>
      <c r="R1163" s="13">
        <f t="shared" si="130"/>
        <v>11087691.6</v>
      </c>
      <c r="S1163" s="18">
        <f t="shared" si="131"/>
        <v>114</v>
      </c>
      <c r="T1163" s="30">
        <f t="shared" si="132"/>
        <v>97260.452631578941</v>
      </c>
    </row>
    <row r="1164" spans="1:20" ht="14.25" customHeight="1">
      <c r="A1164" s="6">
        <v>45640</v>
      </c>
      <c r="B1164" s="7" t="s">
        <v>57</v>
      </c>
      <c r="C1164" s="7" t="s">
        <v>96</v>
      </c>
      <c r="D1164" s="7" t="s">
        <v>97</v>
      </c>
      <c r="E1164" s="7" t="s">
        <v>60</v>
      </c>
      <c r="F1164" s="7" t="s">
        <v>61</v>
      </c>
      <c r="G1164" s="7" t="s">
        <v>18</v>
      </c>
      <c r="H1164" s="7" t="s">
        <v>89</v>
      </c>
      <c r="I1164" s="7">
        <v>36</v>
      </c>
      <c r="J1164" s="7">
        <v>6</v>
      </c>
      <c r="K1164" s="7">
        <v>7021.62</v>
      </c>
      <c r="L1164" s="7"/>
      <c r="M1164" s="12" t="s">
        <v>105</v>
      </c>
      <c r="N1164" s="13">
        <f t="shared" si="126"/>
        <v>1170.27</v>
      </c>
      <c r="O1164" s="13">
        <f t="shared" si="127"/>
        <v>7021.62</v>
      </c>
      <c r="P1164" s="13">
        <f t="shared" si="128"/>
        <v>7021.62</v>
      </c>
      <c r="Q1164" s="13">
        <f t="shared" si="129"/>
        <v>611991.64</v>
      </c>
      <c r="R1164" s="13">
        <f t="shared" si="130"/>
        <v>4089547.54</v>
      </c>
      <c r="S1164" s="18">
        <f t="shared" si="131"/>
        <v>122</v>
      </c>
      <c r="T1164" s="30">
        <f t="shared" si="132"/>
        <v>33520.881475409835</v>
      </c>
    </row>
    <row r="1165" spans="1:20" ht="14.25" customHeight="1">
      <c r="A1165" s="6">
        <v>45642</v>
      </c>
      <c r="B1165" s="7" t="s">
        <v>57</v>
      </c>
      <c r="C1165" s="7" t="s">
        <v>126</v>
      </c>
      <c r="D1165" s="7" t="s">
        <v>127</v>
      </c>
      <c r="E1165" s="7" t="s">
        <v>45</v>
      </c>
      <c r="F1165" s="7" t="s">
        <v>128</v>
      </c>
      <c r="G1165" s="7" t="s">
        <v>31</v>
      </c>
      <c r="H1165" s="7" t="s">
        <v>32</v>
      </c>
      <c r="I1165" s="7">
        <v>18</v>
      </c>
      <c r="J1165" s="7">
        <v>18</v>
      </c>
      <c r="K1165" s="7">
        <v>7105.32</v>
      </c>
      <c r="L1165" s="7"/>
      <c r="M1165" s="12" t="s">
        <v>105</v>
      </c>
      <c r="N1165" s="13">
        <f t="shared" si="126"/>
        <v>394.74</v>
      </c>
      <c r="O1165" s="13">
        <f t="shared" si="127"/>
        <v>7105.32</v>
      </c>
      <c r="P1165" s="13">
        <f t="shared" si="128"/>
        <v>210122.16</v>
      </c>
      <c r="Q1165" s="13">
        <f t="shared" si="129"/>
        <v>298049.70999999996</v>
      </c>
      <c r="R1165" s="13">
        <f t="shared" si="130"/>
        <v>4082525.92</v>
      </c>
      <c r="S1165" s="18">
        <f t="shared" si="131"/>
        <v>121</v>
      </c>
      <c r="T1165" s="30">
        <f t="shared" si="132"/>
        <v>33739.883636363636</v>
      </c>
    </row>
    <row r="1166" spans="1:20" ht="14.25" customHeight="1">
      <c r="A1166" s="6">
        <v>45642</v>
      </c>
      <c r="B1166" s="7" t="s">
        <v>57</v>
      </c>
      <c r="C1166" s="7" t="s">
        <v>129</v>
      </c>
      <c r="D1166" s="7" t="s">
        <v>130</v>
      </c>
      <c r="E1166" s="7" t="s">
        <v>81</v>
      </c>
      <c r="F1166" s="7" t="s">
        <v>82</v>
      </c>
      <c r="G1166" s="7" t="s">
        <v>31</v>
      </c>
      <c r="H1166" s="7" t="s">
        <v>32</v>
      </c>
      <c r="I1166" s="7">
        <v>18</v>
      </c>
      <c r="J1166" s="7">
        <v>18</v>
      </c>
      <c r="K1166" s="7">
        <v>7105.32</v>
      </c>
      <c r="L1166" s="7"/>
      <c r="M1166" s="12" t="s">
        <v>105</v>
      </c>
      <c r="N1166" s="13">
        <f t="shared" si="126"/>
        <v>394.74</v>
      </c>
      <c r="O1166" s="13">
        <f t="shared" si="127"/>
        <v>7105.32</v>
      </c>
      <c r="P1166" s="13">
        <f t="shared" si="128"/>
        <v>203016.84</v>
      </c>
      <c r="Q1166" s="13">
        <f t="shared" si="129"/>
        <v>293979.18</v>
      </c>
      <c r="R1166" s="13">
        <f t="shared" si="130"/>
        <v>4075420.6</v>
      </c>
      <c r="S1166" s="18">
        <f t="shared" si="131"/>
        <v>120</v>
      </c>
      <c r="T1166" s="30">
        <f t="shared" si="132"/>
        <v>33961.838333333333</v>
      </c>
    </row>
    <row r="1167" spans="1:20" ht="14.25" customHeight="1">
      <c r="A1167" s="6">
        <v>45640</v>
      </c>
      <c r="B1167" s="7" t="s">
        <v>57</v>
      </c>
      <c r="C1167" s="7" t="s">
        <v>84</v>
      </c>
      <c r="D1167" s="7" t="s">
        <v>85</v>
      </c>
      <c r="E1167" s="7" t="s">
        <v>60</v>
      </c>
      <c r="F1167" s="7" t="s">
        <v>61</v>
      </c>
      <c r="G1167" s="7" t="s">
        <v>74</v>
      </c>
      <c r="H1167" s="7" t="s">
        <v>75</v>
      </c>
      <c r="I1167" s="7">
        <v>48</v>
      </c>
      <c r="J1167" s="7">
        <v>96</v>
      </c>
      <c r="K1167" s="7">
        <v>7331.52</v>
      </c>
      <c r="L1167" s="7"/>
      <c r="M1167" s="12" t="s">
        <v>105</v>
      </c>
      <c r="N1167" s="13">
        <f t="shared" si="126"/>
        <v>76.37</v>
      </c>
      <c r="O1167" s="13">
        <f t="shared" si="127"/>
        <v>7331.52</v>
      </c>
      <c r="P1167" s="13">
        <f t="shared" si="128"/>
        <v>208693.92</v>
      </c>
      <c r="Q1167" s="13">
        <f t="shared" si="129"/>
        <v>292102.95999999996</v>
      </c>
      <c r="R1167" s="13">
        <f t="shared" si="130"/>
        <v>4068315.2800000003</v>
      </c>
      <c r="S1167" s="18">
        <f t="shared" si="131"/>
        <v>119</v>
      </c>
      <c r="T1167" s="30">
        <f t="shared" si="132"/>
        <v>34187.523361344538</v>
      </c>
    </row>
    <row r="1168" spans="1:20" ht="14.25" customHeight="1">
      <c r="A1168" s="6">
        <v>45640</v>
      </c>
      <c r="B1168" s="7" t="s">
        <v>57</v>
      </c>
      <c r="C1168" s="7" t="s">
        <v>90</v>
      </c>
      <c r="D1168" s="7" t="s">
        <v>91</v>
      </c>
      <c r="E1168" s="7" t="s">
        <v>81</v>
      </c>
      <c r="F1168" s="7" t="s">
        <v>82</v>
      </c>
      <c r="G1168" s="7" t="s">
        <v>74</v>
      </c>
      <c r="H1168" s="7" t="s">
        <v>75</v>
      </c>
      <c r="I1168" s="7">
        <v>60</v>
      </c>
      <c r="J1168" s="7">
        <v>300</v>
      </c>
      <c r="K1168" s="7">
        <v>7350</v>
      </c>
      <c r="L1168" s="7"/>
      <c r="M1168" s="12" t="s">
        <v>105</v>
      </c>
      <c r="N1168" s="13">
        <f t="shared" si="126"/>
        <v>24.5</v>
      </c>
      <c r="O1168" s="13">
        <f t="shared" si="127"/>
        <v>7350</v>
      </c>
      <c r="P1168" s="13">
        <f t="shared" si="128"/>
        <v>201362.4</v>
      </c>
      <c r="Q1168" s="13">
        <f t="shared" si="129"/>
        <v>248996.33000000002</v>
      </c>
      <c r="R1168" s="13">
        <f t="shared" si="130"/>
        <v>4060983.7600000002</v>
      </c>
      <c r="S1168" s="18">
        <f t="shared" si="131"/>
        <v>118</v>
      </c>
      <c r="T1168" s="30">
        <f t="shared" si="132"/>
        <v>34415.116610169491</v>
      </c>
    </row>
    <row r="1169" spans="1:20" ht="14.25" customHeight="1">
      <c r="A1169" s="6">
        <v>45645</v>
      </c>
      <c r="B1169" s="7" t="s">
        <v>57</v>
      </c>
      <c r="C1169" s="7" t="s">
        <v>87</v>
      </c>
      <c r="D1169" s="7" t="s">
        <v>88</v>
      </c>
      <c r="E1169" s="7" t="s">
        <v>60</v>
      </c>
      <c r="F1169" s="7" t="s">
        <v>61</v>
      </c>
      <c r="G1169" s="7" t="s">
        <v>74</v>
      </c>
      <c r="H1169" s="7" t="s">
        <v>75</v>
      </c>
      <c r="I1169" s="7">
        <v>60</v>
      </c>
      <c r="J1169" s="7">
        <v>300</v>
      </c>
      <c r="K1169" s="7">
        <v>7350</v>
      </c>
      <c r="L1169" s="7"/>
      <c r="M1169" s="12" t="s">
        <v>136</v>
      </c>
      <c r="N1169" s="13">
        <f t="shared" si="126"/>
        <v>24.5</v>
      </c>
      <c r="O1169" s="13">
        <f t="shared" si="127"/>
        <v>7350</v>
      </c>
      <c r="P1169" s="13">
        <f t="shared" si="128"/>
        <v>194012.4</v>
      </c>
      <c r="Q1169" s="13">
        <f t="shared" si="129"/>
        <v>478158.36000000004</v>
      </c>
      <c r="R1169" s="13">
        <f t="shared" si="130"/>
        <v>11080691.6</v>
      </c>
      <c r="S1169" s="18">
        <f t="shared" si="131"/>
        <v>113</v>
      </c>
      <c r="T1169" s="30">
        <f t="shared" si="132"/>
        <v>98059.217699115048</v>
      </c>
    </row>
    <row r="1170" spans="1:20" ht="14.25" customHeight="1">
      <c r="A1170" s="6">
        <v>45640</v>
      </c>
      <c r="B1170" s="7" t="s">
        <v>57</v>
      </c>
      <c r="C1170" s="7" t="s">
        <v>106</v>
      </c>
      <c r="D1170" s="7" t="s">
        <v>107</v>
      </c>
      <c r="E1170" s="7" t="s">
        <v>81</v>
      </c>
      <c r="F1170" s="7" t="s">
        <v>82</v>
      </c>
      <c r="G1170" s="7" t="s">
        <v>74</v>
      </c>
      <c r="H1170" s="7" t="s">
        <v>75</v>
      </c>
      <c r="I1170" s="7">
        <v>60</v>
      </c>
      <c r="J1170" s="7">
        <v>300</v>
      </c>
      <c r="K1170" s="7">
        <v>7350</v>
      </c>
      <c r="L1170" s="7"/>
      <c r="M1170" s="12" t="s">
        <v>105</v>
      </c>
      <c r="N1170" s="13">
        <f t="shared" si="126"/>
        <v>24.5</v>
      </c>
      <c r="O1170" s="13">
        <f t="shared" si="127"/>
        <v>7350</v>
      </c>
      <c r="P1170" s="13">
        <f t="shared" si="128"/>
        <v>186662.39999999999</v>
      </c>
      <c r="Q1170" s="13">
        <f t="shared" si="129"/>
        <v>220746.68000000002</v>
      </c>
      <c r="R1170" s="13">
        <f t="shared" si="130"/>
        <v>4053633.76</v>
      </c>
      <c r="S1170" s="18">
        <f t="shared" si="131"/>
        <v>117</v>
      </c>
      <c r="T1170" s="30">
        <f t="shared" si="132"/>
        <v>34646.44239316239</v>
      </c>
    </row>
    <row r="1171" spans="1:20" ht="14.25" customHeight="1">
      <c r="A1171" s="6">
        <v>45642</v>
      </c>
      <c r="B1171" s="7" t="s">
        <v>57</v>
      </c>
      <c r="C1171" s="7" t="s">
        <v>106</v>
      </c>
      <c r="D1171" s="7" t="s">
        <v>107</v>
      </c>
      <c r="E1171" s="7" t="s">
        <v>81</v>
      </c>
      <c r="F1171" s="7" t="s">
        <v>82</v>
      </c>
      <c r="G1171" s="7" t="s">
        <v>74</v>
      </c>
      <c r="H1171" s="7" t="s">
        <v>75</v>
      </c>
      <c r="I1171" s="7">
        <v>60</v>
      </c>
      <c r="J1171" s="7">
        <v>300</v>
      </c>
      <c r="K1171" s="7">
        <v>7350</v>
      </c>
      <c r="L1171" s="7"/>
      <c r="M1171" s="12" t="s">
        <v>136</v>
      </c>
      <c r="N1171" s="13">
        <f t="shared" si="126"/>
        <v>24.5</v>
      </c>
      <c r="O1171" s="13">
        <f t="shared" si="127"/>
        <v>7350</v>
      </c>
      <c r="P1171" s="13">
        <f t="shared" si="128"/>
        <v>179312.4</v>
      </c>
      <c r="Q1171" s="13">
        <f t="shared" si="129"/>
        <v>213396.68000000002</v>
      </c>
      <c r="R1171" s="13">
        <f t="shared" si="130"/>
        <v>11073341.6</v>
      </c>
      <c r="S1171" s="18">
        <f t="shared" si="131"/>
        <v>112</v>
      </c>
      <c r="T1171" s="30">
        <f t="shared" si="132"/>
        <v>98869.121428571423</v>
      </c>
    </row>
    <row r="1172" spans="1:20" ht="14.25" customHeight="1">
      <c r="A1172" s="6">
        <v>45640</v>
      </c>
      <c r="B1172" s="7" t="s">
        <v>57</v>
      </c>
      <c r="C1172" s="7" t="s">
        <v>96</v>
      </c>
      <c r="D1172" s="7" t="s">
        <v>97</v>
      </c>
      <c r="E1172" s="7" t="s">
        <v>60</v>
      </c>
      <c r="F1172" s="7" t="s">
        <v>61</v>
      </c>
      <c r="G1172" s="7" t="s">
        <v>74</v>
      </c>
      <c r="H1172" s="7" t="s">
        <v>75</v>
      </c>
      <c r="I1172" s="7">
        <v>60</v>
      </c>
      <c r="J1172" s="7">
        <v>300</v>
      </c>
      <c r="K1172" s="7">
        <v>7350</v>
      </c>
      <c r="L1172" s="7"/>
      <c r="M1172" s="12" t="s">
        <v>105</v>
      </c>
      <c r="N1172" s="13">
        <f t="shared" si="126"/>
        <v>24.5</v>
      </c>
      <c r="O1172" s="13">
        <f t="shared" si="127"/>
        <v>7350</v>
      </c>
      <c r="P1172" s="13">
        <f t="shared" si="128"/>
        <v>171962.4</v>
      </c>
      <c r="Q1172" s="13">
        <f t="shared" si="129"/>
        <v>604970.0199999999</v>
      </c>
      <c r="R1172" s="13">
        <f t="shared" si="130"/>
        <v>4046283.76</v>
      </c>
      <c r="S1172" s="18">
        <f t="shared" si="131"/>
        <v>116</v>
      </c>
      <c r="T1172" s="30">
        <f t="shared" si="132"/>
        <v>34881.756551724138</v>
      </c>
    </row>
    <row r="1173" spans="1:20" ht="14.25" customHeight="1">
      <c r="A1173" s="6">
        <v>45640</v>
      </c>
      <c r="B1173" s="7" t="s">
        <v>57</v>
      </c>
      <c r="C1173" s="7" t="s">
        <v>65</v>
      </c>
      <c r="D1173" s="7" t="s">
        <v>66</v>
      </c>
      <c r="E1173" s="7" t="s">
        <v>60</v>
      </c>
      <c r="F1173" s="7" t="s">
        <v>61</v>
      </c>
      <c r="G1173" s="7" t="s">
        <v>74</v>
      </c>
      <c r="H1173" s="7" t="s">
        <v>75</v>
      </c>
      <c r="I1173" s="7">
        <v>60</v>
      </c>
      <c r="J1173" s="7">
        <v>300</v>
      </c>
      <c r="K1173" s="7">
        <v>7350</v>
      </c>
      <c r="L1173" s="7"/>
      <c r="M1173" s="12" t="s">
        <v>105</v>
      </c>
      <c r="N1173" s="13">
        <f t="shared" si="126"/>
        <v>24.5</v>
      </c>
      <c r="O1173" s="13">
        <f t="shared" si="127"/>
        <v>7350</v>
      </c>
      <c r="P1173" s="13">
        <f t="shared" si="128"/>
        <v>164612.4</v>
      </c>
      <c r="Q1173" s="13">
        <f t="shared" si="129"/>
        <v>382362.43999999994</v>
      </c>
      <c r="R1173" s="13">
        <f t="shared" si="130"/>
        <v>4038933.76</v>
      </c>
      <c r="S1173" s="18">
        <f t="shared" si="131"/>
        <v>115</v>
      </c>
      <c r="T1173" s="30">
        <f t="shared" si="132"/>
        <v>35121.163130434783</v>
      </c>
    </row>
    <row r="1174" spans="1:20" ht="14.25" customHeight="1">
      <c r="A1174" s="6">
        <v>45644</v>
      </c>
      <c r="B1174" s="7" t="s">
        <v>57</v>
      </c>
      <c r="C1174" s="7" t="s">
        <v>65</v>
      </c>
      <c r="D1174" s="7" t="s">
        <v>66</v>
      </c>
      <c r="E1174" s="7" t="s">
        <v>60</v>
      </c>
      <c r="F1174" s="7" t="s">
        <v>61</v>
      </c>
      <c r="G1174" s="7" t="s">
        <v>31</v>
      </c>
      <c r="H1174" s="7" t="s">
        <v>32</v>
      </c>
      <c r="I1174" s="7">
        <v>12</v>
      </c>
      <c r="J1174" s="7">
        <v>24</v>
      </c>
      <c r="K1174" s="7">
        <v>7368.48</v>
      </c>
      <c r="L1174" s="7"/>
      <c r="M1174" s="12" t="s">
        <v>136</v>
      </c>
      <c r="N1174" s="13">
        <f t="shared" si="126"/>
        <v>307.02</v>
      </c>
      <c r="O1174" s="13">
        <f t="shared" si="127"/>
        <v>7368.48</v>
      </c>
      <c r="P1174" s="13">
        <f t="shared" si="128"/>
        <v>195911.52</v>
      </c>
      <c r="Q1174" s="13">
        <f t="shared" si="129"/>
        <v>375012.43999999994</v>
      </c>
      <c r="R1174" s="13">
        <f t="shared" si="130"/>
        <v>11065991.6</v>
      </c>
      <c r="S1174" s="18">
        <f t="shared" si="131"/>
        <v>111</v>
      </c>
      <c r="T1174" s="30">
        <f t="shared" si="132"/>
        <v>99693.618018018009</v>
      </c>
    </row>
    <row r="1175" spans="1:20" ht="14.25" customHeight="1">
      <c r="A1175" s="6">
        <v>45642</v>
      </c>
      <c r="B1175" s="7" t="s">
        <v>57</v>
      </c>
      <c r="C1175" s="7" t="s">
        <v>126</v>
      </c>
      <c r="D1175" s="7" t="s">
        <v>127</v>
      </c>
      <c r="E1175" s="7" t="s">
        <v>45</v>
      </c>
      <c r="F1175" s="7" t="s">
        <v>128</v>
      </c>
      <c r="G1175" s="7" t="s">
        <v>77</v>
      </c>
      <c r="H1175" s="7" t="s">
        <v>78</v>
      </c>
      <c r="I1175" s="7">
        <v>6</v>
      </c>
      <c r="J1175" s="7">
        <v>9</v>
      </c>
      <c r="K1175" s="7">
        <v>7426.89</v>
      </c>
      <c r="L1175" s="7"/>
      <c r="M1175" s="12" t="s">
        <v>136</v>
      </c>
      <c r="N1175" s="13">
        <f t="shared" si="126"/>
        <v>825.21</v>
      </c>
      <c r="O1175" s="13">
        <f t="shared" si="127"/>
        <v>7426.89</v>
      </c>
      <c r="P1175" s="13">
        <f t="shared" si="128"/>
        <v>7426.89</v>
      </c>
      <c r="Q1175" s="13">
        <f t="shared" si="129"/>
        <v>290944.38999999996</v>
      </c>
      <c r="R1175" s="13">
        <f t="shared" si="130"/>
        <v>11058623.119999999</v>
      </c>
      <c r="S1175" s="18">
        <f t="shared" si="131"/>
        <v>110</v>
      </c>
      <c r="T1175" s="30">
        <f t="shared" si="132"/>
        <v>100532.93745454545</v>
      </c>
    </row>
    <row r="1176" spans="1:20" ht="14.25" customHeight="1">
      <c r="A1176" s="6">
        <v>45640</v>
      </c>
      <c r="B1176" s="7" t="s">
        <v>57</v>
      </c>
      <c r="C1176" s="7" t="s">
        <v>69</v>
      </c>
      <c r="D1176" s="7" t="s">
        <v>70</v>
      </c>
      <c r="E1176" s="7" t="s">
        <v>60</v>
      </c>
      <c r="F1176" s="7" t="s">
        <v>61</v>
      </c>
      <c r="G1176" s="7" t="s">
        <v>18</v>
      </c>
      <c r="H1176" s="7" t="s">
        <v>19</v>
      </c>
      <c r="I1176" s="7">
        <v>60</v>
      </c>
      <c r="J1176" s="7">
        <v>6</v>
      </c>
      <c r="K1176" s="7">
        <v>7432.44</v>
      </c>
      <c r="L1176" s="7"/>
      <c r="M1176" s="12" t="s">
        <v>64</v>
      </c>
      <c r="N1176" s="13">
        <f t="shared" si="126"/>
        <v>1238.74</v>
      </c>
      <c r="O1176" s="13">
        <f t="shared" si="127"/>
        <v>7432.4400000000005</v>
      </c>
      <c r="P1176" s="13">
        <f t="shared" si="128"/>
        <v>68275.02</v>
      </c>
      <c r="Q1176" s="13">
        <f t="shared" si="129"/>
        <v>339163.99</v>
      </c>
      <c r="R1176" s="13">
        <f t="shared" si="130"/>
        <v>630739.74999999988</v>
      </c>
      <c r="S1176" s="18">
        <f t="shared" si="131"/>
        <v>30</v>
      </c>
      <c r="T1176" s="30">
        <f t="shared" si="132"/>
        <v>21024.658333333329</v>
      </c>
    </row>
    <row r="1177" spans="1:20" ht="14.25" customHeight="1">
      <c r="A1177" s="6">
        <v>45640</v>
      </c>
      <c r="B1177" s="7" t="s">
        <v>57</v>
      </c>
      <c r="C1177" s="7" t="s">
        <v>79</v>
      </c>
      <c r="D1177" s="7" t="s">
        <v>80</v>
      </c>
      <c r="E1177" s="7" t="s">
        <v>81</v>
      </c>
      <c r="F1177" s="7" t="s">
        <v>82</v>
      </c>
      <c r="G1177" s="7" t="s">
        <v>94</v>
      </c>
      <c r="H1177" s="7" t="s">
        <v>95</v>
      </c>
      <c r="I1177" s="7">
        <v>192</v>
      </c>
      <c r="J1177" s="7">
        <v>96</v>
      </c>
      <c r="K1177" s="7">
        <v>7493.76</v>
      </c>
      <c r="L1177" s="7"/>
      <c r="M1177" s="12" t="s">
        <v>64</v>
      </c>
      <c r="N1177" s="13">
        <f t="shared" si="126"/>
        <v>78.06</v>
      </c>
      <c r="O1177" s="13">
        <f t="shared" si="127"/>
        <v>7493.76</v>
      </c>
      <c r="P1177" s="13">
        <f t="shared" si="128"/>
        <v>37468.800000000003</v>
      </c>
      <c r="Q1177" s="13">
        <f t="shared" si="129"/>
        <v>149083.39000000001</v>
      </c>
      <c r="R1177" s="13">
        <f t="shared" si="130"/>
        <v>623307.31000000006</v>
      </c>
      <c r="S1177" s="18">
        <f t="shared" si="131"/>
        <v>29</v>
      </c>
      <c r="T1177" s="30">
        <f t="shared" si="132"/>
        <v>21493.35551724138</v>
      </c>
    </row>
    <row r="1178" spans="1:20" ht="14.25" customHeight="1">
      <c r="A1178" s="6">
        <v>45640</v>
      </c>
      <c r="B1178" s="7" t="s">
        <v>57</v>
      </c>
      <c r="C1178" s="7" t="s">
        <v>87</v>
      </c>
      <c r="D1178" s="7" t="s">
        <v>88</v>
      </c>
      <c r="E1178" s="7" t="s">
        <v>60</v>
      </c>
      <c r="F1178" s="7" t="s">
        <v>61</v>
      </c>
      <c r="G1178" s="7" t="s">
        <v>62</v>
      </c>
      <c r="H1178" s="7" t="s">
        <v>124</v>
      </c>
      <c r="I1178" s="7">
        <v>12</v>
      </c>
      <c r="J1178" s="7">
        <v>36</v>
      </c>
      <c r="K1178" s="7">
        <v>7499.88</v>
      </c>
      <c r="L1178" s="7"/>
      <c r="M1178" s="12" t="s">
        <v>105</v>
      </c>
      <c r="N1178" s="13">
        <f t="shared" si="126"/>
        <v>208.33</v>
      </c>
      <c r="O1178" s="13">
        <f t="shared" si="127"/>
        <v>7499.88</v>
      </c>
      <c r="P1178" s="13">
        <f t="shared" si="128"/>
        <v>409016.62</v>
      </c>
      <c r="Q1178" s="13">
        <f t="shared" si="129"/>
        <v>470808.36000000004</v>
      </c>
      <c r="R1178" s="13">
        <f t="shared" si="130"/>
        <v>4031583.76</v>
      </c>
      <c r="S1178" s="18">
        <f t="shared" si="131"/>
        <v>114</v>
      </c>
      <c r="T1178" s="30">
        <f t="shared" si="132"/>
        <v>35364.769824561401</v>
      </c>
    </row>
    <row r="1179" spans="1:20" ht="14.25" customHeight="1">
      <c r="A1179" s="6">
        <v>45643</v>
      </c>
      <c r="B1179" s="7" t="s">
        <v>57</v>
      </c>
      <c r="C1179" s="7" t="s">
        <v>137</v>
      </c>
      <c r="D1179" s="7" t="s">
        <v>138</v>
      </c>
      <c r="E1179" s="7" t="s">
        <v>60</v>
      </c>
      <c r="F1179" s="7" t="s">
        <v>61</v>
      </c>
      <c r="G1179" s="7" t="s">
        <v>62</v>
      </c>
      <c r="H1179" s="7" t="s">
        <v>124</v>
      </c>
      <c r="I1179" s="7">
        <v>12</v>
      </c>
      <c r="J1179" s="7">
        <v>36</v>
      </c>
      <c r="K1179" s="7">
        <v>7499.88</v>
      </c>
      <c r="L1179" s="7"/>
      <c r="M1179" s="12" t="s">
        <v>136</v>
      </c>
      <c r="N1179" s="13">
        <f t="shared" si="126"/>
        <v>208.33</v>
      </c>
      <c r="O1179" s="13">
        <f t="shared" si="127"/>
        <v>7499.88</v>
      </c>
      <c r="P1179" s="13">
        <f t="shared" si="128"/>
        <v>401516.74</v>
      </c>
      <c r="Q1179" s="13">
        <f t="shared" si="129"/>
        <v>249869.47</v>
      </c>
      <c r="R1179" s="13">
        <f t="shared" si="130"/>
        <v>11051196.23</v>
      </c>
      <c r="S1179" s="18">
        <f t="shared" si="131"/>
        <v>109</v>
      </c>
      <c r="T1179" s="30">
        <f t="shared" si="132"/>
        <v>101387.1213761468</v>
      </c>
    </row>
    <row r="1180" spans="1:20" ht="14.25" customHeight="1">
      <c r="A1180" s="6">
        <v>45642</v>
      </c>
      <c r="B1180" s="7" t="s">
        <v>57</v>
      </c>
      <c r="C1180" s="7" t="s">
        <v>129</v>
      </c>
      <c r="D1180" s="7" t="s">
        <v>130</v>
      </c>
      <c r="E1180" s="7" t="s">
        <v>81</v>
      </c>
      <c r="F1180" s="7" t="s">
        <v>82</v>
      </c>
      <c r="G1180" s="7" t="s">
        <v>40</v>
      </c>
      <c r="H1180" s="7" t="s">
        <v>47</v>
      </c>
      <c r="I1180" s="7">
        <v>1200</v>
      </c>
      <c r="J1180" s="7">
        <v>360</v>
      </c>
      <c r="K1180" s="7">
        <v>7513.2</v>
      </c>
      <c r="L1180" s="7"/>
      <c r="M1180" s="12" t="s">
        <v>105</v>
      </c>
      <c r="N1180" s="13">
        <f t="shared" si="126"/>
        <v>20.87</v>
      </c>
      <c r="O1180" s="13">
        <f t="shared" si="127"/>
        <v>7513.2000000000007</v>
      </c>
      <c r="P1180" s="13">
        <f t="shared" si="128"/>
        <v>9140793.2800000012</v>
      </c>
      <c r="Q1180" s="13">
        <f t="shared" si="129"/>
        <v>286873.86</v>
      </c>
      <c r="R1180" s="13">
        <f t="shared" si="130"/>
        <v>4024083.88</v>
      </c>
      <c r="S1180" s="18">
        <f t="shared" si="131"/>
        <v>113</v>
      </c>
      <c r="T1180" s="30">
        <f t="shared" si="132"/>
        <v>35611.361769911506</v>
      </c>
    </row>
    <row r="1181" spans="1:20" ht="14.25" customHeight="1">
      <c r="A1181" s="6">
        <v>45643</v>
      </c>
      <c r="B1181" s="7" t="s">
        <v>57</v>
      </c>
      <c r="C1181" s="7" t="s">
        <v>137</v>
      </c>
      <c r="D1181" s="7" t="s">
        <v>138</v>
      </c>
      <c r="E1181" s="7" t="s">
        <v>60</v>
      </c>
      <c r="F1181" s="7" t="s">
        <v>61</v>
      </c>
      <c r="G1181" s="7" t="s">
        <v>31</v>
      </c>
      <c r="H1181" s="7" t="s">
        <v>117</v>
      </c>
      <c r="I1181" s="7">
        <v>120</v>
      </c>
      <c r="J1181" s="7">
        <v>240</v>
      </c>
      <c r="K1181" s="7">
        <v>7567.2</v>
      </c>
      <c r="L1181" s="7"/>
      <c r="M1181" s="12" t="s">
        <v>136</v>
      </c>
      <c r="N1181" s="13">
        <f t="shared" si="126"/>
        <v>31.529999999999998</v>
      </c>
      <c r="O1181" s="13">
        <f t="shared" si="127"/>
        <v>7567.2</v>
      </c>
      <c r="P1181" s="13">
        <f t="shared" si="128"/>
        <v>92570.42</v>
      </c>
      <c r="Q1181" s="13">
        <f t="shared" si="129"/>
        <v>242369.59</v>
      </c>
      <c r="R1181" s="13">
        <f t="shared" si="130"/>
        <v>11043696.35</v>
      </c>
      <c r="S1181" s="18">
        <f t="shared" si="131"/>
        <v>108</v>
      </c>
      <c r="T1181" s="30">
        <f t="shared" si="132"/>
        <v>102256.44768518518</v>
      </c>
    </row>
    <row r="1182" spans="1:20" ht="14.25" customHeight="1">
      <c r="A1182" s="6">
        <v>45644</v>
      </c>
      <c r="B1182" s="7" t="s">
        <v>57</v>
      </c>
      <c r="C1182" s="7" t="s">
        <v>65</v>
      </c>
      <c r="D1182" s="7" t="s">
        <v>66</v>
      </c>
      <c r="E1182" s="7" t="s">
        <v>60</v>
      </c>
      <c r="F1182" s="7" t="s">
        <v>61</v>
      </c>
      <c r="G1182" s="7" t="s">
        <v>40</v>
      </c>
      <c r="H1182" s="7" t="s">
        <v>42</v>
      </c>
      <c r="I1182" s="7">
        <v>25</v>
      </c>
      <c r="J1182" s="7">
        <v>6</v>
      </c>
      <c r="K1182" s="7">
        <v>7599.78</v>
      </c>
      <c r="L1182" s="7"/>
      <c r="M1182" s="12" t="s">
        <v>136</v>
      </c>
      <c r="N1182" s="13">
        <f t="shared" si="126"/>
        <v>1266.6299999999999</v>
      </c>
      <c r="O1182" s="13">
        <f t="shared" si="127"/>
        <v>7599.7799999999988</v>
      </c>
      <c r="P1182" s="13">
        <f t="shared" si="128"/>
        <v>1055408.58</v>
      </c>
      <c r="Q1182" s="13">
        <f t="shared" si="129"/>
        <v>367643.95999999996</v>
      </c>
      <c r="R1182" s="13">
        <f t="shared" si="130"/>
        <v>11036129.15</v>
      </c>
      <c r="S1182" s="18">
        <f t="shared" si="131"/>
        <v>107</v>
      </c>
      <c r="T1182" s="30">
        <f t="shared" si="132"/>
        <v>103141.39392523364</v>
      </c>
    </row>
    <row r="1183" spans="1:20" ht="14.25" customHeight="1">
      <c r="A1183" s="6">
        <v>45640</v>
      </c>
      <c r="B1183" s="7" t="s">
        <v>57</v>
      </c>
      <c r="C1183" s="7" t="s">
        <v>96</v>
      </c>
      <c r="D1183" s="7" t="s">
        <v>97</v>
      </c>
      <c r="E1183" s="7" t="s">
        <v>60</v>
      </c>
      <c r="F1183" s="7" t="s">
        <v>61</v>
      </c>
      <c r="G1183" s="7" t="s">
        <v>62</v>
      </c>
      <c r="H1183" s="7" t="s">
        <v>124</v>
      </c>
      <c r="I1183" s="7">
        <v>24</v>
      </c>
      <c r="J1183" s="7">
        <v>144</v>
      </c>
      <c r="K1183" s="7">
        <v>7632</v>
      </c>
      <c r="L1183" s="7"/>
      <c r="M1183" s="12" t="s">
        <v>105</v>
      </c>
      <c r="N1183" s="13">
        <f t="shared" si="126"/>
        <v>53</v>
      </c>
      <c r="O1183" s="13">
        <f t="shared" si="127"/>
        <v>7632</v>
      </c>
      <c r="P1183" s="13">
        <f t="shared" si="128"/>
        <v>394016.86</v>
      </c>
      <c r="Q1183" s="13">
        <f t="shared" si="129"/>
        <v>597620.02</v>
      </c>
      <c r="R1183" s="13">
        <f t="shared" si="130"/>
        <v>4016570.68</v>
      </c>
      <c r="S1183" s="18">
        <f t="shared" si="131"/>
        <v>112</v>
      </c>
      <c r="T1183" s="30">
        <f t="shared" si="132"/>
        <v>35862.238214285717</v>
      </c>
    </row>
    <row r="1184" spans="1:20" ht="14.25" customHeight="1">
      <c r="A1184" s="6">
        <v>45642</v>
      </c>
      <c r="B1184" s="7" t="s">
        <v>57</v>
      </c>
      <c r="C1184" s="7" t="s">
        <v>106</v>
      </c>
      <c r="D1184" s="7" t="s">
        <v>107</v>
      </c>
      <c r="E1184" s="7" t="s">
        <v>81</v>
      </c>
      <c r="F1184" s="7" t="s">
        <v>82</v>
      </c>
      <c r="G1184" s="7" t="s">
        <v>62</v>
      </c>
      <c r="H1184" s="7" t="s">
        <v>63</v>
      </c>
      <c r="I1184" s="7">
        <v>2</v>
      </c>
      <c r="J1184" s="7">
        <v>6</v>
      </c>
      <c r="K1184" s="7">
        <v>7772.22</v>
      </c>
      <c r="L1184" s="7"/>
      <c r="M1184" s="12" t="s">
        <v>136</v>
      </c>
      <c r="N1184" s="13">
        <f t="shared" si="126"/>
        <v>1295.3700000000001</v>
      </c>
      <c r="O1184" s="13">
        <f t="shared" si="127"/>
        <v>7772.2200000000012</v>
      </c>
      <c r="P1184" s="13">
        <f t="shared" si="128"/>
        <v>1032606.2999999999</v>
      </c>
      <c r="Q1184" s="13">
        <f t="shared" si="129"/>
        <v>206046.68</v>
      </c>
      <c r="R1184" s="13">
        <f t="shared" si="130"/>
        <v>11028529.369999999</v>
      </c>
      <c r="S1184" s="18">
        <f t="shared" si="131"/>
        <v>106</v>
      </c>
      <c r="T1184" s="30">
        <f t="shared" si="132"/>
        <v>104042.72990566037</v>
      </c>
    </row>
    <row r="1185" spans="1:20" ht="14.25" customHeight="1">
      <c r="A1185" s="6">
        <v>45640</v>
      </c>
      <c r="B1185" s="7" t="s">
        <v>57</v>
      </c>
      <c r="C1185" s="7" t="s">
        <v>69</v>
      </c>
      <c r="D1185" s="7" t="s">
        <v>70</v>
      </c>
      <c r="E1185" s="7" t="s">
        <v>60</v>
      </c>
      <c r="F1185" s="7" t="s">
        <v>61</v>
      </c>
      <c r="G1185" s="7" t="s">
        <v>62</v>
      </c>
      <c r="H1185" s="7" t="s">
        <v>63</v>
      </c>
      <c r="I1185" s="7">
        <v>2</v>
      </c>
      <c r="J1185" s="7">
        <v>6</v>
      </c>
      <c r="K1185" s="7">
        <v>7772.22</v>
      </c>
      <c r="L1185" s="7"/>
      <c r="M1185" s="12" t="s">
        <v>105</v>
      </c>
      <c r="N1185" s="13">
        <f t="shared" si="126"/>
        <v>1295.3700000000001</v>
      </c>
      <c r="O1185" s="13">
        <f t="shared" si="127"/>
        <v>7772.2200000000012</v>
      </c>
      <c r="P1185" s="13">
        <f t="shared" si="128"/>
        <v>1024834.08</v>
      </c>
      <c r="Q1185" s="13">
        <f t="shared" si="129"/>
        <v>331731.55</v>
      </c>
      <c r="R1185" s="13">
        <f t="shared" si="130"/>
        <v>4008938.68</v>
      </c>
      <c r="S1185" s="18">
        <f t="shared" si="131"/>
        <v>111</v>
      </c>
      <c r="T1185" s="30">
        <f t="shared" si="132"/>
        <v>36116.564684684687</v>
      </c>
    </row>
    <row r="1186" spans="1:20" ht="14.25" customHeight="1">
      <c r="A1186" s="6">
        <v>45640</v>
      </c>
      <c r="B1186" s="7" t="s">
        <v>57</v>
      </c>
      <c r="C1186" s="7" t="s">
        <v>58</v>
      </c>
      <c r="D1186" s="7" t="s">
        <v>59</v>
      </c>
      <c r="E1186" s="7" t="s">
        <v>60</v>
      </c>
      <c r="F1186" s="7" t="s">
        <v>61</v>
      </c>
      <c r="G1186" s="7" t="s">
        <v>62</v>
      </c>
      <c r="H1186" s="7" t="s">
        <v>124</v>
      </c>
      <c r="I1186" s="7">
        <v>4</v>
      </c>
      <c r="J1186" s="7">
        <v>16</v>
      </c>
      <c r="K1186" s="7">
        <v>7925.92</v>
      </c>
      <c r="L1186" s="7"/>
      <c r="M1186" s="12" t="s">
        <v>105</v>
      </c>
      <c r="N1186" s="13">
        <f t="shared" si="126"/>
        <v>495.37</v>
      </c>
      <c r="O1186" s="13">
        <f t="shared" si="127"/>
        <v>7925.92</v>
      </c>
      <c r="P1186" s="13">
        <f t="shared" si="128"/>
        <v>386384.86000000004</v>
      </c>
      <c r="Q1186" s="13">
        <f t="shared" si="129"/>
        <v>222124.42</v>
      </c>
      <c r="R1186" s="13">
        <f t="shared" si="130"/>
        <v>4001166.4600000004</v>
      </c>
      <c r="S1186" s="18">
        <f t="shared" si="131"/>
        <v>110</v>
      </c>
      <c r="T1186" s="30">
        <f t="shared" si="132"/>
        <v>36374.240545454551</v>
      </c>
    </row>
    <row r="1187" spans="1:20" ht="14.25" customHeight="1">
      <c r="A1187" s="6">
        <v>45640</v>
      </c>
      <c r="B1187" s="7" t="s">
        <v>57</v>
      </c>
      <c r="C1187" s="7" t="s">
        <v>87</v>
      </c>
      <c r="D1187" s="7" t="s">
        <v>88</v>
      </c>
      <c r="E1187" s="7" t="s">
        <v>60</v>
      </c>
      <c r="F1187" s="7" t="s">
        <v>61</v>
      </c>
      <c r="G1187" s="7" t="s">
        <v>55</v>
      </c>
      <c r="H1187" s="7" t="s">
        <v>56</v>
      </c>
      <c r="I1187" s="7">
        <v>12</v>
      </c>
      <c r="J1187" s="7">
        <v>24</v>
      </c>
      <c r="K1187" s="7">
        <v>7980</v>
      </c>
      <c r="L1187" s="7"/>
      <c r="M1187" s="12" t="s">
        <v>105</v>
      </c>
      <c r="N1187" s="13">
        <f t="shared" si="126"/>
        <v>332.5</v>
      </c>
      <c r="O1187" s="13">
        <f t="shared" si="127"/>
        <v>7980</v>
      </c>
      <c r="P1187" s="13">
        <f t="shared" si="128"/>
        <v>173738.14</v>
      </c>
      <c r="Q1187" s="13">
        <f t="shared" si="129"/>
        <v>463308.4800000001</v>
      </c>
      <c r="R1187" s="13">
        <f t="shared" si="130"/>
        <v>3993240.54</v>
      </c>
      <c r="S1187" s="18">
        <f t="shared" si="131"/>
        <v>109</v>
      </c>
      <c r="T1187" s="30">
        <f t="shared" si="132"/>
        <v>36635.234311926608</v>
      </c>
    </row>
    <row r="1188" spans="1:20" ht="14.25" customHeight="1">
      <c r="A1188" s="6">
        <v>45643</v>
      </c>
      <c r="B1188" s="7" t="s">
        <v>57</v>
      </c>
      <c r="C1188" s="7" t="s">
        <v>137</v>
      </c>
      <c r="D1188" s="7" t="s">
        <v>138</v>
      </c>
      <c r="E1188" s="7" t="s">
        <v>60</v>
      </c>
      <c r="F1188" s="7" t="s">
        <v>61</v>
      </c>
      <c r="G1188" s="7" t="s">
        <v>55</v>
      </c>
      <c r="H1188" s="7" t="s">
        <v>56</v>
      </c>
      <c r="I1188" s="7">
        <v>12</v>
      </c>
      <c r="J1188" s="7">
        <v>24</v>
      </c>
      <c r="K1188" s="7">
        <v>7980</v>
      </c>
      <c r="L1188" s="7"/>
      <c r="M1188" s="12" t="s">
        <v>136</v>
      </c>
      <c r="N1188" s="13">
        <f t="shared" si="126"/>
        <v>332.5</v>
      </c>
      <c r="O1188" s="13">
        <f t="shared" si="127"/>
        <v>7980</v>
      </c>
      <c r="P1188" s="13">
        <f t="shared" si="128"/>
        <v>165758.14000000001</v>
      </c>
      <c r="Q1188" s="13">
        <f t="shared" si="129"/>
        <v>234802.39</v>
      </c>
      <c r="R1188" s="13">
        <f t="shared" si="130"/>
        <v>11020757.15</v>
      </c>
      <c r="S1188" s="18">
        <f t="shared" si="131"/>
        <v>105</v>
      </c>
      <c r="T1188" s="30">
        <f t="shared" si="132"/>
        <v>104959.59190476191</v>
      </c>
    </row>
    <row r="1189" spans="1:20" ht="14.25" customHeight="1">
      <c r="A1189" s="6">
        <v>45642</v>
      </c>
      <c r="B1189" s="7" t="s">
        <v>57</v>
      </c>
      <c r="C1189" s="7" t="s">
        <v>106</v>
      </c>
      <c r="D1189" s="7" t="s">
        <v>107</v>
      </c>
      <c r="E1189" s="7" t="s">
        <v>81</v>
      </c>
      <c r="F1189" s="7" t="s">
        <v>82</v>
      </c>
      <c r="G1189" s="7" t="s">
        <v>110</v>
      </c>
      <c r="H1189" s="7" t="s">
        <v>111</v>
      </c>
      <c r="I1189" s="7">
        <v>36</v>
      </c>
      <c r="J1189" s="7">
        <v>72</v>
      </c>
      <c r="K1189" s="7">
        <v>8100</v>
      </c>
      <c r="L1189" s="7"/>
      <c r="M1189" s="12" t="s">
        <v>105</v>
      </c>
      <c r="N1189" s="13">
        <f t="shared" si="126"/>
        <v>112.5</v>
      </c>
      <c r="O1189" s="13">
        <f t="shared" si="127"/>
        <v>8100</v>
      </c>
      <c r="P1189" s="13">
        <f t="shared" si="128"/>
        <v>36564.36</v>
      </c>
      <c r="Q1189" s="13">
        <f t="shared" si="129"/>
        <v>198274.46</v>
      </c>
      <c r="R1189" s="13">
        <f t="shared" si="130"/>
        <v>3985260.54</v>
      </c>
      <c r="S1189" s="18">
        <f t="shared" si="131"/>
        <v>108</v>
      </c>
      <c r="T1189" s="30">
        <f t="shared" si="132"/>
        <v>36900.560555555559</v>
      </c>
    </row>
    <row r="1190" spans="1:20" ht="14.25" customHeight="1">
      <c r="A1190" s="6">
        <v>45646</v>
      </c>
      <c r="B1190" s="7" t="s">
        <v>57</v>
      </c>
      <c r="C1190" s="7" t="s">
        <v>67</v>
      </c>
      <c r="D1190" s="7" t="s">
        <v>68</v>
      </c>
      <c r="E1190" s="7" t="s">
        <v>60</v>
      </c>
      <c r="F1190" s="7" t="s">
        <v>61</v>
      </c>
      <c r="G1190" s="7" t="s">
        <v>31</v>
      </c>
      <c r="H1190" s="7" t="s">
        <v>32</v>
      </c>
      <c r="I1190" s="7">
        <v>48</v>
      </c>
      <c r="J1190" s="7">
        <v>48</v>
      </c>
      <c r="K1190" s="7">
        <v>8216.16</v>
      </c>
      <c r="L1190" s="7"/>
      <c r="M1190" s="12" t="s">
        <v>136</v>
      </c>
      <c r="N1190" s="13">
        <f t="shared" si="126"/>
        <v>171.17</v>
      </c>
      <c r="O1190" s="13">
        <f t="shared" si="127"/>
        <v>8216.16</v>
      </c>
      <c r="P1190" s="13">
        <f t="shared" si="128"/>
        <v>188543.03999999998</v>
      </c>
      <c r="Q1190" s="13">
        <f t="shared" si="129"/>
        <v>157698.32</v>
      </c>
      <c r="R1190" s="13">
        <f t="shared" si="130"/>
        <v>11012777.15</v>
      </c>
      <c r="S1190" s="18">
        <f t="shared" si="131"/>
        <v>104</v>
      </c>
      <c r="T1190" s="30">
        <f t="shared" si="132"/>
        <v>105892.08798076924</v>
      </c>
    </row>
    <row r="1191" spans="1:20" ht="14.25" customHeight="1">
      <c r="A1191" s="6">
        <v>45640</v>
      </c>
      <c r="B1191" s="7" t="s">
        <v>57</v>
      </c>
      <c r="C1191" s="7" t="s">
        <v>58</v>
      </c>
      <c r="D1191" s="7" t="s">
        <v>59</v>
      </c>
      <c r="E1191" s="7" t="s">
        <v>60</v>
      </c>
      <c r="F1191" s="7" t="s">
        <v>61</v>
      </c>
      <c r="G1191" s="7" t="s">
        <v>31</v>
      </c>
      <c r="H1191" s="7" t="s">
        <v>32</v>
      </c>
      <c r="I1191" s="7">
        <v>48</v>
      </c>
      <c r="J1191" s="7">
        <v>48</v>
      </c>
      <c r="K1191" s="7">
        <v>8216.16</v>
      </c>
      <c r="L1191" s="7"/>
      <c r="M1191" s="12" t="s">
        <v>105</v>
      </c>
      <c r="N1191" s="13">
        <f t="shared" si="126"/>
        <v>171.17</v>
      </c>
      <c r="O1191" s="13">
        <f t="shared" si="127"/>
        <v>8216.16</v>
      </c>
      <c r="P1191" s="13">
        <f t="shared" si="128"/>
        <v>180326.87999999998</v>
      </c>
      <c r="Q1191" s="13">
        <f t="shared" si="129"/>
        <v>214198.49999999997</v>
      </c>
      <c r="R1191" s="13">
        <f t="shared" si="130"/>
        <v>3977160.5400000005</v>
      </c>
      <c r="S1191" s="18">
        <f t="shared" si="131"/>
        <v>107</v>
      </c>
      <c r="T1191" s="30">
        <f t="shared" si="132"/>
        <v>37169.724672897202</v>
      </c>
    </row>
    <row r="1192" spans="1:20" ht="14.25" customHeight="1">
      <c r="A1192" s="6">
        <v>45643</v>
      </c>
      <c r="B1192" s="7" t="s">
        <v>57</v>
      </c>
      <c r="C1192" s="7" t="s">
        <v>58</v>
      </c>
      <c r="D1192" s="7" t="s">
        <v>59</v>
      </c>
      <c r="E1192" s="7" t="s">
        <v>60</v>
      </c>
      <c r="F1192" s="7" t="s">
        <v>61</v>
      </c>
      <c r="G1192" s="7" t="s">
        <v>31</v>
      </c>
      <c r="H1192" s="7" t="s">
        <v>32</v>
      </c>
      <c r="I1192" s="7">
        <v>48</v>
      </c>
      <c r="J1192" s="7">
        <v>48</v>
      </c>
      <c r="K1192" s="7">
        <v>8216.16</v>
      </c>
      <c r="L1192" s="7"/>
      <c r="M1192" s="12" t="s">
        <v>136</v>
      </c>
      <c r="N1192" s="13">
        <f t="shared" si="126"/>
        <v>171.17</v>
      </c>
      <c r="O1192" s="13">
        <f t="shared" si="127"/>
        <v>8216.16</v>
      </c>
      <c r="P1192" s="13">
        <f t="shared" si="128"/>
        <v>172110.71999999997</v>
      </c>
      <c r="Q1192" s="13">
        <f t="shared" si="129"/>
        <v>205982.34</v>
      </c>
      <c r="R1192" s="13">
        <f t="shared" si="130"/>
        <v>11004560.99</v>
      </c>
      <c r="S1192" s="18">
        <f t="shared" si="131"/>
        <v>103</v>
      </c>
      <c r="T1192" s="30">
        <f t="shared" si="132"/>
        <v>106840.39796116506</v>
      </c>
    </row>
    <row r="1193" spans="1:20" ht="14.25" customHeight="1">
      <c r="A1193" s="6">
        <v>45645</v>
      </c>
      <c r="B1193" s="7" t="s">
        <v>57</v>
      </c>
      <c r="C1193" s="7" t="s">
        <v>87</v>
      </c>
      <c r="D1193" s="7" t="s">
        <v>88</v>
      </c>
      <c r="E1193" s="7" t="s">
        <v>60</v>
      </c>
      <c r="F1193" s="7" t="s">
        <v>61</v>
      </c>
      <c r="G1193" s="7" t="s">
        <v>31</v>
      </c>
      <c r="H1193" s="7" t="s">
        <v>32</v>
      </c>
      <c r="I1193" s="7">
        <v>48</v>
      </c>
      <c r="J1193" s="7">
        <v>48</v>
      </c>
      <c r="K1193" s="7">
        <v>8216.16</v>
      </c>
      <c r="L1193" s="7"/>
      <c r="M1193" s="12" t="s">
        <v>136</v>
      </c>
      <c r="N1193" s="13">
        <f t="shared" si="126"/>
        <v>171.17</v>
      </c>
      <c r="O1193" s="13">
        <f t="shared" si="127"/>
        <v>8216.16</v>
      </c>
      <c r="P1193" s="13">
        <f t="shared" si="128"/>
        <v>163894.56</v>
      </c>
      <c r="Q1193" s="13">
        <f t="shared" si="129"/>
        <v>455328.4800000001</v>
      </c>
      <c r="R1193" s="13">
        <f t="shared" si="130"/>
        <v>10996344.83</v>
      </c>
      <c r="S1193" s="18">
        <f t="shared" si="131"/>
        <v>102</v>
      </c>
      <c r="T1193" s="30">
        <f t="shared" si="132"/>
        <v>107807.30225490197</v>
      </c>
    </row>
    <row r="1194" spans="1:20" ht="14.25" customHeight="1">
      <c r="A1194" s="6">
        <v>45640</v>
      </c>
      <c r="B1194" s="7" t="s">
        <v>57</v>
      </c>
      <c r="C1194" s="7" t="s">
        <v>79</v>
      </c>
      <c r="D1194" s="7" t="s">
        <v>80</v>
      </c>
      <c r="E1194" s="7" t="s">
        <v>81</v>
      </c>
      <c r="F1194" s="7" t="s">
        <v>82</v>
      </c>
      <c r="G1194" s="7" t="s">
        <v>31</v>
      </c>
      <c r="H1194" s="7" t="s">
        <v>32</v>
      </c>
      <c r="I1194" s="7">
        <v>48</v>
      </c>
      <c r="J1194" s="7">
        <v>48</v>
      </c>
      <c r="K1194" s="7">
        <v>8216.16</v>
      </c>
      <c r="L1194" s="7"/>
      <c r="M1194" s="12" t="s">
        <v>105</v>
      </c>
      <c r="N1194" s="13">
        <f t="shared" si="126"/>
        <v>171.17</v>
      </c>
      <c r="O1194" s="13">
        <f t="shared" si="127"/>
        <v>8216.16</v>
      </c>
      <c r="P1194" s="13">
        <f t="shared" si="128"/>
        <v>155678.39999999999</v>
      </c>
      <c r="Q1194" s="13">
        <f t="shared" si="129"/>
        <v>141589.63</v>
      </c>
      <c r="R1194" s="13">
        <f t="shared" si="130"/>
        <v>3968944.3800000004</v>
      </c>
      <c r="S1194" s="18">
        <f t="shared" si="131"/>
        <v>106</v>
      </c>
      <c r="T1194" s="30">
        <f t="shared" si="132"/>
        <v>37442.871509433964</v>
      </c>
    </row>
    <row r="1195" spans="1:20" ht="14.25" customHeight="1">
      <c r="A1195" s="6">
        <v>45645</v>
      </c>
      <c r="B1195" s="7" t="s">
        <v>57</v>
      </c>
      <c r="C1195" s="7" t="s">
        <v>87</v>
      </c>
      <c r="D1195" s="7" t="s">
        <v>88</v>
      </c>
      <c r="E1195" s="7" t="s">
        <v>60</v>
      </c>
      <c r="F1195" s="7" t="s">
        <v>61</v>
      </c>
      <c r="G1195" s="7" t="s">
        <v>18</v>
      </c>
      <c r="H1195" s="7" t="s">
        <v>109</v>
      </c>
      <c r="I1195" s="7">
        <v>160</v>
      </c>
      <c r="J1195" s="7">
        <v>80</v>
      </c>
      <c r="K1195" s="7">
        <v>8240</v>
      </c>
      <c r="L1195" s="7"/>
      <c r="M1195" s="12" t="s">
        <v>136</v>
      </c>
      <c r="N1195" s="13">
        <f t="shared" si="126"/>
        <v>103</v>
      </c>
      <c r="O1195" s="13">
        <f t="shared" si="127"/>
        <v>8240</v>
      </c>
      <c r="P1195" s="13">
        <f t="shared" si="128"/>
        <v>135732</v>
      </c>
      <c r="Q1195" s="13">
        <f t="shared" si="129"/>
        <v>447112.32000000007</v>
      </c>
      <c r="R1195" s="13">
        <f t="shared" si="130"/>
        <v>10988128.67</v>
      </c>
      <c r="S1195" s="18">
        <f t="shared" si="131"/>
        <v>101</v>
      </c>
      <c r="T1195" s="30">
        <f t="shared" si="132"/>
        <v>108793.35316831683</v>
      </c>
    </row>
    <row r="1196" spans="1:20" ht="14.25" customHeight="1">
      <c r="A1196" s="6">
        <v>45639</v>
      </c>
      <c r="B1196" s="7" t="s">
        <v>57</v>
      </c>
      <c r="C1196" s="7" t="s">
        <v>58</v>
      </c>
      <c r="D1196" s="7" t="s">
        <v>59</v>
      </c>
      <c r="E1196" s="7" t="s">
        <v>60</v>
      </c>
      <c r="F1196" s="7" t="s">
        <v>61</v>
      </c>
      <c r="G1196" s="7" t="s">
        <v>74</v>
      </c>
      <c r="H1196" s="7" t="s">
        <v>76</v>
      </c>
      <c r="I1196" s="7">
        <v>24</v>
      </c>
      <c r="J1196" s="7">
        <v>48</v>
      </c>
      <c r="K1196" s="7">
        <v>8247.36</v>
      </c>
      <c r="L1196" s="7"/>
      <c r="M1196" s="12" t="s">
        <v>64</v>
      </c>
      <c r="N1196" s="13">
        <f t="shared" si="126"/>
        <v>171.82000000000002</v>
      </c>
      <c r="O1196" s="13">
        <f t="shared" si="127"/>
        <v>8247.36</v>
      </c>
      <c r="P1196" s="13">
        <f t="shared" si="128"/>
        <v>17076.84</v>
      </c>
      <c r="Q1196" s="13">
        <f t="shared" si="129"/>
        <v>197766.18000000002</v>
      </c>
      <c r="R1196" s="13">
        <f t="shared" si="130"/>
        <v>615813.55000000005</v>
      </c>
      <c r="S1196" s="18">
        <f t="shared" si="131"/>
        <v>28</v>
      </c>
      <c r="T1196" s="30">
        <f t="shared" si="132"/>
        <v>21993.341071428575</v>
      </c>
    </row>
    <row r="1197" spans="1:20" ht="14.25" customHeight="1">
      <c r="A1197" s="6">
        <v>45640</v>
      </c>
      <c r="B1197" s="7" t="s">
        <v>57</v>
      </c>
      <c r="C1197" s="7" t="s">
        <v>84</v>
      </c>
      <c r="D1197" s="7" t="s">
        <v>85</v>
      </c>
      <c r="E1197" s="7" t="s">
        <v>60</v>
      </c>
      <c r="F1197" s="7" t="s">
        <v>61</v>
      </c>
      <c r="G1197" s="7" t="s">
        <v>40</v>
      </c>
      <c r="H1197" s="7" t="s">
        <v>42</v>
      </c>
      <c r="I1197" s="7">
        <v>720</v>
      </c>
      <c r="J1197" s="7">
        <v>144</v>
      </c>
      <c r="K1197" s="7">
        <v>8290.08</v>
      </c>
      <c r="L1197" s="7"/>
      <c r="M1197" s="12" t="s">
        <v>105</v>
      </c>
      <c r="N1197" s="13">
        <f t="shared" si="126"/>
        <v>57.57</v>
      </c>
      <c r="O1197" s="13">
        <f t="shared" si="127"/>
        <v>8290.08</v>
      </c>
      <c r="P1197" s="13">
        <f t="shared" si="128"/>
        <v>1047808.8</v>
      </c>
      <c r="Q1197" s="13">
        <f t="shared" si="129"/>
        <v>284771.44</v>
      </c>
      <c r="R1197" s="13">
        <f t="shared" si="130"/>
        <v>3960728.22</v>
      </c>
      <c r="S1197" s="18">
        <f t="shared" si="131"/>
        <v>105</v>
      </c>
      <c r="T1197" s="30">
        <f t="shared" si="132"/>
        <v>37721.221142857146</v>
      </c>
    </row>
    <row r="1198" spans="1:20" ht="14.25" customHeight="1">
      <c r="A1198" s="6">
        <v>45642</v>
      </c>
      <c r="B1198" s="7" t="s">
        <v>57</v>
      </c>
      <c r="C1198" s="7" t="s">
        <v>126</v>
      </c>
      <c r="D1198" s="7" t="s">
        <v>127</v>
      </c>
      <c r="E1198" s="7" t="s">
        <v>45</v>
      </c>
      <c r="F1198" s="7" t="s">
        <v>128</v>
      </c>
      <c r="G1198" s="7" t="s">
        <v>55</v>
      </c>
      <c r="H1198" s="7" t="s">
        <v>56</v>
      </c>
      <c r="I1198" s="7">
        <v>12</v>
      </c>
      <c r="J1198" s="7">
        <v>24</v>
      </c>
      <c r="K1198" s="7">
        <v>8327.0400000000009</v>
      </c>
      <c r="L1198" s="7"/>
      <c r="M1198" s="12" t="s">
        <v>105</v>
      </c>
      <c r="N1198" s="13">
        <f t="shared" si="126"/>
        <v>346.96000000000004</v>
      </c>
      <c r="O1198" s="13">
        <f t="shared" si="127"/>
        <v>8327.0400000000009</v>
      </c>
      <c r="P1198" s="13">
        <f t="shared" si="128"/>
        <v>157778.14000000001</v>
      </c>
      <c r="Q1198" s="13">
        <f t="shared" si="129"/>
        <v>283517.5</v>
      </c>
      <c r="R1198" s="13">
        <f t="shared" si="130"/>
        <v>3952438.14</v>
      </c>
      <c r="S1198" s="18">
        <f t="shared" si="131"/>
        <v>104</v>
      </c>
      <c r="T1198" s="30">
        <f t="shared" si="132"/>
        <v>38004.212884615386</v>
      </c>
    </row>
    <row r="1199" spans="1:20" ht="14.25" customHeight="1">
      <c r="A1199" s="6">
        <v>45642</v>
      </c>
      <c r="B1199" s="7" t="s">
        <v>57</v>
      </c>
      <c r="C1199" s="7" t="s">
        <v>126</v>
      </c>
      <c r="D1199" s="7" t="s">
        <v>127</v>
      </c>
      <c r="E1199" s="7" t="s">
        <v>45</v>
      </c>
      <c r="F1199" s="7" t="s">
        <v>128</v>
      </c>
      <c r="G1199" s="7" t="s">
        <v>55</v>
      </c>
      <c r="H1199" s="7" t="s">
        <v>56</v>
      </c>
      <c r="I1199" s="7">
        <v>18</v>
      </c>
      <c r="J1199" s="7">
        <v>24</v>
      </c>
      <c r="K1199" s="7">
        <v>8327.0400000000009</v>
      </c>
      <c r="L1199" s="7"/>
      <c r="M1199" s="12" t="s">
        <v>105</v>
      </c>
      <c r="N1199" s="13">
        <f t="shared" si="126"/>
        <v>346.96000000000004</v>
      </c>
      <c r="O1199" s="13">
        <f t="shared" si="127"/>
        <v>8327.0400000000009</v>
      </c>
      <c r="P1199" s="13">
        <f t="shared" si="128"/>
        <v>149451.1</v>
      </c>
      <c r="Q1199" s="13">
        <f t="shared" si="129"/>
        <v>275190.46000000002</v>
      </c>
      <c r="R1199" s="13">
        <f t="shared" si="130"/>
        <v>3944111.1</v>
      </c>
      <c r="S1199" s="18">
        <f t="shared" si="131"/>
        <v>103</v>
      </c>
      <c r="T1199" s="30">
        <f t="shared" si="132"/>
        <v>38292.340776699028</v>
      </c>
    </row>
    <row r="1200" spans="1:20" ht="14.25" customHeight="1">
      <c r="A1200" s="6">
        <v>45640</v>
      </c>
      <c r="B1200" s="7" t="s">
        <v>57</v>
      </c>
      <c r="C1200" s="7" t="s">
        <v>96</v>
      </c>
      <c r="D1200" s="7" t="s">
        <v>97</v>
      </c>
      <c r="E1200" s="7" t="s">
        <v>60</v>
      </c>
      <c r="F1200" s="7" t="s">
        <v>61</v>
      </c>
      <c r="G1200" s="7" t="s">
        <v>62</v>
      </c>
      <c r="H1200" s="7" t="s">
        <v>63</v>
      </c>
      <c r="I1200" s="7">
        <v>48</v>
      </c>
      <c r="J1200" s="7">
        <v>100</v>
      </c>
      <c r="K1200" s="7">
        <v>8334</v>
      </c>
      <c r="L1200" s="7"/>
      <c r="M1200" s="12" t="s">
        <v>105</v>
      </c>
      <c r="N1200" s="13">
        <f t="shared" si="126"/>
        <v>83.34</v>
      </c>
      <c r="O1200" s="13">
        <f t="shared" si="127"/>
        <v>8334</v>
      </c>
      <c r="P1200" s="13">
        <f t="shared" si="128"/>
        <v>1017061.86</v>
      </c>
      <c r="Q1200" s="13">
        <f t="shared" si="129"/>
        <v>589988.02</v>
      </c>
      <c r="R1200" s="13">
        <f t="shared" si="130"/>
        <v>3935784.06</v>
      </c>
      <c r="S1200" s="18">
        <f t="shared" si="131"/>
        <v>102</v>
      </c>
      <c r="T1200" s="30">
        <f t="shared" si="132"/>
        <v>38586.118235294118</v>
      </c>
    </row>
    <row r="1201" spans="1:20" ht="14.25" customHeight="1">
      <c r="A1201" s="6">
        <v>45640</v>
      </c>
      <c r="B1201" s="7" t="s">
        <v>57</v>
      </c>
      <c r="C1201" s="7" t="s">
        <v>96</v>
      </c>
      <c r="D1201" s="7" t="s">
        <v>97</v>
      </c>
      <c r="E1201" s="7" t="s">
        <v>60</v>
      </c>
      <c r="F1201" s="7" t="s">
        <v>61</v>
      </c>
      <c r="G1201" s="7" t="s">
        <v>62</v>
      </c>
      <c r="H1201" s="7" t="s">
        <v>63</v>
      </c>
      <c r="I1201" s="7">
        <v>6</v>
      </c>
      <c r="J1201" s="7">
        <v>12</v>
      </c>
      <c r="K1201" s="7">
        <v>8347.7999999999993</v>
      </c>
      <c r="L1201" s="7"/>
      <c r="M1201" s="12" t="s">
        <v>105</v>
      </c>
      <c r="N1201" s="13">
        <f t="shared" si="126"/>
        <v>695.65</v>
      </c>
      <c r="O1201" s="13">
        <f t="shared" si="127"/>
        <v>8347.7999999999993</v>
      </c>
      <c r="P1201" s="13">
        <f t="shared" si="128"/>
        <v>1008727.86</v>
      </c>
      <c r="Q1201" s="13">
        <f t="shared" si="129"/>
        <v>581654.02</v>
      </c>
      <c r="R1201" s="13">
        <f t="shared" si="130"/>
        <v>3927450.06</v>
      </c>
      <c r="S1201" s="18">
        <f t="shared" si="131"/>
        <v>101</v>
      </c>
      <c r="T1201" s="30">
        <f t="shared" si="132"/>
        <v>38885.644158415846</v>
      </c>
    </row>
    <row r="1202" spans="1:20" ht="14.25" customHeight="1">
      <c r="A1202" s="6">
        <v>45646</v>
      </c>
      <c r="B1202" s="7" t="s">
        <v>57</v>
      </c>
      <c r="C1202" s="7" t="s">
        <v>96</v>
      </c>
      <c r="D1202" s="7" t="s">
        <v>97</v>
      </c>
      <c r="E1202" s="7" t="s">
        <v>60</v>
      </c>
      <c r="F1202" s="7" t="s">
        <v>61</v>
      </c>
      <c r="G1202" s="7" t="s">
        <v>62</v>
      </c>
      <c r="H1202" s="7" t="s">
        <v>63</v>
      </c>
      <c r="I1202" s="7">
        <v>2</v>
      </c>
      <c r="J1202" s="7">
        <v>6</v>
      </c>
      <c r="K1202" s="7">
        <v>8472.18</v>
      </c>
      <c r="L1202" s="7"/>
      <c r="M1202" s="12" t="s">
        <v>136</v>
      </c>
      <c r="N1202" s="13">
        <f t="shared" si="126"/>
        <v>1412.03</v>
      </c>
      <c r="O1202" s="13">
        <f t="shared" si="127"/>
        <v>8472.18</v>
      </c>
      <c r="P1202" s="13">
        <f t="shared" si="128"/>
        <v>1000380.0599999999</v>
      </c>
      <c r="Q1202" s="13">
        <f t="shared" si="129"/>
        <v>573306.22000000009</v>
      </c>
      <c r="R1202" s="13">
        <f t="shared" si="130"/>
        <v>10979888.67</v>
      </c>
      <c r="S1202" s="18">
        <f t="shared" si="131"/>
        <v>100</v>
      </c>
      <c r="T1202" s="30">
        <f t="shared" si="132"/>
        <v>109798.8867</v>
      </c>
    </row>
    <row r="1203" spans="1:20" ht="14.25" customHeight="1">
      <c r="A1203" s="6">
        <v>45640</v>
      </c>
      <c r="B1203" s="7" t="s">
        <v>57</v>
      </c>
      <c r="C1203" s="7" t="s">
        <v>99</v>
      </c>
      <c r="D1203" s="7" t="s">
        <v>100</v>
      </c>
      <c r="E1203" s="7" t="s">
        <v>81</v>
      </c>
      <c r="F1203" s="7" t="s">
        <v>82</v>
      </c>
      <c r="G1203" s="7" t="s">
        <v>110</v>
      </c>
      <c r="H1203" s="7" t="s">
        <v>111</v>
      </c>
      <c r="I1203" s="7">
        <v>24</v>
      </c>
      <c r="J1203" s="7">
        <v>69</v>
      </c>
      <c r="K1203" s="7">
        <v>8625</v>
      </c>
      <c r="L1203" s="7"/>
      <c r="M1203" s="12" t="s">
        <v>105</v>
      </c>
      <c r="N1203" s="13">
        <f t="shared" si="126"/>
        <v>125</v>
      </c>
      <c r="O1203" s="13">
        <f t="shared" si="127"/>
        <v>8625</v>
      </c>
      <c r="P1203" s="13">
        <f t="shared" si="128"/>
        <v>28464.36</v>
      </c>
      <c r="Q1203" s="13">
        <f t="shared" si="129"/>
        <v>152025.43</v>
      </c>
      <c r="R1203" s="13">
        <f t="shared" si="130"/>
        <v>3919102.2600000002</v>
      </c>
      <c r="S1203" s="18">
        <f t="shared" si="131"/>
        <v>100</v>
      </c>
      <c r="T1203" s="30">
        <f t="shared" si="132"/>
        <v>39191.022600000004</v>
      </c>
    </row>
    <row r="1204" spans="1:20" ht="14.25" customHeight="1">
      <c r="A1204" s="6">
        <v>45640</v>
      </c>
      <c r="B1204" s="7" t="s">
        <v>57</v>
      </c>
      <c r="C1204" s="7" t="s">
        <v>96</v>
      </c>
      <c r="D1204" s="7" t="s">
        <v>97</v>
      </c>
      <c r="E1204" s="7" t="s">
        <v>60</v>
      </c>
      <c r="F1204" s="7" t="s">
        <v>61</v>
      </c>
      <c r="G1204" s="7" t="s">
        <v>31</v>
      </c>
      <c r="H1204" s="7" t="s">
        <v>117</v>
      </c>
      <c r="I1204" s="7">
        <v>30</v>
      </c>
      <c r="J1204" s="7">
        <v>60</v>
      </c>
      <c r="K1204" s="7">
        <v>8648.4</v>
      </c>
      <c r="L1204" s="7"/>
      <c r="M1204" s="12" t="s">
        <v>105</v>
      </c>
      <c r="N1204" s="13">
        <f t="shared" si="126"/>
        <v>144.13999999999999</v>
      </c>
      <c r="O1204" s="13">
        <f t="shared" si="127"/>
        <v>8648.4</v>
      </c>
      <c r="P1204" s="13">
        <f t="shared" si="128"/>
        <v>85003.22</v>
      </c>
      <c r="Q1204" s="13">
        <f t="shared" si="129"/>
        <v>564834.04</v>
      </c>
      <c r="R1204" s="13">
        <f t="shared" si="130"/>
        <v>3910477.2600000002</v>
      </c>
      <c r="S1204" s="18">
        <f t="shared" si="131"/>
        <v>99</v>
      </c>
      <c r="T1204" s="30">
        <f t="shared" si="132"/>
        <v>39499.770303030302</v>
      </c>
    </row>
    <row r="1205" spans="1:20" ht="14.25" customHeight="1">
      <c r="A1205" s="6">
        <v>45639</v>
      </c>
      <c r="B1205" s="7" t="s">
        <v>57</v>
      </c>
      <c r="C1205" s="7" t="s">
        <v>67</v>
      </c>
      <c r="D1205" s="7" t="s">
        <v>68</v>
      </c>
      <c r="E1205" s="7" t="s">
        <v>60</v>
      </c>
      <c r="F1205" s="7" t="s">
        <v>61</v>
      </c>
      <c r="G1205" s="7" t="s">
        <v>74</v>
      </c>
      <c r="H1205" s="7" t="s">
        <v>76</v>
      </c>
      <c r="I1205" s="7">
        <v>12</v>
      </c>
      <c r="J1205" s="7">
        <v>11</v>
      </c>
      <c r="K1205" s="7">
        <v>8829.48</v>
      </c>
      <c r="L1205" s="7"/>
      <c r="M1205" s="12" t="s">
        <v>64</v>
      </c>
      <c r="N1205" s="13">
        <f t="shared" si="126"/>
        <v>802.68</v>
      </c>
      <c r="O1205" s="13">
        <f t="shared" si="127"/>
        <v>8829.48</v>
      </c>
      <c r="P1205" s="13">
        <f t="shared" si="128"/>
        <v>8829.48</v>
      </c>
      <c r="Q1205" s="13">
        <f t="shared" si="129"/>
        <v>149482.16</v>
      </c>
      <c r="R1205" s="13">
        <f t="shared" si="130"/>
        <v>607566.19000000006</v>
      </c>
      <c r="S1205" s="18">
        <f t="shared" si="131"/>
        <v>27</v>
      </c>
      <c r="T1205" s="30">
        <f t="shared" si="132"/>
        <v>22502.451481481483</v>
      </c>
    </row>
    <row r="1206" spans="1:20" ht="14.25" customHeight="1">
      <c r="A1206" s="6">
        <v>45645</v>
      </c>
      <c r="B1206" s="7" t="s">
        <v>57</v>
      </c>
      <c r="C1206" s="7" t="s">
        <v>87</v>
      </c>
      <c r="D1206" s="7" t="s">
        <v>88</v>
      </c>
      <c r="E1206" s="7" t="s">
        <v>60</v>
      </c>
      <c r="F1206" s="7" t="s">
        <v>61</v>
      </c>
      <c r="G1206" s="7" t="s">
        <v>18</v>
      </c>
      <c r="H1206" s="7" t="s">
        <v>19</v>
      </c>
      <c r="I1206" s="7">
        <v>36</v>
      </c>
      <c r="J1206" s="7">
        <v>36</v>
      </c>
      <c r="K1206" s="7">
        <v>8839.44</v>
      </c>
      <c r="L1206" s="7"/>
      <c r="M1206" s="12" t="s">
        <v>136</v>
      </c>
      <c r="N1206" s="13">
        <f t="shared" si="126"/>
        <v>245.54000000000002</v>
      </c>
      <c r="O1206" s="13">
        <f t="shared" si="127"/>
        <v>8839.44</v>
      </c>
      <c r="P1206" s="13">
        <f t="shared" si="128"/>
        <v>60842.58</v>
      </c>
      <c r="Q1206" s="13">
        <f t="shared" si="129"/>
        <v>438872.32000000007</v>
      </c>
      <c r="R1206" s="13">
        <f t="shared" si="130"/>
        <v>10971416.49</v>
      </c>
      <c r="S1206" s="18">
        <f t="shared" si="131"/>
        <v>99</v>
      </c>
      <c r="T1206" s="30">
        <f t="shared" si="132"/>
        <v>110822.38878787879</v>
      </c>
    </row>
    <row r="1207" spans="1:20" ht="14.25" customHeight="1">
      <c r="A1207" s="6">
        <v>45643</v>
      </c>
      <c r="B1207" s="7" t="s">
        <v>57</v>
      </c>
      <c r="C1207" s="7" t="s">
        <v>84</v>
      </c>
      <c r="D1207" s="7" t="s">
        <v>85</v>
      </c>
      <c r="E1207" s="7" t="s">
        <v>60</v>
      </c>
      <c r="F1207" s="7" t="s">
        <v>61</v>
      </c>
      <c r="G1207" s="7" t="s">
        <v>18</v>
      </c>
      <c r="H1207" s="7" t="s">
        <v>19</v>
      </c>
      <c r="I1207" s="7">
        <v>36</v>
      </c>
      <c r="J1207" s="7">
        <v>36</v>
      </c>
      <c r="K1207" s="7">
        <v>8839.44</v>
      </c>
      <c r="L1207" s="7"/>
      <c r="M1207" s="12" t="s">
        <v>136</v>
      </c>
      <c r="N1207" s="13">
        <f t="shared" si="126"/>
        <v>245.54000000000002</v>
      </c>
      <c r="O1207" s="13">
        <f t="shared" si="127"/>
        <v>8839.44</v>
      </c>
      <c r="P1207" s="13">
        <f t="shared" si="128"/>
        <v>52003.14</v>
      </c>
      <c r="Q1207" s="13">
        <f t="shared" si="129"/>
        <v>276481.36</v>
      </c>
      <c r="R1207" s="13">
        <f t="shared" si="130"/>
        <v>10962577.050000001</v>
      </c>
      <c r="S1207" s="18">
        <f t="shared" si="131"/>
        <v>98</v>
      </c>
      <c r="T1207" s="30">
        <f t="shared" si="132"/>
        <v>111863.03112244899</v>
      </c>
    </row>
    <row r="1208" spans="1:20" ht="14.25" customHeight="1">
      <c r="A1208" s="6">
        <v>45639</v>
      </c>
      <c r="B1208" s="7" t="s">
        <v>57</v>
      </c>
      <c r="C1208" s="7" t="s">
        <v>58</v>
      </c>
      <c r="D1208" s="7" t="s">
        <v>59</v>
      </c>
      <c r="E1208" s="7" t="s">
        <v>60</v>
      </c>
      <c r="F1208" s="7" t="s">
        <v>61</v>
      </c>
      <c r="G1208" s="7" t="s">
        <v>74</v>
      </c>
      <c r="H1208" s="7" t="s">
        <v>75</v>
      </c>
      <c r="I1208" s="7">
        <v>24</v>
      </c>
      <c r="J1208" s="7">
        <v>48</v>
      </c>
      <c r="K1208" s="7">
        <v>8945.2800000000007</v>
      </c>
      <c r="L1208" s="7"/>
      <c r="M1208" s="12" t="s">
        <v>64</v>
      </c>
      <c r="N1208" s="13">
        <f t="shared" si="126"/>
        <v>186.36</v>
      </c>
      <c r="O1208" s="13">
        <f t="shared" si="127"/>
        <v>8945.2800000000007</v>
      </c>
      <c r="P1208" s="13">
        <f t="shared" si="128"/>
        <v>157262.39999999999</v>
      </c>
      <c r="Q1208" s="13">
        <f t="shared" si="129"/>
        <v>189518.82</v>
      </c>
      <c r="R1208" s="13">
        <f t="shared" si="130"/>
        <v>598736.71</v>
      </c>
      <c r="S1208" s="18">
        <f t="shared" si="131"/>
        <v>26</v>
      </c>
      <c r="T1208" s="30">
        <f t="shared" si="132"/>
        <v>23028.334999999999</v>
      </c>
    </row>
    <row r="1209" spans="1:20" ht="14.25" customHeight="1">
      <c r="A1209" s="6">
        <v>45646</v>
      </c>
      <c r="B1209" s="7" t="s">
        <v>57</v>
      </c>
      <c r="C1209" s="7" t="s">
        <v>67</v>
      </c>
      <c r="D1209" s="7" t="s">
        <v>68</v>
      </c>
      <c r="E1209" s="7" t="s">
        <v>60</v>
      </c>
      <c r="F1209" s="7" t="s">
        <v>61</v>
      </c>
      <c r="G1209" s="7" t="s">
        <v>62</v>
      </c>
      <c r="H1209" s="7" t="s">
        <v>71</v>
      </c>
      <c r="I1209" s="7">
        <v>5</v>
      </c>
      <c r="J1209" s="7">
        <v>15</v>
      </c>
      <c r="K1209" s="7">
        <v>9013.9500000000007</v>
      </c>
      <c r="L1209" s="7"/>
      <c r="M1209" s="12" t="s">
        <v>136</v>
      </c>
      <c r="N1209" s="13">
        <f t="shared" si="126"/>
        <v>600.93000000000006</v>
      </c>
      <c r="O1209" s="13">
        <f t="shared" si="127"/>
        <v>9013.9500000000007</v>
      </c>
      <c r="P1209" s="13">
        <f t="shared" si="128"/>
        <v>730987.3</v>
      </c>
      <c r="Q1209" s="13">
        <f t="shared" si="129"/>
        <v>140652.68</v>
      </c>
      <c r="R1209" s="13">
        <f t="shared" si="130"/>
        <v>10953737.609999999</v>
      </c>
      <c r="S1209" s="18">
        <f t="shared" si="131"/>
        <v>97</v>
      </c>
      <c r="T1209" s="30">
        <f t="shared" si="132"/>
        <v>112925.12999999999</v>
      </c>
    </row>
    <row r="1210" spans="1:20" ht="14.25" customHeight="1">
      <c r="A1210" s="6">
        <v>45640</v>
      </c>
      <c r="B1210" s="7" t="s">
        <v>57</v>
      </c>
      <c r="C1210" s="7" t="s">
        <v>65</v>
      </c>
      <c r="D1210" s="7" t="s">
        <v>66</v>
      </c>
      <c r="E1210" s="7" t="s">
        <v>60</v>
      </c>
      <c r="F1210" s="7" t="s">
        <v>61</v>
      </c>
      <c r="G1210" s="7" t="s">
        <v>62</v>
      </c>
      <c r="H1210" s="7" t="s">
        <v>71</v>
      </c>
      <c r="I1210" s="7">
        <v>5</v>
      </c>
      <c r="J1210" s="7">
        <v>15</v>
      </c>
      <c r="K1210" s="7">
        <v>9013.9500000000007</v>
      </c>
      <c r="L1210" s="7"/>
      <c r="M1210" s="12" t="s">
        <v>105</v>
      </c>
      <c r="N1210" s="13">
        <f t="shared" si="126"/>
        <v>600.93000000000006</v>
      </c>
      <c r="O1210" s="13">
        <f t="shared" si="127"/>
        <v>9013.9500000000007</v>
      </c>
      <c r="P1210" s="13">
        <f t="shared" si="128"/>
        <v>721973.35000000009</v>
      </c>
      <c r="Q1210" s="13">
        <f t="shared" si="129"/>
        <v>360044.18</v>
      </c>
      <c r="R1210" s="13">
        <f t="shared" si="130"/>
        <v>3901828.86</v>
      </c>
      <c r="S1210" s="18">
        <f t="shared" si="131"/>
        <v>98</v>
      </c>
      <c r="T1210" s="30">
        <f t="shared" si="132"/>
        <v>39814.580204081634</v>
      </c>
    </row>
    <row r="1211" spans="1:20" ht="14.25" customHeight="1">
      <c r="A1211" s="6">
        <v>45640</v>
      </c>
      <c r="B1211" s="7" t="s">
        <v>57</v>
      </c>
      <c r="C1211" s="7" t="s">
        <v>58</v>
      </c>
      <c r="D1211" s="7" t="s">
        <v>59</v>
      </c>
      <c r="E1211" s="7" t="s">
        <v>60</v>
      </c>
      <c r="F1211" s="7" t="s">
        <v>61</v>
      </c>
      <c r="G1211" s="7" t="s">
        <v>18</v>
      </c>
      <c r="H1211" s="7" t="s">
        <v>19</v>
      </c>
      <c r="I1211" s="7">
        <v>72</v>
      </c>
      <c r="J1211" s="7">
        <v>34</v>
      </c>
      <c r="K1211" s="7">
        <v>9076.98</v>
      </c>
      <c r="L1211" s="7"/>
      <c r="M1211" s="12" t="s">
        <v>105</v>
      </c>
      <c r="N1211" s="13">
        <f t="shared" si="126"/>
        <v>266.96999999999997</v>
      </c>
      <c r="O1211" s="13">
        <f t="shared" si="127"/>
        <v>9076.98</v>
      </c>
      <c r="P1211" s="13">
        <f t="shared" si="128"/>
        <v>43163.700000000004</v>
      </c>
      <c r="Q1211" s="13">
        <f t="shared" si="129"/>
        <v>180573.54</v>
      </c>
      <c r="R1211" s="13">
        <f t="shared" si="130"/>
        <v>3892814.9099999997</v>
      </c>
      <c r="S1211" s="18">
        <f t="shared" si="131"/>
        <v>97</v>
      </c>
      <c r="T1211" s="30">
        <f t="shared" si="132"/>
        <v>40132.1124742268</v>
      </c>
    </row>
    <row r="1212" spans="1:20" ht="14.25" customHeight="1">
      <c r="A1212" s="6">
        <v>45644</v>
      </c>
      <c r="B1212" s="7" t="s">
        <v>57</v>
      </c>
      <c r="C1212" s="7" t="s">
        <v>65</v>
      </c>
      <c r="D1212" s="7" t="s">
        <v>66</v>
      </c>
      <c r="E1212" s="7" t="s">
        <v>60</v>
      </c>
      <c r="F1212" s="7" t="s">
        <v>61</v>
      </c>
      <c r="G1212" s="7" t="s">
        <v>31</v>
      </c>
      <c r="H1212" s="7" t="s">
        <v>117</v>
      </c>
      <c r="I1212" s="7">
        <v>120</v>
      </c>
      <c r="J1212" s="7">
        <v>240</v>
      </c>
      <c r="K1212" s="7">
        <v>9079.2000000000007</v>
      </c>
      <c r="L1212" s="7"/>
      <c r="M1212" s="12" t="s">
        <v>136</v>
      </c>
      <c r="N1212" s="13">
        <f t="shared" si="126"/>
        <v>37.830000000000005</v>
      </c>
      <c r="O1212" s="13">
        <f t="shared" si="127"/>
        <v>9079.2000000000007</v>
      </c>
      <c r="P1212" s="13">
        <f t="shared" si="128"/>
        <v>76354.819999999992</v>
      </c>
      <c r="Q1212" s="13">
        <f t="shared" si="129"/>
        <v>351030.23</v>
      </c>
      <c r="R1212" s="13">
        <f t="shared" si="130"/>
        <v>10944723.66</v>
      </c>
      <c r="S1212" s="18">
        <f t="shared" si="131"/>
        <v>96</v>
      </c>
      <c r="T1212" s="30">
        <f t="shared" si="132"/>
        <v>114007.53812500001</v>
      </c>
    </row>
    <row r="1213" spans="1:20" ht="14.25" customHeight="1">
      <c r="A1213" s="6">
        <v>45640</v>
      </c>
      <c r="B1213" s="7" t="s">
        <v>57</v>
      </c>
      <c r="C1213" s="7" t="s">
        <v>96</v>
      </c>
      <c r="D1213" s="7" t="s">
        <v>97</v>
      </c>
      <c r="E1213" s="7" t="s">
        <v>60</v>
      </c>
      <c r="F1213" s="7" t="s">
        <v>61</v>
      </c>
      <c r="G1213" s="7" t="s">
        <v>18</v>
      </c>
      <c r="H1213" s="7" t="s">
        <v>104</v>
      </c>
      <c r="I1213" s="7">
        <v>108</v>
      </c>
      <c r="J1213" s="7">
        <v>92</v>
      </c>
      <c r="K1213" s="7">
        <v>9103.4</v>
      </c>
      <c r="L1213" s="7"/>
      <c r="M1213" s="12" t="s">
        <v>64</v>
      </c>
      <c r="N1213" s="13">
        <f t="shared" si="126"/>
        <v>98.95</v>
      </c>
      <c r="O1213" s="13">
        <f t="shared" si="127"/>
        <v>9103.4</v>
      </c>
      <c r="P1213" s="13">
        <f t="shared" si="128"/>
        <v>288193.2</v>
      </c>
      <c r="Q1213" s="13">
        <f t="shared" si="129"/>
        <v>556185.64</v>
      </c>
      <c r="R1213" s="13">
        <f t="shared" si="130"/>
        <v>589791.43000000005</v>
      </c>
      <c r="S1213" s="18">
        <f t="shared" si="131"/>
        <v>25</v>
      </c>
      <c r="T1213" s="30">
        <f t="shared" si="132"/>
        <v>23591.657200000001</v>
      </c>
    </row>
    <row r="1214" spans="1:20" ht="14.25" customHeight="1">
      <c r="A1214" s="6">
        <v>45642</v>
      </c>
      <c r="B1214" s="7" t="s">
        <v>57</v>
      </c>
      <c r="C1214" s="7" t="s">
        <v>126</v>
      </c>
      <c r="D1214" s="7" t="s">
        <v>127</v>
      </c>
      <c r="E1214" s="7" t="s">
        <v>45</v>
      </c>
      <c r="F1214" s="7" t="s">
        <v>128</v>
      </c>
      <c r="G1214" s="7" t="s">
        <v>55</v>
      </c>
      <c r="H1214" s="7" t="s">
        <v>56</v>
      </c>
      <c r="I1214" s="7">
        <v>4</v>
      </c>
      <c r="J1214" s="7">
        <v>6</v>
      </c>
      <c r="K1214" s="7">
        <v>9125.2199999999993</v>
      </c>
      <c r="L1214" s="7"/>
      <c r="M1214" s="12" t="s">
        <v>105</v>
      </c>
      <c r="N1214" s="13">
        <f t="shared" si="126"/>
        <v>1520.87</v>
      </c>
      <c r="O1214" s="13">
        <f t="shared" si="127"/>
        <v>9125.2199999999993</v>
      </c>
      <c r="P1214" s="13">
        <f t="shared" si="128"/>
        <v>141124.06</v>
      </c>
      <c r="Q1214" s="13">
        <f t="shared" si="129"/>
        <v>266863.42</v>
      </c>
      <c r="R1214" s="13">
        <f t="shared" si="130"/>
        <v>3883737.93</v>
      </c>
      <c r="S1214" s="18">
        <f t="shared" si="131"/>
        <v>96</v>
      </c>
      <c r="T1214" s="30">
        <f t="shared" si="132"/>
        <v>40455.603437500002</v>
      </c>
    </row>
    <row r="1215" spans="1:20" ht="14.25" customHeight="1">
      <c r="A1215" s="6">
        <v>45639</v>
      </c>
      <c r="B1215" s="7" t="s">
        <v>57</v>
      </c>
      <c r="C1215" s="7" t="s">
        <v>69</v>
      </c>
      <c r="D1215" s="7" t="s">
        <v>70</v>
      </c>
      <c r="E1215" s="7" t="s">
        <v>60</v>
      </c>
      <c r="F1215" s="7" t="s">
        <v>61</v>
      </c>
      <c r="G1215" s="7" t="s">
        <v>62</v>
      </c>
      <c r="H1215" s="7" t="s">
        <v>71</v>
      </c>
      <c r="I1215" s="7">
        <v>5</v>
      </c>
      <c r="J1215" s="7">
        <v>90</v>
      </c>
      <c r="K1215" s="7">
        <v>9183.6</v>
      </c>
      <c r="L1215" s="7"/>
      <c r="M1215" s="12" t="s">
        <v>64</v>
      </c>
      <c r="N1215" s="13">
        <f t="shared" si="126"/>
        <v>102.04</v>
      </c>
      <c r="O1215" s="13">
        <f t="shared" si="127"/>
        <v>9183.6</v>
      </c>
      <c r="P1215" s="13">
        <f t="shared" si="128"/>
        <v>712959.4</v>
      </c>
      <c r="Q1215" s="13">
        <f t="shared" si="129"/>
        <v>323959.33</v>
      </c>
      <c r="R1215" s="13">
        <f t="shared" si="130"/>
        <v>580688.03</v>
      </c>
      <c r="S1215" s="18">
        <f t="shared" si="131"/>
        <v>24</v>
      </c>
      <c r="T1215" s="30">
        <f t="shared" si="132"/>
        <v>24195.334583333333</v>
      </c>
    </row>
    <row r="1216" spans="1:20" ht="14.25" customHeight="1">
      <c r="A1216" s="6">
        <v>45640</v>
      </c>
      <c r="B1216" s="7" t="s">
        <v>57</v>
      </c>
      <c r="C1216" s="7" t="s">
        <v>65</v>
      </c>
      <c r="D1216" s="7" t="s">
        <v>66</v>
      </c>
      <c r="E1216" s="7" t="s">
        <v>60</v>
      </c>
      <c r="F1216" s="7" t="s">
        <v>61</v>
      </c>
      <c r="G1216" s="7" t="s">
        <v>62</v>
      </c>
      <c r="H1216" s="7" t="s">
        <v>71</v>
      </c>
      <c r="I1216" s="7">
        <v>24</v>
      </c>
      <c r="J1216" s="7">
        <v>68</v>
      </c>
      <c r="K1216" s="7">
        <v>9192.24</v>
      </c>
      <c r="L1216" s="7"/>
      <c r="M1216" s="12" t="s">
        <v>105</v>
      </c>
      <c r="N1216" s="13">
        <f t="shared" si="126"/>
        <v>135.18</v>
      </c>
      <c r="O1216" s="13">
        <f t="shared" si="127"/>
        <v>9192.24</v>
      </c>
      <c r="P1216" s="13">
        <f t="shared" si="128"/>
        <v>703775.8</v>
      </c>
      <c r="Q1216" s="13">
        <f t="shared" si="129"/>
        <v>341951.02999999997</v>
      </c>
      <c r="R1216" s="13">
        <f t="shared" si="130"/>
        <v>3874612.71</v>
      </c>
      <c r="S1216" s="18">
        <f t="shared" si="131"/>
        <v>95</v>
      </c>
      <c r="T1216" s="30">
        <f t="shared" si="132"/>
        <v>40785.396947368419</v>
      </c>
    </row>
    <row r="1217" spans="1:20" ht="14.25" customHeight="1">
      <c r="A1217" s="6">
        <v>45642</v>
      </c>
      <c r="B1217" s="7" t="s">
        <v>57</v>
      </c>
      <c r="C1217" s="7" t="s">
        <v>126</v>
      </c>
      <c r="D1217" s="7" t="s">
        <v>127</v>
      </c>
      <c r="E1217" s="7" t="s">
        <v>45</v>
      </c>
      <c r="F1217" s="7" t="s">
        <v>128</v>
      </c>
      <c r="G1217" s="7" t="s">
        <v>40</v>
      </c>
      <c r="H1217" s="7" t="s">
        <v>47</v>
      </c>
      <c r="I1217" s="7">
        <v>12</v>
      </c>
      <c r="J1217" s="7">
        <v>4</v>
      </c>
      <c r="K1217" s="7">
        <v>9299.0400000000009</v>
      </c>
      <c r="L1217" s="7"/>
      <c r="M1217" s="12" t="s">
        <v>105</v>
      </c>
      <c r="N1217" s="13">
        <f t="shared" si="126"/>
        <v>2324.7600000000002</v>
      </c>
      <c r="O1217" s="13">
        <f t="shared" si="127"/>
        <v>9299.0400000000009</v>
      </c>
      <c r="P1217" s="13">
        <f t="shared" si="128"/>
        <v>9133280.0800000001</v>
      </c>
      <c r="Q1217" s="13">
        <f t="shared" si="129"/>
        <v>257738.19999999998</v>
      </c>
      <c r="R1217" s="13">
        <f t="shared" si="130"/>
        <v>3865420.4699999997</v>
      </c>
      <c r="S1217" s="18">
        <f t="shared" si="131"/>
        <v>94</v>
      </c>
      <c r="T1217" s="30">
        <f t="shared" si="132"/>
        <v>41121.494361702127</v>
      </c>
    </row>
    <row r="1218" spans="1:20" ht="14.25" customHeight="1">
      <c r="A1218" s="6">
        <v>45643</v>
      </c>
      <c r="B1218" s="7" t="s">
        <v>57</v>
      </c>
      <c r="C1218" s="7" t="s">
        <v>137</v>
      </c>
      <c r="D1218" s="7" t="s">
        <v>138</v>
      </c>
      <c r="E1218" s="7" t="s">
        <v>60</v>
      </c>
      <c r="F1218" s="7" t="s">
        <v>61</v>
      </c>
      <c r="G1218" s="7" t="s">
        <v>74</v>
      </c>
      <c r="H1218" s="7" t="s">
        <v>75</v>
      </c>
      <c r="I1218" s="7">
        <v>56</v>
      </c>
      <c r="J1218" s="7">
        <v>50</v>
      </c>
      <c r="K1218" s="7">
        <v>9318</v>
      </c>
      <c r="L1218" s="7"/>
      <c r="M1218" s="12" t="s">
        <v>136</v>
      </c>
      <c r="N1218" s="13">
        <f t="shared" ref="N1218:N1281" si="133">K1218/J1218</f>
        <v>186.36</v>
      </c>
      <c r="O1218" s="13">
        <f t="shared" ref="O1218:O1281" si="134">J1218*N1218</f>
        <v>9318</v>
      </c>
      <c r="P1218" s="13">
        <f t="shared" ref="P1218:P1281" si="135">SUMIFS(O1218:O2644,G1218:G2644,G1218,H1218:H2644,H1218)</f>
        <v>148317.12</v>
      </c>
      <c r="Q1218" s="13">
        <f t="shared" ref="Q1218:Q1281" si="136">SUMIF(C1218:C2644,C1218,O1218:O2644)</f>
        <v>226822.39</v>
      </c>
      <c r="R1218" s="13">
        <f t="shared" si="130"/>
        <v>10935644.459999999</v>
      </c>
      <c r="S1218" s="18">
        <f t="shared" si="131"/>
        <v>95</v>
      </c>
      <c r="T1218" s="30">
        <f t="shared" si="132"/>
        <v>115112.04694736841</v>
      </c>
    </row>
    <row r="1219" spans="1:20" ht="14.25" customHeight="1">
      <c r="A1219" s="6">
        <v>45645</v>
      </c>
      <c r="B1219" s="7" t="s">
        <v>57</v>
      </c>
      <c r="C1219" s="7" t="s">
        <v>87</v>
      </c>
      <c r="D1219" s="7" t="s">
        <v>88</v>
      </c>
      <c r="E1219" s="7" t="s">
        <v>60</v>
      </c>
      <c r="F1219" s="7" t="s">
        <v>61</v>
      </c>
      <c r="G1219" s="7" t="s">
        <v>31</v>
      </c>
      <c r="H1219" s="7" t="s">
        <v>32</v>
      </c>
      <c r="I1219" s="7">
        <v>24</v>
      </c>
      <c r="J1219" s="7">
        <v>48</v>
      </c>
      <c r="K1219" s="7">
        <v>9473.76</v>
      </c>
      <c r="L1219" s="7"/>
      <c r="M1219" s="12" t="s">
        <v>136</v>
      </c>
      <c r="N1219" s="13">
        <f t="shared" si="133"/>
        <v>197.37</v>
      </c>
      <c r="O1219" s="13">
        <f t="shared" si="134"/>
        <v>9473.76</v>
      </c>
      <c r="P1219" s="13">
        <f t="shared" si="135"/>
        <v>147462.24</v>
      </c>
      <c r="Q1219" s="13">
        <f t="shared" si="136"/>
        <v>430032.88000000006</v>
      </c>
      <c r="R1219" s="13">
        <f t="shared" ref="R1219:R1282" si="137">SUMIF(M1219:M2645,M1219,O1219:O2645)</f>
        <v>10926326.459999999</v>
      </c>
      <c r="S1219" s="18">
        <f t="shared" ref="S1219:S1282" si="138">COUNTIF(M1219:M2645,M1219)</f>
        <v>94</v>
      </c>
      <c r="T1219" s="30">
        <f t="shared" ref="T1219:T1282" si="139">R1219/S1219</f>
        <v>116237.51553191488</v>
      </c>
    </row>
    <row r="1220" spans="1:20" ht="14.25" customHeight="1">
      <c r="A1220" s="6">
        <v>45646</v>
      </c>
      <c r="B1220" s="7" t="s">
        <v>57</v>
      </c>
      <c r="C1220" s="7" t="s">
        <v>67</v>
      </c>
      <c r="D1220" s="7" t="s">
        <v>68</v>
      </c>
      <c r="E1220" s="7" t="s">
        <v>60</v>
      </c>
      <c r="F1220" s="7" t="s">
        <v>61</v>
      </c>
      <c r="G1220" s="7" t="s">
        <v>62</v>
      </c>
      <c r="H1220" s="7" t="s">
        <v>124</v>
      </c>
      <c r="I1220" s="7">
        <v>12</v>
      </c>
      <c r="J1220" s="7">
        <v>60</v>
      </c>
      <c r="K1220" s="7">
        <v>9610.7999999999993</v>
      </c>
      <c r="L1220" s="7"/>
      <c r="M1220" s="12" t="s">
        <v>136</v>
      </c>
      <c r="N1220" s="13">
        <f t="shared" si="133"/>
        <v>160.17999999999998</v>
      </c>
      <c r="O1220" s="13">
        <f t="shared" si="134"/>
        <v>9610.7999999999993</v>
      </c>
      <c r="P1220" s="13">
        <f t="shared" si="135"/>
        <v>378458.94</v>
      </c>
      <c r="Q1220" s="13">
        <f t="shared" si="136"/>
        <v>131638.73000000001</v>
      </c>
      <c r="R1220" s="13">
        <f t="shared" si="137"/>
        <v>10916852.699999999</v>
      </c>
      <c r="S1220" s="18">
        <f t="shared" si="138"/>
        <v>93</v>
      </c>
      <c r="T1220" s="30">
        <f t="shared" si="139"/>
        <v>117385.5129032258</v>
      </c>
    </row>
    <row r="1221" spans="1:20" ht="14.25" customHeight="1">
      <c r="A1221" s="6">
        <v>45644</v>
      </c>
      <c r="B1221" s="7" t="s">
        <v>57</v>
      </c>
      <c r="C1221" s="7" t="s">
        <v>72</v>
      </c>
      <c r="D1221" s="7" t="s">
        <v>73</v>
      </c>
      <c r="E1221" s="7" t="s">
        <v>60</v>
      </c>
      <c r="F1221" s="7" t="s">
        <v>61</v>
      </c>
      <c r="G1221" s="7" t="s">
        <v>62</v>
      </c>
      <c r="H1221" s="7" t="s">
        <v>124</v>
      </c>
      <c r="I1221" s="7">
        <v>12</v>
      </c>
      <c r="J1221" s="7">
        <v>60</v>
      </c>
      <c r="K1221" s="7">
        <v>9610.7999999999993</v>
      </c>
      <c r="L1221" s="7"/>
      <c r="M1221" s="12" t="s">
        <v>136</v>
      </c>
      <c r="N1221" s="13">
        <f t="shared" si="133"/>
        <v>160.17999999999998</v>
      </c>
      <c r="O1221" s="13">
        <f t="shared" si="134"/>
        <v>9610.7999999999993</v>
      </c>
      <c r="P1221" s="13">
        <f t="shared" si="135"/>
        <v>368848.14</v>
      </c>
      <c r="Q1221" s="13">
        <f t="shared" si="136"/>
        <v>351855.55</v>
      </c>
      <c r="R1221" s="13">
        <f t="shared" si="137"/>
        <v>10907241.9</v>
      </c>
      <c r="S1221" s="18">
        <f t="shared" si="138"/>
        <v>92</v>
      </c>
      <c r="T1221" s="30">
        <f t="shared" si="139"/>
        <v>118556.97717391305</v>
      </c>
    </row>
    <row r="1222" spans="1:20" ht="14.25" customHeight="1">
      <c r="A1222" s="6">
        <v>45642</v>
      </c>
      <c r="B1222" s="7" t="s">
        <v>57</v>
      </c>
      <c r="C1222" s="7" t="s">
        <v>129</v>
      </c>
      <c r="D1222" s="7" t="s">
        <v>130</v>
      </c>
      <c r="E1222" s="7" t="s">
        <v>81</v>
      </c>
      <c r="F1222" s="7" t="s">
        <v>82</v>
      </c>
      <c r="G1222" s="7" t="s">
        <v>62</v>
      </c>
      <c r="H1222" s="7" t="s">
        <v>124</v>
      </c>
      <c r="I1222" s="7">
        <v>12</v>
      </c>
      <c r="J1222" s="7">
        <v>60</v>
      </c>
      <c r="K1222" s="7">
        <v>9610.7999999999993</v>
      </c>
      <c r="L1222" s="7"/>
      <c r="M1222" s="12" t="s">
        <v>136</v>
      </c>
      <c r="N1222" s="13">
        <f t="shared" si="133"/>
        <v>160.17999999999998</v>
      </c>
      <c r="O1222" s="13">
        <f t="shared" si="134"/>
        <v>9610.7999999999993</v>
      </c>
      <c r="P1222" s="13">
        <f t="shared" si="135"/>
        <v>359237.34</v>
      </c>
      <c r="Q1222" s="13">
        <f t="shared" si="136"/>
        <v>279360.65999999997</v>
      </c>
      <c r="R1222" s="13">
        <f t="shared" si="137"/>
        <v>10897631.1</v>
      </c>
      <c r="S1222" s="18">
        <f t="shared" si="138"/>
        <v>91</v>
      </c>
      <c r="T1222" s="30">
        <f t="shared" si="139"/>
        <v>119754.1879120879</v>
      </c>
    </row>
    <row r="1223" spans="1:20" ht="14.25" customHeight="1">
      <c r="A1223" s="6">
        <v>45643</v>
      </c>
      <c r="B1223" s="7" t="s">
        <v>57</v>
      </c>
      <c r="C1223" s="7" t="s">
        <v>58</v>
      </c>
      <c r="D1223" s="7" t="s">
        <v>59</v>
      </c>
      <c r="E1223" s="7" t="s">
        <v>60</v>
      </c>
      <c r="F1223" s="7" t="s">
        <v>61</v>
      </c>
      <c r="G1223" s="7" t="s">
        <v>18</v>
      </c>
      <c r="H1223" s="7" t="s">
        <v>19</v>
      </c>
      <c r="I1223" s="7">
        <v>72</v>
      </c>
      <c r="J1223" s="7">
        <v>36</v>
      </c>
      <c r="K1223" s="7">
        <v>9610.92</v>
      </c>
      <c r="L1223" s="7"/>
      <c r="M1223" s="12" t="s">
        <v>136</v>
      </c>
      <c r="N1223" s="13">
        <f t="shared" si="133"/>
        <v>266.97000000000003</v>
      </c>
      <c r="O1223" s="13">
        <f t="shared" si="134"/>
        <v>9610.9200000000019</v>
      </c>
      <c r="P1223" s="13">
        <f t="shared" si="135"/>
        <v>34086.720000000001</v>
      </c>
      <c r="Q1223" s="13">
        <f t="shared" si="136"/>
        <v>171496.56</v>
      </c>
      <c r="R1223" s="13">
        <f t="shared" si="137"/>
        <v>10888020.299999999</v>
      </c>
      <c r="S1223" s="18">
        <f t="shared" si="138"/>
        <v>90</v>
      </c>
      <c r="T1223" s="30">
        <f t="shared" si="139"/>
        <v>120978.00333333333</v>
      </c>
    </row>
    <row r="1224" spans="1:20" ht="14.25" customHeight="1">
      <c r="A1224" s="6">
        <v>45645</v>
      </c>
      <c r="B1224" s="7" t="s">
        <v>57</v>
      </c>
      <c r="C1224" s="7" t="s">
        <v>87</v>
      </c>
      <c r="D1224" s="7" t="s">
        <v>88</v>
      </c>
      <c r="E1224" s="7" t="s">
        <v>60</v>
      </c>
      <c r="F1224" s="7" t="s">
        <v>61</v>
      </c>
      <c r="G1224" s="7" t="s">
        <v>18</v>
      </c>
      <c r="H1224" s="7" t="s">
        <v>19</v>
      </c>
      <c r="I1224" s="7">
        <v>72</v>
      </c>
      <c r="J1224" s="7">
        <v>36</v>
      </c>
      <c r="K1224" s="7">
        <v>9610.92</v>
      </c>
      <c r="L1224" s="7"/>
      <c r="M1224" s="12" t="s">
        <v>136</v>
      </c>
      <c r="N1224" s="13">
        <f t="shared" si="133"/>
        <v>266.97000000000003</v>
      </c>
      <c r="O1224" s="13">
        <f t="shared" si="134"/>
        <v>9610.9200000000019</v>
      </c>
      <c r="P1224" s="13">
        <f t="shared" si="135"/>
        <v>24475.800000000003</v>
      </c>
      <c r="Q1224" s="13">
        <f t="shared" si="136"/>
        <v>420559.12000000005</v>
      </c>
      <c r="R1224" s="13">
        <f t="shared" si="137"/>
        <v>10878409.379999999</v>
      </c>
      <c r="S1224" s="18">
        <f t="shared" si="138"/>
        <v>89</v>
      </c>
      <c r="T1224" s="30">
        <f t="shared" si="139"/>
        <v>122229.31887640449</v>
      </c>
    </row>
    <row r="1225" spans="1:20" ht="14.25" customHeight="1">
      <c r="A1225" s="6">
        <v>45640</v>
      </c>
      <c r="B1225" s="7" t="s">
        <v>57</v>
      </c>
      <c r="C1225" s="7" t="s">
        <v>79</v>
      </c>
      <c r="D1225" s="7" t="s">
        <v>80</v>
      </c>
      <c r="E1225" s="7" t="s">
        <v>81</v>
      </c>
      <c r="F1225" s="7" t="s">
        <v>82</v>
      </c>
      <c r="G1225" s="7" t="s">
        <v>40</v>
      </c>
      <c r="H1225" s="7" t="s">
        <v>93</v>
      </c>
      <c r="I1225" s="7">
        <v>32</v>
      </c>
      <c r="J1225" s="7">
        <v>96</v>
      </c>
      <c r="K1225" s="7">
        <v>9612.48</v>
      </c>
      <c r="L1225" s="7"/>
      <c r="M1225" s="12" t="s">
        <v>105</v>
      </c>
      <c r="N1225" s="13">
        <f t="shared" si="133"/>
        <v>100.13</v>
      </c>
      <c r="O1225" s="13">
        <f t="shared" si="134"/>
        <v>9612.48</v>
      </c>
      <c r="P1225" s="13">
        <f t="shared" si="135"/>
        <v>924639.76</v>
      </c>
      <c r="Q1225" s="13">
        <f t="shared" si="136"/>
        <v>133373.47</v>
      </c>
      <c r="R1225" s="13">
        <f t="shared" si="137"/>
        <v>3856121.43</v>
      </c>
      <c r="S1225" s="18">
        <f t="shared" si="138"/>
        <v>93</v>
      </c>
      <c r="T1225" s="30">
        <f t="shared" si="139"/>
        <v>41463.671290322585</v>
      </c>
    </row>
    <row r="1226" spans="1:20" ht="14.25" customHeight="1">
      <c r="A1226" s="6">
        <v>45642</v>
      </c>
      <c r="B1226" s="7" t="s">
        <v>57</v>
      </c>
      <c r="C1226" s="7" t="s">
        <v>126</v>
      </c>
      <c r="D1226" s="7" t="s">
        <v>127</v>
      </c>
      <c r="E1226" s="7" t="s">
        <v>45</v>
      </c>
      <c r="F1226" s="7" t="s">
        <v>128</v>
      </c>
      <c r="G1226" s="7" t="s">
        <v>55</v>
      </c>
      <c r="H1226" s="7" t="s">
        <v>56</v>
      </c>
      <c r="I1226" s="7">
        <v>4</v>
      </c>
      <c r="J1226" s="7">
        <v>6</v>
      </c>
      <c r="K1226" s="7">
        <v>9646.92</v>
      </c>
      <c r="L1226" s="7"/>
      <c r="M1226" s="12" t="s">
        <v>105</v>
      </c>
      <c r="N1226" s="13">
        <f t="shared" si="133"/>
        <v>1607.82</v>
      </c>
      <c r="O1226" s="13">
        <f t="shared" si="134"/>
        <v>9646.92</v>
      </c>
      <c r="P1226" s="13">
        <f t="shared" si="135"/>
        <v>131998.84</v>
      </c>
      <c r="Q1226" s="13">
        <f t="shared" si="136"/>
        <v>248439.16</v>
      </c>
      <c r="R1226" s="13">
        <f t="shared" si="137"/>
        <v>3846508.9499999997</v>
      </c>
      <c r="S1226" s="18">
        <f t="shared" si="138"/>
        <v>92</v>
      </c>
      <c r="T1226" s="30">
        <f t="shared" si="139"/>
        <v>41809.879891304343</v>
      </c>
    </row>
    <row r="1227" spans="1:20" ht="14.25" customHeight="1">
      <c r="A1227" s="6">
        <v>45640</v>
      </c>
      <c r="B1227" s="7" t="s">
        <v>57</v>
      </c>
      <c r="C1227" s="7" t="s">
        <v>84</v>
      </c>
      <c r="D1227" s="7" t="s">
        <v>85</v>
      </c>
      <c r="E1227" s="7" t="s">
        <v>60</v>
      </c>
      <c r="F1227" s="7" t="s">
        <v>61</v>
      </c>
      <c r="G1227" s="7" t="s">
        <v>31</v>
      </c>
      <c r="H1227" s="7" t="s">
        <v>32</v>
      </c>
      <c r="I1227" s="7">
        <v>60</v>
      </c>
      <c r="J1227" s="7">
        <v>120</v>
      </c>
      <c r="K1227" s="7">
        <v>9730.7999999999993</v>
      </c>
      <c r="L1227" s="7"/>
      <c r="M1227" s="12" t="s">
        <v>105</v>
      </c>
      <c r="N1227" s="13">
        <f t="shared" si="133"/>
        <v>81.089999999999989</v>
      </c>
      <c r="O1227" s="13">
        <f t="shared" si="134"/>
        <v>9730.7999999999993</v>
      </c>
      <c r="P1227" s="13">
        <f t="shared" si="135"/>
        <v>137988.48000000001</v>
      </c>
      <c r="Q1227" s="13">
        <f t="shared" si="136"/>
        <v>267641.92000000004</v>
      </c>
      <c r="R1227" s="13">
        <f t="shared" si="137"/>
        <v>3836862.03</v>
      </c>
      <c r="S1227" s="18">
        <f t="shared" si="138"/>
        <v>91</v>
      </c>
      <c r="T1227" s="30">
        <f t="shared" si="139"/>
        <v>42163.319010989006</v>
      </c>
    </row>
    <row r="1228" spans="1:20" ht="14.25" customHeight="1">
      <c r="A1228" s="6">
        <v>45640</v>
      </c>
      <c r="B1228" s="7" t="s">
        <v>57</v>
      </c>
      <c r="C1228" s="7" t="s">
        <v>69</v>
      </c>
      <c r="D1228" s="7" t="s">
        <v>70</v>
      </c>
      <c r="E1228" s="7" t="s">
        <v>60</v>
      </c>
      <c r="F1228" s="7" t="s">
        <v>61</v>
      </c>
      <c r="G1228" s="7" t="s">
        <v>62</v>
      </c>
      <c r="H1228" s="7" t="s">
        <v>71</v>
      </c>
      <c r="I1228" s="7">
        <v>24</v>
      </c>
      <c r="J1228" s="7">
        <v>72</v>
      </c>
      <c r="K1228" s="7">
        <v>9732.9599999999991</v>
      </c>
      <c r="L1228" s="7"/>
      <c r="M1228" s="12" t="s">
        <v>105</v>
      </c>
      <c r="N1228" s="13">
        <f t="shared" si="133"/>
        <v>135.17999999999998</v>
      </c>
      <c r="O1228" s="13">
        <f t="shared" si="134"/>
        <v>9732.9599999999991</v>
      </c>
      <c r="P1228" s="13">
        <f t="shared" si="135"/>
        <v>694583.56</v>
      </c>
      <c r="Q1228" s="13">
        <f t="shared" si="136"/>
        <v>314775.73</v>
      </c>
      <c r="R1228" s="13">
        <f t="shared" si="137"/>
        <v>3827131.23</v>
      </c>
      <c r="S1228" s="18">
        <f t="shared" si="138"/>
        <v>90</v>
      </c>
      <c r="T1228" s="30">
        <f t="shared" si="139"/>
        <v>42523.68033333333</v>
      </c>
    </row>
    <row r="1229" spans="1:20" ht="14.25" customHeight="1">
      <c r="A1229" s="6">
        <v>45639</v>
      </c>
      <c r="B1229" s="7" t="s">
        <v>57</v>
      </c>
      <c r="C1229" s="7" t="s">
        <v>65</v>
      </c>
      <c r="D1229" s="7" t="s">
        <v>66</v>
      </c>
      <c r="E1229" s="7" t="s">
        <v>60</v>
      </c>
      <c r="F1229" s="7" t="s">
        <v>61</v>
      </c>
      <c r="G1229" s="7" t="s">
        <v>62</v>
      </c>
      <c r="H1229" s="7" t="s">
        <v>71</v>
      </c>
      <c r="I1229" s="7">
        <v>24</v>
      </c>
      <c r="J1229" s="7">
        <v>72</v>
      </c>
      <c r="K1229" s="7">
        <v>9732.9599999999991</v>
      </c>
      <c r="L1229" s="7"/>
      <c r="M1229" s="12" t="s">
        <v>64</v>
      </c>
      <c r="N1229" s="13">
        <f t="shared" si="133"/>
        <v>135.17999999999998</v>
      </c>
      <c r="O1229" s="13">
        <f t="shared" si="134"/>
        <v>9732.9599999999991</v>
      </c>
      <c r="P1229" s="13">
        <f t="shared" si="135"/>
        <v>684850.60000000009</v>
      </c>
      <c r="Q1229" s="13">
        <f t="shared" si="136"/>
        <v>332758.78999999998</v>
      </c>
      <c r="R1229" s="13">
        <f t="shared" si="137"/>
        <v>571504.42999999993</v>
      </c>
      <c r="S1229" s="18">
        <f t="shared" si="138"/>
        <v>23</v>
      </c>
      <c r="T1229" s="30">
        <f t="shared" si="139"/>
        <v>24848.018695652172</v>
      </c>
    </row>
    <row r="1230" spans="1:20" ht="14.25" customHeight="1">
      <c r="A1230" s="6">
        <v>45644</v>
      </c>
      <c r="B1230" s="7" t="s">
        <v>57</v>
      </c>
      <c r="C1230" s="7" t="s">
        <v>65</v>
      </c>
      <c r="D1230" s="7" t="s">
        <v>66</v>
      </c>
      <c r="E1230" s="7" t="s">
        <v>60</v>
      </c>
      <c r="F1230" s="7" t="s">
        <v>61</v>
      </c>
      <c r="G1230" s="7" t="s">
        <v>62</v>
      </c>
      <c r="H1230" s="7" t="s">
        <v>71</v>
      </c>
      <c r="I1230" s="7">
        <v>48</v>
      </c>
      <c r="J1230" s="7">
        <v>144</v>
      </c>
      <c r="K1230" s="7">
        <v>9734.4</v>
      </c>
      <c r="L1230" s="7"/>
      <c r="M1230" s="12" t="s">
        <v>136</v>
      </c>
      <c r="N1230" s="13">
        <f t="shared" si="133"/>
        <v>67.599999999999994</v>
      </c>
      <c r="O1230" s="13">
        <f t="shared" si="134"/>
        <v>9734.4</v>
      </c>
      <c r="P1230" s="13">
        <f t="shared" si="135"/>
        <v>675117.64</v>
      </c>
      <c r="Q1230" s="13">
        <f t="shared" si="136"/>
        <v>323025.83</v>
      </c>
      <c r="R1230" s="13">
        <f t="shared" si="137"/>
        <v>10868798.459999999</v>
      </c>
      <c r="S1230" s="18">
        <f t="shared" si="138"/>
        <v>88</v>
      </c>
      <c r="T1230" s="30">
        <f t="shared" si="139"/>
        <v>123509.0734090909</v>
      </c>
    </row>
    <row r="1231" spans="1:20" ht="14.25" customHeight="1">
      <c r="A1231" s="6">
        <v>45646</v>
      </c>
      <c r="B1231" s="7" t="s">
        <v>57</v>
      </c>
      <c r="C1231" s="7" t="s">
        <v>99</v>
      </c>
      <c r="D1231" s="7" t="s">
        <v>100</v>
      </c>
      <c r="E1231" s="7" t="s">
        <v>81</v>
      </c>
      <c r="F1231" s="7" t="s">
        <v>82</v>
      </c>
      <c r="G1231" s="7" t="s">
        <v>40</v>
      </c>
      <c r="H1231" s="7" t="s">
        <v>93</v>
      </c>
      <c r="I1231" s="7">
        <v>16</v>
      </c>
      <c r="J1231" s="7">
        <v>32</v>
      </c>
      <c r="K1231" s="7">
        <v>9879.68</v>
      </c>
      <c r="L1231" s="7"/>
      <c r="M1231" s="12" t="s">
        <v>136</v>
      </c>
      <c r="N1231" s="13">
        <f t="shared" si="133"/>
        <v>308.74</v>
      </c>
      <c r="O1231" s="13">
        <f t="shared" si="134"/>
        <v>9879.68</v>
      </c>
      <c r="P1231" s="13">
        <f t="shared" si="135"/>
        <v>915027.28</v>
      </c>
      <c r="Q1231" s="13">
        <f t="shared" si="136"/>
        <v>143400.43</v>
      </c>
      <c r="R1231" s="13">
        <f t="shared" si="137"/>
        <v>10859064.060000001</v>
      </c>
      <c r="S1231" s="18">
        <f t="shared" si="138"/>
        <v>87</v>
      </c>
      <c r="T1231" s="30">
        <f t="shared" si="139"/>
        <v>124816.82827586208</v>
      </c>
    </row>
    <row r="1232" spans="1:20" ht="14.25" customHeight="1">
      <c r="A1232" s="6">
        <v>45643</v>
      </c>
      <c r="B1232" s="7" t="s">
        <v>57</v>
      </c>
      <c r="C1232" s="7" t="s">
        <v>58</v>
      </c>
      <c r="D1232" s="7" t="s">
        <v>59</v>
      </c>
      <c r="E1232" s="7" t="s">
        <v>60</v>
      </c>
      <c r="F1232" s="7" t="s">
        <v>61</v>
      </c>
      <c r="G1232" s="7" t="s">
        <v>62</v>
      </c>
      <c r="H1232" s="7" t="s">
        <v>124</v>
      </c>
      <c r="I1232" s="7">
        <v>4</v>
      </c>
      <c r="J1232" s="7">
        <v>20</v>
      </c>
      <c r="K1232" s="7">
        <v>9907.4</v>
      </c>
      <c r="L1232" s="7"/>
      <c r="M1232" s="12" t="s">
        <v>136</v>
      </c>
      <c r="N1232" s="13">
        <f t="shared" si="133"/>
        <v>495.37</v>
      </c>
      <c r="O1232" s="13">
        <f t="shared" si="134"/>
        <v>9907.4</v>
      </c>
      <c r="P1232" s="13">
        <f t="shared" si="135"/>
        <v>349626.54000000004</v>
      </c>
      <c r="Q1232" s="13">
        <f t="shared" si="136"/>
        <v>161885.64000000001</v>
      </c>
      <c r="R1232" s="13">
        <f t="shared" si="137"/>
        <v>10849184.380000001</v>
      </c>
      <c r="S1232" s="18">
        <f t="shared" si="138"/>
        <v>86</v>
      </c>
      <c r="T1232" s="30">
        <f t="shared" si="139"/>
        <v>126153.30674418606</v>
      </c>
    </row>
    <row r="1233" spans="1:20" ht="14.25" customHeight="1">
      <c r="A1233" s="6">
        <v>45644</v>
      </c>
      <c r="B1233" s="7" t="s">
        <v>57</v>
      </c>
      <c r="C1233" s="7" t="s">
        <v>65</v>
      </c>
      <c r="D1233" s="7" t="s">
        <v>66</v>
      </c>
      <c r="E1233" s="7" t="s">
        <v>60</v>
      </c>
      <c r="F1233" s="7" t="s">
        <v>61</v>
      </c>
      <c r="G1233" s="7" t="s">
        <v>40</v>
      </c>
      <c r="H1233" s="7" t="s">
        <v>41</v>
      </c>
      <c r="I1233" s="7">
        <v>16</v>
      </c>
      <c r="J1233" s="7">
        <v>5</v>
      </c>
      <c r="K1233" s="7">
        <v>9908.85</v>
      </c>
      <c r="L1233" s="7"/>
      <c r="M1233" s="12" t="s">
        <v>136</v>
      </c>
      <c r="N1233" s="13">
        <f t="shared" si="133"/>
        <v>1981.77</v>
      </c>
      <c r="O1233" s="13">
        <f t="shared" si="134"/>
        <v>9908.85</v>
      </c>
      <c r="P1233" s="13">
        <f t="shared" si="135"/>
        <v>67723.950000000012</v>
      </c>
      <c r="Q1233" s="13">
        <f t="shared" si="136"/>
        <v>313291.43</v>
      </c>
      <c r="R1233" s="13">
        <f t="shared" si="137"/>
        <v>10839276.98</v>
      </c>
      <c r="S1233" s="18">
        <f t="shared" si="138"/>
        <v>85</v>
      </c>
      <c r="T1233" s="30">
        <f t="shared" si="139"/>
        <v>127520.90564705883</v>
      </c>
    </row>
    <row r="1234" spans="1:20" ht="14.25" customHeight="1">
      <c r="A1234" s="6">
        <v>45640</v>
      </c>
      <c r="B1234" s="7" t="s">
        <v>57</v>
      </c>
      <c r="C1234" s="7" t="s">
        <v>84</v>
      </c>
      <c r="D1234" s="7" t="s">
        <v>85</v>
      </c>
      <c r="E1234" s="7" t="s">
        <v>60</v>
      </c>
      <c r="F1234" s="7" t="s">
        <v>61</v>
      </c>
      <c r="G1234" s="7" t="s">
        <v>40</v>
      </c>
      <c r="H1234" s="7" t="s">
        <v>41</v>
      </c>
      <c r="I1234" s="7">
        <v>1080</v>
      </c>
      <c r="J1234" s="7">
        <v>216</v>
      </c>
      <c r="K1234" s="7">
        <v>9914.4</v>
      </c>
      <c r="L1234" s="7"/>
      <c r="M1234" s="12" t="s">
        <v>105</v>
      </c>
      <c r="N1234" s="13">
        <f t="shared" si="133"/>
        <v>45.9</v>
      </c>
      <c r="O1234" s="13">
        <f t="shared" si="134"/>
        <v>9914.4</v>
      </c>
      <c r="P1234" s="13">
        <f t="shared" si="135"/>
        <v>57815.100000000006</v>
      </c>
      <c r="Q1234" s="13">
        <f t="shared" si="136"/>
        <v>257911.12</v>
      </c>
      <c r="R1234" s="13">
        <f t="shared" si="137"/>
        <v>3817398.27</v>
      </c>
      <c r="S1234" s="18">
        <f t="shared" si="138"/>
        <v>89</v>
      </c>
      <c r="T1234" s="30">
        <f t="shared" si="139"/>
        <v>42892.115393258428</v>
      </c>
    </row>
    <row r="1235" spans="1:20" ht="14.25" customHeight="1">
      <c r="A1235" s="6">
        <v>45640</v>
      </c>
      <c r="B1235" s="7" t="s">
        <v>57</v>
      </c>
      <c r="C1235" s="7" t="s">
        <v>87</v>
      </c>
      <c r="D1235" s="7" t="s">
        <v>88</v>
      </c>
      <c r="E1235" s="7" t="s">
        <v>60</v>
      </c>
      <c r="F1235" s="7" t="s">
        <v>61</v>
      </c>
      <c r="G1235" s="7" t="s">
        <v>110</v>
      </c>
      <c r="H1235" s="7" t="s">
        <v>111</v>
      </c>
      <c r="I1235" s="7">
        <v>24</v>
      </c>
      <c r="J1235" s="7">
        <v>48</v>
      </c>
      <c r="K1235" s="7">
        <v>9919.68</v>
      </c>
      <c r="L1235" s="7"/>
      <c r="M1235" s="12" t="s">
        <v>105</v>
      </c>
      <c r="N1235" s="13">
        <f t="shared" si="133"/>
        <v>206.66</v>
      </c>
      <c r="O1235" s="13">
        <f t="shared" si="134"/>
        <v>9919.68</v>
      </c>
      <c r="P1235" s="13">
        <f t="shared" si="135"/>
        <v>19839.36</v>
      </c>
      <c r="Q1235" s="13">
        <f t="shared" si="136"/>
        <v>410948.20000000007</v>
      </c>
      <c r="R1235" s="13">
        <f t="shared" si="137"/>
        <v>3807483.87</v>
      </c>
      <c r="S1235" s="18">
        <f t="shared" si="138"/>
        <v>88</v>
      </c>
      <c r="T1235" s="30">
        <f t="shared" si="139"/>
        <v>43266.86215909091</v>
      </c>
    </row>
    <row r="1236" spans="1:20" ht="14.25" customHeight="1">
      <c r="A1236" s="6">
        <v>45644</v>
      </c>
      <c r="B1236" s="7" t="s">
        <v>57</v>
      </c>
      <c r="C1236" s="7" t="s">
        <v>65</v>
      </c>
      <c r="D1236" s="7" t="s">
        <v>66</v>
      </c>
      <c r="E1236" s="7" t="s">
        <v>60</v>
      </c>
      <c r="F1236" s="7" t="s">
        <v>61</v>
      </c>
      <c r="G1236" s="7" t="s">
        <v>110</v>
      </c>
      <c r="H1236" s="7" t="s">
        <v>111</v>
      </c>
      <c r="I1236" s="7">
        <v>24</v>
      </c>
      <c r="J1236" s="7">
        <v>48</v>
      </c>
      <c r="K1236" s="7">
        <v>9919.68</v>
      </c>
      <c r="L1236" s="7"/>
      <c r="M1236" s="12" t="s">
        <v>136</v>
      </c>
      <c r="N1236" s="13">
        <f t="shared" si="133"/>
        <v>206.66</v>
      </c>
      <c r="O1236" s="13">
        <f t="shared" si="134"/>
        <v>9919.68</v>
      </c>
      <c r="P1236" s="13">
        <f t="shared" si="135"/>
        <v>9919.68</v>
      </c>
      <c r="Q1236" s="13">
        <f t="shared" si="136"/>
        <v>303382.58</v>
      </c>
      <c r="R1236" s="13">
        <f t="shared" si="137"/>
        <v>10829368.129999999</v>
      </c>
      <c r="S1236" s="18">
        <f t="shared" si="138"/>
        <v>84</v>
      </c>
      <c r="T1236" s="30">
        <f t="shared" si="139"/>
        <v>128921.04916666665</v>
      </c>
    </row>
    <row r="1237" spans="1:20" ht="14.25" customHeight="1">
      <c r="A1237" s="6">
        <v>45639</v>
      </c>
      <c r="B1237" s="7" t="s">
        <v>57</v>
      </c>
      <c r="C1237" s="7" t="s">
        <v>69</v>
      </c>
      <c r="D1237" s="7" t="s">
        <v>70</v>
      </c>
      <c r="E1237" s="7" t="s">
        <v>60</v>
      </c>
      <c r="F1237" s="7" t="s">
        <v>61</v>
      </c>
      <c r="G1237" s="7" t="s">
        <v>62</v>
      </c>
      <c r="H1237" s="7" t="s">
        <v>71</v>
      </c>
      <c r="I1237" s="7">
        <v>72</v>
      </c>
      <c r="J1237" s="7">
        <v>1080</v>
      </c>
      <c r="K1237" s="7">
        <v>10000.799999999999</v>
      </c>
      <c r="L1237" s="7"/>
      <c r="M1237" s="12" t="s">
        <v>64</v>
      </c>
      <c r="N1237" s="13">
        <f t="shared" si="133"/>
        <v>9.26</v>
      </c>
      <c r="O1237" s="13">
        <f t="shared" si="134"/>
        <v>10000.799999999999</v>
      </c>
      <c r="P1237" s="13">
        <f t="shared" si="135"/>
        <v>665383.24</v>
      </c>
      <c r="Q1237" s="13">
        <f t="shared" si="136"/>
        <v>305042.77</v>
      </c>
      <c r="R1237" s="13">
        <f t="shared" si="137"/>
        <v>561771.47</v>
      </c>
      <c r="S1237" s="18">
        <f t="shared" si="138"/>
        <v>22</v>
      </c>
      <c r="T1237" s="30">
        <f t="shared" si="139"/>
        <v>25535.066818181818</v>
      </c>
    </row>
    <row r="1238" spans="1:20" ht="14.25" customHeight="1">
      <c r="A1238" s="6">
        <v>45640</v>
      </c>
      <c r="B1238" s="7" t="s">
        <v>57</v>
      </c>
      <c r="C1238" s="7" t="s">
        <v>58</v>
      </c>
      <c r="D1238" s="7" t="s">
        <v>59</v>
      </c>
      <c r="E1238" s="7" t="s">
        <v>60</v>
      </c>
      <c r="F1238" s="7" t="s">
        <v>61</v>
      </c>
      <c r="G1238" s="7" t="s">
        <v>74</v>
      </c>
      <c r="H1238" s="7" t="s">
        <v>75</v>
      </c>
      <c r="I1238" s="7">
        <v>24</v>
      </c>
      <c r="J1238" s="7">
        <v>54</v>
      </c>
      <c r="K1238" s="7">
        <v>10063.44</v>
      </c>
      <c r="L1238" s="7"/>
      <c r="M1238" s="12" t="s">
        <v>105</v>
      </c>
      <c r="N1238" s="13">
        <f t="shared" si="133"/>
        <v>186.36</v>
      </c>
      <c r="O1238" s="13">
        <f t="shared" si="134"/>
        <v>10063.44</v>
      </c>
      <c r="P1238" s="13">
        <f t="shared" si="135"/>
        <v>138999.12</v>
      </c>
      <c r="Q1238" s="13">
        <f t="shared" si="136"/>
        <v>151978.23999999999</v>
      </c>
      <c r="R1238" s="13">
        <f t="shared" si="137"/>
        <v>3797564.19</v>
      </c>
      <c r="S1238" s="18">
        <f t="shared" si="138"/>
        <v>87</v>
      </c>
      <c r="T1238" s="30">
        <f t="shared" si="139"/>
        <v>43650.163103448278</v>
      </c>
    </row>
    <row r="1239" spans="1:20" ht="14.25" customHeight="1">
      <c r="A1239" s="6">
        <v>45646</v>
      </c>
      <c r="B1239" s="7" t="s">
        <v>57</v>
      </c>
      <c r="C1239" s="7" t="s">
        <v>96</v>
      </c>
      <c r="D1239" s="7" t="s">
        <v>97</v>
      </c>
      <c r="E1239" s="7" t="s">
        <v>60</v>
      </c>
      <c r="F1239" s="7" t="s">
        <v>61</v>
      </c>
      <c r="G1239" s="7" t="s">
        <v>18</v>
      </c>
      <c r="H1239" s="7" t="s">
        <v>131</v>
      </c>
      <c r="I1239" s="7">
        <v>600</v>
      </c>
      <c r="J1239" s="7">
        <v>50</v>
      </c>
      <c r="K1239" s="7">
        <v>10272.5</v>
      </c>
      <c r="L1239" s="7"/>
      <c r="M1239" s="12" t="s">
        <v>136</v>
      </c>
      <c r="N1239" s="13">
        <f t="shared" si="133"/>
        <v>205.45</v>
      </c>
      <c r="O1239" s="13">
        <f t="shared" si="134"/>
        <v>10272.5</v>
      </c>
      <c r="P1239" s="13">
        <f t="shared" si="135"/>
        <v>10272.5</v>
      </c>
      <c r="Q1239" s="13">
        <f t="shared" si="136"/>
        <v>547082.23999999999</v>
      </c>
      <c r="R1239" s="13">
        <f t="shared" si="137"/>
        <v>10819448.449999999</v>
      </c>
      <c r="S1239" s="18">
        <f t="shared" si="138"/>
        <v>83</v>
      </c>
      <c r="T1239" s="30">
        <f t="shared" si="139"/>
        <v>130354.80060240962</v>
      </c>
    </row>
    <row r="1240" spans="1:20" ht="14.25" customHeight="1">
      <c r="A1240" s="6">
        <v>45642</v>
      </c>
      <c r="B1240" s="7" t="s">
        <v>57</v>
      </c>
      <c r="C1240" s="7" t="s">
        <v>126</v>
      </c>
      <c r="D1240" s="7" t="s">
        <v>127</v>
      </c>
      <c r="E1240" s="7" t="s">
        <v>45</v>
      </c>
      <c r="F1240" s="7" t="s">
        <v>128</v>
      </c>
      <c r="G1240" s="7" t="s">
        <v>40</v>
      </c>
      <c r="H1240" s="7" t="s">
        <v>47</v>
      </c>
      <c r="I1240" s="7">
        <v>16</v>
      </c>
      <c r="J1240" s="7">
        <v>6</v>
      </c>
      <c r="K1240" s="7">
        <v>10368.6</v>
      </c>
      <c r="L1240" s="7"/>
      <c r="M1240" s="12" t="s">
        <v>105</v>
      </c>
      <c r="N1240" s="13">
        <f t="shared" si="133"/>
        <v>1728.1000000000001</v>
      </c>
      <c r="O1240" s="13">
        <f t="shared" si="134"/>
        <v>10368.6</v>
      </c>
      <c r="P1240" s="13">
        <f t="shared" si="135"/>
        <v>9123981.040000001</v>
      </c>
      <c r="Q1240" s="13">
        <f t="shared" si="136"/>
        <v>238792.24</v>
      </c>
      <c r="R1240" s="13">
        <f t="shared" si="137"/>
        <v>3787500.75</v>
      </c>
      <c r="S1240" s="18">
        <f t="shared" si="138"/>
        <v>86</v>
      </c>
      <c r="T1240" s="30">
        <f t="shared" si="139"/>
        <v>44040.70639534884</v>
      </c>
    </row>
    <row r="1241" spans="1:20" ht="14.25" customHeight="1">
      <c r="A1241" s="6">
        <v>45642</v>
      </c>
      <c r="B1241" s="7" t="s">
        <v>57</v>
      </c>
      <c r="C1241" s="7" t="s">
        <v>129</v>
      </c>
      <c r="D1241" s="7" t="s">
        <v>130</v>
      </c>
      <c r="E1241" s="7" t="s">
        <v>81</v>
      </c>
      <c r="F1241" s="7" t="s">
        <v>82</v>
      </c>
      <c r="G1241" s="7" t="s">
        <v>62</v>
      </c>
      <c r="H1241" s="7" t="s">
        <v>63</v>
      </c>
      <c r="I1241" s="7">
        <v>34</v>
      </c>
      <c r="J1241" s="7">
        <v>68</v>
      </c>
      <c r="K1241" s="7">
        <v>10451.6</v>
      </c>
      <c r="L1241" s="7"/>
      <c r="M1241" s="12" t="s">
        <v>136</v>
      </c>
      <c r="N1241" s="13">
        <f t="shared" si="133"/>
        <v>153.70000000000002</v>
      </c>
      <c r="O1241" s="13">
        <f t="shared" si="134"/>
        <v>10451.6</v>
      </c>
      <c r="P1241" s="13">
        <f t="shared" si="135"/>
        <v>991907.88</v>
      </c>
      <c r="Q1241" s="13">
        <f t="shared" si="136"/>
        <v>269749.86</v>
      </c>
      <c r="R1241" s="13">
        <f t="shared" si="137"/>
        <v>10809175.949999999</v>
      </c>
      <c r="S1241" s="18">
        <f t="shared" si="138"/>
        <v>82</v>
      </c>
      <c r="T1241" s="30">
        <f t="shared" si="139"/>
        <v>131819.21890243902</v>
      </c>
    </row>
    <row r="1242" spans="1:20" ht="14.25" customHeight="1">
      <c r="A1242" s="6">
        <v>45644</v>
      </c>
      <c r="B1242" s="7" t="s">
        <v>57</v>
      </c>
      <c r="C1242" s="7" t="s">
        <v>72</v>
      </c>
      <c r="D1242" s="7" t="s">
        <v>73</v>
      </c>
      <c r="E1242" s="7" t="s">
        <v>60</v>
      </c>
      <c r="F1242" s="7" t="s">
        <v>61</v>
      </c>
      <c r="G1242" s="7" t="s">
        <v>26</v>
      </c>
      <c r="H1242" s="7" t="s">
        <v>27</v>
      </c>
      <c r="I1242" s="7">
        <v>24</v>
      </c>
      <c r="J1242" s="7">
        <v>24</v>
      </c>
      <c r="K1242" s="7">
        <v>10500</v>
      </c>
      <c r="L1242" s="7"/>
      <c r="M1242" s="12" t="s">
        <v>136</v>
      </c>
      <c r="N1242" s="13">
        <f t="shared" si="133"/>
        <v>437.5</v>
      </c>
      <c r="O1242" s="13">
        <f t="shared" si="134"/>
        <v>10500</v>
      </c>
      <c r="P1242" s="13">
        <f t="shared" si="135"/>
        <v>26340</v>
      </c>
      <c r="Q1242" s="13">
        <f t="shared" si="136"/>
        <v>342244.75</v>
      </c>
      <c r="R1242" s="13">
        <f t="shared" si="137"/>
        <v>10798724.35</v>
      </c>
      <c r="S1242" s="18">
        <f t="shared" si="138"/>
        <v>81</v>
      </c>
      <c r="T1242" s="30">
        <f t="shared" si="139"/>
        <v>133317.58456790124</v>
      </c>
    </row>
    <row r="1243" spans="1:20" ht="14.25" customHeight="1">
      <c r="A1243" s="6">
        <v>45644</v>
      </c>
      <c r="B1243" s="7" t="s">
        <v>57</v>
      </c>
      <c r="C1243" s="7" t="s">
        <v>72</v>
      </c>
      <c r="D1243" s="7" t="s">
        <v>73</v>
      </c>
      <c r="E1243" s="7" t="s">
        <v>60</v>
      </c>
      <c r="F1243" s="7" t="s">
        <v>61</v>
      </c>
      <c r="G1243" s="7" t="s">
        <v>18</v>
      </c>
      <c r="H1243" s="7" t="s">
        <v>104</v>
      </c>
      <c r="I1243" s="7">
        <v>480</v>
      </c>
      <c r="J1243" s="7">
        <v>150</v>
      </c>
      <c r="K1243" s="7">
        <v>10500</v>
      </c>
      <c r="L1243" s="7"/>
      <c r="M1243" s="12" t="s">
        <v>136</v>
      </c>
      <c r="N1243" s="13">
        <f t="shared" si="133"/>
        <v>70</v>
      </c>
      <c r="O1243" s="13">
        <f t="shared" si="134"/>
        <v>10500</v>
      </c>
      <c r="P1243" s="13">
        <f t="shared" si="135"/>
        <v>279089.8</v>
      </c>
      <c r="Q1243" s="13">
        <f t="shared" si="136"/>
        <v>331744.75</v>
      </c>
      <c r="R1243" s="13">
        <f t="shared" si="137"/>
        <v>10788224.35</v>
      </c>
      <c r="S1243" s="18">
        <f t="shared" si="138"/>
        <v>80</v>
      </c>
      <c r="T1243" s="30">
        <f t="shared" si="139"/>
        <v>134852.80437500001</v>
      </c>
    </row>
    <row r="1244" spans="1:20" ht="14.25" customHeight="1">
      <c r="A1244" s="6">
        <v>45643</v>
      </c>
      <c r="B1244" s="7" t="s">
        <v>57</v>
      </c>
      <c r="C1244" s="7" t="s">
        <v>137</v>
      </c>
      <c r="D1244" s="7" t="s">
        <v>138</v>
      </c>
      <c r="E1244" s="7" t="s">
        <v>60</v>
      </c>
      <c r="F1244" s="7" t="s">
        <v>61</v>
      </c>
      <c r="G1244" s="7" t="s">
        <v>26</v>
      </c>
      <c r="H1244" s="7" t="s">
        <v>116</v>
      </c>
      <c r="I1244" s="7">
        <v>144</v>
      </c>
      <c r="J1244" s="7">
        <v>241</v>
      </c>
      <c r="K1244" s="7">
        <v>10543.75</v>
      </c>
      <c r="L1244" s="7"/>
      <c r="M1244" s="12" t="s">
        <v>136</v>
      </c>
      <c r="N1244" s="13">
        <f t="shared" si="133"/>
        <v>43.75</v>
      </c>
      <c r="O1244" s="13">
        <f t="shared" si="134"/>
        <v>10543.75</v>
      </c>
      <c r="P1244" s="13">
        <f t="shared" si="135"/>
        <v>10543.75</v>
      </c>
      <c r="Q1244" s="13">
        <f t="shared" si="136"/>
        <v>217504.39</v>
      </c>
      <c r="R1244" s="13">
        <f t="shared" si="137"/>
        <v>10777724.35</v>
      </c>
      <c r="S1244" s="18">
        <f t="shared" si="138"/>
        <v>79</v>
      </c>
      <c r="T1244" s="30">
        <f t="shared" si="139"/>
        <v>136426.8905063291</v>
      </c>
    </row>
    <row r="1245" spans="1:20" ht="14.25" customHeight="1">
      <c r="A1245" s="6">
        <v>45639</v>
      </c>
      <c r="B1245" s="7" t="s">
        <v>57</v>
      </c>
      <c r="C1245" s="7" t="s">
        <v>67</v>
      </c>
      <c r="D1245" s="7" t="s">
        <v>68</v>
      </c>
      <c r="E1245" s="7" t="s">
        <v>60</v>
      </c>
      <c r="F1245" s="7" t="s">
        <v>61</v>
      </c>
      <c r="G1245" s="7" t="s">
        <v>74</v>
      </c>
      <c r="H1245" s="7" t="s">
        <v>75</v>
      </c>
      <c r="I1245" s="7">
        <v>12</v>
      </c>
      <c r="J1245" s="7">
        <v>12</v>
      </c>
      <c r="K1245" s="7">
        <v>10596.48</v>
      </c>
      <c r="L1245" s="7"/>
      <c r="M1245" s="12" t="s">
        <v>64</v>
      </c>
      <c r="N1245" s="13">
        <f t="shared" si="133"/>
        <v>883.04</v>
      </c>
      <c r="O1245" s="13">
        <f t="shared" si="134"/>
        <v>10596.48</v>
      </c>
      <c r="P1245" s="13">
        <f t="shared" si="135"/>
        <v>128935.67999999999</v>
      </c>
      <c r="Q1245" s="13">
        <f t="shared" si="136"/>
        <v>122027.93</v>
      </c>
      <c r="R1245" s="13">
        <f t="shared" si="137"/>
        <v>551770.67000000004</v>
      </c>
      <c r="S1245" s="18">
        <f t="shared" si="138"/>
        <v>21</v>
      </c>
      <c r="T1245" s="30">
        <f t="shared" si="139"/>
        <v>26274.793809523813</v>
      </c>
    </row>
    <row r="1246" spans="1:20" ht="14.25" customHeight="1">
      <c r="A1246" s="6">
        <v>45639</v>
      </c>
      <c r="B1246" s="7" t="s">
        <v>57</v>
      </c>
      <c r="C1246" s="7" t="s">
        <v>69</v>
      </c>
      <c r="D1246" s="7" t="s">
        <v>70</v>
      </c>
      <c r="E1246" s="7" t="s">
        <v>60</v>
      </c>
      <c r="F1246" s="7" t="s">
        <v>61</v>
      </c>
      <c r="G1246" s="7" t="s">
        <v>74</v>
      </c>
      <c r="H1246" s="7" t="s">
        <v>75</v>
      </c>
      <c r="I1246" s="7">
        <v>48</v>
      </c>
      <c r="J1246" s="7">
        <v>144</v>
      </c>
      <c r="K1246" s="7">
        <v>10997.28</v>
      </c>
      <c r="L1246" s="7"/>
      <c r="M1246" s="12" t="s">
        <v>64</v>
      </c>
      <c r="N1246" s="13">
        <f t="shared" si="133"/>
        <v>76.37</v>
      </c>
      <c r="O1246" s="13">
        <f t="shared" si="134"/>
        <v>10997.28</v>
      </c>
      <c r="P1246" s="13">
        <f t="shared" si="135"/>
        <v>118339.2</v>
      </c>
      <c r="Q1246" s="13">
        <f t="shared" si="136"/>
        <v>295041.97000000003</v>
      </c>
      <c r="R1246" s="13">
        <f t="shared" si="137"/>
        <v>541174.18999999994</v>
      </c>
      <c r="S1246" s="18">
        <f t="shared" si="138"/>
        <v>20</v>
      </c>
      <c r="T1246" s="30">
        <f t="shared" si="139"/>
        <v>27058.709499999997</v>
      </c>
    </row>
    <row r="1247" spans="1:20" ht="14.25" customHeight="1">
      <c r="A1247" s="6">
        <v>45640</v>
      </c>
      <c r="B1247" s="7" t="s">
        <v>57</v>
      </c>
      <c r="C1247" s="7" t="s">
        <v>106</v>
      </c>
      <c r="D1247" s="7" t="s">
        <v>107</v>
      </c>
      <c r="E1247" s="7" t="s">
        <v>81</v>
      </c>
      <c r="F1247" s="7" t="s">
        <v>82</v>
      </c>
      <c r="G1247" s="7" t="s">
        <v>40</v>
      </c>
      <c r="H1247" s="7" t="s">
        <v>42</v>
      </c>
      <c r="I1247" s="7">
        <v>12</v>
      </c>
      <c r="J1247" s="7">
        <v>12</v>
      </c>
      <c r="K1247" s="7">
        <v>11015.16</v>
      </c>
      <c r="L1247" s="7"/>
      <c r="M1247" s="12" t="s">
        <v>105</v>
      </c>
      <c r="N1247" s="13">
        <f t="shared" si="133"/>
        <v>917.93</v>
      </c>
      <c r="O1247" s="13">
        <f t="shared" si="134"/>
        <v>11015.16</v>
      </c>
      <c r="P1247" s="13">
        <f t="shared" si="135"/>
        <v>1039518.72</v>
      </c>
      <c r="Q1247" s="13">
        <f t="shared" si="136"/>
        <v>190174.46</v>
      </c>
      <c r="R1247" s="13">
        <f t="shared" si="137"/>
        <v>3777132.15</v>
      </c>
      <c r="S1247" s="18">
        <f t="shared" si="138"/>
        <v>85</v>
      </c>
      <c r="T1247" s="30">
        <f t="shared" si="139"/>
        <v>44436.848823529413</v>
      </c>
    </row>
    <row r="1248" spans="1:20" ht="14.25" customHeight="1">
      <c r="A1248" s="6">
        <v>45642</v>
      </c>
      <c r="B1248" s="7" t="s">
        <v>57</v>
      </c>
      <c r="C1248" s="7" t="s">
        <v>129</v>
      </c>
      <c r="D1248" s="7" t="s">
        <v>130</v>
      </c>
      <c r="E1248" s="7" t="s">
        <v>81</v>
      </c>
      <c r="F1248" s="7" t="s">
        <v>82</v>
      </c>
      <c r="G1248" s="7" t="s">
        <v>40</v>
      </c>
      <c r="H1248" s="7" t="s">
        <v>41</v>
      </c>
      <c r="I1248" s="7">
        <v>1080</v>
      </c>
      <c r="J1248" s="7">
        <v>240</v>
      </c>
      <c r="K1248" s="7">
        <v>11016</v>
      </c>
      <c r="L1248" s="7"/>
      <c r="M1248" s="12" t="s">
        <v>105</v>
      </c>
      <c r="N1248" s="13">
        <f t="shared" si="133"/>
        <v>45.9</v>
      </c>
      <c r="O1248" s="13">
        <f t="shared" si="134"/>
        <v>11016</v>
      </c>
      <c r="P1248" s="13">
        <f t="shared" si="135"/>
        <v>47900.700000000004</v>
      </c>
      <c r="Q1248" s="13">
        <f t="shared" si="136"/>
        <v>259298.25999999995</v>
      </c>
      <c r="R1248" s="13">
        <f t="shared" si="137"/>
        <v>3766116.9899999998</v>
      </c>
      <c r="S1248" s="18">
        <f t="shared" si="138"/>
        <v>84</v>
      </c>
      <c r="T1248" s="30">
        <f t="shared" si="139"/>
        <v>44834.726071428566</v>
      </c>
    </row>
    <row r="1249" spans="1:20" ht="14.25" customHeight="1">
      <c r="A1249" s="6">
        <v>45640</v>
      </c>
      <c r="B1249" s="7" t="s">
        <v>57</v>
      </c>
      <c r="C1249" s="7" t="s">
        <v>96</v>
      </c>
      <c r="D1249" s="7" t="s">
        <v>97</v>
      </c>
      <c r="E1249" s="7" t="s">
        <v>60</v>
      </c>
      <c r="F1249" s="7" t="s">
        <v>61</v>
      </c>
      <c r="G1249" s="7" t="s">
        <v>62</v>
      </c>
      <c r="H1249" s="7" t="s">
        <v>124</v>
      </c>
      <c r="I1249" s="7">
        <v>12</v>
      </c>
      <c r="J1249" s="7">
        <v>60</v>
      </c>
      <c r="K1249" s="7">
        <v>11055.6</v>
      </c>
      <c r="L1249" s="7"/>
      <c r="M1249" s="12" t="s">
        <v>105</v>
      </c>
      <c r="N1249" s="13">
        <f t="shared" si="133"/>
        <v>184.26000000000002</v>
      </c>
      <c r="O1249" s="13">
        <f t="shared" si="134"/>
        <v>11055.6</v>
      </c>
      <c r="P1249" s="13">
        <f t="shared" si="135"/>
        <v>339719.14</v>
      </c>
      <c r="Q1249" s="13">
        <f t="shared" si="136"/>
        <v>536809.74</v>
      </c>
      <c r="R1249" s="13">
        <f t="shared" si="137"/>
        <v>3755100.9899999998</v>
      </c>
      <c r="S1249" s="18">
        <f t="shared" si="138"/>
        <v>83</v>
      </c>
      <c r="T1249" s="30">
        <f t="shared" si="139"/>
        <v>45242.180602409637</v>
      </c>
    </row>
    <row r="1250" spans="1:20" ht="14.25" customHeight="1">
      <c r="A1250" s="6">
        <v>45640</v>
      </c>
      <c r="B1250" s="7" t="s">
        <v>57</v>
      </c>
      <c r="C1250" s="7" t="s">
        <v>58</v>
      </c>
      <c r="D1250" s="7" t="s">
        <v>59</v>
      </c>
      <c r="E1250" s="7" t="s">
        <v>60</v>
      </c>
      <c r="F1250" s="7" t="s">
        <v>61</v>
      </c>
      <c r="G1250" s="7" t="s">
        <v>18</v>
      </c>
      <c r="H1250" s="7" t="s">
        <v>102</v>
      </c>
      <c r="I1250" s="7">
        <v>200</v>
      </c>
      <c r="J1250" s="7">
        <v>20</v>
      </c>
      <c r="K1250" s="7">
        <v>11160.8</v>
      </c>
      <c r="L1250" s="7"/>
      <c r="M1250" s="12" t="s">
        <v>64</v>
      </c>
      <c r="N1250" s="13">
        <f t="shared" si="133"/>
        <v>558.04</v>
      </c>
      <c r="O1250" s="13">
        <f t="shared" si="134"/>
        <v>11160.8</v>
      </c>
      <c r="P1250" s="13">
        <f t="shared" si="135"/>
        <v>111818.28</v>
      </c>
      <c r="Q1250" s="13">
        <f t="shared" si="136"/>
        <v>141914.79999999999</v>
      </c>
      <c r="R1250" s="13">
        <f t="shared" si="137"/>
        <v>530176.90999999992</v>
      </c>
      <c r="S1250" s="18">
        <f t="shared" si="138"/>
        <v>19</v>
      </c>
      <c r="T1250" s="30">
        <f t="shared" si="139"/>
        <v>27904.047894736839</v>
      </c>
    </row>
    <row r="1251" spans="1:20" ht="14.25" customHeight="1">
      <c r="A1251" s="6">
        <v>45643</v>
      </c>
      <c r="B1251" s="7" t="s">
        <v>57</v>
      </c>
      <c r="C1251" s="7" t="s">
        <v>58</v>
      </c>
      <c r="D1251" s="7" t="s">
        <v>59</v>
      </c>
      <c r="E1251" s="7" t="s">
        <v>60</v>
      </c>
      <c r="F1251" s="7" t="s">
        <v>61</v>
      </c>
      <c r="G1251" s="7" t="s">
        <v>18</v>
      </c>
      <c r="H1251" s="7" t="s">
        <v>102</v>
      </c>
      <c r="I1251" s="7">
        <v>200</v>
      </c>
      <c r="J1251" s="7">
        <v>20</v>
      </c>
      <c r="K1251" s="7">
        <v>11160.8</v>
      </c>
      <c r="L1251" s="7"/>
      <c r="M1251" s="12" t="s">
        <v>136</v>
      </c>
      <c r="N1251" s="13">
        <f t="shared" si="133"/>
        <v>558.04</v>
      </c>
      <c r="O1251" s="13">
        <f t="shared" si="134"/>
        <v>11160.8</v>
      </c>
      <c r="P1251" s="13">
        <f t="shared" si="135"/>
        <v>100657.48000000001</v>
      </c>
      <c r="Q1251" s="13">
        <f t="shared" si="136"/>
        <v>130754</v>
      </c>
      <c r="R1251" s="13">
        <f t="shared" si="137"/>
        <v>10767180.6</v>
      </c>
      <c r="S1251" s="18">
        <f t="shared" si="138"/>
        <v>78</v>
      </c>
      <c r="T1251" s="30">
        <f t="shared" si="139"/>
        <v>138040.77692307692</v>
      </c>
    </row>
    <row r="1252" spans="1:20" ht="14.25" customHeight="1">
      <c r="A1252" s="6">
        <v>45642</v>
      </c>
      <c r="B1252" s="7" t="s">
        <v>57</v>
      </c>
      <c r="C1252" s="7" t="s">
        <v>126</v>
      </c>
      <c r="D1252" s="7" t="s">
        <v>127</v>
      </c>
      <c r="E1252" s="7" t="s">
        <v>45</v>
      </c>
      <c r="F1252" s="7" t="s">
        <v>128</v>
      </c>
      <c r="G1252" s="7" t="s">
        <v>31</v>
      </c>
      <c r="H1252" s="7" t="s">
        <v>32</v>
      </c>
      <c r="I1252" s="7">
        <v>20</v>
      </c>
      <c r="J1252" s="7">
        <v>24</v>
      </c>
      <c r="K1252" s="7">
        <v>11163.12</v>
      </c>
      <c r="L1252" s="7"/>
      <c r="M1252" s="12" t="s">
        <v>105</v>
      </c>
      <c r="N1252" s="13">
        <f t="shared" si="133"/>
        <v>465.13000000000005</v>
      </c>
      <c r="O1252" s="13">
        <f t="shared" si="134"/>
        <v>11163.12</v>
      </c>
      <c r="P1252" s="13">
        <f t="shared" si="135"/>
        <v>128257.68</v>
      </c>
      <c r="Q1252" s="13">
        <f t="shared" si="136"/>
        <v>228423.63999999998</v>
      </c>
      <c r="R1252" s="13">
        <f t="shared" si="137"/>
        <v>3744045.39</v>
      </c>
      <c r="S1252" s="18">
        <f t="shared" si="138"/>
        <v>82</v>
      </c>
      <c r="T1252" s="30">
        <f t="shared" si="139"/>
        <v>45659.090121951223</v>
      </c>
    </row>
    <row r="1253" spans="1:20" ht="14.25" customHeight="1">
      <c r="A1253" s="6">
        <v>45640</v>
      </c>
      <c r="B1253" s="7" t="s">
        <v>57</v>
      </c>
      <c r="C1253" s="7" t="s">
        <v>90</v>
      </c>
      <c r="D1253" s="7" t="s">
        <v>91</v>
      </c>
      <c r="E1253" s="7" t="s">
        <v>81</v>
      </c>
      <c r="F1253" s="7" t="s">
        <v>82</v>
      </c>
      <c r="G1253" s="7" t="s">
        <v>31</v>
      </c>
      <c r="H1253" s="7" t="s">
        <v>32</v>
      </c>
      <c r="I1253" s="7">
        <v>24</v>
      </c>
      <c r="J1253" s="7">
        <v>24</v>
      </c>
      <c r="K1253" s="7">
        <v>11170.08</v>
      </c>
      <c r="L1253" s="7"/>
      <c r="M1253" s="12" t="s">
        <v>105</v>
      </c>
      <c r="N1253" s="13">
        <f t="shared" si="133"/>
        <v>465.42</v>
      </c>
      <c r="O1253" s="13">
        <f t="shared" si="134"/>
        <v>11170.08</v>
      </c>
      <c r="P1253" s="13">
        <f t="shared" si="135"/>
        <v>117094.56</v>
      </c>
      <c r="Q1253" s="13">
        <f t="shared" si="136"/>
        <v>241646.33000000002</v>
      </c>
      <c r="R1253" s="13">
        <f t="shared" si="137"/>
        <v>3732882.27</v>
      </c>
      <c r="S1253" s="18">
        <f t="shared" si="138"/>
        <v>81</v>
      </c>
      <c r="T1253" s="30">
        <f t="shared" si="139"/>
        <v>46084.966296296298</v>
      </c>
    </row>
    <row r="1254" spans="1:20" ht="14.25" customHeight="1">
      <c r="A1254" s="6">
        <v>45640</v>
      </c>
      <c r="B1254" s="7" t="s">
        <v>57</v>
      </c>
      <c r="C1254" s="7" t="s">
        <v>79</v>
      </c>
      <c r="D1254" s="7" t="s">
        <v>80</v>
      </c>
      <c r="E1254" s="7" t="s">
        <v>81</v>
      </c>
      <c r="F1254" s="7" t="s">
        <v>82</v>
      </c>
      <c r="G1254" s="7" t="s">
        <v>40</v>
      </c>
      <c r="H1254" s="7" t="s">
        <v>93</v>
      </c>
      <c r="I1254" s="7">
        <v>32</v>
      </c>
      <c r="J1254" s="7">
        <v>64</v>
      </c>
      <c r="K1254" s="7">
        <v>11214.08</v>
      </c>
      <c r="L1254" s="7"/>
      <c r="M1254" s="12" t="s">
        <v>105</v>
      </c>
      <c r="N1254" s="13">
        <f t="shared" si="133"/>
        <v>175.22</v>
      </c>
      <c r="O1254" s="13">
        <f t="shared" si="134"/>
        <v>11214.08</v>
      </c>
      <c r="P1254" s="13">
        <f t="shared" si="135"/>
        <v>905147.60000000009</v>
      </c>
      <c r="Q1254" s="13">
        <f t="shared" si="136"/>
        <v>123760.98999999999</v>
      </c>
      <c r="R1254" s="13">
        <f t="shared" si="137"/>
        <v>3721712.19</v>
      </c>
      <c r="S1254" s="18">
        <f t="shared" si="138"/>
        <v>80</v>
      </c>
      <c r="T1254" s="30">
        <f t="shared" si="139"/>
        <v>46521.402374999998</v>
      </c>
    </row>
    <row r="1255" spans="1:20" ht="14.25" customHeight="1">
      <c r="A1255" s="6">
        <v>45644</v>
      </c>
      <c r="B1255" s="7" t="s">
        <v>57</v>
      </c>
      <c r="C1255" s="7" t="s">
        <v>72</v>
      </c>
      <c r="D1255" s="7" t="s">
        <v>73</v>
      </c>
      <c r="E1255" s="7" t="s">
        <v>60</v>
      </c>
      <c r="F1255" s="7" t="s">
        <v>61</v>
      </c>
      <c r="G1255" s="7" t="s">
        <v>62</v>
      </c>
      <c r="H1255" s="7" t="s">
        <v>124</v>
      </c>
      <c r="I1255" s="7">
        <v>4</v>
      </c>
      <c r="J1255" s="7">
        <v>20</v>
      </c>
      <c r="K1255" s="7">
        <v>11296.4</v>
      </c>
      <c r="L1255" s="7"/>
      <c r="M1255" s="12" t="s">
        <v>136</v>
      </c>
      <c r="N1255" s="13">
        <f t="shared" si="133"/>
        <v>564.81999999999994</v>
      </c>
      <c r="O1255" s="13">
        <f t="shared" si="134"/>
        <v>11296.399999999998</v>
      </c>
      <c r="P1255" s="13">
        <f t="shared" si="135"/>
        <v>328663.54000000004</v>
      </c>
      <c r="Q1255" s="13">
        <f t="shared" si="136"/>
        <v>321244.75</v>
      </c>
      <c r="R1255" s="13">
        <f t="shared" si="137"/>
        <v>10756019.799999999</v>
      </c>
      <c r="S1255" s="18">
        <f t="shared" si="138"/>
        <v>77</v>
      </c>
      <c r="T1255" s="30">
        <f t="shared" si="139"/>
        <v>139688.56883116881</v>
      </c>
    </row>
    <row r="1256" spans="1:20" ht="14.25" customHeight="1">
      <c r="A1256" s="6">
        <v>45643</v>
      </c>
      <c r="B1256" s="7" t="s">
        <v>57</v>
      </c>
      <c r="C1256" s="7" t="s">
        <v>84</v>
      </c>
      <c r="D1256" s="7" t="s">
        <v>85</v>
      </c>
      <c r="E1256" s="7" t="s">
        <v>60</v>
      </c>
      <c r="F1256" s="7" t="s">
        <v>61</v>
      </c>
      <c r="G1256" s="7" t="s">
        <v>62</v>
      </c>
      <c r="H1256" s="7" t="s">
        <v>124</v>
      </c>
      <c r="I1256" s="7">
        <v>4</v>
      </c>
      <c r="J1256" s="7">
        <v>20</v>
      </c>
      <c r="K1256" s="7">
        <v>11296.4</v>
      </c>
      <c r="L1256" s="7"/>
      <c r="M1256" s="12" t="s">
        <v>136</v>
      </c>
      <c r="N1256" s="13">
        <f t="shared" si="133"/>
        <v>564.81999999999994</v>
      </c>
      <c r="O1256" s="13">
        <f t="shared" si="134"/>
        <v>11296.399999999998</v>
      </c>
      <c r="P1256" s="13">
        <f t="shared" si="135"/>
        <v>317367.14</v>
      </c>
      <c r="Q1256" s="13">
        <f t="shared" si="136"/>
        <v>247996.72</v>
      </c>
      <c r="R1256" s="13">
        <f t="shared" si="137"/>
        <v>10744723.399999999</v>
      </c>
      <c r="S1256" s="18">
        <f t="shared" si="138"/>
        <v>76</v>
      </c>
      <c r="T1256" s="30">
        <f t="shared" si="139"/>
        <v>141377.93947368418</v>
      </c>
    </row>
    <row r="1257" spans="1:20" ht="14.25" customHeight="1">
      <c r="A1257" s="6">
        <v>45640</v>
      </c>
      <c r="B1257" s="7" t="s">
        <v>57</v>
      </c>
      <c r="C1257" s="7" t="s">
        <v>65</v>
      </c>
      <c r="D1257" s="7" t="s">
        <v>66</v>
      </c>
      <c r="E1257" s="7" t="s">
        <v>60</v>
      </c>
      <c r="F1257" s="7" t="s">
        <v>61</v>
      </c>
      <c r="G1257" s="7" t="s">
        <v>62</v>
      </c>
      <c r="H1257" s="7" t="s">
        <v>124</v>
      </c>
      <c r="I1257" s="7">
        <v>4</v>
      </c>
      <c r="J1257" s="7">
        <v>20</v>
      </c>
      <c r="K1257" s="7">
        <v>11296.4</v>
      </c>
      <c r="L1257" s="7"/>
      <c r="M1257" s="12" t="s">
        <v>105</v>
      </c>
      <c r="N1257" s="13">
        <f t="shared" si="133"/>
        <v>564.81999999999994</v>
      </c>
      <c r="O1257" s="13">
        <f t="shared" si="134"/>
        <v>11296.399999999998</v>
      </c>
      <c r="P1257" s="13">
        <f t="shared" si="135"/>
        <v>306070.74000000005</v>
      </c>
      <c r="Q1257" s="13">
        <f t="shared" si="136"/>
        <v>293462.90000000002</v>
      </c>
      <c r="R1257" s="13">
        <f t="shared" si="137"/>
        <v>3710498.11</v>
      </c>
      <c r="S1257" s="18">
        <f t="shared" si="138"/>
        <v>79</v>
      </c>
      <c r="T1257" s="30">
        <f t="shared" si="139"/>
        <v>46968.330506329112</v>
      </c>
    </row>
    <row r="1258" spans="1:20" ht="14.25" customHeight="1">
      <c r="A1258" s="6">
        <v>45644</v>
      </c>
      <c r="B1258" s="7" t="s">
        <v>57</v>
      </c>
      <c r="C1258" s="7" t="s">
        <v>65</v>
      </c>
      <c r="D1258" s="7" t="s">
        <v>66</v>
      </c>
      <c r="E1258" s="7" t="s">
        <v>60</v>
      </c>
      <c r="F1258" s="7" t="s">
        <v>61</v>
      </c>
      <c r="G1258" s="7" t="s">
        <v>62</v>
      </c>
      <c r="H1258" s="7" t="s">
        <v>124</v>
      </c>
      <c r="I1258" s="7">
        <v>4</v>
      </c>
      <c r="J1258" s="7">
        <v>20</v>
      </c>
      <c r="K1258" s="7">
        <v>11296.4</v>
      </c>
      <c r="L1258" s="7"/>
      <c r="M1258" s="12" t="s">
        <v>136</v>
      </c>
      <c r="N1258" s="13">
        <f t="shared" si="133"/>
        <v>564.81999999999994</v>
      </c>
      <c r="O1258" s="13">
        <f t="shared" si="134"/>
        <v>11296.399999999998</v>
      </c>
      <c r="P1258" s="13">
        <f t="shared" si="135"/>
        <v>294774.34000000003</v>
      </c>
      <c r="Q1258" s="13">
        <f t="shared" si="136"/>
        <v>282166.5</v>
      </c>
      <c r="R1258" s="13">
        <f t="shared" si="137"/>
        <v>10733427</v>
      </c>
      <c r="S1258" s="18">
        <f t="shared" si="138"/>
        <v>75</v>
      </c>
      <c r="T1258" s="30">
        <f t="shared" si="139"/>
        <v>143112.35999999999</v>
      </c>
    </row>
    <row r="1259" spans="1:20" ht="14.25" customHeight="1">
      <c r="A1259" s="6">
        <v>45640</v>
      </c>
      <c r="B1259" s="7" t="s">
        <v>57</v>
      </c>
      <c r="C1259" s="7" t="s">
        <v>106</v>
      </c>
      <c r="D1259" s="7" t="s">
        <v>107</v>
      </c>
      <c r="E1259" s="7" t="s">
        <v>81</v>
      </c>
      <c r="F1259" s="7" t="s">
        <v>82</v>
      </c>
      <c r="G1259" s="7" t="s">
        <v>40</v>
      </c>
      <c r="H1259" s="7" t="s">
        <v>93</v>
      </c>
      <c r="I1259" s="7">
        <v>4</v>
      </c>
      <c r="J1259" s="7">
        <v>8</v>
      </c>
      <c r="K1259" s="7">
        <v>11348.4</v>
      </c>
      <c r="L1259" s="7"/>
      <c r="M1259" s="12" t="s">
        <v>105</v>
      </c>
      <c r="N1259" s="13">
        <f t="shared" si="133"/>
        <v>1418.55</v>
      </c>
      <c r="O1259" s="13">
        <f t="shared" si="134"/>
        <v>11348.4</v>
      </c>
      <c r="P1259" s="13">
        <f t="shared" si="135"/>
        <v>893933.52</v>
      </c>
      <c r="Q1259" s="13">
        <f t="shared" si="136"/>
        <v>179159.30000000002</v>
      </c>
      <c r="R1259" s="13">
        <f t="shared" si="137"/>
        <v>3699201.71</v>
      </c>
      <c r="S1259" s="18">
        <f t="shared" si="138"/>
        <v>78</v>
      </c>
      <c r="T1259" s="30">
        <f t="shared" si="139"/>
        <v>47425.662948717945</v>
      </c>
    </row>
    <row r="1260" spans="1:20" ht="14.25" customHeight="1">
      <c r="A1260" s="6">
        <v>45640</v>
      </c>
      <c r="B1260" s="7" t="s">
        <v>57</v>
      </c>
      <c r="C1260" s="7" t="s">
        <v>79</v>
      </c>
      <c r="D1260" s="7" t="s">
        <v>80</v>
      </c>
      <c r="E1260" s="7" t="s">
        <v>81</v>
      </c>
      <c r="F1260" s="7" t="s">
        <v>82</v>
      </c>
      <c r="G1260" s="7" t="s">
        <v>40</v>
      </c>
      <c r="H1260" s="7" t="s">
        <v>93</v>
      </c>
      <c r="I1260" s="7">
        <v>4</v>
      </c>
      <c r="J1260" s="7">
        <v>8</v>
      </c>
      <c r="K1260" s="7">
        <v>11348.4</v>
      </c>
      <c r="L1260" s="7"/>
      <c r="M1260" s="12" t="s">
        <v>105</v>
      </c>
      <c r="N1260" s="13">
        <f t="shared" si="133"/>
        <v>1418.55</v>
      </c>
      <c r="O1260" s="13">
        <f t="shared" si="134"/>
        <v>11348.4</v>
      </c>
      <c r="P1260" s="13">
        <f t="shared" si="135"/>
        <v>882585.12000000011</v>
      </c>
      <c r="Q1260" s="13">
        <f t="shared" si="136"/>
        <v>112546.90999999999</v>
      </c>
      <c r="R1260" s="13">
        <f t="shared" si="137"/>
        <v>3687853.31</v>
      </c>
      <c r="S1260" s="18">
        <f t="shared" si="138"/>
        <v>77</v>
      </c>
      <c r="T1260" s="30">
        <f t="shared" si="139"/>
        <v>47894.198831168833</v>
      </c>
    </row>
    <row r="1261" spans="1:20" ht="14.25" customHeight="1">
      <c r="A1261" s="6">
        <v>45642</v>
      </c>
      <c r="B1261" s="7" t="s">
        <v>57</v>
      </c>
      <c r="C1261" s="7" t="s">
        <v>129</v>
      </c>
      <c r="D1261" s="7" t="s">
        <v>130</v>
      </c>
      <c r="E1261" s="7" t="s">
        <v>81</v>
      </c>
      <c r="F1261" s="7" t="s">
        <v>82</v>
      </c>
      <c r="G1261" s="7" t="s">
        <v>40</v>
      </c>
      <c r="H1261" s="7" t="s">
        <v>93</v>
      </c>
      <c r="I1261" s="7">
        <v>4</v>
      </c>
      <c r="J1261" s="7">
        <v>8</v>
      </c>
      <c r="K1261" s="7">
        <v>11348.4</v>
      </c>
      <c r="L1261" s="7"/>
      <c r="M1261" s="12" t="s">
        <v>105</v>
      </c>
      <c r="N1261" s="13">
        <f t="shared" si="133"/>
        <v>1418.55</v>
      </c>
      <c r="O1261" s="13">
        <f t="shared" si="134"/>
        <v>11348.4</v>
      </c>
      <c r="P1261" s="13">
        <f t="shared" si="135"/>
        <v>871236.72</v>
      </c>
      <c r="Q1261" s="13">
        <f t="shared" si="136"/>
        <v>248282.25999999995</v>
      </c>
      <c r="R1261" s="13">
        <f t="shared" si="137"/>
        <v>3676504.91</v>
      </c>
      <c r="S1261" s="18">
        <f t="shared" si="138"/>
        <v>76</v>
      </c>
      <c r="T1261" s="30">
        <f t="shared" si="139"/>
        <v>48375.064605263156</v>
      </c>
    </row>
    <row r="1262" spans="1:20" ht="14.25" customHeight="1">
      <c r="A1262" s="6">
        <v>45640</v>
      </c>
      <c r="B1262" s="7" t="s">
        <v>57</v>
      </c>
      <c r="C1262" s="7" t="s">
        <v>65</v>
      </c>
      <c r="D1262" s="7" t="s">
        <v>66</v>
      </c>
      <c r="E1262" s="7" t="s">
        <v>60</v>
      </c>
      <c r="F1262" s="7" t="s">
        <v>61</v>
      </c>
      <c r="G1262" s="7" t="s">
        <v>40</v>
      </c>
      <c r="H1262" s="7" t="s">
        <v>93</v>
      </c>
      <c r="I1262" s="7">
        <v>4</v>
      </c>
      <c r="J1262" s="7">
        <v>8</v>
      </c>
      <c r="K1262" s="7">
        <v>11348.4</v>
      </c>
      <c r="L1262" s="7"/>
      <c r="M1262" s="12" t="s">
        <v>105</v>
      </c>
      <c r="N1262" s="13">
        <f t="shared" si="133"/>
        <v>1418.55</v>
      </c>
      <c r="O1262" s="13">
        <f t="shared" si="134"/>
        <v>11348.4</v>
      </c>
      <c r="P1262" s="13">
        <f t="shared" si="135"/>
        <v>859888.32000000007</v>
      </c>
      <c r="Q1262" s="13">
        <f t="shared" si="136"/>
        <v>270870.09999999998</v>
      </c>
      <c r="R1262" s="13">
        <f t="shared" si="137"/>
        <v>3665156.51</v>
      </c>
      <c r="S1262" s="18">
        <f t="shared" si="138"/>
        <v>75</v>
      </c>
      <c r="T1262" s="30">
        <f t="shared" si="139"/>
        <v>48868.753466666662</v>
      </c>
    </row>
    <row r="1263" spans="1:20" ht="14.25" customHeight="1">
      <c r="A1263" s="6">
        <v>45644</v>
      </c>
      <c r="B1263" s="7" t="s">
        <v>57</v>
      </c>
      <c r="C1263" s="7" t="s">
        <v>65</v>
      </c>
      <c r="D1263" s="7" t="s">
        <v>66</v>
      </c>
      <c r="E1263" s="7" t="s">
        <v>60</v>
      </c>
      <c r="F1263" s="7" t="s">
        <v>61</v>
      </c>
      <c r="G1263" s="7" t="s">
        <v>40</v>
      </c>
      <c r="H1263" s="7" t="s">
        <v>93</v>
      </c>
      <c r="I1263" s="7">
        <v>4</v>
      </c>
      <c r="J1263" s="7">
        <v>8</v>
      </c>
      <c r="K1263" s="7">
        <v>11348.4</v>
      </c>
      <c r="L1263" s="7"/>
      <c r="M1263" s="12" t="s">
        <v>136</v>
      </c>
      <c r="N1263" s="13">
        <f t="shared" si="133"/>
        <v>1418.55</v>
      </c>
      <c r="O1263" s="13">
        <f t="shared" si="134"/>
        <v>11348.4</v>
      </c>
      <c r="P1263" s="13">
        <f t="shared" si="135"/>
        <v>848539.91999999993</v>
      </c>
      <c r="Q1263" s="13">
        <f t="shared" si="136"/>
        <v>259521.69999999998</v>
      </c>
      <c r="R1263" s="13">
        <f t="shared" si="137"/>
        <v>10722130.6</v>
      </c>
      <c r="S1263" s="18">
        <f t="shared" si="138"/>
        <v>74</v>
      </c>
      <c r="T1263" s="30">
        <f t="shared" si="139"/>
        <v>144893.65675675674</v>
      </c>
    </row>
    <row r="1264" spans="1:20" ht="14.25" customHeight="1">
      <c r="A1264" s="6">
        <v>45639</v>
      </c>
      <c r="B1264" s="7" t="s">
        <v>57</v>
      </c>
      <c r="C1264" s="7" t="s">
        <v>69</v>
      </c>
      <c r="D1264" s="7" t="s">
        <v>70</v>
      </c>
      <c r="E1264" s="7" t="s">
        <v>60</v>
      </c>
      <c r="F1264" s="7" t="s">
        <v>61</v>
      </c>
      <c r="G1264" s="7" t="s">
        <v>62</v>
      </c>
      <c r="H1264" s="7" t="s">
        <v>63</v>
      </c>
      <c r="I1264" s="7">
        <v>48</v>
      </c>
      <c r="J1264" s="7">
        <v>140</v>
      </c>
      <c r="K1264" s="7">
        <v>11667.6</v>
      </c>
      <c r="L1264" s="7"/>
      <c r="M1264" s="12" t="s">
        <v>64</v>
      </c>
      <c r="N1264" s="13">
        <f t="shared" si="133"/>
        <v>83.34</v>
      </c>
      <c r="O1264" s="13">
        <f t="shared" si="134"/>
        <v>11667.6</v>
      </c>
      <c r="P1264" s="13">
        <f t="shared" si="135"/>
        <v>981456.28</v>
      </c>
      <c r="Q1264" s="13">
        <f t="shared" si="136"/>
        <v>284044.69</v>
      </c>
      <c r="R1264" s="13">
        <f t="shared" si="137"/>
        <v>519016.11</v>
      </c>
      <c r="S1264" s="18">
        <f t="shared" si="138"/>
        <v>18</v>
      </c>
      <c r="T1264" s="30">
        <f t="shared" si="139"/>
        <v>28834.228333333333</v>
      </c>
    </row>
    <row r="1265" spans="1:20" ht="14.25" customHeight="1">
      <c r="A1265" s="6">
        <v>45643</v>
      </c>
      <c r="B1265" s="7" t="s">
        <v>57</v>
      </c>
      <c r="C1265" s="7" t="s">
        <v>87</v>
      </c>
      <c r="D1265" s="7" t="s">
        <v>88</v>
      </c>
      <c r="E1265" s="7" t="s">
        <v>60</v>
      </c>
      <c r="F1265" s="7" t="s">
        <v>61</v>
      </c>
      <c r="G1265" s="7" t="s">
        <v>40</v>
      </c>
      <c r="H1265" s="7" t="s">
        <v>41</v>
      </c>
      <c r="I1265" s="7">
        <v>16</v>
      </c>
      <c r="J1265" s="7">
        <v>6</v>
      </c>
      <c r="K1265" s="7">
        <v>11890.62</v>
      </c>
      <c r="L1265" s="7"/>
      <c r="M1265" s="12" t="s">
        <v>136</v>
      </c>
      <c r="N1265" s="13">
        <f t="shared" si="133"/>
        <v>1981.7700000000002</v>
      </c>
      <c r="O1265" s="13">
        <f t="shared" si="134"/>
        <v>11890.62</v>
      </c>
      <c r="P1265" s="13">
        <f t="shared" si="135"/>
        <v>36884.700000000004</v>
      </c>
      <c r="Q1265" s="13">
        <f t="shared" si="136"/>
        <v>401028.52</v>
      </c>
      <c r="R1265" s="13">
        <f t="shared" si="137"/>
        <v>10710782.199999999</v>
      </c>
      <c r="S1265" s="18">
        <f t="shared" si="138"/>
        <v>73</v>
      </c>
      <c r="T1265" s="30">
        <f t="shared" si="139"/>
        <v>146723.04383561644</v>
      </c>
    </row>
    <row r="1266" spans="1:20" ht="14.25" customHeight="1">
      <c r="A1266" s="6">
        <v>45646</v>
      </c>
      <c r="B1266" s="7" t="s">
        <v>57</v>
      </c>
      <c r="C1266" s="7" t="s">
        <v>67</v>
      </c>
      <c r="D1266" s="7" t="s">
        <v>68</v>
      </c>
      <c r="E1266" s="7" t="s">
        <v>60</v>
      </c>
      <c r="F1266" s="7" t="s">
        <v>61</v>
      </c>
      <c r="G1266" s="7" t="s">
        <v>62</v>
      </c>
      <c r="H1266" s="7" t="s">
        <v>124</v>
      </c>
      <c r="I1266" s="7">
        <v>6</v>
      </c>
      <c r="J1266" s="7">
        <v>30</v>
      </c>
      <c r="K1266" s="7">
        <v>11916.6</v>
      </c>
      <c r="L1266" s="7"/>
      <c r="M1266" s="12" t="s">
        <v>136</v>
      </c>
      <c r="N1266" s="13">
        <f t="shared" si="133"/>
        <v>397.22</v>
      </c>
      <c r="O1266" s="13">
        <f t="shared" si="134"/>
        <v>11916.6</v>
      </c>
      <c r="P1266" s="13">
        <f t="shared" si="135"/>
        <v>283477.94</v>
      </c>
      <c r="Q1266" s="13">
        <f t="shared" si="136"/>
        <v>111431.45</v>
      </c>
      <c r="R1266" s="13">
        <f t="shared" si="137"/>
        <v>10698891.58</v>
      </c>
      <c r="S1266" s="18">
        <f t="shared" si="138"/>
        <v>72</v>
      </c>
      <c r="T1266" s="30">
        <f t="shared" si="139"/>
        <v>148595.71638888889</v>
      </c>
    </row>
    <row r="1267" spans="1:20" ht="14.25" customHeight="1">
      <c r="A1267" s="6">
        <v>45642</v>
      </c>
      <c r="B1267" s="7" t="s">
        <v>57</v>
      </c>
      <c r="C1267" s="7" t="s">
        <v>106</v>
      </c>
      <c r="D1267" s="7" t="s">
        <v>107</v>
      </c>
      <c r="E1267" s="7" t="s">
        <v>81</v>
      </c>
      <c r="F1267" s="7" t="s">
        <v>82</v>
      </c>
      <c r="G1267" s="7" t="s">
        <v>62</v>
      </c>
      <c r="H1267" s="7" t="s">
        <v>63</v>
      </c>
      <c r="I1267" s="7">
        <v>48</v>
      </c>
      <c r="J1267" s="7">
        <v>144</v>
      </c>
      <c r="K1267" s="7">
        <v>12000.96</v>
      </c>
      <c r="L1267" s="7"/>
      <c r="M1267" s="12" t="s">
        <v>136</v>
      </c>
      <c r="N1267" s="13">
        <f t="shared" si="133"/>
        <v>83.339999999999989</v>
      </c>
      <c r="O1267" s="13">
        <f t="shared" si="134"/>
        <v>12000.96</v>
      </c>
      <c r="P1267" s="13">
        <f t="shared" si="135"/>
        <v>969788.67999999993</v>
      </c>
      <c r="Q1267" s="13">
        <f t="shared" si="136"/>
        <v>167810.9</v>
      </c>
      <c r="R1267" s="13">
        <f t="shared" si="137"/>
        <v>10686974.979999999</v>
      </c>
      <c r="S1267" s="18">
        <f t="shared" si="138"/>
        <v>71</v>
      </c>
      <c r="T1267" s="30">
        <f t="shared" si="139"/>
        <v>150520.77436619718</v>
      </c>
    </row>
    <row r="1268" spans="1:20" ht="14.25" customHeight="1">
      <c r="A1268" s="6">
        <v>45640</v>
      </c>
      <c r="B1268" s="7" t="s">
        <v>57</v>
      </c>
      <c r="C1268" s="7" t="s">
        <v>96</v>
      </c>
      <c r="D1268" s="7" t="s">
        <v>97</v>
      </c>
      <c r="E1268" s="7" t="s">
        <v>60</v>
      </c>
      <c r="F1268" s="7" t="s">
        <v>61</v>
      </c>
      <c r="G1268" s="7" t="s">
        <v>18</v>
      </c>
      <c r="H1268" s="7" t="s">
        <v>109</v>
      </c>
      <c r="I1268" s="7">
        <v>1200</v>
      </c>
      <c r="J1268" s="7">
        <v>1200</v>
      </c>
      <c r="K1268" s="7">
        <v>12132</v>
      </c>
      <c r="L1268" s="7"/>
      <c r="M1268" s="12" t="s">
        <v>105</v>
      </c>
      <c r="N1268" s="13">
        <f t="shared" si="133"/>
        <v>10.11</v>
      </c>
      <c r="O1268" s="13">
        <f t="shared" si="134"/>
        <v>12132</v>
      </c>
      <c r="P1268" s="13">
        <f t="shared" si="135"/>
        <v>127492</v>
      </c>
      <c r="Q1268" s="13">
        <f t="shared" si="136"/>
        <v>525754.14</v>
      </c>
      <c r="R1268" s="13">
        <f t="shared" si="137"/>
        <v>3653808.11</v>
      </c>
      <c r="S1268" s="18">
        <f t="shared" si="138"/>
        <v>74</v>
      </c>
      <c r="T1268" s="30">
        <f t="shared" si="139"/>
        <v>49375.785270270266</v>
      </c>
    </row>
    <row r="1269" spans="1:20" ht="14.25" customHeight="1">
      <c r="A1269" s="6">
        <v>45640</v>
      </c>
      <c r="B1269" s="7" t="s">
        <v>57</v>
      </c>
      <c r="C1269" s="7" t="s">
        <v>96</v>
      </c>
      <c r="D1269" s="7" t="s">
        <v>97</v>
      </c>
      <c r="E1269" s="7" t="s">
        <v>60</v>
      </c>
      <c r="F1269" s="7" t="s">
        <v>61</v>
      </c>
      <c r="G1269" s="7" t="s">
        <v>18</v>
      </c>
      <c r="H1269" s="7" t="s">
        <v>104</v>
      </c>
      <c r="I1269" s="7">
        <v>108</v>
      </c>
      <c r="J1269" s="7">
        <v>124</v>
      </c>
      <c r="K1269" s="7">
        <v>12269.8</v>
      </c>
      <c r="L1269" s="7"/>
      <c r="M1269" s="12" t="s">
        <v>64</v>
      </c>
      <c r="N1269" s="13">
        <f t="shared" si="133"/>
        <v>98.949999999999989</v>
      </c>
      <c r="O1269" s="13">
        <f t="shared" si="134"/>
        <v>12269.8</v>
      </c>
      <c r="P1269" s="13">
        <f t="shared" si="135"/>
        <v>268589.8</v>
      </c>
      <c r="Q1269" s="13">
        <f t="shared" si="136"/>
        <v>513622.14</v>
      </c>
      <c r="R1269" s="13">
        <f t="shared" si="137"/>
        <v>507348.51</v>
      </c>
      <c r="S1269" s="18">
        <f t="shared" si="138"/>
        <v>17</v>
      </c>
      <c r="T1269" s="30">
        <f t="shared" si="139"/>
        <v>29844.03</v>
      </c>
    </row>
    <row r="1270" spans="1:20" ht="14.25" customHeight="1">
      <c r="A1270" s="6">
        <v>45642</v>
      </c>
      <c r="B1270" s="7" t="s">
        <v>57</v>
      </c>
      <c r="C1270" s="7" t="s">
        <v>126</v>
      </c>
      <c r="D1270" s="7" t="s">
        <v>127</v>
      </c>
      <c r="E1270" s="7" t="s">
        <v>45</v>
      </c>
      <c r="F1270" s="7" t="s">
        <v>128</v>
      </c>
      <c r="G1270" s="7" t="s">
        <v>18</v>
      </c>
      <c r="H1270" s="7" t="s">
        <v>102</v>
      </c>
      <c r="I1270" s="7">
        <v>40</v>
      </c>
      <c r="J1270" s="7">
        <v>12</v>
      </c>
      <c r="K1270" s="7">
        <v>12310.8</v>
      </c>
      <c r="L1270" s="7"/>
      <c r="M1270" s="12" t="s">
        <v>105</v>
      </c>
      <c r="N1270" s="13">
        <f t="shared" si="133"/>
        <v>1025.8999999999999</v>
      </c>
      <c r="O1270" s="13">
        <f t="shared" si="134"/>
        <v>12310.8</v>
      </c>
      <c r="P1270" s="13">
        <f t="shared" si="135"/>
        <v>89496.68</v>
      </c>
      <c r="Q1270" s="13">
        <f t="shared" si="136"/>
        <v>217260.52</v>
      </c>
      <c r="R1270" s="13">
        <f t="shared" si="137"/>
        <v>3641676.11</v>
      </c>
      <c r="S1270" s="18">
        <f t="shared" si="138"/>
        <v>73</v>
      </c>
      <c r="T1270" s="30">
        <f t="shared" si="139"/>
        <v>49885.974109589042</v>
      </c>
    </row>
    <row r="1271" spans="1:20" ht="14.25" customHeight="1">
      <c r="A1271" s="6">
        <v>45642</v>
      </c>
      <c r="B1271" s="7" t="s">
        <v>57</v>
      </c>
      <c r="C1271" s="7" t="s">
        <v>126</v>
      </c>
      <c r="D1271" s="7" t="s">
        <v>127</v>
      </c>
      <c r="E1271" s="7" t="s">
        <v>45</v>
      </c>
      <c r="F1271" s="7" t="s">
        <v>128</v>
      </c>
      <c r="G1271" s="7" t="s">
        <v>55</v>
      </c>
      <c r="H1271" s="7" t="s">
        <v>56</v>
      </c>
      <c r="I1271" s="7">
        <v>4</v>
      </c>
      <c r="J1271" s="7">
        <v>11</v>
      </c>
      <c r="K1271" s="7">
        <v>12311.2</v>
      </c>
      <c r="L1271" s="7"/>
      <c r="M1271" s="12" t="s">
        <v>105</v>
      </c>
      <c r="N1271" s="13">
        <f t="shared" si="133"/>
        <v>1119.2</v>
      </c>
      <c r="O1271" s="13">
        <f t="shared" si="134"/>
        <v>12311.2</v>
      </c>
      <c r="P1271" s="13">
        <f t="shared" si="135"/>
        <v>122351.91999999998</v>
      </c>
      <c r="Q1271" s="13">
        <f t="shared" si="136"/>
        <v>204949.72</v>
      </c>
      <c r="R1271" s="13">
        <f t="shared" si="137"/>
        <v>3629365.31</v>
      </c>
      <c r="S1271" s="18">
        <f t="shared" si="138"/>
        <v>72</v>
      </c>
      <c r="T1271" s="30">
        <f t="shared" si="139"/>
        <v>50407.851527777777</v>
      </c>
    </row>
    <row r="1272" spans="1:20" ht="14.25" customHeight="1">
      <c r="A1272" s="6">
        <v>45640</v>
      </c>
      <c r="B1272" s="7" t="s">
        <v>57</v>
      </c>
      <c r="C1272" s="7" t="s">
        <v>90</v>
      </c>
      <c r="D1272" s="7" t="s">
        <v>91</v>
      </c>
      <c r="E1272" s="7" t="s">
        <v>81</v>
      </c>
      <c r="F1272" s="7" t="s">
        <v>82</v>
      </c>
      <c r="G1272" s="7" t="s">
        <v>55</v>
      </c>
      <c r="H1272" s="7" t="s">
        <v>56</v>
      </c>
      <c r="I1272" s="7">
        <v>18</v>
      </c>
      <c r="J1272" s="7">
        <v>36</v>
      </c>
      <c r="K1272" s="7">
        <v>12490.56</v>
      </c>
      <c r="L1272" s="7"/>
      <c r="M1272" s="12" t="s">
        <v>105</v>
      </c>
      <c r="N1272" s="13">
        <f t="shared" si="133"/>
        <v>346.96</v>
      </c>
      <c r="O1272" s="13">
        <f t="shared" si="134"/>
        <v>12490.56</v>
      </c>
      <c r="P1272" s="13">
        <f t="shared" si="135"/>
        <v>110040.72</v>
      </c>
      <c r="Q1272" s="13">
        <f t="shared" si="136"/>
        <v>230476.25</v>
      </c>
      <c r="R1272" s="13">
        <f t="shared" si="137"/>
        <v>3617054.11</v>
      </c>
      <c r="S1272" s="18">
        <f t="shared" si="138"/>
        <v>71</v>
      </c>
      <c r="T1272" s="30">
        <f t="shared" si="139"/>
        <v>50944.424084507038</v>
      </c>
    </row>
    <row r="1273" spans="1:20" ht="14.25" customHeight="1">
      <c r="A1273" s="6">
        <v>45640</v>
      </c>
      <c r="B1273" s="7" t="s">
        <v>57</v>
      </c>
      <c r="C1273" s="7" t="s">
        <v>87</v>
      </c>
      <c r="D1273" s="7" t="s">
        <v>88</v>
      </c>
      <c r="E1273" s="7" t="s">
        <v>60</v>
      </c>
      <c r="F1273" s="7" t="s">
        <v>61</v>
      </c>
      <c r="G1273" s="7" t="s">
        <v>40</v>
      </c>
      <c r="H1273" s="7" t="s">
        <v>47</v>
      </c>
      <c r="I1273" s="7">
        <v>1200</v>
      </c>
      <c r="J1273" s="7">
        <v>600</v>
      </c>
      <c r="K1273" s="7">
        <v>12522</v>
      </c>
      <c r="L1273" s="7"/>
      <c r="M1273" s="12" t="s">
        <v>105</v>
      </c>
      <c r="N1273" s="13">
        <f t="shared" si="133"/>
        <v>20.87</v>
      </c>
      <c r="O1273" s="13">
        <f t="shared" si="134"/>
        <v>12522</v>
      </c>
      <c r="P1273" s="13">
        <f t="shared" si="135"/>
        <v>9113612.4400000013</v>
      </c>
      <c r="Q1273" s="13">
        <f t="shared" si="136"/>
        <v>389137.9</v>
      </c>
      <c r="R1273" s="13">
        <f t="shared" si="137"/>
        <v>3604563.55</v>
      </c>
      <c r="S1273" s="18">
        <f t="shared" si="138"/>
        <v>70</v>
      </c>
      <c r="T1273" s="30">
        <f t="shared" si="139"/>
        <v>51493.764999999999</v>
      </c>
    </row>
    <row r="1274" spans="1:20" ht="14.25" customHeight="1">
      <c r="A1274" s="6">
        <v>45640</v>
      </c>
      <c r="B1274" s="7" t="s">
        <v>57</v>
      </c>
      <c r="C1274" s="7" t="s">
        <v>87</v>
      </c>
      <c r="D1274" s="7" t="s">
        <v>88</v>
      </c>
      <c r="E1274" s="7" t="s">
        <v>60</v>
      </c>
      <c r="F1274" s="7" t="s">
        <v>61</v>
      </c>
      <c r="G1274" s="7" t="s">
        <v>62</v>
      </c>
      <c r="H1274" s="7" t="s">
        <v>124</v>
      </c>
      <c r="I1274" s="7">
        <v>4</v>
      </c>
      <c r="J1274" s="7">
        <v>20</v>
      </c>
      <c r="K1274" s="7">
        <v>12777.8</v>
      </c>
      <c r="L1274" s="7"/>
      <c r="M1274" s="12" t="s">
        <v>105</v>
      </c>
      <c r="N1274" s="13">
        <f t="shared" si="133"/>
        <v>638.89</v>
      </c>
      <c r="O1274" s="13">
        <f t="shared" si="134"/>
        <v>12777.8</v>
      </c>
      <c r="P1274" s="13">
        <f t="shared" si="135"/>
        <v>271561.34000000003</v>
      </c>
      <c r="Q1274" s="13">
        <f t="shared" si="136"/>
        <v>376615.9</v>
      </c>
      <c r="R1274" s="13">
        <f t="shared" si="137"/>
        <v>3592041.55</v>
      </c>
      <c r="S1274" s="18">
        <f t="shared" si="138"/>
        <v>69</v>
      </c>
      <c r="T1274" s="30">
        <f t="shared" si="139"/>
        <v>52058.573188405797</v>
      </c>
    </row>
    <row r="1275" spans="1:20" ht="14.25" customHeight="1">
      <c r="A1275" s="6">
        <v>45643</v>
      </c>
      <c r="B1275" s="7" t="s">
        <v>57</v>
      </c>
      <c r="C1275" s="7" t="s">
        <v>84</v>
      </c>
      <c r="D1275" s="7" t="s">
        <v>85</v>
      </c>
      <c r="E1275" s="7" t="s">
        <v>60</v>
      </c>
      <c r="F1275" s="7" t="s">
        <v>61</v>
      </c>
      <c r="G1275" s="7" t="s">
        <v>62</v>
      </c>
      <c r="H1275" s="7" t="s">
        <v>124</v>
      </c>
      <c r="I1275" s="7">
        <v>4</v>
      </c>
      <c r="J1275" s="7">
        <v>20</v>
      </c>
      <c r="K1275" s="7">
        <v>12777.8</v>
      </c>
      <c r="L1275" s="7"/>
      <c r="M1275" s="12" t="s">
        <v>136</v>
      </c>
      <c r="N1275" s="13">
        <f t="shared" si="133"/>
        <v>638.89</v>
      </c>
      <c r="O1275" s="13">
        <f t="shared" si="134"/>
        <v>12777.8</v>
      </c>
      <c r="P1275" s="13">
        <f t="shared" si="135"/>
        <v>258783.53999999998</v>
      </c>
      <c r="Q1275" s="13">
        <f t="shared" si="136"/>
        <v>236700.32</v>
      </c>
      <c r="R1275" s="13">
        <f t="shared" si="137"/>
        <v>10674974.02</v>
      </c>
      <c r="S1275" s="18">
        <f t="shared" si="138"/>
        <v>70</v>
      </c>
      <c r="T1275" s="30">
        <f t="shared" si="139"/>
        <v>152499.62885714284</v>
      </c>
    </row>
    <row r="1276" spans="1:20" ht="14.25" customHeight="1">
      <c r="A1276" s="6">
        <v>45640</v>
      </c>
      <c r="B1276" s="7" t="s">
        <v>57</v>
      </c>
      <c r="C1276" s="7" t="s">
        <v>96</v>
      </c>
      <c r="D1276" s="7" t="s">
        <v>97</v>
      </c>
      <c r="E1276" s="7" t="s">
        <v>60</v>
      </c>
      <c r="F1276" s="7" t="s">
        <v>61</v>
      </c>
      <c r="G1276" s="7" t="s">
        <v>62</v>
      </c>
      <c r="H1276" s="7" t="s">
        <v>63</v>
      </c>
      <c r="I1276" s="7">
        <v>2</v>
      </c>
      <c r="J1276" s="7">
        <v>10</v>
      </c>
      <c r="K1276" s="7">
        <v>12953.7</v>
      </c>
      <c r="L1276" s="7"/>
      <c r="M1276" s="12" t="s">
        <v>105</v>
      </c>
      <c r="N1276" s="13">
        <f t="shared" si="133"/>
        <v>1295.3700000000001</v>
      </c>
      <c r="O1276" s="13">
        <f t="shared" si="134"/>
        <v>12953.7</v>
      </c>
      <c r="P1276" s="13">
        <f t="shared" si="135"/>
        <v>957787.72</v>
      </c>
      <c r="Q1276" s="13">
        <f t="shared" si="136"/>
        <v>501352.33999999997</v>
      </c>
      <c r="R1276" s="13">
        <f t="shared" si="137"/>
        <v>3579263.75</v>
      </c>
      <c r="S1276" s="18">
        <f t="shared" si="138"/>
        <v>68</v>
      </c>
      <c r="T1276" s="30">
        <f t="shared" si="139"/>
        <v>52636.231617647056</v>
      </c>
    </row>
    <row r="1277" spans="1:20" ht="14.25" customHeight="1">
      <c r="A1277" s="6">
        <v>45646</v>
      </c>
      <c r="B1277" s="7" t="s">
        <v>57</v>
      </c>
      <c r="C1277" s="7" t="s">
        <v>96</v>
      </c>
      <c r="D1277" s="7" t="s">
        <v>97</v>
      </c>
      <c r="E1277" s="7" t="s">
        <v>60</v>
      </c>
      <c r="F1277" s="7" t="s">
        <v>61</v>
      </c>
      <c r="G1277" s="7" t="s">
        <v>62</v>
      </c>
      <c r="H1277" s="7" t="s">
        <v>63</v>
      </c>
      <c r="I1277" s="7">
        <v>2</v>
      </c>
      <c r="J1277" s="7">
        <v>10</v>
      </c>
      <c r="K1277" s="7">
        <v>12953.7</v>
      </c>
      <c r="L1277" s="7"/>
      <c r="M1277" s="12" t="s">
        <v>136</v>
      </c>
      <c r="N1277" s="13">
        <f t="shared" si="133"/>
        <v>1295.3700000000001</v>
      </c>
      <c r="O1277" s="13">
        <f t="shared" si="134"/>
        <v>12953.7</v>
      </c>
      <c r="P1277" s="13">
        <f t="shared" si="135"/>
        <v>944834.0199999999</v>
      </c>
      <c r="Q1277" s="13">
        <f t="shared" si="136"/>
        <v>488398.64</v>
      </c>
      <c r="R1277" s="13">
        <f t="shared" si="137"/>
        <v>10662196.219999999</v>
      </c>
      <c r="S1277" s="18">
        <f t="shared" si="138"/>
        <v>69</v>
      </c>
      <c r="T1277" s="30">
        <f t="shared" si="139"/>
        <v>154524.5828985507</v>
      </c>
    </row>
    <row r="1278" spans="1:20" ht="14.25" customHeight="1">
      <c r="A1278" s="6">
        <v>45640</v>
      </c>
      <c r="B1278" s="7" t="s">
        <v>57</v>
      </c>
      <c r="C1278" s="7" t="s">
        <v>84</v>
      </c>
      <c r="D1278" s="7" t="s">
        <v>85</v>
      </c>
      <c r="E1278" s="7" t="s">
        <v>60</v>
      </c>
      <c r="F1278" s="7" t="s">
        <v>61</v>
      </c>
      <c r="G1278" s="7" t="s">
        <v>31</v>
      </c>
      <c r="H1278" s="7" t="s">
        <v>117</v>
      </c>
      <c r="I1278" s="7">
        <v>40</v>
      </c>
      <c r="J1278" s="7">
        <v>120</v>
      </c>
      <c r="K1278" s="7">
        <v>12973.2</v>
      </c>
      <c r="L1278" s="7"/>
      <c r="M1278" s="12" t="s">
        <v>105</v>
      </c>
      <c r="N1278" s="13">
        <f t="shared" si="133"/>
        <v>108.11</v>
      </c>
      <c r="O1278" s="13">
        <f t="shared" si="134"/>
        <v>12973.2</v>
      </c>
      <c r="P1278" s="13">
        <f t="shared" si="135"/>
        <v>67275.62</v>
      </c>
      <c r="Q1278" s="13">
        <f t="shared" si="136"/>
        <v>223922.52000000002</v>
      </c>
      <c r="R1278" s="13">
        <f t="shared" si="137"/>
        <v>3566310.05</v>
      </c>
      <c r="S1278" s="18">
        <f t="shared" si="138"/>
        <v>67</v>
      </c>
      <c r="T1278" s="30">
        <f t="shared" si="139"/>
        <v>53228.508208955223</v>
      </c>
    </row>
    <row r="1279" spans="1:20" ht="14.25" customHeight="1">
      <c r="A1279" s="6">
        <v>45644</v>
      </c>
      <c r="B1279" s="7" t="s">
        <v>57</v>
      </c>
      <c r="C1279" s="7" t="s">
        <v>72</v>
      </c>
      <c r="D1279" s="7" t="s">
        <v>73</v>
      </c>
      <c r="E1279" s="7" t="s">
        <v>60</v>
      </c>
      <c r="F1279" s="7" t="s">
        <v>61</v>
      </c>
      <c r="G1279" s="7" t="s">
        <v>62</v>
      </c>
      <c r="H1279" s="7" t="s">
        <v>71</v>
      </c>
      <c r="I1279" s="7">
        <v>24</v>
      </c>
      <c r="J1279" s="7">
        <v>96</v>
      </c>
      <c r="K1279" s="7">
        <v>12977.28</v>
      </c>
      <c r="L1279" s="7"/>
      <c r="M1279" s="12" t="s">
        <v>136</v>
      </c>
      <c r="N1279" s="13">
        <f t="shared" si="133"/>
        <v>135.18</v>
      </c>
      <c r="O1279" s="13">
        <f t="shared" si="134"/>
        <v>12977.28</v>
      </c>
      <c r="P1279" s="13">
        <f t="shared" si="135"/>
        <v>655382.43999999994</v>
      </c>
      <c r="Q1279" s="13">
        <f t="shared" si="136"/>
        <v>309948.34999999998</v>
      </c>
      <c r="R1279" s="13">
        <f t="shared" si="137"/>
        <v>10649242.52</v>
      </c>
      <c r="S1279" s="18">
        <f t="shared" si="138"/>
        <v>68</v>
      </c>
      <c r="T1279" s="30">
        <f t="shared" si="139"/>
        <v>156606.50764705881</v>
      </c>
    </row>
    <row r="1280" spans="1:20" ht="14.25" customHeight="1">
      <c r="A1280" s="6">
        <v>45644</v>
      </c>
      <c r="B1280" s="7" t="s">
        <v>57</v>
      </c>
      <c r="C1280" s="7" t="s">
        <v>65</v>
      </c>
      <c r="D1280" s="7" t="s">
        <v>66</v>
      </c>
      <c r="E1280" s="7" t="s">
        <v>60</v>
      </c>
      <c r="F1280" s="7" t="s">
        <v>61</v>
      </c>
      <c r="G1280" s="7" t="s">
        <v>18</v>
      </c>
      <c r="H1280" s="7" t="s">
        <v>104</v>
      </c>
      <c r="I1280" s="7">
        <v>240</v>
      </c>
      <c r="J1280" s="7">
        <v>120</v>
      </c>
      <c r="K1280" s="7">
        <v>13440</v>
      </c>
      <c r="L1280" s="7"/>
      <c r="M1280" s="12" t="s">
        <v>136</v>
      </c>
      <c r="N1280" s="13">
        <f t="shared" si="133"/>
        <v>112</v>
      </c>
      <c r="O1280" s="13">
        <f t="shared" si="134"/>
        <v>13440</v>
      </c>
      <c r="P1280" s="13">
        <f t="shared" si="135"/>
        <v>256320</v>
      </c>
      <c r="Q1280" s="13">
        <f t="shared" si="136"/>
        <v>248173.3</v>
      </c>
      <c r="R1280" s="13">
        <f t="shared" si="137"/>
        <v>10636265.24</v>
      </c>
      <c r="S1280" s="18">
        <f t="shared" si="138"/>
        <v>67</v>
      </c>
      <c r="T1280" s="30">
        <f t="shared" si="139"/>
        <v>158750.22746268657</v>
      </c>
    </row>
    <row r="1281" spans="1:20" ht="14.25" customHeight="1">
      <c r="A1281" s="6">
        <v>45644</v>
      </c>
      <c r="B1281" s="7" t="s">
        <v>57</v>
      </c>
      <c r="C1281" s="7" t="s">
        <v>65</v>
      </c>
      <c r="D1281" s="7" t="s">
        <v>66</v>
      </c>
      <c r="E1281" s="7" t="s">
        <v>60</v>
      </c>
      <c r="F1281" s="7" t="s">
        <v>61</v>
      </c>
      <c r="G1281" s="7" t="s">
        <v>40</v>
      </c>
      <c r="H1281" s="7" t="s">
        <v>121</v>
      </c>
      <c r="I1281" s="7">
        <v>90</v>
      </c>
      <c r="J1281" s="7">
        <v>24</v>
      </c>
      <c r="K1281" s="7">
        <v>13445.04</v>
      </c>
      <c r="L1281" s="7"/>
      <c r="M1281" s="12" t="s">
        <v>136</v>
      </c>
      <c r="N1281" s="13">
        <f t="shared" si="133"/>
        <v>560.21</v>
      </c>
      <c r="O1281" s="13">
        <f t="shared" si="134"/>
        <v>13445.04</v>
      </c>
      <c r="P1281" s="13">
        <f t="shared" si="135"/>
        <v>954715.44</v>
      </c>
      <c r="Q1281" s="13">
        <f t="shared" si="136"/>
        <v>234733.3</v>
      </c>
      <c r="R1281" s="13">
        <f t="shared" si="137"/>
        <v>10622825.239999998</v>
      </c>
      <c r="S1281" s="18">
        <f t="shared" si="138"/>
        <v>66</v>
      </c>
      <c r="T1281" s="30">
        <f t="shared" si="139"/>
        <v>160951.89757575755</v>
      </c>
    </row>
    <row r="1282" spans="1:20" ht="14.25" customHeight="1">
      <c r="A1282" s="6">
        <v>45640</v>
      </c>
      <c r="B1282" s="7" t="s">
        <v>57</v>
      </c>
      <c r="C1282" s="7" t="s">
        <v>79</v>
      </c>
      <c r="D1282" s="7" t="s">
        <v>80</v>
      </c>
      <c r="E1282" s="7" t="s">
        <v>81</v>
      </c>
      <c r="F1282" s="7" t="s">
        <v>82</v>
      </c>
      <c r="G1282" s="7" t="s">
        <v>55</v>
      </c>
      <c r="H1282" s="7" t="s">
        <v>56</v>
      </c>
      <c r="I1282" s="7">
        <v>288</v>
      </c>
      <c r="J1282" s="7">
        <v>1620</v>
      </c>
      <c r="K1282" s="7">
        <v>13494.6</v>
      </c>
      <c r="L1282" s="7"/>
      <c r="M1282" s="12" t="s">
        <v>105</v>
      </c>
      <c r="N1282" s="13">
        <f t="shared" ref="N1282:N1345" si="140">K1282/J1282</f>
        <v>8.33</v>
      </c>
      <c r="O1282" s="13">
        <f t="shared" ref="O1282:O1345" si="141">J1282*N1282</f>
        <v>13494.6</v>
      </c>
      <c r="P1282" s="13">
        <f t="shared" ref="P1282:P1345" si="142">SUMIFS(O1282:O2708,G1282:G2708,G1282,H1282:H2708,H1282)</f>
        <v>97550.16</v>
      </c>
      <c r="Q1282" s="13">
        <f t="shared" ref="Q1282:Q1345" si="143">SUMIF(C1282:C2708,C1282,O1282:O2708)</f>
        <v>101198.51</v>
      </c>
      <c r="R1282" s="13">
        <f t="shared" si="137"/>
        <v>3553336.8499999996</v>
      </c>
      <c r="S1282" s="18">
        <f t="shared" si="138"/>
        <v>66</v>
      </c>
      <c r="T1282" s="30">
        <f t="shared" si="139"/>
        <v>53838.437121212119</v>
      </c>
    </row>
    <row r="1283" spans="1:20" ht="14.25" customHeight="1">
      <c r="A1283" s="6">
        <v>45640</v>
      </c>
      <c r="B1283" s="7" t="s">
        <v>57</v>
      </c>
      <c r="C1283" s="7" t="s">
        <v>96</v>
      </c>
      <c r="D1283" s="7" t="s">
        <v>97</v>
      </c>
      <c r="E1283" s="7" t="s">
        <v>60</v>
      </c>
      <c r="F1283" s="7" t="s">
        <v>61</v>
      </c>
      <c r="G1283" s="7" t="s">
        <v>55</v>
      </c>
      <c r="H1283" s="7" t="s">
        <v>56</v>
      </c>
      <c r="I1283" s="7">
        <v>288</v>
      </c>
      <c r="J1283" s="7">
        <v>1620</v>
      </c>
      <c r="K1283" s="7">
        <v>13494.6</v>
      </c>
      <c r="L1283" s="7"/>
      <c r="M1283" s="12" t="s">
        <v>105</v>
      </c>
      <c r="N1283" s="13">
        <f t="shared" si="140"/>
        <v>8.33</v>
      </c>
      <c r="O1283" s="13">
        <f t="shared" si="141"/>
        <v>13494.6</v>
      </c>
      <c r="P1283" s="13">
        <f t="shared" si="142"/>
        <v>84055.56</v>
      </c>
      <c r="Q1283" s="13">
        <f t="shared" si="143"/>
        <v>475444.93999999994</v>
      </c>
      <c r="R1283" s="13">
        <f t="shared" ref="R1283:R1346" si="144">SUMIF(M1283:M2709,M1283,O1283:O2709)</f>
        <v>3539842.25</v>
      </c>
      <c r="S1283" s="18">
        <f t="shared" ref="S1283:S1346" si="145">COUNTIF(M1283:M2709,M1283)</f>
        <v>65</v>
      </c>
      <c r="T1283" s="30">
        <f t="shared" ref="T1283:T1346" si="146">R1283/S1283</f>
        <v>54459.11153846154</v>
      </c>
    </row>
    <row r="1284" spans="1:20" ht="14.25" customHeight="1">
      <c r="A1284" s="6">
        <v>45640</v>
      </c>
      <c r="B1284" s="7" t="s">
        <v>57</v>
      </c>
      <c r="C1284" s="7" t="s">
        <v>79</v>
      </c>
      <c r="D1284" s="7" t="s">
        <v>80</v>
      </c>
      <c r="E1284" s="7" t="s">
        <v>81</v>
      </c>
      <c r="F1284" s="7" t="s">
        <v>82</v>
      </c>
      <c r="G1284" s="7" t="s">
        <v>31</v>
      </c>
      <c r="H1284" s="7" t="s">
        <v>117</v>
      </c>
      <c r="I1284" s="7">
        <v>60</v>
      </c>
      <c r="J1284" s="7">
        <v>300</v>
      </c>
      <c r="K1284" s="7">
        <v>13512</v>
      </c>
      <c r="L1284" s="7"/>
      <c r="M1284" s="12" t="s">
        <v>105</v>
      </c>
      <c r="N1284" s="13">
        <f t="shared" si="140"/>
        <v>45.04</v>
      </c>
      <c r="O1284" s="13">
        <f t="shared" si="141"/>
        <v>13512</v>
      </c>
      <c r="P1284" s="13">
        <f t="shared" si="142"/>
        <v>54302.42</v>
      </c>
      <c r="Q1284" s="13">
        <f t="shared" si="143"/>
        <v>87703.91</v>
      </c>
      <c r="R1284" s="13">
        <f t="shared" si="144"/>
        <v>3526347.65</v>
      </c>
      <c r="S1284" s="18">
        <f t="shared" si="145"/>
        <v>64</v>
      </c>
      <c r="T1284" s="30">
        <f t="shared" si="146"/>
        <v>55099.182031249999</v>
      </c>
    </row>
    <row r="1285" spans="1:20" ht="14.25" customHeight="1">
      <c r="A1285" s="6">
        <v>45646</v>
      </c>
      <c r="B1285" s="7" t="s">
        <v>57</v>
      </c>
      <c r="C1285" s="7" t="s">
        <v>67</v>
      </c>
      <c r="D1285" s="7" t="s">
        <v>68</v>
      </c>
      <c r="E1285" s="7" t="s">
        <v>60</v>
      </c>
      <c r="F1285" s="7" t="s">
        <v>61</v>
      </c>
      <c r="G1285" s="7" t="s">
        <v>62</v>
      </c>
      <c r="H1285" s="7" t="s">
        <v>124</v>
      </c>
      <c r="I1285" s="7">
        <v>6</v>
      </c>
      <c r="J1285" s="7">
        <v>30</v>
      </c>
      <c r="K1285" s="7">
        <v>13583.1</v>
      </c>
      <c r="L1285" s="7"/>
      <c r="M1285" s="12" t="s">
        <v>136</v>
      </c>
      <c r="N1285" s="13">
        <f t="shared" si="140"/>
        <v>452.77000000000004</v>
      </c>
      <c r="O1285" s="13">
        <f t="shared" si="141"/>
        <v>13583.1</v>
      </c>
      <c r="P1285" s="13">
        <f t="shared" si="142"/>
        <v>246005.74</v>
      </c>
      <c r="Q1285" s="13">
        <f t="shared" si="143"/>
        <v>99514.849999999991</v>
      </c>
      <c r="R1285" s="13">
        <f t="shared" si="144"/>
        <v>10609380.200000001</v>
      </c>
      <c r="S1285" s="18">
        <f t="shared" si="145"/>
        <v>65</v>
      </c>
      <c r="T1285" s="30">
        <f t="shared" si="146"/>
        <v>163221.23384615386</v>
      </c>
    </row>
    <row r="1286" spans="1:20" ht="14.25" customHeight="1">
      <c r="A1286" s="6">
        <v>45642</v>
      </c>
      <c r="B1286" s="7" t="s">
        <v>57</v>
      </c>
      <c r="C1286" s="7" t="s">
        <v>126</v>
      </c>
      <c r="D1286" s="7" t="s">
        <v>127</v>
      </c>
      <c r="E1286" s="7" t="s">
        <v>45</v>
      </c>
      <c r="F1286" s="7" t="s">
        <v>128</v>
      </c>
      <c r="G1286" s="7" t="s">
        <v>18</v>
      </c>
      <c r="H1286" s="7" t="s">
        <v>102</v>
      </c>
      <c r="I1286" s="7">
        <v>40</v>
      </c>
      <c r="J1286" s="7">
        <v>12</v>
      </c>
      <c r="K1286" s="7">
        <v>13917.84</v>
      </c>
      <c r="L1286" s="7"/>
      <c r="M1286" s="12" t="s">
        <v>105</v>
      </c>
      <c r="N1286" s="13">
        <f t="shared" si="140"/>
        <v>1159.82</v>
      </c>
      <c r="O1286" s="13">
        <f t="shared" si="141"/>
        <v>13917.84</v>
      </c>
      <c r="P1286" s="13">
        <f t="shared" si="142"/>
        <v>77185.88</v>
      </c>
      <c r="Q1286" s="13">
        <f t="shared" si="143"/>
        <v>192638.52</v>
      </c>
      <c r="R1286" s="13">
        <f t="shared" si="144"/>
        <v>3512835.65</v>
      </c>
      <c r="S1286" s="18">
        <f t="shared" si="145"/>
        <v>63</v>
      </c>
      <c r="T1286" s="30">
        <f t="shared" si="146"/>
        <v>55759.296031746031</v>
      </c>
    </row>
    <row r="1287" spans="1:20" ht="14.25" customHeight="1">
      <c r="A1287" s="6">
        <v>45640</v>
      </c>
      <c r="B1287" s="7" t="s">
        <v>57</v>
      </c>
      <c r="C1287" s="7" t="s">
        <v>90</v>
      </c>
      <c r="D1287" s="7" t="s">
        <v>91</v>
      </c>
      <c r="E1287" s="7" t="s">
        <v>81</v>
      </c>
      <c r="F1287" s="7" t="s">
        <v>82</v>
      </c>
      <c r="G1287" s="7" t="s">
        <v>40</v>
      </c>
      <c r="H1287" s="7" t="s">
        <v>47</v>
      </c>
      <c r="I1287" s="7">
        <v>12</v>
      </c>
      <c r="J1287" s="7">
        <v>6</v>
      </c>
      <c r="K1287" s="7">
        <v>13948.56</v>
      </c>
      <c r="L1287" s="7"/>
      <c r="M1287" s="12" t="s">
        <v>105</v>
      </c>
      <c r="N1287" s="13">
        <f t="shared" si="140"/>
        <v>2324.7599999999998</v>
      </c>
      <c r="O1287" s="13">
        <f t="shared" si="141"/>
        <v>13948.559999999998</v>
      </c>
      <c r="P1287" s="13">
        <f t="shared" si="142"/>
        <v>9101090.4400000013</v>
      </c>
      <c r="Q1287" s="13">
        <f t="shared" si="143"/>
        <v>217985.69</v>
      </c>
      <c r="R1287" s="13">
        <f t="shared" si="144"/>
        <v>3498917.8099999996</v>
      </c>
      <c r="S1287" s="18">
        <f t="shared" si="145"/>
        <v>62</v>
      </c>
      <c r="T1287" s="30">
        <f t="shared" si="146"/>
        <v>56434.158225806445</v>
      </c>
    </row>
    <row r="1288" spans="1:20" ht="14.25" customHeight="1">
      <c r="A1288" s="6">
        <v>45642</v>
      </c>
      <c r="B1288" s="7" t="s">
        <v>57</v>
      </c>
      <c r="C1288" s="7" t="s">
        <v>129</v>
      </c>
      <c r="D1288" s="7" t="s">
        <v>130</v>
      </c>
      <c r="E1288" s="7" t="s">
        <v>81</v>
      </c>
      <c r="F1288" s="7" t="s">
        <v>82</v>
      </c>
      <c r="G1288" s="7" t="s">
        <v>62</v>
      </c>
      <c r="H1288" s="7" t="s">
        <v>63</v>
      </c>
      <c r="I1288" s="7">
        <v>2</v>
      </c>
      <c r="J1288" s="7">
        <v>10</v>
      </c>
      <c r="K1288" s="7">
        <v>14120.3</v>
      </c>
      <c r="L1288" s="7"/>
      <c r="M1288" s="12" t="s">
        <v>136</v>
      </c>
      <c r="N1288" s="13">
        <f t="shared" si="140"/>
        <v>1412.03</v>
      </c>
      <c r="O1288" s="13">
        <f t="shared" si="141"/>
        <v>14120.3</v>
      </c>
      <c r="P1288" s="13">
        <f t="shared" si="142"/>
        <v>931880.32</v>
      </c>
      <c r="Q1288" s="13">
        <f t="shared" si="143"/>
        <v>236933.85999999996</v>
      </c>
      <c r="R1288" s="13">
        <f t="shared" si="144"/>
        <v>10595797.1</v>
      </c>
      <c r="S1288" s="18">
        <f t="shared" si="145"/>
        <v>64</v>
      </c>
      <c r="T1288" s="30">
        <f t="shared" si="146"/>
        <v>165559.32968749999</v>
      </c>
    </row>
    <row r="1289" spans="1:20" ht="14.25" customHeight="1">
      <c r="A1289" s="6">
        <v>45640</v>
      </c>
      <c r="B1289" s="7" t="s">
        <v>57</v>
      </c>
      <c r="C1289" s="7" t="s">
        <v>96</v>
      </c>
      <c r="D1289" s="7" t="s">
        <v>97</v>
      </c>
      <c r="E1289" s="7" t="s">
        <v>60</v>
      </c>
      <c r="F1289" s="7" t="s">
        <v>61</v>
      </c>
      <c r="G1289" s="7" t="s">
        <v>62</v>
      </c>
      <c r="H1289" s="7" t="s">
        <v>63</v>
      </c>
      <c r="I1289" s="7">
        <v>2</v>
      </c>
      <c r="J1289" s="7">
        <v>10</v>
      </c>
      <c r="K1289" s="7">
        <v>14120.3</v>
      </c>
      <c r="L1289" s="7"/>
      <c r="M1289" s="12" t="s">
        <v>105</v>
      </c>
      <c r="N1289" s="13">
        <f t="shared" si="140"/>
        <v>1412.03</v>
      </c>
      <c r="O1289" s="13">
        <f t="shared" si="141"/>
        <v>14120.3</v>
      </c>
      <c r="P1289" s="13">
        <f t="shared" si="142"/>
        <v>917760.0199999999</v>
      </c>
      <c r="Q1289" s="13">
        <f t="shared" si="143"/>
        <v>461950.33999999997</v>
      </c>
      <c r="R1289" s="13">
        <f t="shared" si="144"/>
        <v>3484969.2499999995</v>
      </c>
      <c r="S1289" s="18">
        <f t="shared" si="145"/>
        <v>61</v>
      </c>
      <c r="T1289" s="30">
        <f t="shared" si="146"/>
        <v>57130.643442622946</v>
      </c>
    </row>
    <row r="1290" spans="1:20" ht="14.25" customHeight="1">
      <c r="A1290" s="6">
        <v>45642</v>
      </c>
      <c r="B1290" s="7" t="s">
        <v>57</v>
      </c>
      <c r="C1290" s="7" t="s">
        <v>126</v>
      </c>
      <c r="D1290" s="7" t="s">
        <v>127</v>
      </c>
      <c r="E1290" s="7" t="s">
        <v>45</v>
      </c>
      <c r="F1290" s="7" t="s">
        <v>128</v>
      </c>
      <c r="G1290" s="7" t="s">
        <v>31</v>
      </c>
      <c r="H1290" s="7" t="s">
        <v>32</v>
      </c>
      <c r="I1290" s="7">
        <v>24</v>
      </c>
      <c r="J1290" s="7">
        <v>72</v>
      </c>
      <c r="K1290" s="7">
        <v>14210.64</v>
      </c>
      <c r="L1290" s="7"/>
      <c r="M1290" s="12" t="s">
        <v>105</v>
      </c>
      <c r="N1290" s="13">
        <f t="shared" si="140"/>
        <v>197.37</v>
      </c>
      <c r="O1290" s="13">
        <f t="shared" si="141"/>
        <v>14210.64</v>
      </c>
      <c r="P1290" s="13">
        <f t="shared" si="142"/>
        <v>105924.48000000001</v>
      </c>
      <c r="Q1290" s="13">
        <f t="shared" si="143"/>
        <v>178720.68</v>
      </c>
      <c r="R1290" s="13">
        <f t="shared" si="144"/>
        <v>3470848.9499999997</v>
      </c>
      <c r="S1290" s="18">
        <f t="shared" si="145"/>
        <v>60</v>
      </c>
      <c r="T1290" s="30">
        <f t="shared" si="146"/>
        <v>57847.482499999998</v>
      </c>
    </row>
    <row r="1291" spans="1:20" ht="14.25" customHeight="1">
      <c r="A1291" s="6">
        <v>45640</v>
      </c>
      <c r="B1291" s="7" t="s">
        <v>57</v>
      </c>
      <c r="C1291" s="7" t="s">
        <v>99</v>
      </c>
      <c r="D1291" s="7" t="s">
        <v>100</v>
      </c>
      <c r="E1291" s="7" t="s">
        <v>81</v>
      </c>
      <c r="F1291" s="7" t="s">
        <v>82</v>
      </c>
      <c r="G1291" s="7" t="s">
        <v>62</v>
      </c>
      <c r="H1291" s="7" t="s">
        <v>71</v>
      </c>
      <c r="I1291" s="7">
        <v>3</v>
      </c>
      <c r="J1291" s="7">
        <v>15</v>
      </c>
      <c r="K1291" s="7">
        <v>14374.95</v>
      </c>
      <c r="L1291" s="7"/>
      <c r="M1291" s="12" t="s">
        <v>105</v>
      </c>
      <c r="N1291" s="13">
        <f t="shared" si="140"/>
        <v>958.33</v>
      </c>
      <c r="O1291" s="13">
        <f t="shared" si="141"/>
        <v>14374.95</v>
      </c>
      <c r="P1291" s="13">
        <f t="shared" si="142"/>
        <v>642405.15999999992</v>
      </c>
      <c r="Q1291" s="13">
        <f t="shared" si="143"/>
        <v>133520.75</v>
      </c>
      <c r="R1291" s="13">
        <f t="shared" si="144"/>
        <v>3456638.3099999996</v>
      </c>
      <c r="S1291" s="18">
        <f t="shared" si="145"/>
        <v>59</v>
      </c>
      <c r="T1291" s="30">
        <f t="shared" si="146"/>
        <v>58587.09</v>
      </c>
    </row>
    <row r="1292" spans="1:20" ht="14.25" customHeight="1">
      <c r="A1292" s="6">
        <v>45642</v>
      </c>
      <c r="B1292" s="7" t="s">
        <v>57</v>
      </c>
      <c r="C1292" s="7" t="s">
        <v>129</v>
      </c>
      <c r="D1292" s="7" t="s">
        <v>130</v>
      </c>
      <c r="E1292" s="7" t="s">
        <v>81</v>
      </c>
      <c r="F1292" s="7" t="s">
        <v>82</v>
      </c>
      <c r="G1292" s="7" t="s">
        <v>62</v>
      </c>
      <c r="H1292" s="7" t="s">
        <v>63</v>
      </c>
      <c r="I1292" s="7">
        <v>5</v>
      </c>
      <c r="J1292" s="7">
        <v>141</v>
      </c>
      <c r="K1292" s="7">
        <v>14387.64</v>
      </c>
      <c r="L1292" s="7"/>
      <c r="M1292" s="12" t="s">
        <v>136</v>
      </c>
      <c r="N1292" s="13">
        <f t="shared" si="140"/>
        <v>102.03999999999999</v>
      </c>
      <c r="O1292" s="13">
        <f t="shared" si="141"/>
        <v>14387.64</v>
      </c>
      <c r="P1292" s="13">
        <f t="shared" si="142"/>
        <v>903639.71999999986</v>
      </c>
      <c r="Q1292" s="13">
        <f t="shared" si="143"/>
        <v>222813.56</v>
      </c>
      <c r="R1292" s="13">
        <f t="shared" si="144"/>
        <v>10581676.800000001</v>
      </c>
      <c r="S1292" s="18">
        <f t="shared" si="145"/>
        <v>63</v>
      </c>
      <c r="T1292" s="30">
        <f t="shared" si="146"/>
        <v>167963.12380952382</v>
      </c>
    </row>
    <row r="1293" spans="1:20" ht="14.25" customHeight="1">
      <c r="A1293" s="6">
        <v>45639</v>
      </c>
      <c r="B1293" s="7" t="s">
        <v>57</v>
      </c>
      <c r="C1293" s="7" t="s">
        <v>69</v>
      </c>
      <c r="D1293" s="7" t="s">
        <v>70</v>
      </c>
      <c r="E1293" s="7" t="s">
        <v>60</v>
      </c>
      <c r="F1293" s="7" t="s">
        <v>61</v>
      </c>
      <c r="G1293" s="7" t="s">
        <v>74</v>
      </c>
      <c r="H1293" s="7" t="s">
        <v>75</v>
      </c>
      <c r="I1293" s="7">
        <v>36</v>
      </c>
      <c r="J1293" s="7">
        <v>360</v>
      </c>
      <c r="K1293" s="7">
        <v>14400</v>
      </c>
      <c r="L1293" s="7"/>
      <c r="M1293" s="12" t="s">
        <v>64</v>
      </c>
      <c r="N1293" s="13">
        <f t="shared" si="140"/>
        <v>40</v>
      </c>
      <c r="O1293" s="13">
        <f t="shared" si="141"/>
        <v>14400</v>
      </c>
      <c r="P1293" s="13">
        <f t="shared" si="142"/>
        <v>107341.92</v>
      </c>
      <c r="Q1293" s="13">
        <f t="shared" si="143"/>
        <v>272377.09000000003</v>
      </c>
      <c r="R1293" s="13">
        <f t="shared" si="144"/>
        <v>495078.70999999996</v>
      </c>
      <c r="S1293" s="18">
        <f t="shared" si="145"/>
        <v>16</v>
      </c>
      <c r="T1293" s="30">
        <f t="shared" si="146"/>
        <v>30942.419374999998</v>
      </c>
    </row>
    <row r="1294" spans="1:20" ht="14.25" customHeight="1">
      <c r="A1294" s="6">
        <v>45642</v>
      </c>
      <c r="B1294" s="7" t="s">
        <v>57</v>
      </c>
      <c r="C1294" s="7" t="s">
        <v>129</v>
      </c>
      <c r="D1294" s="7" t="s">
        <v>130</v>
      </c>
      <c r="E1294" s="7" t="s">
        <v>81</v>
      </c>
      <c r="F1294" s="7" t="s">
        <v>82</v>
      </c>
      <c r="G1294" s="7" t="s">
        <v>40</v>
      </c>
      <c r="H1294" s="7" t="s">
        <v>47</v>
      </c>
      <c r="I1294" s="7">
        <v>1080</v>
      </c>
      <c r="J1294" s="7">
        <v>360</v>
      </c>
      <c r="K1294" s="7">
        <v>14418</v>
      </c>
      <c r="L1294" s="7"/>
      <c r="M1294" s="12" t="s">
        <v>105</v>
      </c>
      <c r="N1294" s="13">
        <f t="shared" si="140"/>
        <v>40.049999999999997</v>
      </c>
      <c r="O1294" s="13">
        <f t="shared" si="141"/>
        <v>14417.999999999998</v>
      </c>
      <c r="P1294" s="13">
        <f t="shared" si="142"/>
        <v>9087141.8800000008</v>
      </c>
      <c r="Q1294" s="13">
        <f t="shared" si="143"/>
        <v>208425.91999999998</v>
      </c>
      <c r="R1294" s="13">
        <f t="shared" si="144"/>
        <v>3442263.36</v>
      </c>
      <c r="S1294" s="18">
        <f t="shared" si="145"/>
        <v>58</v>
      </c>
      <c r="T1294" s="30">
        <f t="shared" si="146"/>
        <v>59349.368275862063</v>
      </c>
    </row>
    <row r="1295" spans="1:20" ht="14.25" customHeight="1">
      <c r="A1295" s="6">
        <v>45639</v>
      </c>
      <c r="B1295" s="7" t="s">
        <v>57</v>
      </c>
      <c r="C1295" s="7" t="s">
        <v>69</v>
      </c>
      <c r="D1295" s="7" t="s">
        <v>70</v>
      </c>
      <c r="E1295" s="7" t="s">
        <v>60</v>
      </c>
      <c r="F1295" s="7" t="s">
        <v>61</v>
      </c>
      <c r="G1295" s="7" t="s">
        <v>74</v>
      </c>
      <c r="H1295" s="7" t="s">
        <v>75</v>
      </c>
      <c r="I1295" s="7">
        <v>48</v>
      </c>
      <c r="J1295" s="7">
        <v>192</v>
      </c>
      <c r="K1295" s="7">
        <v>14663.04</v>
      </c>
      <c r="L1295" s="7"/>
      <c r="M1295" s="12" t="s">
        <v>64</v>
      </c>
      <c r="N1295" s="13">
        <f t="shared" si="140"/>
        <v>76.37</v>
      </c>
      <c r="O1295" s="13">
        <f t="shared" si="141"/>
        <v>14663.04</v>
      </c>
      <c r="P1295" s="13">
        <f t="shared" si="142"/>
        <v>92941.92</v>
      </c>
      <c r="Q1295" s="13">
        <f t="shared" si="143"/>
        <v>257977.09000000003</v>
      </c>
      <c r="R1295" s="13">
        <f t="shared" si="144"/>
        <v>480678.70999999996</v>
      </c>
      <c r="S1295" s="18">
        <f t="shared" si="145"/>
        <v>15</v>
      </c>
      <c r="T1295" s="30">
        <f t="shared" si="146"/>
        <v>32045.247333333329</v>
      </c>
    </row>
    <row r="1296" spans="1:20" ht="14.25" customHeight="1">
      <c r="A1296" s="6">
        <v>45639</v>
      </c>
      <c r="B1296" s="7" t="s">
        <v>57</v>
      </c>
      <c r="C1296" s="7" t="s">
        <v>69</v>
      </c>
      <c r="D1296" s="7" t="s">
        <v>70</v>
      </c>
      <c r="E1296" s="7" t="s">
        <v>60</v>
      </c>
      <c r="F1296" s="7" t="s">
        <v>61</v>
      </c>
      <c r="G1296" s="7" t="s">
        <v>74</v>
      </c>
      <c r="H1296" s="7" t="s">
        <v>75</v>
      </c>
      <c r="I1296" s="7">
        <v>60</v>
      </c>
      <c r="J1296" s="7">
        <v>600</v>
      </c>
      <c r="K1296" s="7">
        <v>14700</v>
      </c>
      <c r="L1296" s="7"/>
      <c r="M1296" s="12" t="s">
        <v>64</v>
      </c>
      <c r="N1296" s="13">
        <f t="shared" si="140"/>
        <v>24.5</v>
      </c>
      <c r="O1296" s="13">
        <f t="shared" si="141"/>
        <v>14700</v>
      </c>
      <c r="P1296" s="13">
        <f t="shared" si="142"/>
        <v>78278.880000000005</v>
      </c>
      <c r="Q1296" s="13">
        <f t="shared" si="143"/>
        <v>243314.05</v>
      </c>
      <c r="R1296" s="13">
        <f t="shared" si="144"/>
        <v>466015.67000000004</v>
      </c>
      <c r="S1296" s="18">
        <f t="shared" si="145"/>
        <v>14</v>
      </c>
      <c r="T1296" s="30">
        <f t="shared" si="146"/>
        <v>33286.833571428571</v>
      </c>
    </row>
    <row r="1297" spans="1:20" ht="14.25" customHeight="1">
      <c r="A1297" s="6">
        <v>45644</v>
      </c>
      <c r="B1297" s="7" t="s">
        <v>57</v>
      </c>
      <c r="C1297" s="7" t="s">
        <v>72</v>
      </c>
      <c r="D1297" s="7" t="s">
        <v>73</v>
      </c>
      <c r="E1297" s="7" t="s">
        <v>60</v>
      </c>
      <c r="F1297" s="7" t="s">
        <v>61</v>
      </c>
      <c r="G1297" s="7" t="s">
        <v>62</v>
      </c>
      <c r="H1297" s="7" t="s">
        <v>71</v>
      </c>
      <c r="I1297" s="7">
        <v>8</v>
      </c>
      <c r="J1297" s="7">
        <v>40</v>
      </c>
      <c r="K1297" s="7">
        <v>14778</v>
      </c>
      <c r="L1297" s="7"/>
      <c r="M1297" s="12" t="s">
        <v>136</v>
      </c>
      <c r="N1297" s="13">
        <f t="shared" si="140"/>
        <v>369.45</v>
      </c>
      <c r="O1297" s="13">
        <f t="shared" si="141"/>
        <v>14778</v>
      </c>
      <c r="P1297" s="13">
        <f t="shared" si="142"/>
        <v>628030.21</v>
      </c>
      <c r="Q1297" s="13">
        <f t="shared" si="143"/>
        <v>296971.07</v>
      </c>
      <c r="R1297" s="13">
        <f t="shared" si="144"/>
        <v>10567289.16</v>
      </c>
      <c r="S1297" s="18">
        <f t="shared" si="145"/>
        <v>62</v>
      </c>
      <c r="T1297" s="30">
        <f t="shared" si="146"/>
        <v>170440.14774193548</v>
      </c>
    </row>
    <row r="1298" spans="1:20" ht="14.25" customHeight="1">
      <c r="A1298" s="6">
        <v>45643</v>
      </c>
      <c r="B1298" s="7" t="s">
        <v>57</v>
      </c>
      <c r="C1298" s="7" t="s">
        <v>84</v>
      </c>
      <c r="D1298" s="7" t="s">
        <v>85</v>
      </c>
      <c r="E1298" s="7" t="s">
        <v>60</v>
      </c>
      <c r="F1298" s="7" t="s">
        <v>61</v>
      </c>
      <c r="G1298" s="7" t="s">
        <v>62</v>
      </c>
      <c r="H1298" s="7" t="s">
        <v>71</v>
      </c>
      <c r="I1298" s="7">
        <v>8</v>
      </c>
      <c r="J1298" s="7">
        <v>40</v>
      </c>
      <c r="K1298" s="7">
        <v>14778</v>
      </c>
      <c r="L1298" s="7"/>
      <c r="M1298" s="12" t="s">
        <v>136</v>
      </c>
      <c r="N1298" s="13">
        <f t="shared" si="140"/>
        <v>369.45</v>
      </c>
      <c r="O1298" s="13">
        <f t="shared" si="141"/>
        <v>14778</v>
      </c>
      <c r="P1298" s="13">
        <f t="shared" si="142"/>
        <v>613252.21</v>
      </c>
      <c r="Q1298" s="13">
        <f t="shared" si="143"/>
        <v>210949.32</v>
      </c>
      <c r="R1298" s="13">
        <f t="shared" si="144"/>
        <v>10552511.16</v>
      </c>
      <c r="S1298" s="18">
        <f t="shared" si="145"/>
        <v>61</v>
      </c>
      <c r="T1298" s="30">
        <f t="shared" si="146"/>
        <v>172991.98622950821</v>
      </c>
    </row>
    <row r="1299" spans="1:20" ht="14.25" customHeight="1">
      <c r="A1299" s="6">
        <v>45640</v>
      </c>
      <c r="B1299" s="7" t="s">
        <v>57</v>
      </c>
      <c r="C1299" s="7" t="s">
        <v>65</v>
      </c>
      <c r="D1299" s="7" t="s">
        <v>66</v>
      </c>
      <c r="E1299" s="7" t="s">
        <v>60</v>
      </c>
      <c r="F1299" s="7" t="s">
        <v>61</v>
      </c>
      <c r="G1299" s="7" t="s">
        <v>62</v>
      </c>
      <c r="H1299" s="7" t="s">
        <v>71</v>
      </c>
      <c r="I1299" s="7">
        <v>8</v>
      </c>
      <c r="J1299" s="7">
        <v>40</v>
      </c>
      <c r="K1299" s="7">
        <v>14778</v>
      </c>
      <c r="L1299" s="7"/>
      <c r="M1299" s="12" t="s">
        <v>105</v>
      </c>
      <c r="N1299" s="13">
        <f t="shared" si="140"/>
        <v>369.45</v>
      </c>
      <c r="O1299" s="13">
        <f t="shared" si="141"/>
        <v>14778</v>
      </c>
      <c r="P1299" s="13">
        <f t="shared" si="142"/>
        <v>598474.21</v>
      </c>
      <c r="Q1299" s="13">
        <f t="shared" si="143"/>
        <v>221288.25999999998</v>
      </c>
      <c r="R1299" s="13">
        <f t="shared" si="144"/>
        <v>3427845.36</v>
      </c>
      <c r="S1299" s="18">
        <f t="shared" si="145"/>
        <v>57</v>
      </c>
      <c r="T1299" s="30">
        <f t="shared" si="146"/>
        <v>60137.637894736843</v>
      </c>
    </row>
    <row r="1300" spans="1:20" ht="14.25" customHeight="1">
      <c r="A1300" s="6">
        <v>45640</v>
      </c>
      <c r="B1300" s="7" t="s">
        <v>57</v>
      </c>
      <c r="C1300" s="7" t="s">
        <v>84</v>
      </c>
      <c r="D1300" s="7" t="s">
        <v>85</v>
      </c>
      <c r="E1300" s="7" t="s">
        <v>60</v>
      </c>
      <c r="F1300" s="7" t="s">
        <v>61</v>
      </c>
      <c r="G1300" s="7" t="s">
        <v>40</v>
      </c>
      <c r="H1300" s="7" t="s">
        <v>93</v>
      </c>
      <c r="I1300" s="7">
        <v>16</v>
      </c>
      <c r="J1300" s="7">
        <v>48</v>
      </c>
      <c r="K1300" s="7">
        <v>14819.52</v>
      </c>
      <c r="L1300" s="7"/>
      <c r="M1300" s="12" t="s">
        <v>105</v>
      </c>
      <c r="N1300" s="13">
        <f t="shared" si="140"/>
        <v>308.74</v>
      </c>
      <c r="O1300" s="13">
        <f t="shared" si="141"/>
        <v>14819.52</v>
      </c>
      <c r="P1300" s="13">
        <f t="shared" si="142"/>
        <v>837191.52</v>
      </c>
      <c r="Q1300" s="13">
        <f t="shared" si="143"/>
        <v>196171.32</v>
      </c>
      <c r="R1300" s="13">
        <f t="shared" si="144"/>
        <v>3413067.36</v>
      </c>
      <c r="S1300" s="18">
        <f t="shared" si="145"/>
        <v>56</v>
      </c>
      <c r="T1300" s="30">
        <f t="shared" si="146"/>
        <v>60947.631428571425</v>
      </c>
    </row>
    <row r="1301" spans="1:20" ht="14.25" customHeight="1">
      <c r="A1301" s="6">
        <v>45642</v>
      </c>
      <c r="B1301" s="7" t="s">
        <v>57</v>
      </c>
      <c r="C1301" s="7" t="s">
        <v>126</v>
      </c>
      <c r="D1301" s="7" t="s">
        <v>127</v>
      </c>
      <c r="E1301" s="7" t="s">
        <v>45</v>
      </c>
      <c r="F1301" s="7" t="s">
        <v>128</v>
      </c>
      <c r="G1301" s="7" t="s">
        <v>18</v>
      </c>
      <c r="H1301" s="7" t="s">
        <v>19</v>
      </c>
      <c r="I1301" s="7">
        <v>60</v>
      </c>
      <c r="J1301" s="7">
        <v>12</v>
      </c>
      <c r="K1301" s="7">
        <v>14864.88</v>
      </c>
      <c r="L1301" s="7"/>
      <c r="M1301" s="12" t="s">
        <v>105</v>
      </c>
      <c r="N1301" s="13">
        <f t="shared" si="140"/>
        <v>1238.74</v>
      </c>
      <c r="O1301" s="13">
        <f t="shared" si="141"/>
        <v>14864.880000000001</v>
      </c>
      <c r="P1301" s="13">
        <f t="shared" si="142"/>
        <v>14864.880000000001</v>
      </c>
      <c r="Q1301" s="13">
        <f t="shared" si="143"/>
        <v>164510.04</v>
      </c>
      <c r="R1301" s="13">
        <f t="shared" si="144"/>
        <v>3398247.84</v>
      </c>
      <c r="S1301" s="18">
        <f t="shared" si="145"/>
        <v>55</v>
      </c>
      <c r="T1301" s="30">
        <f t="shared" si="146"/>
        <v>61786.324363636362</v>
      </c>
    </row>
    <row r="1302" spans="1:20" ht="14.25" customHeight="1">
      <c r="A1302" s="6">
        <v>45640</v>
      </c>
      <c r="B1302" s="7" t="s">
        <v>57</v>
      </c>
      <c r="C1302" s="7" t="s">
        <v>99</v>
      </c>
      <c r="D1302" s="7" t="s">
        <v>100</v>
      </c>
      <c r="E1302" s="7" t="s">
        <v>81</v>
      </c>
      <c r="F1302" s="7" t="s">
        <v>82</v>
      </c>
      <c r="G1302" s="7" t="s">
        <v>62</v>
      </c>
      <c r="H1302" s="7" t="s">
        <v>63</v>
      </c>
      <c r="I1302" s="7">
        <v>5</v>
      </c>
      <c r="J1302" s="7">
        <v>146</v>
      </c>
      <c r="K1302" s="7">
        <v>14897.84</v>
      </c>
      <c r="L1302" s="7"/>
      <c r="M1302" s="12" t="s">
        <v>105</v>
      </c>
      <c r="N1302" s="13">
        <f t="shared" si="140"/>
        <v>102.04</v>
      </c>
      <c r="O1302" s="13">
        <f t="shared" si="141"/>
        <v>14897.84</v>
      </c>
      <c r="P1302" s="13">
        <f t="shared" si="142"/>
        <v>889252.07999999984</v>
      </c>
      <c r="Q1302" s="13">
        <f t="shared" si="143"/>
        <v>119145.8</v>
      </c>
      <c r="R1302" s="13">
        <f t="shared" si="144"/>
        <v>3383382.96</v>
      </c>
      <c r="S1302" s="18">
        <f t="shared" si="145"/>
        <v>54</v>
      </c>
      <c r="T1302" s="30">
        <f t="shared" si="146"/>
        <v>62655.24</v>
      </c>
    </row>
    <row r="1303" spans="1:20" ht="14.25" customHeight="1">
      <c r="A1303" s="6">
        <v>45646</v>
      </c>
      <c r="B1303" s="7" t="s">
        <v>57</v>
      </c>
      <c r="C1303" s="7" t="s">
        <v>96</v>
      </c>
      <c r="D1303" s="7" t="s">
        <v>97</v>
      </c>
      <c r="E1303" s="7" t="s">
        <v>60</v>
      </c>
      <c r="F1303" s="7" t="s">
        <v>61</v>
      </c>
      <c r="G1303" s="7" t="s">
        <v>62</v>
      </c>
      <c r="H1303" s="7" t="s">
        <v>63</v>
      </c>
      <c r="I1303" s="7">
        <v>5</v>
      </c>
      <c r="J1303" s="7">
        <v>146</v>
      </c>
      <c r="K1303" s="7">
        <v>14897.84</v>
      </c>
      <c r="L1303" s="7"/>
      <c r="M1303" s="12" t="s">
        <v>136</v>
      </c>
      <c r="N1303" s="13">
        <f t="shared" si="140"/>
        <v>102.04</v>
      </c>
      <c r="O1303" s="13">
        <f t="shared" si="141"/>
        <v>14897.84</v>
      </c>
      <c r="P1303" s="13">
        <f t="shared" si="142"/>
        <v>874354.23999999987</v>
      </c>
      <c r="Q1303" s="13">
        <f t="shared" si="143"/>
        <v>447830.04000000004</v>
      </c>
      <c r="R1303" s="13">
        <f t="shared" si="144"/>
        <v>10537733.16</v>
      </c>
      <c r="S1303" s="18">
        <f t="shared" si="145"/>
        <v>60</v>
      </c>
      <c r="T1303" s="30">
        <f t="shared" si="146"/>
        <v>175628.886</v>
      </c>
    </row>
    <row r="1304" spans="1:20" ht="14.25" customHeight="1">
      <c r="A1304" s="6">
        <v>45645</v>
      </c>
      <c r="B1304" s="7" t="s">
        <v>57</v>
      </c>
      <c r="C1304" s="7" t="s">
        <v>87</v>
      </c>
      <c r="D1304" s="7" t="s">
        <v>88</v>
      </c>
      <c r="E1304" s="7" t="s">
        <v>60</v>
      </c>
      <c r="F1304" s="7" t="s">
        <v>61</v>
      </c>
      <c r="G1304" s="7" t="s">
        <v>94</v>
      </c>
      <c r="H1304" s="7" t="s">
        <v>95</v>
      </c>
      <c r="I1304" s="7">
        <v>192</v>
      </c>
      <c r="J1304" s="7">
        <v>192</v>
      </c>
      <c r="K1304" s="7">
        <v>14987.52</v>
      </c>
      <c r="L1304" s="7"/>
      <c r="M1304" s="12" t="s">
        <v>136</v>
      </c>
      <c r="N1304" s="13">
        <f t="shared" si="140"/>
        <v>78.06</v>
      </c>
      <c r="O1304" s="13">
        <f t="shared" si="141"/>
        <v>14987.52</v>
      </c>
      <c r="P1304" s="13">
        <f t="shared" si="142"/>
        <v>29975.040000000001</v>
      </c>
      <c r="Q1304" s="13">
        <f t="shared" si="143"/>
        <v>363838.1</v>
      </c>
      <c r="R1304" s="13">
        <f t="shared" si="144"/>
        <v>10522835.32</v>
      </c>
      <c r="S1304" s="18">
        <f t="shared" si="145"/>
        <v>59</v>
      </c>
      <c r="T1304" s="30">
        <f t="shared" si="146"/>
        <v>178353.14101694917</v>
      </c>
    </row>
    <row r="1305" spans="1:20" ht="14.25" customHeight="1">
      <c r="A1305" s="6">
        <v>45643</v>
      </c>
      <c r="B1305" s="7" t="s">
        <v>57</v>
      </c>
      <c r="C1305" s="7" t="s">
        <v>137</v>
      </c>
      <c r="D1305" s="7" t="s">
        <v>138</v>
      </c>
      <c r="E1305" s="7" t="s">
        <v>60</v>
      </c>
      <c r="F1305" s="7" t="s">
        <v>61</v>
      </c>
      <c r="G1305" s="7" t="s">
        <v>94</v>
      </c>
      <c r="H1305" s="7" t="s">
        <v>95</v>
      </c>
      <c r="I1305" s="7">
        <v>192</v>
      </c>
      <c r="J1305" s="7">
        <v>192</v>
      </c>
      <c r="K1305" s="7">
        <v>14987.52</v>
      </c>
      <c r="L1305" s="7"/>
      <c r="M1305" s="12" t="s">
        <v>136</v>
      </c>
      <c r="N1305" s="13">
        <f t="shared" si="140"/>
        <v>78.06</v>
      </c>
      <c r="O1305" s="13">
        <f t="shared" si="141"/>
        <v>14987.52</v>
      </c>
      <c r="P1305" s="13">
        <f t="shared" si="142"/>
        <v>14987.52</v>
      </c>
      <c r="Q1305" s="13">
        <f t="shared" si="143"/>
        <v>206960.63999999998</v>
      </c>
      <c r="R1305" s="13">
        <f t="shared" si="144"/>
        <v>10507847.800000001</v>
      </c>
      <c r="S1305" s="18">
        <f t="shared" si="145"/>
        <v>58</v>
      </c>
      <c r="T1305" s="30">
        <f t="shared" si="146"/>
        <v>181169.78965517244</v>
      </c>
    </row>
    <row r="1306" spans="1:20" ht="14.25" customHeight="1">
      <c r="A1306" s="6">
        <v>45639</v>
      </c>
      <c r="B1306" s="7" t="s">
        <v>57</v>
      </c>
      <c r="C1306" s="7" t="s">
        <v>67</v>
      </c>
      <c r="D1306" s="7" t="s">
        <v>68</v>
      </c>
      <c r="E1306" s="7" t="s">
        <v>60</v>
      </c>
      <c r="F1306" s="7" t="s">
        <v>61</v>
      </c>
      <c r="G1306" s="7" t="s">
        <v>62</v>
      </c>
      <c r="H1306" s="7" t="s">
        <v>71</v>
      </c>
      <c r="I1306" s="7">
        <v>5</v>
      </c>
      <c r="J1306" s="7">
        <v>25</v>
      </c>
      <c r="K1306" s="7">
        <v>15023.25</v>
      </c>
      <c r="L1306" s="7"/>
      <c r="M1306" s="12" t="s">
        <v>64</v>
      </c>
      <c r="N1306" s="13">
        <f t="shared" si="140"/>
        <v>600.92999999999995</v>
      </c>
      <c r="O1306" s="13">
        <f t="shared" si="141"/>
        <v>15023.249999999998</v>
      </c>
      <c r="P1306" s="13">
        <f t="shared" si="142"/>
        <v>583696.21</v>
      </c>
      <c r="Q1306" s="13">
        <f t="shared" si="143"/>
        <v>85931.749999999985</v>
      </c>
      <c r="R1306" s="13">
        <f t="shared" si="144"/>
        <v>451315.67000000004</v>
      </c>
      <c r="S1306" s="18">
        <f t="shared" si="145"/>
        <v>13</v>
      </c>
      <c r="T1306" s="30">
        <f t="shared" si="146"/>
        <v>34716.590000000004</v>
      </c>
    </row>
    <row r="1307" spans="1:20" ht="14.25" customHeight="1">
      <c r="A1307" s="6">
        <v>45646</v>
      </c>
      <c r="B1307" s="7" t="s">
        <v>57</v>
      </c>
      <c r="C1307" s="7" t="s">
        <v>67</v>
      </c>
      <c r="D1307" s="7" t="s">
        <v>68</v>
      </c>
      <c r="E1307" s="7" t="s">
        <v>60</v>
      </c>
      <c r="F1307" s="7" t="s">
        <v>61</v>
      </c>
      <c r="G1307" s="7" t="s">
        <v>62</v>
      </c>
      <c r="H1307" s="7" t="s">
        <v>71</v>
      </c>
      <c r="I1307" s="7">
        <v>24</v>
      </c>
      <c r="J1307" s="7">
        <v>112</v>
      </c>
      <c r="K1307" s="7">
        <v>15140.16</v>
      </c>
      <c r="L1307" s="7"/>
      <c r="M1307" s="12" t="s">
        <v>136</v>
      </c>
      <c r="N1307" s="13">
        <f t="shared" si="140"/>
        <v>135.18</v>
      </c>
      <c r="O1307" s="13">
        <f t="shared" si="141"/>
        <v>15140.16</v>
      </c>
      <c r="P1307" s="13">
        <f t="shared" si="142"/>
        <v>568672.96</v>
      </c>
      <c r="Q1307" s="13">
        <f t="shared" si="143"/>
        <v>70908.5</v>
      </c>
      <c r="R1307" s="13">
        <f t="shared" si="144"/>
        <v>10492860.279999999</v>
      </c>
      <c r="S1307" s="18">
        <f t="shared" si="145"/>
        <v>57</v>
      </c>
      <c r="T1307" s="30">
        <f t="shared" si="146"/>
        <v>184085.26807017543</v>
      </c>
    </row>
    <row r="1308" spans="1:20" ht="14.25" customHeight="1">
      <c r="A1308" s="6">
        <v>45640</v>
      </c>
      <c r="B1308" s="7" t="s">
        <v>57</v>
      </c>
      <c r="C1308" s="7" t="s">
        <v>90</v>
      </c>
      <c r="D1308" s="7" t="s">
        <v>91</v>
      </c>
      <c r="E1308" s="7" t="s">
        <v>81</v>
      </c>
      <c r="F1308" s="7" t="s">
        <v>82</v>
      </c>
      <c r="G1308" s="7" t="s">
        <v>40</v>
      </c>
      <c r="H1308" s="7" t="s">
        <v>42</v>
      </c>
      <c r="I1308" s="7">
        <v>25</v>
      </c>
      <c r="J1308" s="7">
        <v>12</v>
      </c>
      <c r="K1308" s="7">
        <v>15199.56</v>
      </c>
      <c r="L1308" s="7"/>
      <c r="M1308" s="12" t="s">
        <v>105</v>
      </c>
      <c r="N1308" s="13">
        <f t="shared" si="140"/>
        <v>1266.6299999999999</v>
      </c>
      <c r="O1308" s="13">
        <f t="shared" si="141"/>
        <v>15199.559999999998</v>
      </c>
      <c r="P1308" s="13">
        <f t="shared" si="142"/>
        <v>1028503.56</v>
      </c>
      <c r="Q1308" s="13">
        <f t="shared" si="143"/>
        <v>204037.13</v>
      </c>
      <c r="R1308" s="13">
        <f t="shared" si="144"/>
        <v>3368485.1199999996</v>
      </c>
      <c r="S1308" s="18">
        <f t="shared" si="145"/>
        <v>53</v>
      </c>
      <c r="T1308" s="30">
        <f t="shared" si="146"/>
        <v>63556.323018867915</v>
      </c>
    </row>
    <row r="1309" spans="1:20" ht="14.25" customHeight="1">
      <c r="A1309" s="6">
        <v>45639</v>
      </c>
      <c r="B1309" s="7" t="s">
        <v>57</v>
      </c>
      <c r="C1309" s="7" t="s">
        <v>58</v>
      </c>
      <c r="D1309" s="7" t="s">
        <v>59</v>
      </c>
      <c r="E1309" s="7" t="s">
        <v>60</v>
      </c>
      <c r="F1309" s="7" t="s">
        <v>61</v>
      </c>
      <c r="G1309" s="7" t="s">
        <v>62</v>
      </c>
      <c r="H1309" s="7" t="s">
        <v>71</v>
      </c>
      <c r="I1309" s="7">
        <v>5</v>
      </c>
      <c r="J1309" s="7">
        <v>150</v>
      </c>
      <c r="K1309" s="7">
        <v>15306</v>
      </c>
      <c r="L1309" s="7"/>
      <c r="M1309" s="12" t="s">
        <v>64</v>
      </c>
      <c r="N1309" s="13">
        <f t="shared" si="140"/>
        <v>102.04</v>
      </c>
      <c r="O1309" s="13">
        <f t="shared" si="141"/>
        <v>15306.000000000002</v>
      </c>
      <c r="P1309" s="13">
        <f t="shared" si="142"/>
        <v>553532.80000000005</v>
      </c>
      <c r="Q1309" s="13">
        <f t="shared" si="143"/>
        <v>119593.2</v>
      </c>
      <c r="R1309" s="13">
        <f t="shared" si="144"/>
        <v>436292.42000000004</v>
      </c>
      <c r="S1309" s="18">
        <f t="shared" si="145"/>
        <v>12</v>
      </c>
      <c r="T1309" s="30">
        <f t="shared" si="146"/>
        <v>36357.701666666668</v>
      </c>
    </row>
    <row r="1310" spans="1:20" ht="14.25" customHeight="1">
      <c r="A1310" s="6">
        <v>45644</v>
      </c>
      <c r="B1310" s="7" t="s">
        <v>57</v>
      </c>
      <c r="C1310" s="7" t="s">
        <v>65</v>
      </c>
      <c r="D1310" s="7" t="s">
        <v>66</v>
      </c>
      <c r="E1310" s="7" t="s">
        <v>60</v>
      </c>
      <c r="F1310" s="7" t="s">
        <v>61</v>
      </c>
      <c r="G1310" s="7" t="s">
        <v>62</v>
      </c>
      <c r="H1310" s="7" t="s">
        <v>71</v>
      </c>
      <c r="I1310" s="7">
        <v>5</v>
      </c>
      <c r="J1310" s="7">
        <v>150</v>
      </c>
      <c r="K1310" s="7">
        <v>15306</v>
      </c>
      <c r="L1310" s="7"/>
      <c r="M1310" s="12" t="s">
        <v>136</v>
      </c>
      <c r="N1310" s="13">
        <f t="shared" si="140"/>
        <v>102.04</v>
      </c>
      <c r="O1310" s="13">
        <f t="shared" si="141"/>
        <v>15306.000000000002</v>
      </c>
      <c r="P1310" s="13">
        <f t="shared" si="142"/>
        <v>538226.80000000005</v>
      </c>
      <c r="Q1310" s="13">
        <f t="shared" si="143"/>
        <v>206510.26</v>
      </c>
      <c r="R1310" s="13">
        <f t="shared" si="144"/>
        <v>10477720.120000001</v>
      </c>
      <c r="S1310" s="18">
        <f t="shared" si="145"/>
        <v>56</v>
      </c>
      <c r="T1310" s="30">
        <f t="shared" si="146"/>
        <v>187102.14500000002</v>
      </c>
    </row>
    <row r="1311" spans="1:20" ht="14.25" customHeight="1">
      <c r="A1311" s="6">
        <v>45646</v>
      </c>
      <c r="B1311" s="7" t="s">
        <v>57</v>
      </c>
      <c r="C1311" s="7" t="s">
        <v>99</v>
      </c>
      <c r="D1311" s="7" t="s">
        <v>100</v>
      </c>
      <c r="E1311" s="7" t="s">
        <v>81</v>
      </c>
      <c r="F1311" s="7" t="s">
        <v>82</v>
      </c>
      <c r="G1311" s="7" t="s">
        <v>62</v>
      </c>
      <c r="H1311" s="7" t="s">
        <v>63</v>
      </c>
      <c r="I1311" s="7">
        <v>5</v>
      </c>
      <c r="J1311" s="7">
        <v>150</v>
      </c>
      <c r="K1311" s="7">
        <v>15306</v>
      </c>
      <c r="L1311" s="7"/>
      <c r="M1311" s="12" t="s">
        <v>136</v>
      </c>
      <c r="N1311" s="13">
        <f t="shared" si="140"/>
        <v>102.04</v>
      </c>
      <c r="O1311" s="13">
        <f t="shared" si="141"/>
        <v>15306.000000000002</v>
      </c>
      <c r="P1311" s="13">
        <f t="shared" si="142"/>
        <v>859456.39999999991</v>
      </c>
      <c r="Q1311" s="13">
        <f t="shared" si="143"/>
        <v>104247.95999999999</v>
      </c>
      <c r="R1311" s="13">
        <f t="shared" si="144"/>
        <v>10462414.120000001</v>
      </c>
      <c r="S1311" s="18">
        <f t="shared" si="145"/>
        <v>55</v>
      </c>
      <c r="T1311" s="30">
        <f t="shared" si="146"/>
        <v>190225.71127272729</v>
      </c>
    </row>
    <row r="1312" spans="1:20" ht="14.25" customHeight="1">
      <c r="A1312" s="6">
        <v>45640</v>
      </c>
      <c r="B1312" s="7" t="s">
        <v>57</v>
      </c>
      <c r="C1312" s="7" t="s">
        <v>106</v>
      </c>
      <c r="D1312" s="7" t="s">
        <v>107</v>
      </c>
      <c r="E1312" s="7" t="s">
        <v>81</v>
      </c>
      <c r="F1312" s="7" t="s">
        <v>82</v>
      </c>
      <c r="G1312" s="7" t="s">
        <v>31</v>
      </c>
      <c r="H1312" s="7" t="s">
        <v>117</v>
      </c>
      <c r="I1312" s="7">
        <v>1</v>
      </c>
      <c r="J1312" s="7">
        <v>6</v>
      </c>
      <c r="K1312" s="7">
        <v>15568.02</v>
      </c>
      <c r="L1312" s="7"/>
      <c r="M1312" s="12" t="s">
        <v>105</v>
      </c>
      <c r="N1312" s="13">
        <f t="shared" si="140"/>
        <v>2594.67</v>
      </c>
      <c r="O1312" s="13">
        <f t="shared" si="141"/>
        <v>15568.02</v>
      </c>
      <c r="P1312" s="13">
        <f t="shared" si="142"/>
        <v>40790.42</v>
      </c>
      <c r="Q1312" s="13">
        <f t="shared" si="143"/>
        <v>155809.94</v>
      </c>
      <c r="R1312" s="13">
        <f t="shared" si="144"/>
        <v>3353285.56</v>
      </c>
      <c r="S1312" s="18">
        <f t="shared" si="145"/>
        <v>52</v>
      </c>
      <c r="T1312" s="30">
        <f t="shared" si="146"/>
        <v>64486.260769230772</v>
      </c>
    </row>
    <row r="1313" spans="1:20" ht="14.25" customHeight="1">
      <c r="A1313" s="6">
        <v>45640</v>
      </c>
      <c r="B1313" s="7" t="s">
        <v>57</v>
      </c>
      <c r="C1313" s="7" t="s">
        <v>90</v>
      </c>
      <c r="D1313" s="7" t="s">
        <v>91</v>
      </c>
      <c r="E1313" s="7" t="s">
        <v>81</v>
      </c>
      <c r="F1313" s="7" t="s">
        <v>82</v>
      </c>
      <c r="G1313" s="7" t="s">
        <v>55</v>
      </c>
      <c r="H1313" s="7" t="s">
        <v>56</v>
      </c>
      <c r="I1313" s="7">
        <v>12</v>
      </c>
      <c r="J1313" s="7">
        <v>60</v>
      </c>
      <c r="K1313" s="7">
        <v>15600</v>
      </c>
      <c r="L1313" s="7"/>
      <c r="M1313" s="12" t="s">
        <v>105</v>
      </c>
      <c r="N1313" s="13">
        <f t="shared" si="140"/>
        <v>260</v>
      </c>
      <c r="O1313" s="13">
        <f t="shared" si="141"/>
        <v>15600</v>
      </c>
      <c r="P1313" s="13">
        <f t="shared" si="142"/>
        <v>70560.959999999992</v>
      </c>
      <c r="Q1313" s="13">
        <f t="shared" si="143"/>
        <v>188837.57</v>
      </c>
      <c r="R1313" s="13">
        <f t="shared" si="144"/>
        <v>3337717.54</v>
      </c>
      <c r="S1313" s="18">
        <f t="shared" si="145"/>
        <v>51</v>
      </c>
      <c r="T1313" s="30">
        <f t="shared" si="146"/>
        <v>65445.441960784316</v>
      </c>
    </row>
    <row r="1314" spans="1:20" ht="14.25" customHeight="1">
      <c r="A1314" s="6">
        <v>45640</v>
      </c>
      <c r="B1314" s="7" t="s">
        <v>57</v>
      </c>
      <c r="C1314" s="7" t="s">
        <v>112</v>
      </c>
      <c r="D1314" s="7" t="s">
        <v>113</v>
      </c>
      <c r="E1314" s="7" t="s">
        <v>114</v>
      </c>
      <c r="F1314" s="7" t="s">
        <v>115</v>
      </c>
      <c r="G1314" s="7" t="s">
        <v>26</v>
      </c>
      <c r="H1314" s="7" t="s">
        <v>27</v>
      </c>
      <c r="I1314" s="7">
        <v>72</v>
      </c>
      <c r="J1314" s="7">
        <v>330</v>
      </c>
      <c r="K1314" s="7">
        <v>15840</v>
      </c>
      <c r="L1314" s="7"/>
      <c r="M1314" s="12" t="s">
        <v>105</v>
      </c>
      <c r="N1314" s="13">
        <f t="shared" si="140"/>
        <v>48</v>
      </c>
      <c r="O1314" s="13">
        <f t="shared" si="141"/>
        <v>15840</v>
      </c>
      <c r="P1314" s="13">
        <f t="shared" si="142"/>
        <v>15840</v>
      </c>
      <c r="Q1314" s="13">
        <f t="shared" si="143"/>
        <v>115848</v>
      </c>
      <c r="R1314" s="13">
        <f t="shared" si="144"/>
        <v>3322117.54</v>
      </c>
      <c r="S1314" s="18">
        <f t="shared" si="145"/>
        <v>50</v>
      </c>
      <c r="T1314" s="30">
        <f t="shared" si="146"/>
        <v>66442.3508</v>
      </c>
    </row>
    <row r="1315" spans="1:20" ht="14.25" customHeight="1">
      <c r="A1315" s="6">
        <v>45642</v>
      </c>
      <c r="B1315" s="7" t="s">
        <v>57</v>
      </c>
      <c r="C1315" s="7" t="s">
        <v>129</v>
      </c>
      <c r="D1315" s="7" t="s">
        <v>130</v>
      </c>
      <c r="E1315" s="7" t="s">
        <v>81</v>
      </c>
      <c r="F1315" s="7" t="s">
        <v>82</v>
      </c>
      <c r="G1315" s="7" t="s">
        <v>62</v>
      </c>
      <c r="H1315" s="7" t="s">
        <v>63</v>
      </c>
      <c r="I1315" s="7">
        <v>48</v>
      </c>
      <c r="J1315" s="7">
        <v>192</v>
      </c>
      <c r="K1315" s="7">
        <v>16001.28</v>
      </c>
      <c r="L1315" s="7"/>
      <c r="M1315" s="12" t="s">
        <v>136</v>
      </c>
      <c r="N1315" s="13">
        <f t="shared" si="140"/>
        <v>83.34</v>
      </c>
      <c r="O1315" s="13">
        <f t="shared" si="141"/>
        <v>16001.28</v>
      </c>
      <c r="P1315" s="13">
        <f t="shared" si="142"/>
        <v>844150.39999999979</v>
      </c>
      <c r="Q1315" s="13">
        <f t="shared" si="143"/>
        <v>194007.91999999998</v>
      </c>
      <c r="R1315" s="13">
        <f t="shared" si="144"/>
        <v>10447108.119999999</v>
      </c>
      <c r="S1315" s="18">
        <f t="shared" si="145"/>
        <v>54</v>
      </c>
      <c r="T1315" s="30">
        <f t="shared" si="146"/>
        <v>193464.96518518517</v>
      </c>
    </row>
    <row r="1316" spans="1:20" ht="14.25" customHeight="1">
      <c r="A1316" s="6">
        <v>45639</v>
      </c>
      <c r="B1316" s="7" t="s">
        <v>57</v>
      </c>
      <c r="C1316" s="7" t="s">
        <v>65</v>
      </c>
      <c r="D1316" s="7" t="s">
        <v>66</v>
      </c>
      <c r="E1316" s="7" t="s">
        <v>60</v>
      </c>
      <c r="F1316" s="7" t="s">
        <v>61</v>
      </c>
      <c r="G1316" s="7" t="s">
        <v>62</v>
      </c>
      <c r="H1316" s="7" t="s">
        <v>63</v>
      </c>
      <c r="I1316" s="7">
        <v>48</v>
      </c>
      <c r="J1316" s="7">
        <v>192</v>
      </c>
      <c r="K1316" s="7">
        <v>16001.28</v>
      </c>
      <c r="L1316" s="7"/>
      <c r="M1316" s="12" t="s">
        <v>64</v>
      </c>
      <c r="N1316" s="13">
        <f t="shared" si="140"/>
        <v>83.34</v>
      </c>
      <c r="O1316" s="13">
        <f t="shared" si="141"/>
        <v>16001.28</v>
      </c>
      <c r="P1316" s="13">
        <f t="shared" si="142"/>
        <v>828149.11999999976</v>
      </c>
      <c r="Q1316" s="13">
        <f t="shared" si="143"/>
        <v>191204.26</v>
      </c>
      <c r="R1316" s="13">
        <f t="shared" si="144"/>
        <v>420986.42000000004</v>
      </c>
      <c r="S1316" s="18">
        <f t="shared" si="145"/>
        <v>11</v>
      </c>
      <c r="T1316" s="30">
        <f t="shared" si="146"/>
        <v>38271.492727272729</v>
      </c>
    </row>
    <row r="1317" spans="1:20" ht="14.25" customHeight="1">
      <c r="A1317" s="6">
        <v>45643</v>
      </c>
      <c r="B1317" s="7" t="s">
        <v>57</v>
      </c>
      <c r="C1317" s="7" t="s">
        <v>137</v>
      </c>
      <c r="D1317" s="7" t="s">
        <v>138</v>
      </c>
      <c r="E1317" s="7" t="s">
        <v>60</v>
      </c>
      <c r="F1317" s="7" t="s">
        <v>61</v>
      </c>
      <c r="G1317" s="7" t="s">
        <v>62</v>
      </c>
      <c r="H1317" s="7" t="s">
        <v>71</v>
      </c>
      <c r="I1317" s="7">
        <v>5</v>
      </c>
      <c r="J1317" s="7">
        <v>25</v>
      </c>
      <c r="K1317" s="7">
        <v>16088</v>
      </c>
      <c r="L1317" s="7"/>
      <c r="M1317" s="12" t="s">
        <v>136</v>
      </c>
      <c r="N1317" s="13">
        <f t="shared" si="140"/>
        <v>643.52</v>
      </c>
      <c r="O1317" s="13">
        <f t="shared" si="141"/>
        <v>16088</v>
      </c>
      <c r="P1317" s="13">
        <f t="shared" si="142"/>
        <v>522920.8</v>
      </c>
      <c r="Q1317" s="13">
        <f t="shared" si="143"/>
        <v>191973.12000000002</v>
      </c>
      <c r="R1317" s="13">
        <f t="shared" si="144"/>
        <v>10431106.84</v>
      </c>
      <c r="S1317" s="18">
        <f t="shared" si="145"/>
        <v>53</v>
      </c>
      <c r="T1317" s="30">
        <f t="shared" si="146"/>
        <v>196813.33660377358</v>
      </c>
    </row>
    <row r="1318" spans="1:20" ht="14.25" customHeight="1">
      <c r="A1318" s="6">
        <v>45645</v>
      </c>
      <c r="B1318" s="7" t="s">
        <v>57</v>
      </c>
      <c r="C1318" s="7" t="s">
        <v>87</v>
      </c>
      <c r="D1318" s="7" t="s">
        <v>88</v>
      </c>
      <c r="E1318" s="7" t="s">
        <v>60</v>
      </c>
      <c r="F1318" s="7" t="s">
        <v>61</v>
      </c>
      <c r="G1318" s="7" t="s">
        <v>40</v>
      </c>
      <c r="H1318" s="7" t="s">
        <v>47</v>
      </c>
      <c r="I1318" s="7">
        <v>320</v>
      </c>
      <c r="J1318" s="7">
        <v>180</v>
      </c>
      <c r="K1318" s="7">
        <v>16371</v>
      </c>
      <c r="L1318" s="7"/>
      <c r="M1318" s="12" t="s">
        <v>136</v>
      </c>
      <c r="N1318" s="13">
        <f t="shared" si="140"/>
        <v>90.95</v>
      </c>
      <c r="O1318" s="13">
        <f t="shared" si="141"/>
        <v>16371</v>
      </c>
      <c r="P1318" s="13">
        <f t="shared" si="142"/>
        <v>9072723.8800000008</v>
      </c>
      <c r="Q1318" s="13">
        <f t="shared" si="143"/>
        <v>348850.58</v>
      </c>
      <c r="R1318" s="13">
        <f t="shared" si="144"/>
        <v>10415018.84</v>
      </c>
      <c r="S1318" s="18">
        <f t="shared" si="145"/>
        <v>52</v>
      </c>
      <c r="T1318" s="30">
        <f t="shared" si="146"/>
        <v>200288.82384615386</v>
      </c>
    </row>
    <row r="1319" spans="1:20" ht="14.25" customHeight="1">
      <c r="A1319" s="6">
        <v>45640</v>
      </c>
      <c r="B1319" s="7" t="s">
        <v>57</v>
      </c>
      <c r="C1319" s="7" t="s">
        <v>106</v>
      </c>
      <c r="D1319" s="7" t="s">
        <v>107</v>
      </c>
      <c r="E1319" s="7" t="s">
        <v>81</v>
      </c>
      <c r="F1319" s="7" t="s">
        <v>82</v>
      </c>
      <c r="G1319" s="7" t="s">
        <v>31</v>
      </c>
      <c r="H1319" s="7" t="s">
        <v>32</v>
      </c>
      <c r="I1319" s="7">
        <v>48</v>
      </c>
      <c r="J1319" s="7">
        <v>96</v>
      </c>
      <c r="K1319" s="7">
        <v>16432.32</v>
      </c>
      <c r="L1319" s="7"/>
      <c r="M1319" s="12" t="s">
        <v>105</v>
      </c>
      <c r="N1319" s="13">
        <f t="shared" si="140"/>
        <v>171.17</v>
      </c>
      <c r="O1319" s="13">
        <f t="shared" si="141"/>
        <v>16432.32</v>
      </c>
      <c r="P1319" s="13">
        <f t="shared" si="142"/>
        <v>91713.84</v>
      </c>
      <c r="Q1319" s="13">
        <f t="shared" si="143"/>
        <v>140241.92000000001</v>
      </c>
      <c r="R1319" s="13">
        <f t="shared" si="144"/>
        <v>3306277.54</v>
      </c>
      <c r="S1319" s="18">
        <f t="shared" si="145"/>
        <v>49</v>
      </c>
      <c r="T1319" s="30">
        <f t="shared" si="146"/>
        <v>67475.051836734696</v>
      </c>
    </row>
    <row r="1320" spans="1:20" ht="14.25" customHeight="1">
      <c r="A1320" s="6">
        <v>45642</v>
      </c>
      <c r="B1320" s="7" t="s">
        <v>57</v>
      </c>
      <c r="C1320" s="7" t="s">
        <v>106</v>
      </c>
      <c r="D1320" s="7" t="s">
        <v>107</v>
      </c>
      <c r="E1320" s="7" t="s">
        <v>81</v>
      </c>
      <c r="F1320" s="7" t="s">
        <v>82</v>
      </c>
      <c r="G1320" s="7" t="s">
        <v>18</v>
      </c>
      <c r="H1320" s="7" t="s">
        <v>109</v>
      </c>
      <c r="I1320" s="7">
        <v>160</v>
      </c>
      <c r="J1320" s="7">
        <v>160</v>
      </c>
      <c r="K1320" s="7">
        <v>16480</v>
      </c>
      <c r="L1320" s="7"/>
      <c r="M1320" s="12" t="s">
        <v>105</v>
      </c>
      <c r="N1320" s="13">
        <f t="shared" si="140"/>
        <v>103</v>
      </c>
      <c r="O1320" s="13">
        <f t="shared" si="141"/>
        <v>16480</v>
      </c>
      <c r="P1320" s="13">
        <f t="shared" si="142"/>
        <v>115360</v>
      </c>
      <c r="Q1320" s="13">
        <f t="shared" si="143"/>
        <v>123809.60000000001</v>
      </c>
      <c r="R1320" s="13">
        <f t="shared" si="144"/>
        <v>3289845.22</v>
      </c>
      <c r="S1320" s="18">
        <f t="shared" si="145"/>
        <v>48</v>
      </c>
      <c r="T1320" s="30">
        <f t="shared" si="146"/>
        <v>68538.442083333342</v>
      </c>
    </row>
    <row r="1321" spans="1:20" ht="14.25" customHeight="1">
      <c r="A1321" s="6">
        <v>45646</v>
      </c>
      <c r="B1321" s="7" t="s">
        <v>57</v>
      </c>
      <c r="C1321" s="7" t="s">
        <v>96</v>
      </c>
      <c r="D1321" s="7" t="s">
        <v>97</v>
      </c>
      <c r="E1321" s="7" t="s">
        <v>60</v>
      </c>
      <c r="F1321" s="7" t="s">
        <v>61</v>
      </c>
      <c r="G1321" s="7" t="s">
        <v>18</v>
      </c>
      <c r="H1321" s="7" t="s">
        <v>109</v>
      </c>
      <c r="I1321" s="7">
        <v>160</v>
      </c>
      <c r="J1321" s="7">
        <v>160</v>
      </c>
      <c r="K1321" s="7">
        <v>16480</v>
      </c>
      <c r="L1321" s="7"/>
      <c r="M1321" s="12" t="s">
        <v>136</v>
      </c>
      <c r="N1321" s="13">
        <f t="shared" si="140"/>
        <v>103</v>
      </c>
      <c r="O1321" s="13">
        <f t="shared" si="141"/>
        <v>16480</v>
      </c>
      <c r="P1321" s="13">
        <f t="shared" si="142"/>
        <v>98880</v>
      </c>
      <c r="Q1321" s="13">
        <f t="shared" si="143"/>
        <v>432932.19999999995</v>
      </c>
      <c r="R1321" s="13">
        <f t="shared" si="144"/>
        <v>10398647.84</v>
      </c>
      <c r="S1321" s="18">
        <f t="shared" si="145"/>
        <v>51</v>
      </c>
      <c r="T1321" s="30">
        <f t="shared" si="146"/>
        <v>203895.05568627451</v>
      </c>
    </row>
    <row r="1322" spans="1:20" ht="14.25" customHeight="1">
      <c r="A1322" s="6">
        <v>45644</v>
      </c>
      <c r="B1322" s="7" t="s">
        <v>57</v>
      </c>
      <c r="C1322" s="7" t="s">
        <v>72</v>
      </c>
      <c r="D1322" s="7" t="s">
        <v>73</v>
      </c>
      <c r="E1322" s="7" t="s">
        <v>60</v>
      </c>
      <c r="F1322" s="7" t="s">
        <v>61</v>
      </c>
      <c r="G1322" s="7" t="s">
        <v>62</v>
      </c>
      <c r="H1322" s="7" t="s">
        <v>63</v>
      </c>
      <c r="I1322" s="7">
        <v>6</v>
      </c>
      <c r="J1322" s="7">
        <v>24</v>
      </c>
      <c r="K1322" s="7">
        <v>16695.599999999999</v>
      </c>
      <c r="L1322" s="7"/>
      <c r="M1322" s="12" t="s">
        <v>136</v>
      </c>
      <c r="N1322" s="13">
        <f t="shared" si="140"/>
        <v>695.65</v>
      </c>
      <c r="O1322" s="13">
        <f t="shared" si="141"/>
        <v>16695.599999999999</v>
      </c>
      <c r="P1322" s="13">
        <f t="shared" si="142"/>
        <v>812147.83999999985</v>
      </c>
      <c r="Q1322" s="13">
        <f t="shared" si="143"/>
        <v>282193.07</v>
      </c>
      <c r="R1322" s="13">
        <f t="shared" si="144"/>
        <v>10382167.84</v>
      </c>
      <c r="S1322" s="18">
        <f t="shared" si="145"/>
        <v>50</v>
      </c>
      <c r="T1322" s="30">
        <f t="shared" si="146"/>
        <v>207643.35680000001</v>
      </c>
    </row>
    <row r="1323" spans="1:20" ht="14.25" customHeight="1">
      <c r="A1323" s="6">
        <v>45646</v>
      </c>
      <c r="B1323" s="7" t="s">
        <v>57</v>
      </c>
      <c r="C1323" s="7" t="s">
        <v>96</v>
      </c>
      <c r="D1323" s="7" t="s">
        <v>97</v>
      </c>
      <c r="E1323" s="7" t="s">
        <v>60</v>
      </c>
      <c r="F1323" s="7" t="s">
        <v>61</v>
      </c>
      <c r="G1323" s="7" t="s">
        <v>40</v>
      </c>
      <c r="H1323" s="7" t="s">
        <v>93</v>
      </c>
      <c r="I1323" s="7">
        <v>32</v>
      </c>
      <c r="J1323" s="7">
        <v>96</v>
      </c>
      <c r="K1323" s="7">
        <v>16821.12</v>
      </c>
      <c r="L1323" s="7"/>
      <c r="M1323" s="12" t="s">
        <v>136</v>
      </c>
      <c r="N1323" s="13">
        <f t="shared" si="140"/>
        <v>175.22</v>
      </c>
      <c r="O1323" s="13">
        <f t="shared" si="141"/>
        <v>16821.12</v>
      </c>
      <c r="P1323" s="13">
        <f t="shared" si="142"/>
        <v>822372</v>
      </c>
      <c r="Q1323" s="13">
        <f t="shared" si="143"/>
        <v>416452.2</v>
      </c>
      <c r="R1323" s="13">
        <f t="shared" si="144"/>
        <v>10365472.24</v>
      </c>
      <c r="S1323" s="18">
        <f t="shared" si="145"/>
        <v>49</v>
      </c>
      <c r="T1323" s="30">
        <f t="shared" si="146"/>
        <v>211540.24979591838</v>
      </c>
    </row>
    <row r="1324" spans="1:20" ht="14.25" customHeight="1">
      <c r="A1324" s="6">
        <v>45644</v>
      </c>
      <c r="B1324" s="7" t="s">
        <v>57</v>
      </c>
      <c r="C1324" s="7" t="s">
        <v>65</v>
      </c>
      <c r="D1324" s="7" t="s">
        <v>66</v>
      </c>
      <c r="E1324" s="7" t="s">
        <v>60</v>
      </c>
      <c r="F1324" s="7" t="s">
        <v>61</v>
      </c>
      <c r="G1324" s="7" t="s">
        <v>40</v>
      </c>
      <c r="H1324" s="7" t="s">
        <v>93</v>
      </c>
      <c r="I1324" s="7">
        <v>32</v>
      </c>
      <c r="J1324" s="7">
        <v>96</v>
      </c>
      <c r="K1324" s="7">
        <v>16821.12</v>
      </c>
      <c r="L1324" s="7"/>
      <c r="M1324" s="12" t="s">
        <v>136</v>
      </c>
      <c r="N1324" s="13">
        <f t="shared" si="140"/>
        <v>175.22</v>
      </c>
      <c r="O1324" s="13">
        <f t="shared" si="141"/>
        <v>16821.12</v>
      </c>
      <c r="P1324" s="13">
        <f t="shared" si="142"/>
        <v>805550.88</v>
      </c>
      <c r="Q1324" s="13">
        <f t="shared" si="143"/>
        <v>175202.97999999998</v>
      </c>
      <c r="R1324" s="13">
        <f t="shared" si="144"/>
        <v>10348651.119999999</v>
      </c>
      <c r="S1324" s="18">
        <f t="shared" si="145"/>
        <v>48</v>
      </c>
      <c r="T1324" s="30">
        <f t="shared" si="146"/>
        <v>215596.89833333332</v>
      </c>
    </row>
    <row r="1325" spans="1:20" ht="14.25" customHeight="1">
      <c r="A1325" s="6">
        <v>45646</v>
      </c>
      <c r="B1325" s="7" t="s">
        <v>57</v>
      </c>
      <c r="C1325" s="7" t="s">
        <v>99</v>
      </c>
      <c r="D1325" s="7" t="s">
        <v>100</v>
      </c>
      <c r="E1325" s="7" t="s">
        <v>81</v>
      </c>
      <c r="F1325" s="7" t="s">
        <v>82</v>
      </c>
      <c r="G1325" s="7" t="s">
        <v>40</v>
      </c>
      <c r="H1325" s="7" t="s">
        <v>93</v>
      </c>
      <c r="I1325" s="7">
        <v>4</v>
      </c>
      <c r="J1325" s="7">
        <v>12</v>
      </c>
      <c r="K1325" s="7">
        <v>17022.599999999999</v>
      </c>
      <c r="L1325" s="7"/>
      <c r="M1325" s="12" t="s">
        <v>136</v>
      </c>
      <c r="N1325" s="13">
        <f t="shared" si="140"/>
        <v>1418.55</v>
      </c>
      <c r="O1325" s="13">
        <f t="shared" si="141"/>
        <v>17022.599999999999</v>
      </c>
      <c r="P1325" s="13">
        <f t="shared" si="142"/>
        <v>788729.76</v>
      </c>
      <c r="Q1325" s="13">
        <f t="shared" si="143"/>
        <v>88941.959999999992</v>
      </c>
      <c r="R1325" s="13">
        <f t="shared" si="144"/>
        <v>10331830</v>
      </c>
      <c r="S1325" s="18">
        <f t="shared" si="145"/>
        <v>47</v>
      </c>
      <c r="T1325" s="30">
        <f t="shared" si="146"/>
        <v>219826.17021276595</v>
      </c>
    </row>
    <row r="1326" spans="1:20" ht="14.25" customHeight="1">
      <c r="A1326" s="6">
        <v>45643</v>
      </c>
      <c r="B1326" s="7" t="s">
        <v>57</v>
      </c>
      <c r="C1326" s="7" t="s">
        <v>137</v>
      </c>
      <c r="D1326" s="7" t="s">
        <v>138</v>
      </c>
      <c r="E1326" s="7" t="s">
        <v>60</v>
      </c>
      <c r="F1326" s="7" t="s">
        <v>61</v>
      </c>
      <c r="G1326" s="7" t="s">
        <v>62</v>
      </c>
      <c r="H1326" s="7" t="s">
        <v>71</v>
      </c>
      <c r="I1326" s="7">
        <v>5</v>
      </c>
      <c r="J1326" s="7">
        <v>167</v>
      </c>
      <c r="K1326" s="7">
        <v>17040.68</v>
      </c>
      <c r="L1326" s="7"/>
      <c r="M1326" s="12" t="s">
        <v>136</v>
      </c>
      <c r="N1326" s="13">
        <f t="shared" si="140"/>
        <v>102.04</v>
      </c>
      <c r="O1326" s="13">
        <f t="shared" si="141"/>
        <v>17040.68</v>
      </c>
      <c r="P1326" s="13">
        <f t="shared" si="142"/>
        <v>506832.8</v>
      </c>
      <c r="Q1326" s="13">
        <f t="shared" si="143"/>
        <v>175885.12000000002</v>
      </c>
      <c r="R1326" s="13">
        <f t="shared" si="144"/>
        <v>10314807.4</v>
      </c>
      <c r="S1326" s="18">
        <f t="shared" si="145"/>
        <v>46</v>
      </c>
      <c r="T1326" s="30">
        <f t="shared" si="146"/>
        <v>224234.94347826089</v>
      </c>
    </row>
    <row r="1327" spans="1:20" ht="14.25" customHeight="1">
      <c r="A1327" s="6">
        <v>45646</v>
      </c>
      <c r="B1327" s="7" t="s">
        <v>57</v>
      </c>
      <c r="C1327" s="7" t="s">
        <v>67</v>
      </c>
      <c r="D1327" s="7" t="s">
        <v>68</v>
      </c>
      <c r="E1327" s="7" t="s">
        <v>60</v>
      </c>
      <c r="F1327" s="7" t="s">
        <v>61</v>
      </c>
      <c r="G1327" s="7" t="s">
        <v>62</v>
      </c>
      <c r="H1327" s="7" t="s">
        <v>71</v>
      </c>
      <c r="I1327" s="7">
        <v>3</v>
      </c>
      <c r="J1327" s="7">
        <v>18</v>
      </c>
      <c r="K1327" s="7">
        <v>17249.939999999999</v>
      </c>
      <c r="L1327" s="7"/>
      <c r="M1327" s="12" t="s">
        <v>136</v>
      </c>
      <c r="N1327" s="13">
        <f t="shared" si="140"/>
        <v>958.32999999999993</v>
      </c>
      <c r="O1327" s="13">
        <f t="shared" si="141"/>
        <v>17249.939999999999</v>
      </c>
      <c r="P1327" s="13">
        <f t="shared" si="142"/>
        <v>489792.12</v>
      </c>
      <c r="Q1327" s="13">
        <f t="shared" si="143"/>
        <v>55768.34</v>
      </c>
      <c r="R1327" s="13">
        <f t="shared" si="144"/>
        <v>10297766.720000001</v>
      </c>
      <c r="S1327" s="18">
        <f t="shared" si="145"/>
        <v>45</v>
      </c>
      <c r="T1327" s="30">
        <f t="shared" si="146"/>
        <v>228839.26044444446</v>
      </c>
    </row>
    <row r="1328" spans="1:20" ht="14.25" customHeight="1">
      <c r="A1328" s="6">
        <v>45640</v>
      </c>
      <c r="B1328" s="7" t="s">
        <v>57</v>
      </c>
      <c r="C1328" s="7" t="s">
        <v>79</v>
      </c>
      <c r="D1328" s="7" t="s">
        <v>80</v>
      </c>
      <c r="E1328" s="7" t="s">
        <v>81</v>
      </c>
      <c r="F1328" s="7" t="s">
        <v>82</v>
      </c>
      <c r="G1328" s="7" t="s">
        <v>40</v>
      </c>
      <c r="H1328" s="7" t="s">
        <v>47</v>
      </c>
      <c r="I1328" s="7">
        <v>72</v>
      </c>
      <c r="J1328" s="7">
        <v>72</v>
      </c>
      <c r="K1328" s="7">
        <v>17303.759999999998</v>
      </c>
      <c r="L1328" s="7"/>
      <c r="M1328" s="12" t="s">
        <v>105</v>
      </c>
      <c r="N1328" s="13">
        <f t="shared" si="140"/>
        <v>240.32999999999998</v>
      </c>
      <c r="O1328" s="13">
        <f t="shared" si="141"/>
        <v>17303.759999999998</v>
      </c>
      <c r="P1328" s="13">
        <f t="shared" si="142"/>
        <v>9056352.8800000008</v>
      </c>
      <c r="Q1328" s="13">
        <f t="shared" si="143"/>
        <v>74191.91</v>
      </c>
      <c r="R1328" s="13">
        <f t="shared" si="144"/>
        <v>3273365.22</v>
      </c>
      <c r="S1328" s="18">
        <f t="shared" si="145"/>
        <v>47</v>
      </c>
      <c r="T1328" s="30">
        <f t="shared" si="146"/>
        <v>69646.068510638303</v>
      </c>
    </row>
    <row r="1329" spans="1:20" ht="14.25" customHeight="1">
      <c r="A1329" s="6">
        <v>45642</v>
      </c>
      <c r="B1329" s="7" t="s">
        <v>57</v>
      </c>
      <c r="C1329" s="7" t="s">
        <v>126</v>
      </c>
      <c r="D1329" s="7" t="s">
        <v>127</v>
      </c>
      <c r="E1329" s="7" t="s">
        <v>45</v>
      </c>
      <c r="F1329" s="7" t="s">
        <v>128</v>
      </c>
      <c r="G1329" s="7" t="s">
        <v>31</v>
      </c>
      <c r="H1329" s="7" t="s">
        <v>32</v>
      </c>
      <c r="I1329" s="7">
        <v>12</v>
      </c>
      <c r="J1329" s="7">
        <v>56</v>
      </c>
      <c r="K1329" s="7">
        <v>17361.12</v>
      </c>
      <c r="L1329" s="7"/>
      <c r="M1329" s="12" t="s">
        <v>105</v>
      </c>
      <c r="N1329" s="13">
        <f t="shared" si="140"/>
        <v>310.02</v>
      </c>
      <c r="O1329" s="13">
        <f t="shared" si="141"/>
        <v>17361.12</v>
      </c>
      <c r="P1329" s="13">
        <f t="shared" si="142"/>
        <v>75281.51999999999</v>
      </c>
      <c r="Q1329" s="13">
        <f t="shared" si="143"/>
        <v>149645.16</v>
      </c>
      <c r="R1329" s="13">
        <f t="shared" si="144"/>
        <v>3256061.46</v>
      </c>
      <c r="S1329" s="18">
        <f t="shared" si="145"/>
        <v>46</v>
      </c>
      <c r="T1329" s="30">
        <f t="shared" si="146"/>
        <v>70783.944782608698</v>
      </c>
    </row>
    <row r="1330" spans="1:20" ht="14.25" customHeight="1">
      <c r="A1330" s="6">
        <v>45643</v>
      </c>
      <c r="B1330" s="7" t="s">
        <v>57</v>
      </c>
      <c r="C1330" s="7" t="s">
        <v>137</v>
      </c>
      <c r="D1330" s="7" t="s">
        <v>138</v>
      </c>
      <c r="E1330" s="7" t="s">
        <v>60</v>
      </c>
      <c r="F1330" s="7" t="s">
        <v>61</v>
      </c>
      <c r="G1330" s="7" t="s">
        <v>62</v>
      </c>
      <c r="H1330" s="7" t="s">
        <v>71</v>
      </c>
      <c r="I1330" s="7">
        <v>8</v>
      </c>
      <c r="J1330" s="7">
        <v>48</v>
      </c>
      <c r="K1330" s="7">
        <v>17733.599999999999</v>
      </c>
      <c r="L1330" s="7"/>
      <c r="M1330" s="12" t="s">
        <v>136</v>
      </c>
      <c r="N1330" s="13">
        <f t="shared" si="140"/>
        <v>369.45</v>
      </c>
      <c r="O1330" s="13">
        <f t="shared" si="141"/>
        <v>17733.599999999999</v>
      </c>
      <c r="P1330" s="13">
        <f t="shared" si="142"/>
        <v>472542.18</v>
      </c>
      <c r="Q1330" s="13">
        <f t="shared" si="143"/>
        <v>158844.44</v>
      </c>
      <c r="R1330" s="13">
        <f t="shared" si="144"/>
        <v>10280516.779999999</v>
      </c>
      <c r="S1330" s="18">
        <f t="shared" si="145"/>
        <v>44</v>
      </c>
      <c r="T1330" s="30">
        <f t="shared" si="146"/>
        <v>233648.10863636361</v>
      </c>
    </row>
    <row r="1331" spans="1:20" ht="14.25" customHeight="1">
      <c r="A1331" s="6">
        <v>45640</v>
      </c>
      <c r="B1331" s="7" t="s">
        <v>57</v>
      </c>
      <c r="C1331" s="7" t="s">
        <v>65</v>
      </c>
      <c r="D1331" s="7" t="s">
        <v>66</v>
      </c>
      <c r="E1331" s="7" t="s">
        <v>60</v>
      </c>
      <c r="F1331" s="7" t="s">
        <v>61</v>
      </c>
      <c r="G1331" s="7" t="s">
        <v>62</v>
      </c>
      <c r="H1331" s="7" t="s">
        <v>124</v>
      </c>
      <c r="I1331" s="7">
        <v>4</v>
      </c>
      <c r="J1331" s="7">
        <v>28</v>
      </c>
      <c r="K1331" s="7">
        <v>17888.919999999998</v>
      </c>
      <c r="L1331" s="7"/>
      <c r="M1331" s="12" t="s">
        <v>105</v>
      </c>
      <c r="N1331" s="13">
        <f t="shared" si="140"/>
        <v>638.89</v>
      </c>
      <c r="O1331" s="13">
        <f t="shared" si="141"/>
        <v>17888.919999999998</v>
      </c>
      <c r="P1331" s="13">
        <f t="shared" si="142"/>
        <v>232422.64</v>
      </c>
      <c r="Q1331" s="13">
        <f t="shared" si="143"/>
        <v>158381.85999999999</v>
      </c>
      <c r="R1331" s="13">
        <f t="shared" si="144"/>
        <v>3238700.34</v>
      </c>
      <c r="S1331" s="18">
        <f t="shared" si="145"/>
        <v>45</v>
      </c>
      <c r="T1331" s="30">
        <f t="shared" si="146"/>
        <v>71971.118666666662</v>
      </c>
    </row>
    <row r="1332" spans="1:20" ht="14.25" customHeight="1">
      <c r="A1332" s="6">
        <v>45646</v>
      </c>
      <c r="B1332" s="7" t="s">
        <v>57</v>
      </c>
      <c r="C1332" s="7" t="s">
        <v>67</v>
      </c>
      <c r="D1332" s="7" t="s">
        <v>68</v>
      </c>
      <c r="E1332" s="7" t="s">
        <v>60</v>
      </c>
      <c r="F1332" s="7" t="s">
        <v>61</v>
      </c>
      <c r="G1332" s="7" t="s">
        <v>62</v>
      </c>
      <c r="H1332" s="7" t="s">
        <v>124</v>
      </c>
      <c r="I1332" s="7">
        <v>4</v>
      </c>
      <c r="J1332" s="7">
        <v>32</v>
      </c>
      <c r="K1332" s="7">
        <v>18073.919999999998</v>
      </c>
      <c r="L1332" s="7"/>
      <c r="M1332" s="12" t="s">
        <v>136</v>
      </c>
      <c r="N1332" s="13">
        <f t="shared" si="140"/>
        <v>564.80999999999995</v>
      </c>
      <c r="O1332" s="13">
        <f t="shared" si="141"/>
        <v>18073.919999999998</v>
      </c>
      <c r="P1332" s="13">
        <f t="shared" si="142"/>
        <v>214533.71999999997</v>
      </c>
      <c r="Q1332" s="13">
        <f t="shared" si="143"/>
        <v>38518.399999999994</v>
      </c>
      <c r="R1332" s="13">
        <f t="shared" si="144"/>
        <v>10262783.18</v>
      </c>
      <c r="S1332" s="18">
        <f t="shared" si="145"/>
        <v>43</v>
      </c>
      <c r="T1332" s="30">
        <f t="shared" si="146"/>
        <v>238669.37627906975</v>
      </c>
    </row>
    <row r="1333" spans="1:20" ht="14.25" customHeight="1">
      <c r="A1333" s="6">
        <v>45640</v>
      </c>
      <c r="B1333" s="7" t="s">
        <v>57</v>
      </c>
      <c r="C1333" s="7" t="s">
        <v>90</v>
      </c>
      <c r="D1333" s="7" t="s">
        <v>91</v>
      </c>
      <c r="E1333" s="7" t="s">
        <v>81</v>
      </c>
      <c r="F1333" s="7" t="s">
        <v>82</v>
      </c>
      <c r="G1333" s="7" t="s">
        <v>62</v>
      </c>
      <c r="H1333" s="7" t="s">
        <v>124</v>
      </c>
      <c r="I1333" s="7">
        <v>4</v>
      </c>
      <c r="J1333" s="7">
        <v>32</v>
      </c>
      <c r="K1333" s="7">
        <v>18074.240000000002</v>
      </c>
      <c r="L1333" s="7"/>
      <c r="M1333" s="12" t="s">
        <v>105</v>
      </c>
      <c r="N1333" s="13">
        <f t="shared" si="140"/>
        <v>564.82000000000005</v>
      </c>
      <c r="O1333" s="13">
        <f t="shared" si="141"/>
        <v>18074.240000000002</v>
      </c>
      <c r="P1333" s="13">
        <f t="shared" si="142"/>
        <v>196459.8</v>
      </c>
      <c r="Q1333" s="13">
        <f t="shared" si="143"/>
        <v>173237.57</v>
      </c>
      <c r="R1333" s="13">
        <f t="shared" si="144"/>
        <v>3220811.42</v>
      </c>
      <c r="S1333" s="18">
        <f t="shared" si="145"/>
        <v>44</v>
      </c>
      <c r="T1333" s="30">
        <f t="shared" si="146"/>
        <v>73200.259545454537</v>
      </c>
    </row>
    <row r="1334" spans="1:20" ht="14.25" customHeight="1">
      <c r="A1334" s="6">
        <v>45642</v>
      </c>
      <c r="B1334" s="7" t="s">
        <v>57</v>
      </c>
      <c r="C1334" s="7" t="s">
        <v>106</v>
      </c>
      <c r="D1334" s="7" t="s">
        <v>107</v>
      </c>
      <c r="E1334" s="7" t="s">
        <v>81</v>
      </c>
      <c r="F1334" s="7" t="s">
        <v>82</v>
      </c>
      <c r="G1334" s="7" t="s">
        <v>18</v>
      </c>
      <c r="H1334" s="7" t="s">
        <v>104</v>
      </c>
      <c r="I1334" s="7">
        <v>480</v>
      </c>
      <c r="J1334" s="7">
        <v>480</v>
      </c>
      <c r="K1334" s="7">
        <v>19200</v>
      </c>
      <c r="L1334" s="7"/>
      <c r="M1334" s="12" t="s">
        <v>105</v>
      </c>
      <c r="N1334" s="13">
        <f t="shared" si="140"/>
        <v>40</v>
      </c>
      <c r="O1334" s="13">
        <f t="shared" si="141"/>
        <v>19200</v>
      </c>
      <c r="P1334" s="13">
        <f t="shared" si="142"/>
        <v>242880</v>
      </c>
      <c r="Q1334" s="13">
        <f t="shared" si="143"/>
        <v>107329.60000000001</v>
      </c>
      <c r="R1334" s="13">
        <f t="shared" si="144"/>
        <v>3202737.1799999997</v>
      </c>
      <c r="S1334" s="18">
        <f t="shared" si="145"/>
        <v>43</v>
      </c>
      <c r="T1334" s="30">
        <f t="shared" si="146"/>
        <v>74482.259999999995</v>
      </c>
    </row>
    <row r="1335" spans="1:20" ht="14.25" customHeight="1">
      <c r="A1335" s="6">
        <v>45644</v>
      </c>
      <c r="B1335" s="7" t="s">
        <v>57</v>
      </c>
      <c r="C1335" s="7" t="s">
        <v>72</v>
      </c>
      <c r="D1335" s="7" t="s">
        <v>73</v>
      </c>
      <c r="E1335" s="7" t="s">
        <v>60</v>
      </c>
      <c r="F1335" s="7" t="s">
        <v>61</v>
      </c>
      <c r="G1335" s="7" t="s">
        <v>18</v>
      </c>
      <c r="H1335" s="7" t="s">
        <v>104</v>
      </c>
      <c r="I1335" s="7">
        <v>480</v>
      </c>
      <c r="J1335" s="7">
        <v>480</v>
      </c>
      <c r="K1335" s="7">
        <v>19200</v>
      </c>
      <c r="L1335" s="7"/>
      <c r="M1335" s="12" t="s">
        <v>136</v>
      </c>
      <c r="N1335" s="13">
        <f t="shared" si="140"/>
        <v>40</v>
      </c>
      <c r="O1335" s="13">
        <f t="shared" si="141"/>
        <v>19200</v>
      </c>
      <c r="P1335" s="13">
        <f t="shared" si="142"/>
        <v>223680</v>
      </c>
      <c r="Q1335" s="13">
        <f t="shared" si="143"/>
        <v>265497.46999999997</v>
      </c>
      <c r="R1335" s="13">
        <f t="shared" si="144"/>
        <v>10244709.26</v>
      </c>
      <c r="S1335" s="18">
        <f t="shared" si="145"/>
        <v>42</v>
      </c>
      <c r="T1335" s="30">
        <f t="shared" si="146"/>
        <v>243921.64904761905</v>
      </c>
    </row>
    <row r="1336" spans="1:20" ht="14.25" customHeight="1">
      <c r="A1336" s="6">
        <v>45646</v>
      </c>
      <c r="B1336" s="7" t="s">
        <v>57</v>
      </c>
      <c r="C1336" s="7" t="s">
        <v>99</v>
      </c>
      <c r="D1336" s="7" t="s">
        <v>100</v>
      </c>
      <c r="E1336" s="7" t="s">
        <v>81</v>
      </c>
      <c r="F1336" s="7" t="s">
        <v>82</v>
      </c>
      <c r="G1336" s="7" t="s">
        <v>18</v>
      </c>
      <c r="H1336" s="7" t="s">
        <v>104</v>
      </c>
      <c r="I1336" s="7">
        <v>480</v>
      </c>
      <c r="J1336" s="7">
        <v>480</v>
      </c>
      <c r="K1336" s="7">
        <v>19200</v>
      </c>
      <c r="L1336" s="7"/>
      <c r="M1336" s="12" t="s">
        <v>136</v>
      </c>
      <c r="N1336" s="13">
        <f t="shared" si="140"/>
        <v>40</v>
      </c>
      <c r="O1336" s="13">
        <f t="shared" si="141"/>
        <v>19200</v>
      </c>
      <c r="P1336" s="13">
        <f t="shared" si="142"/>
        <v>204480</v>
      </c>
      <c r="Q1336" s="13">
        <f t="shared" si="143"/>
        <v>71919.360000000001</v>
      </c>
      <c r="R1336" s="13">
        <f t="shared" si="144"/>
        <v>10225509.26</v>
      </c>
      <c r="S1336" s="18">
        <f t="shared" si="145"/>
        <v>41</v>
      </c>
      <c r="T1336" s="30">
        <f t="shared" si="146"/>
        <v>249402.66487804879</v>
      </c>
    </row>
    <row r="1337" spans="1:20" ht="14.25" customHeight="1">
      <c r="A1337" s="6">
        <v>45643</v>
      </c>
      <c r="B1337" s="7" t="s">
        <v>57</v>
      </c>
      <c r="C1337" s="7" t="s">
        <v>137</v>
      </c>
      <c r="D1337" s="7" t="s">
        <v>138</v>
      </c>
      <c r="E1337" s="7" t="s">
        <v>60</v>
      </c>
      <c r="F1337" s="7" t="s">
        <v>61</v>
      </c>
      <c r="G1337" s="7" t="s">
        <v>18</v>
      </c>
      <c r="H1337" s="7" t="s">
        <v>104</v>
      </c>
      <c r="I1337" s="7">
        <v>480</v>
      </c>
      <c r="J1337" s="7">
        <v>480</v>
      </c>
      <c r="K1337" s="7">
        <v>19200</v>
      </c>
      <c r="L1337" s="7"/>
      <c r="M1337" s="12" t="s">
        <v>136</v>
      </c>
      <c r="N1337" s="13">
        <f t="shared" si="140"/>
        <v>40</v>
      </c>
      <c r="O1337" s="13">
        <f t="shared" si="141"/>
        <v>19200</v>
      </c>
      <c r="P1337" s="13">
        <f t="shared" si="142"/>
        <v>185280</v>
      </c>
      <c r="Q1337" s="13">
        <f t="shared" si="143"/>
        <v>141110.84</v>
      </c>
      <c r="R1337" s="13">
        <f t="shared" si="144"/>
        <v>10206309.26</v>
      </c>
      <c r="S1337" s="18">
        <f t="shared" si="145"/>
        <v>40</v>
      </c>
      <c r="T1337" s="30">
        <f t="shared" si="146"/>
        <v>255157.73149999999</v>
      </c>
    </row>
    <row r="1338" spans="1:20" ht="14.25" customHeight="1">
      <c r="A1338" s="6">
        <v>45640</v>
      </c>
      <c r="B1338" s="7" t="s">
        <v>57</v>
      </c>
      <c r="C1338" s="7" t="s">
        <v>96</v>
      </c>
      <c r="D1338" s="7" t="s">
        <v>97</v>
      </c>
      <c r="E1338" s="7" t="s">
        <v>60</v>
      </c>
      <c r="F1338" s="7" t="s">
        <v>61</v>
      </c>
      <c r="G1338" s="7" t="s">
        <v>18</v>
      </c>
      <c r="H1338" s="7" t="s">
        <v>104</v>
      </c>
      <c r="I1338" s="7">
        <v>480</v>
      </c>
      <c r="J1338" s="7">
        <v>480</v>
      </c>
      <c r="K1338" s="7">
        <v>19200</v>
      </c>
      <c r="L1338" s="7"/>
      <c r="M1338" s="12" t="s">
        <v>64</v>
      </c>
      <c r="N1338" s="13">
        <f t="shared" si="140"/>
        <v>40</v>
      </c>
      <c r="O1338" s="13">
        <f t="shared" si="141"/>
        <v>19200</v>
      </c>
      <c r="P1338" s="13">
        <f t="shared" si="142"/>
        <v>166080</v>
      </c>
      <c r="Q1338" s="13">
        <f t="shared" si="143"/>
        <v>399631.08</v>
      </c>
      <c r="R1338" s="13">
        <f t="shared" si="144"/>
        <v>404985.14</v>
      </c>
      <c r="S1338" s="18">
        <f t="shared" si="145"/>
        <v>10</v>
      </c>
      <c r="T1338" s="30">
        <f t="shared" si="146"/>
        <v>40498.514000000003</v>
      </c>
    </row>
    <row r="1339" spans="1:20" ht="14.25" customHeight="1">
      <c r="A1339" s="6">
        <v>45646</v>
      </c>
      <c r="B1339" s="7" t="s">
        <v>57</v>
      </c>
      <c r="C1339" s="7" t="s">
        <v>96</v>
      </c>
      <c r="D1339" s="7" t="s">
        <v>97</v>
      </c>
      <c r="E1339" s="7" t="s">
        <v>60</v>
      </c>
      <c r="F1339" s="7" t="s">
        <v>61</v>
      </c>
      <c r="G1339" s="7" t="s">
        <v>18</v>
      </c>
      <c r="H1339" s="7" t="s">
        <v>104</v>
      </c>
      <c r="I1339" s="7">
        <v>480</v>
      </c>
      <c r="J1339" s="7">
        <v>480</v>
      </c>
      <c r="K1339" s="7">
        <v>19200</v>
      </c>
      <c r="L1339" s="7"/>
      <c r="M1339" s="12" t="s">
        <v>136</v>
      </c>
      <c r="N1339" s="13">
        <f t="shared" si="140"/>
        <v>40</v>
      </c>
      <c r="O1339" s="13">
        <f t="shared" si="141"/>
        <v>19200</v>
      </c>
      <c r="P1339" s="13">
        <f t="shared" si="142"/>
        <v>146880</v>
      </c>
      <c r="Q1339" s="13">
        <f t="shared" si="143"/>
        <v>380431.08</v>
      </c>
      <c r="R1339" s="13">
        <f t="shared" si="144"/>
        <v>10187109.26</v>
      </c>
      <c r="S1339" s="18">
        <f t="shared" si="145"/>
        <v>39</v>
      </c>
      <c r="T1339" s="30">
        <f t="shared" si="146"/>
        <v>261207.92974358975</v>
      </c>
    </row>
    <row r="1340" spans="1:20" ht="14.25" customHeight="1">
      <c r="A1340" s="6">
        <v>45640</v>
      </c>
      <c r="B1340" s="7" t="s">
        <v>57</v>
      </c>
      <c r="C1340" s="7" t="s">
        <v>99</v>
      </c>
      <c r="D1340" s="7" t="s">
        <v>100</v>
      </c>
      <c r="E1340" s="7" t="s">
        <v>81</v>
      </c>
      <c r="F1340" s="7" t="s">
        <v>82</v>
      </c>
      <c r="G1340" s="7" t="s">
        <v>40</v>
      </c>
      <c r="H1340" s="7" t="s">
        <v>93</v>
      </c>
      <c r="I1340" s="7">
        <v>16</v>
      </c>
      <c r="J1340" s="7">
        <v>64</v>
      </c>
      <c r="K1340" s="7">
        <v>19759.36</v>
      </c>
      <c r="L1340" s="7"/>
      <c r="M1340" s="12" t="s">
        <v>105</v>
      </c>
      <c r="N1340" s="13">
        <f t="shared" si="140"/>
        <v>308.74</v>
      </c>
      <c r="O1340" s="13">
        <f t="shared" si="141"/>
        <v>19759.36</v>
      </c>
      <c r="P1340" s="13">
        <f t="shared" si="142"/>
        <v>771707.15999999992</v>
      </c>
      <c r="Q1340" s="13">
        <f t="shared" si="143"/>
        <v>52719.360000000001</v>
      </c>
      <c r="R1340" s="13">
        <f t="shared" si="144"/>
        <v>3183537.18</v>
      </c>
      <c r="S1340" s="18">
        <f t="shared" si="145"/>
        <v>42</v>
      </c>
      <c r="T1340" s="30">
        <f t="shared" si="146"/>
        <v>75798.504285714283</v>
      </c>
    </row>
    <row r="1341" spans="1:20" ht="14.25" customHeight="1">
      <c r="A1341" s="6">
        <v>45640</v>
      </c>
      <c r="B1341" s="7" t="s">
        <v>57</v>
      </c>
      <c r="C1341" s="7" t="s">
        <v>90</v>
      </c>
      <c r="D1341" s="7" t="s">
        <v>91</v>
      </c>
      <c r="E1341" s="7" t="s">
        <v>81</v>
      </c>
      <c r="F1341" s="7" t="s">
        <v>82</v>
      </c>
      <c r="G1341" s="7" t="s">
        <v>62</v>
      </c>
      <c r="H1341" s="7" t="s">
        <v>71</v>
      </c>
      <c r="I1341" s="7">
        <v>3</v>
      </c>
      <c r="J1341" s="7">
        <v>21</v>
      </c>
      <c r="K1341" s="7">
        <v>20124.93</v>
      </c>
      <c r="L1341" s="7"/>
      <c r="M1341" s="12" t="s">
        <v>105</v>
      </c>
      <c r="N1341" s="13">
        <f t="shared" si="140"/>
        <v>958.33</v>
      </c>
      <c r="O1341" s="13">
        <f t="shared" si="141"/>
        <v>20124.93</v>
      </c>
      <c r="P1341" s="13">
        <f t="shared" si="142"/>
        <v>454808.58</v>
      </c>
      <c r="Q1341" s="13">
        <f t="shared" si="143"/>
        <v>155163.33000000002</v>
      </c>
      <c r="R1341" s="13">
        <f t="shared" si="144"/>
        <v>3163777.8200000003</v>
      </c>
      <c r="S1341" s="18">
        <f t="shared" si="145"/>
        <v>41</v>
      </c>
      <c r="T1341" s="30">
        <f t="shared" si="146"/>
        <v>77165.312682926829</v>
      </c>
    </row>
    <row r="1342" spans="1:20" ht="14.25" customHeight="1">
      <c r="A1342" s="6">
        <v>45640</v>
      </c>
      <c r="B1342" s="7" t="s">
        <v>57</v>
      </c>
      <c r="C1342" s="7" t="s">
        <v>96</v>
      </c>
      <c r="D1342" s="7" t="s">
        <v>97</v>
      </c>
      <c r="E1342" s="7" t="s">
        <v>60</v>
      </c>
      <c r="F1342" s="7" t="s">
        <v>61</v>
      </c>
      <c r="G1342" s="7" t="s">
        <v>62</v>
      </c>
      <c r="H1342" s="7" t="s">
        <v>63</v>
      </c>
      <c r="I1342" s="7">
        <v>5</v>
      </c>
      <c r="J1342" s="7">
        <v>200</v>
      </c>
      <c r="K1342" s="7">
        <v>20408</v>
      </c>
      <c r="L1342" s="7"/>
      <c r="M1342" s="12" t="s">
        <v>105</v>
      </c>
      <c r="N1342" s="13">
        <f t="shared" si="140"/>
        <v>102.04</v>
      </c>
      <c r="O1342" s="13">
        <f t="shared" si="141"/>
        <v>20408</v>
      </c>
      <c r="P1342" s="13">
        <f t="shared" si="142"/>
        <v>795452.23999999987</v>
      </c>
      <c r="Q1342" s="13">
        <f t="shared" si="143"/>
        <v>361231.08</v>
      </c>
      <c r="R1342" s="13">
        <f t="shared" si="144"/>
        <v>3143652.89</v>
      </c>
      <c r="S1342" s="18">
        <f t="shared" si="145"/>
        <v>40</v>
      </c>
      <c r="T1342" s="30">
        <f t="shared" si="146"/>
        <v>78591.322249999997</v>
      </c>
    </row>
    <row r="1343" spans="1:20" ht="14.25" customHeight="1">
      <c r="A1343" s="6">
        <v>45640</v>
      </c>
      <c r="B1343" s="7" t="s">
        <v>57</v>
      </c>
      <c r="C1343" s="7" t="s">
        <v>90</v>
      </c>
      <c r="D1343" s="7" t="s">
        <v>91</v>
      </c>
      <c r="E1343" s="7" t="s">
        <v>81</v>
      </c>
      <c r="F1343" s="7" t="s">
        <v>82</v>
      </c>
      <c r="G1343" s="7" t="s">
        <v>62</v>
      </c>
      <c r="H1343" s="7" t="s">
        <v>124</v>
      </c>
      <c r="I1343" s="7">
        <v>4</v>
      </c>
      <c r="J1343" s="7">
        <v>32</v>
      </c>
      <c r="K1343" s="7">
        <v>20444.48</v>
      </c>
      <c r="L1343" s="7"/>
      <c r="M1343" s="12" t="s">
        <v>105</v>
      </c>
      <c r="N1343" s="13">
        <f t="shared" si="140"/>
        <v>638.89</v>
      </c>
      <c r="O1343" s="13">
        <f t="shared" si="141"/>
        <v>20444.48</v>
      </c>
      <c r="P1343" s="13">
        <f t="shared" si="142"/>
        <v>178385.56</v>
      </c>
      <c r="Q1343" s="13">
        <f t="shared" si="143"/>
        <v>135038.40000000002</v>
      </c>
      <c r="R1343" s="13">
        <f t="shared" si="144"/>
        <v>3123244.8900000006</v>
      </c>
      <c r="S1343" s="18">
        <f t="shared" si="145"/>
        <v>39</v>
      </c>
      <c r="T1343" s="30">
        <f t="shared" si="146"/>
        <v>80083.202307692321</v>
      </c>
    </row>
    <row r="1344" spans="1:20" ht="14.25" customHeight="1">
      <c r="A1344" s="6">
        <v>45646</v>
      </c>
      <c r="B1344" s="7" t="s">
        <v>57</v>
      </c>
      <c r="C1344" s="7" t="s">
        <v>67</v>
      </c>
      <c r="D1344" s="7" t="s">
        <v>68</v>
      </c>
      <c r="E1344" s="7" t="s">
        <v>60</v>
      </c>
      <c r="F1344" s="7" t="s">
        <v>61</v>
      </c>
      <c r="G1344" s="7" t="s">
        <v>62</v>
      </c>
      <c r="H1344" s="7" t="s">
        <v>124</v>
      </c>
      <c r="I1344" s="7">
        <v>4</v>
      </c>
      <c r="J1344" s="7">
        <v>32</v>
      </c>
      <c r="K1344" s="7">
        <v>20444.48</v>
      </c>
      <c r="L1344" s="7"/>
      <c r="M1344" s="12" t="s">
        <v>136</v>
      </c>
      <c r="N1344" s="13">
        <f t="shared" si="140"/>
        <v>638.89</v>
      </c>
      <c r="O1344" s="13">
        <f t="shared" si="141"/>
        <v>20444.48</v>
      </c>
      <c r="P1344" s="13">
        <f t="shared" si="142"/>
        <v>157941.08000000002</v>
      </c>
      <c r="Q1344" s="13">
        <f t="shared" si="143"/>
        <v>20444.48</v>
      </c>
      <c r="R1344" s="13">
        <f t="shared" si="144"/>
        <v>10167909.26</v>
      </c>
      <c r="S1344" s="18">
        <f t="shared" si="145"/>
        <v>38</v>
      </c>
      <c r="T1344" s="30">
        <f t="shared" si="146"/>
        <v>267576.55947368423</v>
      </c>
    </row>
    <row r="1345" spans="1:20" ht="14.25" customHeight="1">
      <c r="A1345" s="6">
        <v>45640</v>
      </c>
      <c r="B1345" s="7" t="s">
        <v>57</v>
      </c>
      <c r="C1345" s="7" t="s">
        <v>58</v>
      </c>
      <c r="D1345" s="7" t="s">
        <v>59</v>
      </c>
      <c r="E1345" s="7" t="s">
        <v>60</v>
      </c>
      <c r="F1345" s="7" t="s">
        <v>61</v>
      </c>
      <c r="G1345" s="7" t="s">
        <v>18</v>
      </c>
      <c r="H1345" s="7" t="s">
        <v>102</v>
      </c>
      <c r="I1345" s="7">
        <v>40</v>
      </c>
      <c r="J1345" s="7">
        <v>20</v>
      </c>
      <c r="K1345" s="7">
        <v>20518</v>
      </c>
      <c r="L1345" s="7"/>
      <c r="M1345" s="12" t="s">
        <v>64</v>
      </c>
      <c r="N1345" s="13">
        <f t="shared" si="140"/>
        <v>1025.9000000000001</v>
      </c>
      <c r="O1345" s="13">
        <f t="shared" si="141"/>
        <v>20518</v>
      </c>
      <c r="P1345" s="13">
        <f t="shared" si="142"/>
        <v>63268.04</v>
      </c>
      <c r="Q1345" s="13">
        <f t="shared" si="143"/>
        <v>104287.2</v>
      </c>
      <c r="R1345" s="13">
        <f t="shared" si="144"/>
        <v>385785.14</v>
      </c>
      <c r="S1345" s="18">
        <f t="shared" si="145"/>
        <v>9</v>
      </c>
      <c r="T1345" s="30">
        <f t="shared" si="146"/>
        <v>42865.015555555554</v>
      </c>
    </row>
    <row r="1346" spans="1:20" ht="14.25" customHeight="1">
      <c r="A1346" s="6">
        <v>45643</v>
      </c>
      <c r="B1346" s="7" t="s">
        <v>57</v>
      </c>
      <c r="C1346" s="7" t="s">
        <v>58</v>
      </c>
      <c r="D1346" s="7" t="s">
        <v>59</v>
      </c>
      <c r="E1346" s="7" t="s">
        <v>60</v>
      </c>
      <c r="F1346" s="7" t="s">
        <v>61</v>
      </c>
      <c r="G1346" s="7" t="s">
        <v>18</v>
      </c>
      <c r="H1346" s="7" t="s">
        <v>102</v>
      </c>
      <c r="I1346" s="7">
        <v>40</v>
      </c>
      <c r="J1346" s="7">
        <v>20</v>
      </c>
      <c r="K1346" s="7">
        <v>20518</v>
      </c>
      <c r="L1346" s="7"/>
      <c r="M1346" s="12" t="s">
        <v>136</v>
      </c>
      <c r="N1346" s="13">
        <f t="shared" ref="N1346:N1409" si="147">K1346/J1346</f>
        <v>1025.9000000000001</v>
      </c>
      <c r="O1346" s="13">
        <f t="shared" ref="O1346:O1409" si="148">J1346*N1346</f>
        <v>20518</v>
      </c>
      <c r="P1346" s="13">
        <f t="shared" ref="P1346:P1409" si="149">SUMIFS(O1346:O2772,G1346:G2772,G1346,H1346:H2772,H1346)</f>
        <v>42750.04</v>
      </c>
      <c r="Q1346" s="13">
        <f t="shared" ref="Q1346:Q1409" si="150">SUMIF(C1346:C2772,C1346,O1346:O2772)</f>
        <v>83769.2</v>
      </c>
      <c r="R1346" s="13">
        <f t="shared" si="144"/>
        <v>10147464.779999999</v>
      </c>
      <c r="S1346" s="18">
        <f t="shared" si="145"/>
        <v>37</v>
      </c>
      <c r="T1346" s="30">
        <f t="shared" si="146"/>
        <v>274255.80486486485</v>
      </c>
    </row>
    <row r="1347" spans="1:20" ht="14.25" customHeight="1">
      <c r="A1347" s="6">
        <v>45640</v>
      </c>
      <c r="B1347" s="7" t="s">
        <v>57</v>
      </c>
      <c r="C1347" s="7" t="s">
        <v>87</v>
      </c>
      <c r="D1347" s="7" t="s">
        <v>88</v>
      </c>
      <c r="E1347" s="7" t="s">
        <v>60</v>
      </c>
      <c r="F1347" s="7" t="s">
        <v>61</v>
      </c>
      <c r="G1347" s="7" t="s">
        <v>31</v>
      </c>
      <c r="H1347" s="7" t="s">
        <v>32</v>
      </c>
      <c r="I1347" s="7">
        <v>60</v>
      </c>
      <c r="J1347" s="7">
        <v>360</v>
      </c>
      <c r="K1347" s="7">
        <v>21078</v>
      </c>
      <c r="L1347" s="7"/>
      <c r="M1347" s="12" t="s">
        <v>105</v>
      </c>
      <c r="N1347" s="13">
        <f t="shared" si="147"/>
        <v>58.55</v>
      </c>
      <c r="O1347" s="13">
        <f t="shared" si="148"/>
        <v>21078</v>
      </c>
      <c r="P1347" s="13">
        <f t="shared" si="149"/>
        <v>57920.4</v>
      </c>
      <c r="Q1347" s="13">
        <f t="shared" si="150"/>
        <v>332479.57999999996</v>
      </c>
      <c r="R1347" s="13">
        <f t="shared" ref="R1347:R1410" si="151">SUMIF(M1347:M2773,M1347,O1347:O2773)</f>
        <v>3102800.41</v>
      </c>
      <c r="S1347" s="18">
        <f t="shared" ref="S1347:S1410" si="152">COUNTIF(M1347:M2773,M1347)</f>
        <v>38</v>
      </c>
      <c r="T1347" s="30">
        <f t="shared" ref="T1347:T1410" si="153">R1347/S1347</f>
        <v>81652.64236842106</v>
      </c>
    </row>
    <row r="1348" spans="1:20" ht="14.25" customHeight="1">
      <c r="A1348" s="6">
        <v>45642</v>
      </c>
      <c r="B1348" s="7" t="s">
        <v>57</v>
      </c>
      <c r="C1348" s="7" t="s">
        <v>126</v>
      </c>
      <c r="D1348" s="7" t="s">
        <v>127</v>
      </c>
      <c r="E1348" s="7" t="s">
        <v>45</v>
      </c>
      <c r="F1348" s="7" t="s">
        <v>128</v>
      </c>
      <c r="G1348" s="7" t="s">
        <v>18</v>
      </c>
      <c r="H1348" s="7" t="s">
        <v>102</v>
      </c>
      <c r="I1348" s="7">
        <v>40</v>
      </c>
      <c r="J1348" s="7">
        <v>12</v>
      </c>
      <c r="K1348" s="7">
        <v>22232.04</v>
      </c>
      <c r="L1348" s="7"/>
      <c r="M1348" s="12" t="s">
        <v>105</v>
      </c>
      <c r="N1348" s="13">
        <f t="shared" si="147"/>
        <v>1852.67</v>
      </c>
      <c r="O1348" s="13">
        <f t="shared" si="148"/>
        <v>22232.04</v>
      </c>
      <c r="P1348" s="13">
        <f t="shared" si="149"/>
        <v>22232.04</v>
      </c>
      <c r="Q1348" s="13">
        <f t="shared" si="150"/>
        <v>132284.04</v>
      </c>
      <c r="R1348" s="13">
        <f t="shared" si="151"/>
        <v>3081722.41</v>
      </c>
      <c r="S1348" s="18">
        <f t="shared" si="152"/>
        <v>37</v>
      </c>
      <c r="T1348" s="30">
        <f t="shared" si="153"/>
        <v>83289.794864864874</v>
      </c>
    </row>
    <row r="1349" spans="1:20" ht="14.25" customHeight="1">
      <c r="A1349" s="6">
        <v>45646</v>
      </c>
      <c r="B1349" s="7" t="s">
        <v>57</v>
      </c>
      <c r="C1349" s="7" t="s">
        <v>96</v>
      </c>
      <c r="D1349" s="7" t="s">
        <v>97</v>
      </c>
      <c r="E1349" s="7" t="s">
        <v>60</v>
      </c>
      <c r="F1349" s="7" t="s">
        <v>61</v>
      </c>
      <c r="G1349" s="7" t="s">
        <v>40</v>
      </c>
      <c r="H1349" s="7" t="s">
        <v>93</v>
      </c>
      <c r="I1349" s="7">
        <v>4</v>
      </c>
      <c r="J1349" s="7">
        <v>16</v>
      </c>
      <c r="K1349" s="7">
        <v>22696.799999999999</v>
      </c>
      <c r="L1349" s="7"/>
      <c r="M1349" s="12" t="s">
        <v>136</v>
      </c>
      <c r="N1349" s="13">
        <f t="shared" si="147"/>
        <v>1418.55</v>
      </c>
      <c r="O1349" s="13">
        <f t="shared" si="148"/>
        <v>22696.799999999999</v>
      </c>
      <c r="P1349" s="13">
        <f t="shared" si="149"/>
        <v>751947.8</v>
      </c>
      <c r="Q1349" s="13">
        <f t="shared" si="150"/>
        <v>340823.08</v>
      </c>
      <c r="R1349" s="13">
        <f t="shared" si="151"/>
        <v>10126946.779999999</v>
      </c>
      <c r="S1349" s="18">
        <f t="shared" si="152"/>
        <v>36</v>
      </c>
      <c r="T1349" s="30">
        <f t="shared" si="153"/>
        <v>281304.07722222223</v>
      </c>
    </row>
    <row r="1350" spans="1:20" ht="14.25" customHeight="1">
      <c r="A1350" s="6">
        <v>45640</v>
      </c>
      <c r="B1350" s="7" t="s">
        <v>57</v>
      </c>
      <c r="C1350" s="7" t="s">
        <v>69</v>
      </c>
      <c r="D1350" s="7" t="s">
        <v>70</v>
      </c>
      <c r="E1350" s="7" t="s">
        <v>60</v>
      </c>
      <c r="F1350" s="7" t="s">
        <v>61</v>
      </c>
      <c r="G1350" s="7" t="s">
        <v>62</v>
      </c>
      <c r="H1350" s="7" t="s">
        <v>71</v>
      </c>
      <c r="I1350" s="7">
        <v>8</v>
      </c>
      <c r="J1350" s="7">
        <v>64</v>
      </c>
      <c r="K1350" s="7">
        <v>23644.799999999999</v>
      </c>
      <c r="L1350" s="7"/>
      <c r="M1350" s="12" t="s">
        <v>105</v>
      </c>
      <c r="N1350" s="13">
        <f t="shared" si="147"/>
        <v>369.45</v>
      </c>
      <c r="O1350" s="13">
        <f t="shared" si="148"/>
        <v>23644.799999999999</v>
      </c>
      <c r="P1350" s="13">
        <f t="shared" si="149"/>
        <v>434683.64999999997</v>
      </c>
      <c r="Q1350" s="13">
        <f t="shared" si="150"/>
        <v>228614.05</v>
      </c>
      <c r="R1350" s="13">
        <f t="shared" si="151"/>
        <v>3059490.37</v>
      </c>
      <c r="S1350" s="18">
        <f t="shared" si="152"/>
        <v>36</v>
      </c>
      <c r="T1350" s="30">
        <f t="shared" si="153"/>
        <v>84985.843611111108</v>
      </c>
    </row>
    <row r="1351" spans="1:20" ht="14.25" customHeight="1">
      <c r="A1351" s="6">
        <v>45640</v>
      </c>
      <c r="B1351" s="7" t="s">
        <v>57</v>
      </c>
      <c r="C1351" s="7" t="s">
        <v>87</v>
      </c>
      <c r="D1351" s="7" t="s">
        <v>88</v>
      </c>
      <c r="E1351" s="7" t="s">
        <v>60</v>
      </c>
      <c r="F1351" s="7" t="s">
        <v>61</v>
      </c>
      <c r="G1351" s="7" t="s">
        <v>62</v>
      </c>
      <c r="H1351" s="7" t="s">
        <v>124</v>
      </c>
      <c r="I1351" s="7">
        <v>6</v>
      </c>
      <c r="J1351" s="7">
        <v>60</v>
      </c>
      <c r="K1351" s="7">
        <v>23833.200000000001</v>
      </c>
      <c r="L1351" s="7"/>
      <c r="M1351" s="12" t="s">
        <v>105</v>
      </c>
      <c r="N1351" s="13">
        <f t="shared" si="147"/>
        <v>397.22</v>
      </c>
      <c r="O1351" s="13">
        <f t="shared" si="148"/>
        <v>23833.200000000001</v>
      </c>
      <c r="P1351" s="13">
        <f t="shared" si="149"/>
        <v>137496.6</v>
      </c>
      <c r="Q1351" s="13">
        <f t="shared" si="150"/>
        <v>311401.57999999996</v>
      </c>
      <c r="R1351" s="13">
        <f t="shared" si="151"/>
        <v>3035845.5700000003</v>
      </c>
      <c r="S1351" s="18">
        <f t="shared" si="152"/>
        <v>35</v>
      </c>
      <c r="T1351" s="30">
        <f t="shared" si="153"/>
        <v>86738.444857142866</v>
      </c>
    </row>
    <row r="1352" spans="1:20" ht="14.25" customHeight="1">
      <c r="A1352" s="6">
        <v>45639</v>
      </c>
      <c r="B1352" s="7" t="s">
        <v>57</v>
      </c>
      <c r="C1352" s="7" t="s">
        <v>58</v>
      </c>
      <c r="D1352" s="7" t="s">
        <v>59</v>
      </c>
      <c r="E1352" s="7" t="s">
        <v>60</v>
      </c>
      <c r="F1352" s="7" t="s">
        <v>61</v>
      </c>
      <c r="G1352" s="7" t="s">
        <v>62</v>
      </c>
      <c r="H1352" s="7" t="s">
        <v>63</v>
      </c>
      <c r="I1352" s="7">
        <v>48</v>
      </c>
      <c r="J1352" s="7">
        <v>288</v>
      </c>
      <c r="K1352" s="7">
        <v>24001.919999999998</v>
      </c>
      <c r="L1352" s="7"/>
      <c r="M1352" s="12" t="s">
        <v>64</v>
      </c>
      <c r="N1352" s="13">
        <f t="shared" si="147"/>
        <v>83.339999999999989</v>
      </c>
      <c r="O1352" s="13">
        <f t="shared" si="148"/>
        <v>24001.919999999998</v>
      </c>
      <c r="P1352" s="13">
        <f t="shared" si="149"/>
        <v>775044.23999999987</v>
      </c>
      <c r="Q1352" s="13">
        <f t="shared" si="150"/>
        <v>63251.199999999997</v>
      </c>
      <c r="R1352" s="13">
        <f t="shared" si="151"/>
        <v>365267.14</v>
      </c>
      <c r="S1352" s="18">
        <f t="shared" si="152"/>
        <v>8</v>
      </c>
      <c r="T1352" s="30">
        <f t="shared" si="153"/>
        <v>45658.392500000002</v>
      </c>
    </row>
    <row r="1353" spans="1:20" ht="14.25" customHeight="1">
      <c r="A1353" s="6">
        <v>45640</v>
      </c>
      <c r="B1353" s="7" t="s">
        <v>57</v>
      </c>
      <c r="C1353" s="7" t="s">
        <v>90</v>
      </c>
      <c r="D1353" s="7" t="s">
        <v>91</v>
      </c>
      <c r="E1353" s="7" t="s">
        <v>81</v>
      </c>
      <c r="F1353" s="7" t="s">
        <v>82</v>
      </c>
      <c r="G1353" s="7" t="s">
        <v>55</v>
      </c>
      <c r="H1353" s="7" t="s">
        <v>56</v>
      </c>
      <c r="I1353" s="7">
        <v>18</v>
      </c>
      <c r="J1353" s="7">
        <v>72</v>
      </c>
      <c r="K1353" s="7">
        <v>24981.119999999999</v>
      </c>
      <c r="L1353" s="7"/>
      <c r="M1353" s="12" t="s">
        <v>105</v>
      </c>
      <c r="N1353" s="13">
        <f t="shared" si="147"/>
        <v>346.96</v>
      </c>
      <c r="O1353" s="13">
        <f t="shared" si="148"/>
        <v>24981.119999999999</v>
      </c>
      <c r="P1353" s="13">
        <f t="shared" si="149"/>
        <v>54960.960000000006</v>
      </c>
      <c r="Q1353" s="13">
        <f t="shared" si="150"/>
        <v>114593.92</v>
      </c>
      <c r="R1353" s="13">
        <f t="shared" si="151"/>
        <v>3012012.37</v>
      </c>
      <c r="S1353" s="18">
        <f t="shared" si="152"/>
        <v>34</v>
      </c>
      <c r="T1353" s="30">
        <f t="shared" si="153"/>
        <v>88588.599117647056</v>
      </c>
    </row>
    <row r="1354" spans="1:20" ht="14.25" customHeight="1">
      <c r="A1354" s="6">
        <v>45643</v>
      </c>
      <c r="B1354" s="7" t="s">
        <v>57</v>
      </c>
      <c r="C1354" s="7" t="s">
        <v>87</v>
      </c>
      <c r="D1354" s="7" t="s">
        <v>88</v>
      </c>
      <c r="E1354" s="7" t="s">
        <v>60</v>
      </c>
      <c r="F1354" s="7" t="s">
        <v>61</v>
      </c>
      <c r="G1354" s="7" t="s">
        <v>40</v>
      </c>
      <c r="H1354" s="7" t="s">
        <v>41</v>
      </c>
      <c r="I1354" s="7">
        <v>144</v>
      </c>
      <c r="J1354" s="7">
        <v>144</v>
      </c>
      <c r="K1354" s="7">
        <v>24994.080000000002</v>
      </c>
      <c r="L1354" s="7"/>
      <c r="M1354" s="12" t="s">
        <v>136</v>
      </c>
      <c r="N1354" s="13">
        <f t="shared" si="147"/>
        <v>173.57000000000002</v>
      </c>
      <c r="O1354" s="13">
        <f t="shared" si="148"/>
        <v>24994.080000000002</v>
      </c>
      <c r="P1354" s="13">
        <f t="shared" si="149"/>
        <v>24994.080000000002</v>
      </c>
      <c r="Q1354" s="13">
        <f t="shared" si="150"/>
        <v>287568.38</v>
      </c>
      <c r="R1354" s="13">
        <f t="shared" si="151"/>
        <v>10104249.98</v>
      </c>
      <c r="S1354" s="18">
        <f t="shared" si="152"/>
        <v>35</v>
      </c>
      <c r="T1354" s="30">
        <f t="shared" si="153"/>
        <v>288692.85657142859</v>
      </c>
    </row>
    <row r="1355" spans="1:20" ht="14.25" customHeight="1">
      <c r="A1355" s="6">
        <v>45640</v>
      </c>
      <c r="B1355" s="7" t="s">
        <v>57</v>
      </c>
      <c r="C1355" s="7" t="s">
        <v>79</v>
      </c>
      <c r="D1355" s="7" t="s">
        <v>80</v>
      </c>
      <c r="E1355" s="7" t="s">
        <v>81</v>
      </c>
      <c r="F1355" s="7" t="s">
        <v>82</v>
      </c>
      <c r="G1355" s="7" t="s">
        <v>31</v>
      </c>
      <c r="H1355" s="7" t="s">
        <v>117</v>
      </c>
      <c r="I1355" s="7">
        <v>112</v>
      </c>
      <c r="J1355" s="7">
        <v>560</v>
      </c>
      <c r="K1355" s="7">
        <v>25222.400000000001</v>
      </c>
      <c r="L1355" s="7"/>
      <c r="M1355" s="12" t="s">
        <v>105</v>
      </c>
      <c r="N1355" s="13">
        <f t="shared" si="147"/>
        <v>45.04</v>
      </c>
      <c r="O1355" s="13">
        <f t="shared" si="148"/>
        <v>25222.399999999998</v>
      </c>
      <c r="P1355" s="13">
        <f t="shared" si="149"/>
        <v>25222.399999999998</v>
      </c>
      <c r="Q1355" s="13">
        <f t="shared" si="150"/>
        <v>56888.15</v>
      </c>
      <c r="R1355" s="13">
        <f t="shared" si="151"/>
        <v>2987031.25</v>
      </c>
      <c r="S1355" s="18">
        <f t="shared" si="152"/>
        <v>33</v>
      </c>
      <c r="T1355" s="30">
        <f t="shared" si="153"/>
        <v>90516.09848484848</v>
      </c>
    </row>
    <row r="1356" spans="1:20" ht="14.25" customHeight="1">
      <c r="A1356" s="6">
        <v>45639</v>
      </c>
      <c r="B1356" s="7" t="s">
        <v>57</v>
      </c>
      <c r="C1356" s="7" t="s">
        <v>69</v>
      </c>
      <c r="D1356" s="7" t="s">
        <v>70</v>
      </c>
      <c r="E1356" s="7" t="s">
        <v>60</v>
      </c>
      <c r="F1356" s="7" t="s">
        <v>61</v>
      </c>
      <c r="G1356" s="7" t="s">
        <v>62</v>
      </c>
      <c r="H1356" s="7" t="s">
        <v>63</v>
      </c>
      <c r="I1356" s="7">
        <v>5</v>
      </c>
      <c r="J1356" s="7">
        <v>250</v>
      </c>
      <c r="K1356" s="7">
        <v>25510</v>
      </c>
      <c r="L1356" s="7"/>
      <c r="M1356" s="12" t="s">
        <v>64</v>
      </c>
      <c r="N1356" s="13">
        <f t="shared" si="147"/>
        <v>102.04</v>
      </c>
      <c r="O1356" s="13">
        <f t="shared" si="148"/>
        <v>25510</v>
      </c>
      <c r="P1356" s="13">
        <f t="shared" si="149"/>
        <v>751042.31999999983</v>
      </c>
      <c r="Q1356" s="13">
        <f t="shared" si="150"/>
        <v>204969.25</v>
      </c>
      <c r="R1356" s="13">
        <f t="shared" si="151"/>
        <v>341265.22</v>
      </c>
      <c r="S1356" s="18">
        <f t="shared" si="152"/>
        <v>7</v>
      </c>
      <c r="T1356" s="30">
        <f t="shared" si="153"/>
        <v>48752.174285714282</v>
      </c>
    </row>
    <row r="1357" spans="1:20" ht="14.25" customHeight="1">
      <c r="A1357" s="6">
        <v>45644</v>
      </c>
      <c r="B1357" s="7" t="s">
        <v>57</v>
      </c>
      <c r="C1357" s="7" t="s">
        <v>90</v>
      </c>
      <c r="D1357" s="7" t="s">
        <v>91</v>
      </c>
      <c r="E1357" s="7" t="s">
        <v>81</v>
      </c>
      <c r="F1357" s="7" t="s">
        <v>82</v>
      </c>
      <c r="G1357" s="7" t="s">
        <v>62</v>
      </c>
      <c r="H1357" s="7" t="s">
        <v>63</v>
      </c>
      <c r="I1357" s="7">
        <v>2</v>
      </c>
      <c r="J1357" s="7">
        <v>20</v>
      </c>
      <c r="K1357" s="7">
        <v>25907.4</v>
      </c>
      <c r="L1357" s="7"/>
      <c r="M1357" s="12" t="s">
        <v>136</v>
      </c>
      <c r="N1357" s="13">
        <f t="shared" si="147"/>
        <v>1295.3700000000001</v>
      </c>
      <c r="O1357" s="13">
        <f t="shared" si="148"/>
        <v>25907.4</v>
      </c>
      <c r="P1357" s="13">
        <f t="shared" si="149"/>
        <v>725532.32</v>
      </c>
      <c r="Q1357" s="13">
        <f t="shared" si="150"/>
        <v>89612.800000000003</v>
      </c>
      <c r="R1357" s="13">
        <f t="shared" si="151"/>
        <v>10079255.9</v>
      </c>
      <c r="S1357" s="18">
        <f t="shared" si="152"/>
        <v>34</v>
      </c>
      <c r="T1357" s="30">
        <f t="shared" si="153"/>
        <v>296448.70294117648</v>
      </c>
    </row>
    <row r="1358" spans="1:20" ht="14.25" customHeight="1">
      <c r="A1358" s="6">
        <v>45644</v>
      </c>
      <c r="B1358" s="7" t="s">
        <v>57</v>
      </c>
      <c r="C1358" s="7" t="s">
        <v>146</v>
      </c>
      <c r="D1358" s="7" t="s">
        <v>147</v>
      </c>
      <c r="E1358" s="7" t="s">
        <v>81</v>
      </c>
      <c r="F1358" s="7" t="s">
        <v>82</v>
      </c>
      <c r="G1358" s="7" t="s">
        <v>62</v>
      </c>
      <c r="H1358" s="7" t="s">
        <v>63</v>
      </c>
      <c r="I1358" s="7">
        <v>2</v>
      </c>
      <c r="J1358" s="7">
        <v>20</v>
      </c>
      <c r="K1358" s="7">
        <v>25907.4</v>
      </c>
      <c r="L1358" s="7"/>
      <c r="M1358" s="12" t="s">
        <v>136</v>
      </c>
      <c r="N1358" s="13">
        <f t="shared" si="147"/>
        <v>1295.3700000000001</v>
      </c>
      <c r="O1358" s="13">
        <f t="shared" si="148"/>
        <v>25907.4</v>
      </c>
      <c r="P1358" s="13">
        <f t="shared" si="149"/>
        <v>699624.91999999993</v>
      </c>
      <c r="Q1358" s="13">
        <f t="shared" si="150"/>
        <v>25907.4</v>
      </c>
      <c r="R1358" s="13">
        <f t="shared" si="151"/>
        <v>10053348.5</v>
      </c>
      <c r="S1358" s="18">
        <f t="shared" si="152"/>
        <v>33</v>
      </c>
      <c r="T1358" s="30">
        <f t="shared" si="153"/>
        <v>304646.92424242425</v>
      </c>
    </row>
    <row r="1359" spans="1:20" ht="14.25" customHeight="1">
      <c r="A1359" s="6">
        <v>45644</v>
      </c>
      <c r="B1359" s="7" t="s">
        <v>57</v>
      </c>
      <c r="C1359" s="7" t="s">
        <v>142</v>
      </c>
      <c r="D1359" s="7" t="s">
        <v>143</v>
      </c>
      <c r="E1359" s="7" t="s">
        <v>81</v>
      </c>
      <c r="F1359" s="7" t="s">
        <v>82</v>
      </c>
      <c r="G1359" s="7" t="s">
        <v>62</v>
      </c>
      <c r="H1359" s="7" t="s">
        <v>63</v>
      </c>
      <c r="I1359" s="7">
        <v>2</v>
      </c>
      <c r="J1359" s="7">
        <v>20</v>
      </c>
      <c r="K1359" s="7">
        <v>25907.4</v>
      </c>
      <c r="L1359" s="7"/>
      <c r="M1359" s="12" t="s">
        <v>136</v>
      </c>
      <c r="N1359" s="13">
        <f t="shared" si="147"/>
        <v>1295.3700000000001</v>
      </c>
      <c r="O1359" s="13">
        <f t="shared" si="148"/>
        <v>25907.4</v>
      </c>
      <c r="P1359" s="13">
        <f t="shared" si="149"/>
        <v>673717.52</v>
      </c>
      <c r="Q1359" s="13">
        <f t="shared" si="150"/>
        <v>25907.4</v>
      </c>
      <c r="R1359" s="13">
        <f t="shared" si="151"/>
        <v>10027441.1</v>
      </c>
      <c r="S1359" s="18">
        <f t="shared" si="152"/>
        <v>32</v>
      </c>
      <c r="T1359" s="30">
        <f t="shared" si="153"/>
        <v>313357.53437499999</v>
      </c>
    </row>
    <row r="1360" spans="1:20" ht="14.25" customHeight="1">
      <c r="A1360" s="6">
        <v>45644</v>
      </c>
      <c r="B1360" s="7" t="s">
        <v>57</v>
      </c>
      <c r="C1360" s="7" t="s">
        <v>144</v>
      </c>
      <c r="D1360" s="7" t="s">
        <v>145</v>
      </c>
      <c r="E1360" s="7" t="s">
        <v>60</v>
      </c>
      <c r="F1360" s="7" t="s">
        <v>61</v>
      </c>
      <c r="G1360" s="7" t="s">
        <v>62</v>
      </c>
      <c r="H1360" s="7" t="s">
        <v>63</v>
      </c>
      <c r="I1360" s="7">
        <v>2</v>
      </c>
      <c r="J1360" s="7">
        <v>20</v>
      </c>
      <c r="K1360" s="7">
        <v>25907.4</v>
      </c>
      <c r="L1360" s="7"/>
      <c r="M1360" s="12" t="s">
        <v>136</v>
      </c>
      <c r="N1360" s="13">
        <f t="shared" si="147"/>
        <v>1295.3700000000001</v>
      </c>
      <c r="O1360" s="13">
        <f t="shared" si="148"/>
        <v>25907.4</v>
      </c>
      <c r="P1360" s="13">
        <f t="shared" si="149"/>
        <v>647810.12</v>
      </c>
      <c r="Q1360" s="13">
        <f t="shared" si="150"/>
        <v>25907.4</v>
      </c>
      <c r="R1360" s="13">
        <f t="shared" si="151"/>
        <v>10001533.699999999</v>
      </c>
      <c r="S1360" s="18">
        <f t="shared" si="152"/>
        <v>31</v>
      </c>
      <c r="T1360" s="30">
        <f t="shared" si="153"/>
        <v>322630.11935483868</v>
      </c>
    </row>
    <row r="1361" spans="1:20" ht="14.25" customHeight="1">
      <c r="A1361" s="6">
        <v>45642</v>
      </c>
      <c r="B1361" s="7" t="s">
        <v>57</v>
      </c>
      <c r="C1361" s="7" t="s">
        <v>129</v>
      </c>
      <c r="D1361" s="7" t="s">
        <v>130</v>
      </c>
      <c r="E1361" s="7" t="s">
        <v>81</v>
      </c>
      <c r="F1361" s="7" t="s">
        <v>82</v>
      </c>
      <c r="G1361" s="7" t="s">
        <v>62</v>
      </c>
      <c r="H1361" s="7" t="s">
        <v>63</v>
      </c>
      <c r="I1361" s="7">
        <v>2</v>
      </c>
      <c r="J1361" s="7">
        <v>20</v>
      </c>
      <c r="K1361" s="7">
        <v>25907.4</v>
      </c>
      <c r="L1361" s="7"/>
      <c r="M1361" s="12" t="s">
        <v>136</v>
      </c>
      <c r="N1361" s="13">
        <f t="shared" si="147"/>
        <v>1295.3700000000001</v>
      </c>
      <c r="O1361" s="13">
        <f t="shared" si="148"/>
        <v>25907.4</v>
      </c>
      <c r="P1361" s="13">
        <f t="shared" si="149"/>
        <v>621902.72</v>
      </c>
      <c r="Q1361" s="13">
        <f t="shared" si="150"/>
        <v>178006.63999999998</v>
      </c>
      <c r="R1361" s="13">
        <f t="shared" si="151"/>
        <v>9975626.3000000007</v>
      </c>
      <c r="S1361" s="18">
        <f t="shared" si="152"/>
        <v>30</v>
      </c>
      <c r="T1361" s="30">
        <f t="shared" si="153"/>
        <v>332520.87666666671</v>
      </c>
    </row>
    <row r="1362" spans="1:20" ht="14.25" customHeight="1">
      <c r="A1362" s="6">
        <v>45644</v>
      </c>
      <c r="B1362" s="7" t="s">
        <v>57</v>
      </c>
      <c r="C1362" s="7" t="s">
        <v>129</v>
      </c>
      <c r="D1362" s="7" t="s">
        <v>130</v>
      </c>
      <c r="E1362" s="7" t="s">
        <v>81</v>
      </c>
      <c r="F1362" s="7" t="s">
        <v>82</v>
      </c>
      <c r="G1362" s="7" t="s">
        <v>62</v>
      </c>
      <c r="H1362" s="7" t="s">
        <v>63</v>
      </c>
      <c r="I1362" s="7">
        <v>2</v>
      </c>
      <c r="J1362" s="7">
        <v>20</v>
      </c>
      <c r="K1362" s="7">
        <v>25907.4</v>
      </c>
      <c r="L1362" s="7"/>
      <c r="M1362" s="12" t="s">
        <v>136</v>
      </c>
      <c r="N1362" s="13">
        <f t="shared" si="147"/>
        <v>1295.3700000000001</v>
      </c>
      <c r="O1362" s="13">
        <f t="shared" si="148"/>
        <v>25907.4</v>
      </c>
      <c r="P1362" s="13">
        <f t="shared" si="149"/>
        <v>595995.31999999995</v>
      </c>
      <c r="Q1362" s="13">
        <f t="shared" si="150"/>
        <v>152099.24</v>
      </c>
      <c r="R1362" s="13">
        <f t="shared" si="151"/>
        <v>9949718.9000000004</v>
      </c>
      <c r="S1362" s="18">
        <f t="shared" si="152"/>
        <v>29</v>
      </c>
      <c r="T1362" s="30">
        <f t="shared" si="153"/>
        <v>343093.75517241383</v>
      </c>
    </row>
    <row r="1363" spans="1:20" ht="14.25" customHeight="1">
      <c r="A1363" s="6">
        <v>45642</v>
      </c>
      <c r="B1363" s="7" t="s">
        <v>57</v>
      </c>
      <c r="C1363" s="7" t="s">
        <v>129</v>
      </c>
      <c r="D1363" s="7" t="s">
        <v>130</v>
      </c>
      <c r="E1363" s="7" t="s">
        <v>81</v>
      </c>
      <c r="F1363" s="7" t="s">
        <v>82</v>
      </c>
      <c r="G1363" s="7" t="s">
        <v>62</v>
      </c>
      <c r="H1363" s="7" t="s">
        <v>63</v>
      </c>
      <c r="I1363" s="7">
        <v>16</v>
      </c>
      <c r="J1363" s="7">
        <v>80</v>
      </c>
      <c r="K1363" s="7">
        <v>26296.799999999999</v>
      </c>
      <c r="L1363" s="7"/>
      <c r="M1363" s="12" t="s">
        <v>136</v>
      </c>
      <c r="N1363" s="13">
        <f t="shared" si="147"/>
        <v>328.71</v>
      </c>
      <c r="O1363" s="13">
        <f t="shared" si="148"/>
        <v>26296.799999999999</v>
      </c>
      <c r="P1363" s="13">
        <f t="shared" si="149"/>
        <v>570087.92000000004</v>
      </c>
      <c r="Q1363" s="13">
        <f t="shared" si="150"/>
        <v>126191.84</v>
      </c>
      <c r="R1363" s="13">
        <f t="shared" si="151"/>
        <v>9923811.5</v>
      </c>
      <c r="S1363" s="18">
        <f t="shared" si="152"/>
        <v>28</v>
      </c>
      <c r="T1363" s="30">
        <f t="shared" si="153"/>
        <v>354421.83928571426</v>
      </c>
    </row>
    <row r="1364" spans="1:20" ht="14.25" customHeight="1">
      <c r="A1364" s="6">
        <v>45642</v>
      </c>
      <c r="B1364" s="7" t="s">
        <v>57</v>
      </c>
      <c r="C1364" s="7" t="s">
        <v>106</v>
      </c>
      <c r="D1364" s="7" t="s">
        <v>107</v>
      </c>
      <c r="E1364" s="7" t="s">
        <v>81</v>
      </c>
      <c r="F1364" s="7" t="s">
        <v>82</v>
      </c>
      <c r="G1364" s="7" t="s">
        <v>18</v>
      </c>
      <c r="H1364" s="7" t="s">
        <v>104</v>
      </c>
      <c r="I1364" s="7">
        <v>240</v>
      </c>
      <c r="J1364" s="7">
        <v>240</v>
      </c>
      <c r="K1364" s="7">
        <v>26880</v>
      </c>
      <c r="L1364" s="7"/>
      <c r="M1364" s="12" t="s">
        <v>105</v>
      </c>
      <c r="N1364" s="13">
        <f t="shared" si="147"/>
        <v>112</v>
      </c>
      <c r="O1364" s="13">
        <f t="shared" si="148"/>
        <v>26880</v>
      </c>
      <c r="P1364" s="13">
        <f t="shared" si="149"/>
        <v>127680</v>
      </c>
      <c r="Q1364" s="13">
        <f t="shared" si="150"/>
        <v>88129.600000000006</v>
      </c>
      <c r="R1364" s="13">
        <f t="shared" si="151"/>
        <v>2961808.85</v>
      </c>
      <c r="S1364" s="18">
        <f t="shared" si="152"/>
        <v>32</v>
      </c>
      <c r="T1364" s="30">
        <f t="shared" si="153"/>
        <v>92556.526562500003</v>
      </c>
    </row>
    <row r="1365" spans="1:20" ht="14.25" customHeight="1">
      <c r="A1365" s="6">
        <v>45640</v>
      </c>
      <c r="B1365" s="7" t="s">
        <v>57</v>
      </c>
      <c r="C1365" s="7" t="s">
        <v>87</v>
      </c>
      <c r="D1365" s="7" t="s">
        <v>88</v>
      </c>
      <c r="E1365" s="7" t="s">
        <v>60</v>
      </c>
      <c r="F1365" s="7" t="s">
        <v>61</v>
      </c>
      <c r="G1365" s="7" t="s">
        <v>62</v>
      </c>
      <c r="H1365" s="7" t="s">
        <v>124</v>
      </c>
      <c r="I1365" s="7">
        <v>6</v>
      </c>
      <c r="J1365" s="7">
        <v>60</v>
      </c>
      <c r="K1365" s="7">
        <v>27166.2</v>
      </c>
      <c r="L1365" s="7"/>
      <c r="M1365" s="12" t="s">
        <v>105</v>
      </c>
      <c r="N1365" s="13">
        <f t="shared" si="147"/>
        <v>452.77000000000004</v>
      </c>
      <c r="O1365" s="13">
        <f t="shared" si="148"/>
        <v>27166.2</v>
      </c>
      <c r="P1365" s="13">
        <f t="shared" si="149"/>
        <v>113663.40000000001</v>
      </c>
      <c r="Q1365" s="13">
        <f t="shared" si="150"/>
        <v>262574.30000000005</v>
      </c>
      <c r="R1365" s="13">
        <f t="shared" si="151"/>
        <v>2934928.85</v>
      </c>
      <c r="S1365" s="18">
        <f t="shared" si="152"/>
        <v>31</v>
      </c>
      <c r="T1365" s="30">
        <f t="shared" si="153"/>
        <v>94675.124193548385</v>
      </c>
    </row>
    <row r="1366" spans="1:20" ht="14.25" customHeight="1">
      <c r="A1366" s="6">
        <v>45640</v>
      </c>
      <c r="B1366" s="7" t="s">
        <v>57</v>
      </c>
      <c r="C1366" s="7" t="s">
        <v>90</v>
      </c>
      <c r="D1366" s="7" t="s">
        <v>91</v>
      </c>
      <c r="E1366" s="7" t="s">
        <v>81</v>
      </c>
      <c r="F1366" s="7" t="s">
        <v>82</v>
      </c>
      <c r="G1366" s="7" t="s">
        <v>40</v>
      </c>
      <c r="H1366" s="7" t="s">
        <v>47</v>
      </c>
      <c r="I1366" s="7">
        <v>16</v>
      </c>
      <c r="J1366" s="7">
        <v>16</v>
      </c>
      <c r="K1366" s="7">
        <v>27649.599999999999</v>
      </c>
      <c r="L1366" s="7"/>
      <c r="M1366" s="12" t="s">
        <v>105</v>
      </c>
      <c r="N1366" s="13">
        <f t="shared" si="147"/>
        <v>1728.1</v>
      </c>
      <c r="O1366" s="13">
        <f t="shared" si="148"/>
        <v>27649.599999999999</v>
      </c>
      <c r="P1366" s="13">
        <f t="shared" si="149"/>
        <v>9039049.120000001</v>
      </c>
      <c r="Q1366" s="13">
        <f t="shared" si="150"/>
        <v>63705.4</v>
      </c>
      <c r="R1366" s="13">
        <f t="shared" si="151"/>
        <v>2907762.65</v>
      </c>
      <c r="S1366" s="18">
        <f t="shared" si="152"/>
        <v>30</v>
      </c>
      <c r="T1366" s="30">
        <f t="shared" si="153"/>
        <v>96925.421666666662</v>
      </c>
    </row>
    <row r="1367" spans="1:20" ht="14.25" customHeight="1">
      <c r="A1367" s="6">
        <v>45640</v>
      </c>
      <c r="B1367" s="7" t="s">
        <v>57</v>
      </c>
      <c r="C1367" s="7" t="s">
        <v>106</v>
      </c>
      <c r="D1367" s="7" t="s">
        <v>107</v>
      </c>
      <c r="E1367" s="7" t="s">
        <v>81</v>
      </c>
      <c r="F1367" s="7" t="s">
        <v>82</v>
      </c>
      <c r="G1367" s="7" t="s">
        <v>40</v>
      </c>
      <c r="H1367" s="7" t="s">
        <v>47</v>
      </c>
      <c r="I1367" s="7">
        <v>16</v>
      </c>
      <c r="J1367" s="7">
        <v>16</v>
      </c>
      <c r="K1367" s="7">
        <v>27649.599999999999</v>
      </c>
      <c r="L1367" s="7"/>
      <c r="M1367" s="12" t="s">
        <v>105</v>
      </c>
      <c r="N1367" s="13">
        <f t="shared" si="147"/>
        <v>1728.1</v>
      </c>
      <c r="O1367" s="13">
        <f t="shared" si="148"/>
        <v>27649.599999999999</v>
      </c>
      <c r="P1367" s="13">
        <f t="shared" si="149"/>
        <v>9011399.5200000014</v>
      </c>
      <c r="Q1367" s="13">
        <f t="shared" si="150"/>
        <v>61249.599999999999</v>
      </c>
      <c r="R1367" s="13">
        <f t="shared" si="151"/>
        <v>2880113.0500000003</v>
      </c>
      <c r="S1367" s="18">
        <f t="shared" si="152"/>
        <v>29</v>
      </c>
      <c r="T1367" s="30">
        <f t="shared" si="153"/>
        <v>99314.243103448287</v>
      </c>
    </row>
    <row r="1368" spans="1:20" ht="14.25" customHeight="1">
      <c r="A1368" s="6">
        <v>45640</v>
      </c>
      <c r="B1368" s="7" t="s">
        <v>57</v>
      </c>
      <c r="C1368" s="7" t="s">
        <v>69</v>
      </c>
      <c r="D1368" s="7" t="s">
        <v>70</v>
      </c>
      <c r="E1368" s="7" t="s">
        <v>60</v>
      </c>
      <c r="F1368" s="7" t="s">
        <v>61</v>
      </c>
      <c r="G1368" s="7" t="s">
        <v>40</v>
      </c>
      <c r="H1368" s="7" t="s">
        <v>47</v>
      </c>
      <c r="I1368" s="7">
        <v>16</v>
      </c>
      <c r="J1368" s="7">
        <v>16</v>
      </c>
      <c r="K1368" s="7">
        <v>27649.599999999999</v>
      </c>
      <c r="L1368" s="7"/>
      <c r="M1368" s="12" t="s">
        <v>105</v>
      </c>
      <c r="N1368" s="13">
        <f t="shared" si="147"/>
        <v>1728.1</v>
      </c>
      <c r="O1368" s="13">
        <f t="shared" si="148"/>
        <v>27649.599999999999</v>
      </c>
      <c r="P1368" s="13">
        <f t="shared" si="149"/>
        <v>8983749.9199999999</v>
      </c>
      <c r="Q1368" s="13">
        <f t="shared" si="150"/>
        <v>179459.25</v>
      </c>
      <c r="R1368" s="13">
        <f t="shared" si="151"/>
        <v>2852463.45</v>
      </c>
      <c r="S1368" s="18">
        <f t="shared" si="152"/>
        <v>28</v>
      </c>
      <c r="T1368" s="30">
        <f t="shared" si="153"/>
        <v>101873.69464285715</v>
      </c>
    </row>
    <row r="1369" spans="1:20" ht="14.25" customHeight="1">
      <c r="A1369" s="6">
        <v>45644</v>
      </c>
      <c r="B1369" s="7" t="s">
        <v>57</v>
      </c>
      <c r="C1369" s="7" t="s">
        <v>72</v>
      </c>
      <c r="D1369" s="7" t="s">
        <v>73</v>
      </c>
      <c r="E1369" s="7" t="s">
        <v>60</v>
      </c>
      <c r="F1369" s="7" t="s">
        <v>61</v>
      </c>
      <c r="G1369" s="7" t="s">
        <v>62</v>
      </c>
      <c r="H1369" s="7" t="s">
        <v>63</v>
      </c>
      <c r="I1369" s="7">
        <v>2</v>
      </c>
      <c r="J1369" s="7">
        <v>20</v>
      </c>
      <c r="K1369" s="7">
        <v>28240.6</v>
      </c>
      <c r="L1369" s="7"/>
      <c r="M1369" s="12" t="s">
        <v>136</v>
      </c>
      <c r="N1369" s="13">
        <f t="shared" si="147"/>
        <v>1412.03</v>
      </c>
      <c r="O1369" s="13">
        <f t="shared" si="148"/>
        <v>28240.6</v>
      </c>
      <c r="P1369" s="13">
        <f t="shared" si="149"/>
        <v>543791.12</v>
      </c>
      <c r="Q1369" s="13">
        <f t="shared" si="150"/>
        <v>246297.47</v>
      </c>
      <c r="R1369" s="13">
        <f t="shared" si="151"/>
        <v>9897514.7000000011</v>
      </c>
      <c r="S1369" s="18">
        <f t="shared" si="152"/>
        <v>27</v>
      </c>
      <c r="T1369" s="30">
        <f t="shared" si="153"/>
        <v>366574.61851851858</v>
      </c>
    </row>
    <row r="1370" spans="1:20" ht="14.25" customHeight="1">
      <c r="A1370" s="6">
        <v>45640</v>
      </c>
      <c r="B1370" s="7" t="s">
        <v>57</v>
      </c>
      <c r="C1370" s="7" t="s">
        <v>96</v>
      </c>
      <c r="D1370" s="7" t="s">
        <v>97</v>
      </c>
      <c r="E1370" s="7" t="s">
        <v>60</v>
      </c>
      <c r="F1370" s="7" t="s">
        <v>61</v>
      </c>
      <c r="G1370" s="7" t="s">
        <v>40</v>
      </c>
      <c r="H1370" s="7" t="s">
        <v>93</v>
      </c>
      <c r="I1370" s="7">
        <v>4</v>
      </c>
      <c r="J1370" s="7">
        <v>20</v>
      </c>
      <c r="K1370" s="7">
        <v>28371</v>
      </c>
      <c r="L1370" s="7"/>
      <c r="M1370" s="12" t="s">
        <v>105</v>
      </c>
      <c r="N1370" s="13">
        <f t="shared" si="147"/>
        <v>1418.55</v>
      </c>
      <c r="O1370" s="13">
        <f t="shared" si="148"/>
        <v>28371</v>
      </c>
      <c r="P1370" s="13">
        <f t="shared" si="149"/>
        <v>729251</v>
      </c>
      <c r="Q1370" s="13">
        <f t="shared" si="150"/>
        <v>318126.27999999997</v>
      </c>
      <c r="R1370" s="13">
        <f t="shared" si="151"/>
        <v>2824813.85</v>
      </c>
      <c r="S1370" s="18">
        <f t="shared" si="152"/>
        <v>27</v>
      </c>
      <c r="T1370" s="30">
        <f t="shared" si="153"/>
        <v>104622.73518518519</v>
      </c>
    </row>
    <row r="1371" spans="1:20" ht="14.25" customHeight="1">
      <c r="A1371" s="6">
        <v>45639</v>
      </c>
      <c r="B1371" s="7" t="s">
        <v>57</v>
      </c>
      <c r="C1371" s="7" t="s">
        <v>72</v>
      </c>
      <c r="D1371" s="7" t="s">
        <v>73</v>
      </c>
      <c r="E1371" s="7" t="s">
        <v>60</v>
      </c>
      <c r="F1371" s="7" t="s">
        <v>61</v>
      </c>
      <c r="G1371" s="7" t="s">
        <v>62</v>
      </c>
      <c r="H1371" s="7" t="s">
        <v>71</v>
      </c>
      <c r="I1371" s="7">
        <v>3</v>
      </c>
      <c r="J1371" s="7">
        <v>30</v>
      </c>
      <c r="K1371" s="7">
        <v>28749.9</v>
      </c>
      <c r="L1371" s="7"/>
      <c r="M1371" s="12" t="s">
        <v>64</v>
      </c>
      <c r="N1371" s="13">
        <f t="shared" si="147"/>
        <v>958.33</v>
      </c>
      <c r="O1371" s="13">
        <f t="shared" si="148"/>
        <v>28749.9</v>
      </c>
      <c r="P1371" s="13">
        <f t="shared" si="149"/>
        <v>411038.85</v>
      </c>
      <c r="Q1371" s="13">
        <f t="shared" si="150"/>
        <v>218056.87</v>
      </c>
      <c r="R1371" s="13">
        <f t="shared" si="151"/>
        <v>315755.21999999997</v>
      </c>
      <c r="S1371" s="18">
        <f t="shared" si="152"/>
        <v>6</v>
      </c>
      <c r="T1371" s="30">
        <f t="shared" si="153"/>
        <v>52625.869999999995</v>
      </c>
    </row>
    <row r="1372" spans="1:20" ht="14.25" customHeight="1">
      <c r="A1372" s="6">
        <v>45640</v>
      </c>
      <c r="B1372" s="7" t="s">
        <v>57</v>
      </c>
      <c r="C1372" s="7" t="s">
        <v>96</v>
      </c>
      <c r="D1372" s="7" t="s">
        <v>97</v>
      </c>
      <c r="E1372" s="7" t="s">
        <v>60</v>
      </c>
      <c r="F1372" s="7" t="s">
        <v>61</v>
      </c>
      <c r="G1372" s="7" t="s">
        <v>62</v>
      </c>
      <c r="H1372" s="7" t="s">
        <v>124</v>
      </c>
      <c r="I1372" s="7">
        <v>12</v>
      </c>
      <c r="J1372" s="7">
        <v>180</v>
      </c>
      <c r="K1372" s="7">
        <v>28832.400000000001</v>
      </c>
      <c r="L1372" s="7"/>
      <c r="M1372" s="12" t="s">
        <v>105</v>
      </c>
      <c r="N1372" s="13">
        <f t="shared" si="147"/>
        <v>160.18</v>
      </c>
      <c r="O1372" s="13">
        <f t="shared" si="148"/>
        <v>28832.400000000001</v>
      </c>
      <c r="P1372" s="13">
        <f t="shared" si="149"/>
        <v>86497.200000000012</v>
      </c>
      <c r="Q1372" s="13">
        <f t="shared" si="150"/>
        <v>289755.27999999997</v>
      </c>
      <c r="R1372" s="13">
        <f t="shared" si="151"/>
        <v>2796442.85</v>
      </c>
      <c r="S1372" s="18">
        <f t="shared" si="152"/>
        <v>26</v>
      </c>
      <c r="T1372" s="30">
        <f t="shared" si="153"/>
        <v>107555.49423076924</v>
      </c>
    </row>
    <row r="1373" spans="1:20" ht="14.25" customHeight="1">
      <c r="A1373" s="6">
        <v>45643</v>
      </c>
      <c r="B1373" s="7" t="s">
        <v>57</v>
      </c>
      <c r="C1373" s="7" t="s">
        <v>137</v>
      </c>
      <c r="D1373" s="7" t="s">
        <v>138</v>
      </c>
      <c r="E1373" s="7" t="s">
        <v>60</v>
      </c>
      <c r="F1373" s="7" t="s">
        <v>61</v>
      </c>
      <c r="G1373" s="7" t="s">
        <v>62</v>
      </c>
      <c r="H1373" s="7" t="s">
        <v>63</v>
      </c>
      <c r="I1373" s="7">
        <v>6</v>
      </c>
      <c r="J1373" s="7">
        <v>42</v>
      </c>
      <c r="K1373" s="7">
        <v>29217.3</v>
      </c>
      <c r="L1373" s="7"/>
      <c r="M1373" s="12" t="s">
        <v>136</v>
      </c>
      <c r="N1373" s="13">
        <f t="shared" si="147"/>
        <v>695.65</v>
      </c>
      <c r="O1373" s="13">
        <f t="shared" si="148"/>
        <v>29217.3</v>
      </c>
      <c r="P1373" s="13">
        <f t="shared" si="149"/>
        <v>515550.52</v>
      </c>
      <c r="Q1373" s="13">
        <f t="shared" si="150"/>
        <v>121910.84</v>
      </c>
      <c r="R1373" s="13">
        <f t="shared" si="151"/>
        <v>9869274.0999999996</v>
      </c>
      <c r="S1373" s="18">
        <f t="shared" si="152"/>
        <v>26</v>
      </c>
      <c r="T1373" s="30">
        <f t="shared" si="153"/>
        <v>379587.46538461535</v>
      </c>
    </row>
    <row r="1374" spans="1:20" ht="14.25" customHeight="1">
      <c r="A1374" s="6">
        <v>45642</v>
      </c>
      <c r="B1374" s="7" t="s">
        <v>57</v>
      </c>
      <c r="C1374" s="7" t="s">
        <v>126</v>
      </c>
      <c r="D1374" s="7" t="s">
        <v>127</v>
      </c>
      <c r="E1374" s="7" t="s">
        <v>45</v>
      </c>
      <c r="F1374" s="7" t="s">
        <v>128</v>
      </c>
      <c r="G1374" s="7" t="s">
        <v>55</v>
      </c>
      <c r="H1374" s="7" t="s">
        <v>56</v>
      </c>
      <c r="I1374" s="7">
        <v>4</v>
      </c>
      <c r="J1374" s="7">
        <v>24</v>
      </c>
      <c r="K1374" s="7">
        <v>29979.84</v>
      </c>
      <c r="L1374" s="7"/>
      <c r="M1374" s="12" t="s">
        <v>105</v>
      </c>
      <c r="N1374" s="13">
        <f t="shared" si="147"/>
        <v>1249.1600000000001</v>
      </c>
      <c r="O1374" s="13">
        <f t="shared" si="148"/>
        <v>29979.840000000004</v>
      </c>
      <c r="P1374" s="13">
        <f t="shared" si="149"/>
        <v>29979.840000000004</v>
      </c>
      <c r="Q1374" s="13">
        <f t="shared" si="150"/>
        <v>110052</v>
      </c>
      <c r="R1374" s="13">
        <f t="shared" si="151"/>
        <v>2767610.45</v>
      </c>
      <c r="S1374" s="18">
        <f t="shared" si="152"/>
        <v>25</v>
      </c>
      <c r="T1374" s="30">
        <f t="shared" si="153"/>
        <v>110704.41800000001</v>
      </c>
    </row>
    <row r="1375" spans="1:20" ht="14.25" customHeight="1">
      <c r="A1375" s="6">
        <v>45644</v>
      </c>
      <c r="B1375" s="7" t="s">
        <v>57</v>
      </c>
      <c r="C1375" s="7" t="s">
        <v>72</v>
      </c>
      <c r="D1375" s="7" t="s">
        <v>73</v>
      </c>
      <c r="E1375" s="7" t="s">
        <v>60</v>
      </c>
      <c r="F1375" s="7" t="s">
        <v>61</v>
      </c>
      <c r="G1375" s="7" t="s">
        <v>62</v>
      </c>
      <c r="H1375" s="7" t="s">
        <v>71</v>
      </c>
      <c r="I1375" s="7">
        <v>5</v>
      </c>
      <c r="J1375" s="7">
        <v>50</v>
      </c>
      <c r="K1375" s="7">
        <v>30046.5</v>
      </c>
      <c r="L1375" s="7"/>
      <c r="M1375" s="12" t="s">
        <v>136</v>
      </c>
      <c r="N1375" s="13">
        <f t="shared" si="147"/>
        <v>600.92999999999995</v>
      </c>
      <c r="O1375" s="13">
        <f t="shared" si="148"/>
        <v>30046.499999999996</v>
      </c>
      <c r="P1375" s="13">
        <f t="shared" si="149"/>
        <v>382288.94999999995</v>
      </c>
      <c r="Q1375" s="13">
        <f t="shared" si="150"/>
        <v>189306.96999999997</v>
      </c>
      <c r="R1375" s="13">
        <f t="shared" si="151"/>
        <v>9840056.8000000007</v>
      </c>
      <c r="S1375" s="18">
        <f t="shared" si="152"/>
        <v>25</v>
      </c>
      <c r="T1375" s="30">
        <f t="shared" si="153"/>
        <v>393602.27200000006</v>
      </c>
    </row>
    <row r="1376" spans="1:20" ht="14.25" customHeight="1">
      <c r="A1376" s="6">
        <v>45643</v>
      </c>
      <c r="B1376" s="7" t="s">
        <v>57</v>
      </c>
      <c r="C1376" s="7" t="s">
        <v>137</v>
      </c>
      <c r="D1376" s="7" t="s">
        <v>138</v>
      </c>
      <c r="E1376" s="7" t="s">
        <v>60</v>
      </c>
      <c r="F1376" s="7" t="s">
        <v>61</v>
      </c>
      <c r="G1376" s="7" t="s">
        <v>62</v>
      </c>
      <c r="H1376" s="7" t="s">
        <v>71</v>
      </c>
      <c r="I1376" s="7">
        <v>5</v>
      </c>
      <c r="J1376" s="7">
        <v>50</v>
      </c>
      <c r="K1376" s="7">
        <v>30046.5</v>
      </c>
      <c r="L1376" s="7"/>
      <c r="M1376" s="12" t="s">
        <v>136</v>
      </c>
      <c r="N1376" s="13">
        <f t="shared" si="147"/>
        <v>600.92999999999995</v>
      </c>
      <c r="O1376" s="13">
        <f t="shared" si="148"/>
        <v>30046.499999999996</v>
      </c>
      <c r="P1376" s="13">
        <f t="shared" si="149"/>
        <v>352242.44999999995</v>
      </c>
      <c r="Q1376" s="13">
        <f t="shared" si="150"/>
        <v>92693.54</v>
      </c>
      <c r="R1376" s="13">
        <f t="shared" si="151"/>
        <v>9810010.3000000007</v>
      </c>
      <c r="S1376" s="18">
        <f t="shared" si="152"/>
        <v>24</v>
      </c>
      <c r="T1376" s="30">
        <f t="shared" si="153"/>
        <v>408750.4291666667</v>
      </c>
    </row>
    <row r="1377" spans="1:20" ht="14.25" customHeight="1">
      <c r="A1377" s="6">
        <v>45643</v>
      </c>
      <c r="B1377" s="7" t="s">
        <v>57</v>
      </c>
      <c r="C1377" s="7" t="s">
        <v>137</v>
      </c>
      <c r="D1377" s="7" t="s">
        <v>138</v>
      </c>
      <c r="E1377" s="7" t="s">
        <v>60</v>
      </c>
      <c r="F1377" s="7" t="s">
        <v>61</v>
      </c>
      <c r="G1377" s="7" t="s">
        <v>62</v>
      </c>
      <c r="H1377" s="7" t="s">
        <v>63</v>
      </c>
      <c r="I1377" s="7">
        <v>5</v>
      </c>
      <c r="J1377" s="7">
        <v>296</v>
      </c>
      <c r="K1377" s="7">
        <v>30203.84</v>
      </c>
      <c r="L1377" s="7"/>
      <c r="M1377" s="12" t="s">
        <v>136</v>
      </c>
      <c r="N1377" s="13">
        <f t="shared" si="147"/>
        <v>102.04</v>
      </c>
      <c r="O1377" s="13">
        <f t="shared" si="148"/>
        <v>30203.84</v>
      </c>
      <c r="P1377" s="13">
        <f t="shared" si="149"/>
        <v>486333.22</v>
      </c>
      <c r="Q1377" s="13">
        <f t="shared" si="150"/>
        <v>62647.040000000001</v>
      </c>
      <c r="R1377" s="13">
        <f t="shared" si="151"/>
        <v>9779963.8000000007</v>
      </c>
      <c r="S1377" s="18">
        <f t="shared" si="152"/>
        <v>23</v>
      </c>
      <c r="T1377" s="30">
        <f t="shared" si="153"/>
        <v>425215.81739130436</v>
      </c>
    </row>
    <row r="1378" spans="1:20" ht="14.25" customHeight="1">
      <c r="A1378" s="6">
        <v>45640</v>
      </c>
      <c r="B1378" s="7" t="s">
        <v>57</v>
      </c>
      <c r="C1378" s="7" t="s">
        <v>87</v>
      </c>
      <c r="D1378" s="7" t="s">
        <v>88</v>
      </c>
      <c r="E1378" s="7" t="s">
        <v>60</v>
      </c>
      <c r="F1378" s="7" t="s">
        <v>61</v>
      </c>
      <c r="G1378" s="7" t="s">
        <v>40</v>
      </c>
      <c r="H1378" s="7" t="s">
        <v>42</v>
      </c>
      <c r="I1378" s="7">
        <v>25</v>
      </c>
      <c r="J1378" s="7">
        <v>25</v>
      </c>
      <c r="K1378" s="7">
        <v>31665.75</v>
      </c>
      <c r="L1378" s="7"/>
      <c r="M1378" s="12" t="s">
        <v>105</v>
      </c>
      <c r="N1378" s="13">
        <f t="shared" si="147"/>
        <v>1266.6300000000001</v>
      </c>
      <c r="O1378" s="13">
        <f t="shared" si="148"/>
        <v>31665.750000000004</v>
      </c>
      <c r="P1378" s="13">
        <f t="shared" si="149"/>
        <v>1013304</v>
      </c>
      <c r="Q1378" s="13">
        <f t="shared" si="150"/>
        <v>235408.1</v>
      </c>
      <c r="R1378" s="13">
        <f t="shared" si="151"/>
        <v>2737630.6100000003</v>
      </c>
      <c r="S1378" s="18">
        <f t="shared" si="152"/>
        <v>24</v>
      </c>
      <c r="T1378" s="30">
        <f t="shared" si="153"/>
        <v>114067.94208333334</v>
      </c>
    </row>
    <row r="1379" spans="1:20" ht="14.25" customHeight="1">
      <c r="A1379" s="6">
        <v>45640</v>
      </c>
      <c r="B1379" s="7" t="s">
        <v>57</v>
      </c>
      <c r="C1379" s="7" t="s">
        <v>79</v>
      </c>
      <c r="D1379" s="7" t="s">
        <v>80</v>
      </c>
      <c r="E1379" s="7" t="s">
        <v>81</v>
      </c>
      <c r="F1379" s="7" t="s">
        <v>82</v>
      </c>
      <c r="G1379" s="7" t="s">
        <v>40</v>
      </c>
      <c r="H1379" s="7" t="s">
        <v>42</v>
      </c>
      <c r="I1379" s="7">
        <v>25</v>
      </c>
      <c r="J1379" s="7">
        <v>25</v>
      </c>
      <c r="K1379" s="7">
        <v>31665.75</v>
      </c>
      <c r="L1379" s="7"/>
      <c r="M1379" s="12" t="s">
        <v>105</v>
      </c>
      <c r="N1379" s="13">
        <f t="shared" si="147"/>
        <v>1266.6300000000001</v>
      </c>
      <c r="O1379" s="13">
        <f t="shared" si="148"/>
        <v>31665.750000000004</v>
      </c>
      <c r="P1379" s="13">
        <f t="shared" si="149"/>
        <v>981638.25</v>
      </c>
      <c r="Q1379" s="13">
        <f t="shared" si="150"/>
        <v>31665.750000000004</v>
      </c>
      <c r="R1379" s="13">
        <f t="shared" si="151"/>
        <v>2705964.8600000003</v>
      </c>
      <c r="S1379" s="18">
        <f t="shared" si="152"/>
        <v>23</v>
      </c>
      <c r="T1379" s="30">
        <f t="shared" si="153"/>
        <v>117650.64608695653</v>
      </c>
    </row>
    <row r="1380" spans="1:20" ht="14.25" customHeight="1">
      <c r="A1380" s="6">
        <v>45640</v>
      </c>
      <c r="B1380" s="7" t="s">
        <v>57</v>
      </c>
      <c r="C1380" s="7" t="s">
        <v>87</v>
      </c>
      <c r="D1380" s="7" t="s">
        <v>88</v>
      </c>
      <c r="E1380" s="7" t="s">
        <v>60</v>
      </c>
      <c r="F1380" s="7" t="s">
        <v>61</v>
      </c>
      <c r="G1380" s="7" t="s">
        <v>62</v>
      </c>
      <c r="H1380" s="7" t="s">
        <v>71</v>
      </c>
      <c r="I1380" s="7">
        <v>24</v>
      </c>
      <c r="J1380" s="7">
        <v>240</v>
      </c>
      <c r="K1380" s="7">
        <v>32443.200000000001</v>
      </c>
      <c r="L1380" s="7"/>
      <c r="M1380" s="12" t="s">
        <v>105</v>
      </c>
      <c r="N1380" s="13">
        <f t="shared" si="147"/>
        <v>135.18</v>
      </c>
      <c r="O1380" s="13">
        <f t="shared" si="148"/>
        <v>32443.200000000001</v>
      </c>
      <c r="P1380" s="13">
        <f t="shared" si="149"/>
        <v>322195.95</v>
      </c>
      <c r="Q1380" s="13">
        <f t="shared" si="150"/>
        <v>203742.35</v>
      </c>
      <c r="R1380" s="13">
        <f t="shared" si="151"/>
        <v>2674299.1100000003</v>
      </c>
      <c r="S1380" s="18">
        <f t="shared" si="152"/>
        <v>22</v>
      </c>
      <c r="T1380" s="30">
        <f t="shared" si="153"/>
        <v>121559.05045454548</v>
      </c>
    </row>
    <row r="1381" spans="1:20" ht="14.25" customHeight="1">
      <c r="A1381" s="6">
        <v>45643</v>
      </c>
      <c r="B1381" s="7" t="s">
        <v>57</v>
      </c>
      <c r="C1381" s="7" t="s">
        <v>137</v>
      </c>
      <c r="D1381" s="7" t="s">
        <v>138</v>
      </c>
      <c r="E1381" s="7" t="s">
        <v>60</v>
      </c>
      <c r="F1381" s="7" t="s">
        <v>61</v>
      </c>
      <c r="G1381" s="7" t="s">
        <v>62</v>
      </c>
      <c r="H1381" s="7" t="s">
        <v>71</v>
      </c>
      <c r="I1381" s="7">
        <v>24</v>
      </c>
      <c r="J1381" s="7">
        <v>240</v>
      </c>
      <c r="K1381" s="7">
        <v>32443.200000000001</v>
      </c>
      <c r="L1381" s="7"/>
      <c r="M1381" s="12" t="s">
        <v>136</v>
      </c>
      <c r="N1381" s="13">
        <f t="shared" si="147"/>
        <v>135.18</v>
      </c>
      <c r="O1381" s="13">
        <f t="shared" si="148"/>
        <v>32443.200000000001</v>
      </c>
      <c r="P1381" s="13">
        <f t="shared" si="149"/>
        <v>289752.75</v>
      </c>
      <c r="Q1381" s="13">
        <f t="shared" si="150"/>
        <v>32443.200000000001</v>
      </c>
      <c r="R1381" s="13">
        <f t="shared" si="151"/>
        <v>9749759.9600000009</v>
      </c>
      <c r="S1381" s="18">
        <f t="shared" si="152"/>
        <v>22</v>
      </c>
      <c r="T1381" s="30">
        <f t="shared" si="153"/>
        <v>443170.90727272729</v>
      </c>
    </row>
    <row r="1382" spans="1:20" ht="14.25" customHeight="1">
      <c r="A1382" s="6">
        <v>45642</v>
      </c>
      <c r="B1382" s="7" t="s">
        <v>57</v>
      </c>
      <c r="C1382" s="7" t="s">
        <v>129</v>
      </c>
      <c r="D1382" s="7" t="s">
        <v>130</v>
      </c>
      <c r="E1382" s="7" t="s">
        <v>81</v>
      </c>
      <c r="F1382" s="7" t="s">
        <v>82</v>
      </c>
      <c r="G1382" s="7" t="s">
        <v>62</v>
      </c>
      <c r="H1382" s="7" t="s">
        <v>63</v>
      </c>
      <c r="I1382" s="7">
        <v>5</v>
      </c>
      <c r="J1382" s="7">
        <v>320</v>
      </c>
      <c r="K1382" s="7">
        <v>32652.799999999999</v>
      </c>
      <c r="L1382" s="7"/>
      <c r="M1382" s="12" t="s">
        <v>136</v>
      </c>
      <c r="N1382" s="13">
        <f t="shared" si="147"/>
        <v>102.03999999999999</v>
      </c>
      <c r="O1382" s="13">
        <f t="shared" si="148"/>
        <v>32652.799999999996</v>
      </c>
      <c r="P1382" s="13">
        <f t="shared" si="149"/>
        <v>456129.38</v>
      </c>
      <c r="Q1382" s="13">
        <f t="shared" si="150"/>
        <v>99895.039999999979</v>
      </c>
      <c r="R1382" s="13">
        <f t="shared" si="151"/>
        <v>9717316.7599999998</v>
      </c>
      <c r="S1382" s="18">
        <f t="shared" si="152"/>
        <v>21</v>
      </c>
      <c r="T1382" s="30">
        <f t="shared" si="153"/>
        <v>462729.36952380952</v>
      </c>
    </row>
    <row r="1383" spans="1:20" ht="14.25" customHeight="1">
      <c r="A1383" s="6">
        <v>45645</v>
      </c>
      <c r="B1383" s="7" t="s">
        <v>57</v>
      </c>
      <c r="C1383" s="7" t="s">
        <v>140</v>
      </c>
      <c r="D1383" s="7" t="s">
        <v>141</v>
      </c>
      <c r="E1383" s="7" t="s">
        <v>114</v>
      </c>
      <c r="F1383" s="7" t="s">
        <v>120</v>
      </c>
      <c r="G1383" s="7" t="s">
        <v>40</v>
      </c>
      <c r="H1383" s="7" t="s">
        <v>47</v>
      </c>
      <c r="I1383" s="7">
        <v>72</v>
      </c>
      <c r="J1383" s="7">
        <v>71</v>
      </c>
      <c r="K1383" s="7">
        <v>32704.02</v>
      </c>
      <c r="L1383" s="7"/>
      <c r="M1383" s="12" t="s">
        <v>136</v>
      </c>
      <c r="N1383" s="13">
        <f t="shared" si="147"/>
        <v>460.62</v>
      </c>
      <c r="O1383" s="13">
        <f t="shared" si="148"/>
        <v>32704.02</v>
      </c>
      <c r="P1383" s="13">
        <f t="shared" si="149"/>
        <v>8956100.3200000003</v>
      </c>
      <c r="Q1383" s="13">
        <f t="shared" si="150"/>
        <v>9325580.0200000014</v>
      </c>
      <c r="R1383" s="13">
        <f t="shared" si="151"/>
        <v>9684663.9600000009</v>
      </c>
      <c r="S1383" s="18">
        <f t="shared" si="152"/>
        <v>20</v>
      </c>
      <c r="T1383" s="30">
        <f t="shared" si="153"/>
        <v>484233.19800000003</v>
      </c>
    </row>
    <row r="1384" spans="1:20" ht="14.25" customHeight="1">
      <c r="A1384" s="6">
        <v>45646</v>
      </c>
      <c r="B1384" s="7" t="s">
        <v>57</v>
      </c>
      <c r="C1384" s="7" t="s">
        <v>99</v>
      </c>
      <c r="D1384" s="7" t="s">
        <v>100</v>
      </c>
      <c r="E1384" s="7" t="s">
        <v>81</v>
      </c>
      <c r="F1384" s="7" t="s">
        <v>82</v>
      </c>
      <c r="G1384" s="7" t="s">
        <v>18</v>
      </c>
      <c r="H1384" s="7" t="s">
        <v>109</v>
      </c>
      <c r="I1384" s="7">
        <v>160</v>
      </c>
      <c r="J1384" s="7">
        <v>320</v>
      </c>
      <c r="K1384" s="7">
        <v>32960</v>
      </c>
      <c r="L1384" s="7"/>
      <c r="M1384" s="12" t="s">
        <v>136</v>
      </c>
      <c r="N1384" s="13">
        <f t="shared" si="147"/>
        <v>103</v>
      </c>
      <c r="O1384" s="13">
        <f t="shared" si="148"/>
        <v>32960</v>
      </c>
      <c r="P1384" s="13">
        <f t="shared" si="149"/>
        <v>82400</v>
      </c>
      <c r="Q1384" s="13">
        <f t="shared" si="150"/>
        <v>32960</v>
      </c>
      <c r="R1384" s="13">
        <f t="shared" si="151"/>
        <v>9651959.9400000013</v>
      </c>
      <c r="S1384" s="18">
        <f t="shared" si="152"/>
        <v>19</v>
      </c>
      <c r="T1384" s="30">
        <f t="shared" si="153"/>
        <v>507997.89157894743</v>
      </c>
    </row>
    <row r="1385" spans="1:20" ht="14.25" customHeight="1">
      <c r="A1385" s="6">
        <v>45640</v>
      </c>
      <c r="B1385" s="7" t="s">
        <v>57</v>
      </c>
      <c r="C1385" s="7" t="s">
        <v>87</v>
      </c>
      <c r="D1385" s="7" t="s">
        <v>88</v>
      </c>
      <c r="E1385" s="7" t="s">
        <v>60</v>
      </c>
      <c r="F1385" s="7" t="s">
        <v>61</v>
      </c>
      <c r="G1385" s="7" t="s">
        <v>62</v>
      </c>
      <c r="H1385" s="7" t="s">
        <v>71</v>
      </c>
      <c r="I1385" s="7">
        <v>5</v>
      </c>
      <c r="J1385" s="7">
        <v>55</v>
      </c>
      <c r="K1385" s="7">
        <v>33051.15</v>
      </c>
      <c r="L1385" s="7"/>
      <c r="M1385" s="12" t="s">
        <v>105</v>
      </c>
      <c r="N1385" s="13">
        <f t="shared" si="147"/>
        <v>600.93000000000006</v>
      </c>
      <c r="O1385" s="13">
        <f t="shared" si="148"/>
        <v>33051.15</v>
      </c>
      <c r="P1385" s="13">
        <f t="shared" si="149"/>
        <v>257309.55000000002</v>
      </c>
      <c r="Q1385" s="13">
        <f t="shared" si="150"/>
        <v>171299.15</v>
      </c>
      <c r="R1385" s="13">
        <f t="shared" si="151"/>
        <v>2641855.91</v>
      </c>
      <c r="S1385" s="18">
        <f t="shared" si="152"/>
        <v>21</v>
      </c>
      <c r="T1385" s="30">
        <f t="shared" si="153"/>
        <v>125802.66238095239</v>
      </c>
    </row>
    <row r="1386" spans="1:20" ht="14.25" customHeight="1">
      <c r="A1386" s="6">
        <v>45642</v>
      </c>
      <c r="B1386" s="7" t="s">
        <v>57</v>
      </c>
      <c r="C1386" s="7" t="s">
        <v>106</v>
      </c>
      <c r="D1386" s="7" t="s">
        <v>107</v>
      </c>
      <c r="E1386" s="7" t="s">
        <v>81</v>
      </c>
      <c r="F1386" s="7" t="s">
        <v>82</v>
      </c>
      <c r="G1386" s="7" t="s">
        <v>18</v>
      </c>
      <c r="H1386" s="7" t="s">
        <v>104</v>
      </c>
      <c r="I1386" s="7">
        <v>480</v>
      </c>
      <c r="J1386" s="7">
        <v>480</v>
      </c>
      <c r="K1386" s="7">
        <v>33600</v>
      </c>
      <c r="L1386" s="7"/>
      <c r="M1386" s="12" t="s">
        <v>105</v>
      </c>
      <c r="N1386" s="13">
        <f t="shared" si="147"/>
        <v>70</v>
      </c>
      <c r="O1386" s="13">
        <f t="shared" si="148"/>
        <v>33600</v>
      </c>
      <c r="P1386" s="13">
        <f t="shared" si="149"/>
        <v>100800</v>
      </c>
      <c r="Q1386" s="13">
        <f t="shared" si="150"/>
        <v>33600</v>
      </c>
      <c r="R1386" s="13">
        <f t="shared" si="151"/>
        <v>2608804.7600000002</v>
      </c>
      <c r="S1386" s="18">
        <f t="shared" si="152"/>
        <v>20</v>
      </c>
      <c r="T1386" s="30">
        <f t="shared" si="153"/>
        <v>130440.23800000001</v>
      </c>
    </row>
    <row r="1387" spans="1:20" ht="14.25" customHeight="1">
      <c r="A1387" s="6">
        <v>45642</v>
      </c>
      <c r="B1387" s="7" t="s">
        <v>57</v>
      </c>
      <c r="C1387" s="7" t="s">
        <v>129</v>
      </c>
      <c r="D1387" s="7" t="s">
        <v>130</v>
      </c>
      <c r="E1387" s="7" t="s">
        <v>81</v>
      </c>
      <c r="F1387" s="7" t="s">
        <v>82</v>
      </c>
      <c r="G1387" s="7" t="s">
        <v>18</v>
      </c>
      <c r="H1387" s="7" t="s">
        <v>104</v>
      </c>
      <c r="I1387" s="7">
        <v>480</v>
      </c>
      <c r="J1387" s="7">
        <v>480</v>
      </c>
      <c r="K1387" s="7">
        <v>33600</v>
      </c>
      <c r="L1387" s="7"/>
      <c r="M1387" s="12" t="s">
        <v>105</v>
      </c>
      <c r="N1387" s="13">
        <f t="shared" si="147"/>
        <v>70</v>
      </c>
      <c r="O1387" s="13">
        <f t="shared" si="148"/>
        <v>33600</v>
      </c>
      <c r="P1387" s="13">
        <f t="shared" si="149"/>
        <v>67200</v>
      </c>
      <c r="Q1387" s="13">
        <f t="shared" si="150"/>
        <v>67242.239999999991</v>
      </c>
      <c r="R1387" s="13">
        <f t="shared" si="151"/>
        <v>2575204.7600000002</v>
      </c>
      <c r="S1387" s="18">
        <f t="shared" si="152"/>
        <v>19</v>
      </c>
      <c r="T1387" s="30">
        <f t="shared" si="153"/>
        <v>135537.09263157897</v>
      </c>
    </row>
    <row r="1388" spans="1:20" ht="14.25" customHeight="1">
      <c r="A1388" s="6">
        <v>45640</v>
      </c>
      <c r="B1388" s="7" t="s">
        <v>57</v>
      </c>
      <c r="C1388" s="7" t="s">
        <v>96</v>
      </c>
      <c r="D1388" s="7" t="s">
        <v>97</v>
      </c>
      <c r="E1388" s="7" t="s">
        <v>60</v>
      </c>
      <c r="F1388" s="7" t="s">
        <v>61</v>
      </c>
      <c r="G1388" s="7" t="s">
        <v>18</v>
      </c>
      <c r="H1388" s="7" t="s">
        <v>104</v>
      </c>
      <c r="I1388" s="7">
        <v>480</v>
      </c>
      <c r="J1388" s="7">
        <v>480</v>
      </c>
      <c r="K1388" s="7">
        <v>33600</v>
      </c>
      <c r="L1388" s="7"/>
      <c r="M1388" s="12" t="s">
        <v>64</v>
      </c>
      <c r="N1388" s="13">
        <f t="shared" si="147"/>
        <v>70</v>
      </c>
      <c r="O1388" s="13">
        <f t="shared" si="148"/>
        <v>33600</v>
      </c>
      <c r="P1388" s="13">
        <f t="shared" si="149"/>
        <v>33600</v>
      </c>
      <c r="Q1388" s="13">
        <f t="shared" si="150"/>
        <v>260922.88</v>
      </c>
      <c r="R1388" s="13">
        <f t="shared" si="151"/>
        <v>287005.32</v>
      </c>
      <c r="S1388" s="18">
        <f t="shared" si="152"/>
        <v>5</v>
      </c>
      <c r="T1388" s="30">
        <f t="shared" si="153"/>
        <v>57401.063999999998</v>
      </c>
    </row>
    <row r="1389" spans="1:20" ht="14.25" customHeight="1">
      <c r="A1389" s="6">
        <v>45642</v>
      </c>
      <c r="B1389" s="7" t="s">
        <v>57</v>
      </c>
      <c r="C1389" s="7" t="s">
        <v>129</v>
      </c>
      <c r="D1389" s="7" t="s">
        <v>130</v>
      </c>
      <c r="E1389" s="7" t="s">
        <v>81</v>
      </c>
      <c r="F1389" s="7" t="s">
        <v>82</v>
      </c>
      <c r="G1389" s="7" t="s">
        <v>40</v>
      </c>
      <c r="H1389" s="7" t="s">
        <v>93</v>
      </c>
      <c r="I1389" s="7">
        <v>32</v>
      </c>
      <c r="J1389" s="7">
        <v>192</v>
      </c>
      <c r="K1389" s="7">
        <v>33642.239999999998</v>
      </c>
      <c r="L1389" s="7"/>
      <c r="M1389" s="12" t="s">
        <v>105</v>
      </c>
      <c r="N1389" s="13">
        <f t="shared" si="147"/>
        <v>175.22</v>
      </c>
      <c r="O1389" s="13">
        <f t="shared" si="148"/>
        <v>33642.239999999998</v>
      </c>
      <c r="P1389" s="13">
        <f t="shared" si="149"/>
        <v>700880</v>
      </c>
      <c r="Q1389" s="13">
        <f t="shared" si="150"/>
        <v>33642.239999999998</v>
      </c>
      <c r="R1389" s="13">
        <f t="shared" si="151"/>
        <v>2541604.7600000002</v>
      </c>
      <c r="S1389" s="18">
        <f t="shared" si="152"/>
        <v>18</v>
      </c>
      <c r="T1389" s="30">
        <f t="shared" si="153"/>
        <v>141200.26444444444</v>
      </c>
    </row>
    <row r="1390" spans="1:20" ht="14.25" customHeight="1">
      <c r="A1390" s="6">
        <v>45640</v>
      </c>
      <c r="B1390" s="7" t="s">
        <v>57</v>
      </c>
      <c r="C1390" s="7" t="s">
        <v>90</v>
      </c>
      <c r="D1390" s="7" t="s">
        <v>91</v>
      </c>
      <c r="E1390" s="7" t="s">
        <v>81</v>
      </c>
      <c r="F1390" s="7" t="s">
        <v>82</v>
      </c>
      <c r="G1390" s="7" t="s">
        <v>62</v>
      </c>
      <c r="H1390" s="7" t="s">
        <v>71</v>
      </c>
      <c r="I1390" s="7">
        <v>5</v>
      </c>
      <c r="J1390" s="7">
        <v>60</v>
      </c>
      <c r="K1390" s="7">
        <v>36055.800000000003</v>
      </c>
      <c r="L1390" s="7"/>
      <c r="M1390" s="12" t="s">
        <v>105</v>
      </c>
      <c r="N1390" s="13">
        <f t="shared" si="147"/>
        <v>600.93000000000006</v>
      </c>
      <c r="O1390" s="13">
        <f t="shared" si="148"/>
        <v>36055.800000000003</v>
      </c>
      <c r="P1390" s="13">
        <f t="shared" si="149"/>
        <v>224258.4</v>
      </c>
      <c r="Q1390" s="13">
        <f t="shared" si="150"/>
        <v>36055.800000000003</v>
      </c>
      <c r="R1390" s="13">
        <f t="shared" si="151"/>
        <v>2507962.52</v>
      </c>
      <c r="S1390" s="18">
        <f t="shared" si="152"/>
        <v>17</v>
      </c>
      <c r="T1390" s="30">
        <f t="shared" si="153"/>
        <v>147527.20705882352</v>
      </c>
    </row>
    <row r="1391" spans="1:20" ht="14.25" customHeight="1">
      <c r="A1391" s="6">
        <v>45642</v>
      </c>
      <c r="B1391" s="7" t="s">
        <v>57</v>
      </c>
      <c r="C1391" s="7" t="s">
        <v>126</v>
      </c>
      <c r="D1391" s="7" t="s">
        <v>127</v>
      </c>
      <c r="E1391" s="7" t="s">
        <v>45</v>
      </c>
      <c r="F1391" s="7" t="s">
        <v>128</v>
      </c>
      <c r="G1391" s="7" t="s">
        <v>31</v>
      </c>
      <c r="H1391" s="7" t="s">
        <v>32</v>
      </c>
      <c r="I1391" s="7">
        <v>12</v>
      </c>
      <c r="J1391" s="7">
        <v>120</v>
      </c>
      <c r="K1391" s="7">
        <v>36842.400000000001</v>
      </c>
      <c r="L1391" s="7"/>
      <c r="M1391" s="12" t="s">
        <v>105</v>
      </c>
      <c r="N1391" s="13">
        <f t="shared" si="147"/>
        <v>307.02000000000004</v>
      </c>
      <c r="O1391" s="13">
        <f t="shared" si="148"/>
        <v>36842.400000000001</v>
      </c>
      <c r="P1391" s="13">
        <f t="shared" si="149"/>
        <v>36842.400000000001</v>
      </c>
      <c r="Q1391" s="13">
        <f t="shared" si="150"/>
        <v>80072.160000000003</v>
      </c>
      <c r="R1391" s="13">
        <f t="shared" si="151"/>
        <v>2471906.7200000002</v>
      </c>
      <c r="S1391" s="18">
        <f t="shared" si="152"/>
        <v>16</v>
      </c>
      <c r="T1391" s="30">
        <f t="shared" si="153"/>
        <v>154494.17000000001</v>
      </c>
    </row>
    <row r="1392" spans="1:20" ht="14.25" customHeight="1">
      <c r="A1392" s="6">
        <v>45644</v>
      </c>
      <c r="B1392" s="7" t="s">
        <v>57</v>
      </c>
      <c r="C1392" s="7" t="s">
        <v>65</v>
      </c>
      <c r="D1392" s="7" t="s">
        <v>66</v>
      </c>
      <c r="E1392" s="7" t="s">
        <v>60</v>
      </c>
      <c r="F1392" s="7" t="s">
        <v>61</v>
      </c>
      <c r="G1392" s="7" t="s">
        <v>62</v>
      </c>
      <c r="H1392" s="7" t="s">
        <v>63</v>
      </c>
      <c r="I1392" s="7">
        <v>2</v>
      </c>
      <c r="J1392" s="7">
        <v>30</v>
      </c>
      <c r="K1392" s="7">
        <v>38861.1</v>
      </c>
      <c r="L1392" s="7"/>
      <c r="M1392" s="12" t="s">
        <v>136</v>
      </c>
      <c r="N1392" s="13">
        <f t="shared" si="147"/>
        <v>1295.3699999999999</v>
      </c>
      <c r="O1392" s="13">
        <f t="shared" si="148"/>
        <v>38861.1</v>
      </c>
      <c r="P1392" s="13">
        <f t="shared" si="149"/>
        <v>423476.57999999996</v>
      </c>
      <c r="Q1392" s="13">
        <f t="shared" si="150"/>
        <v>140492.94</v>
      </c>
      <c r="R1392" s="13">
        <f t="shared" si="151"/>
        <v>9618999.9400000013</v>
      </c>
      <c r="S1392" s="18">
        <f t="shared" si="152"/>
        <v>18</v>
      </c>
      <c r="T1392" s="30">
        <f t="shared" si="153"/>
        <v>534388.88555555558</v>
      </c>
    </row>
    <row r="1393" spans="1:20" ht="14.25" customHeight="1">
      <c r="A1393" s="6">
        <v>45640</v>
      </c>
      <c r="B1393" s="7" t="s">
        <v>57</v>
      </c>
      <c r="C1393" s="7" t="s">
        <v>58</v>
      </c>
      <c r="D1393" s="7" t="s">
        <v>59</v>
      </c>
      <c r="E1393" s="7" t="s">
        <v>60</v>
      </c>
      <c r="F1393" s="7" t="s">
        <v>61</v>
      </c>
      <c r="G1393" s="7" t="s">
        <v>40</v>
      </c>
      <c r="H1393" s="7" t="s">
        <v>93</v>
      </c>
      <c r="I1393" s="7">
        <v>32</v>
      </c>
      <c r="J1393" s="7">
        <v>224</v>
      </c>
      <c r="K1393" s="7">
        <v>39249.279999999999</v>
      </c>
      <c r="L1393" s="7"/>
      <c r="M1393" s="12" t="s">
        <v>105</v>
      </c>
      <c r="N1393" s="13">
        <f t="shared" si="147"/>
        <v>175.22</v>
      </c>
      <c r="O1393" s="13">
        <f t="shared" si="148"/>
        <v>39249.279999999999</v>
      </c>
      <c r="P1393" s="13">
        <f t="shared" si="149"/>
        <v>667237.76</v>
      </c>
      <c r="Q1393" s="13">
        <f t="shared" si="150"/>
        <v>39249.279999999999</v>
      </c>
      <c r="R1393" s="13">
        <f t="shared" si="151"/>
        <v>2435064.3200000003</v>
      </c>
      <c r="S1393" s="18">
        <f t="shared" si="152"/>
        <v>15</v>
      </c>
      <c r="T1393" s="30">
        <f t="shared" si="153"/>
        <v>162337.62133333334</v>
      </c>
    </row>
    <row r="1394" spans="1:20" ht="14.25" customHeight="1">
      <c r="A1394" s="6">
        <v>45639</v>
      </c>
      <c r="B1394" s="7" t="s">
        <v>57</v>
      </c>
      <c r="C1394" s="7" t="s">
        <v>69</v>
      </c>
      <c r="D1394" s="7" t="s">
        <v>70</v>
      </c>
      <c r="E1394" s="7" t="s">
        <v>60</v>
      </c>
      <c r="F1394" s="7" t="s">
        <v>61</v>
      </c>
      <c r="G1394" s="7" t="s">
        <v>62</v>
      </c>
      <c r="H1394" s="7" t="s">
        <v>71</v>
      </c>
      <c r="I1394" s="7">
        <v>3</v>
      </c>
      <c r="J1394" s="7">
        <v>45</v>
      </c>
      <c r="K1394" s="7">
        <v>43124.85</v>
      </c>
      <c r="L1394" s="7"/>
      <c r="M1394" s="12" t="s">
        <v>64</v>
      </c>
      <c r="N1394" s="13">
        <f t="shared" si="147"/>
        <v>958.32999999999993</v>
      </c>
      <c r="O1394" s="13">
        <f t="shared" si="148"/>
        <v>43124.85</v>
      </c>
      <c r="P1394" s="13">
        <f t="shared" si="149"/>
        <v>188202.59999999998</v>
      </c>
      <c r="Q1394" s="13">
        <f t="shared" si="150"/>
        <v>151809.65000000002</v>
      </c>
      <c r="R1394" s="13">
        <f t="shared" si="151"/>
        <v>253405.31999999998</v>
      </c>
      <c r="S1394" s="18">
        <f t="shared" si="152"/>
        <v>4</v>
      </c>
      <c r="T1394" s="30">
        <f t="shared" si="153"/>
        <v>63351.329999999994</v>
      </c>
    </row>
    <row r="1395" spans="1:20" ht="14.25" customHeight="1">
      <c r="A1395" s="6">
        <v>45642</v>
      </c>
      <c r="B1395" s="7" t="s">
        <v>57</v>
      </c>
      <c r="C1395" s="7" t="s">
        <v>126</v>
      </c>
      <c r="D1395" s="7" t="s">
        <v>127</v>
      </c>
      <c r="E1395" s="7" t="s">
        <v>45</v>
      </c>
      <c r="F1395" s="7" t="s">
        <v>128</v>
      </c>
      <c r="G1395" s="7" t="s">
        <v>31</v>
      </c>
      <c r="H1395" s="7" t="s">
        <v>33</v>
      </c>
      <c r="I1395" s="7">
        <v>30</v>
      </c>
      <c r="J1395" s="7">
        <v>224</v>
      </c>
      <c r="K1395" s="7">
        <v>43229.760000000002</v>
      </c>
      <c r="L1395" s="7"/>
      <c r="M1395" s="12" t="s">
        <v>105</v>
      </c>
      <c r="N1395" s="13">
        <f t="shared" si="147"/>
        <v>192.99</v>
      </c>
      <c r="O1395" s="13">
        <f t="shared" si="148"/>
        <v>43229.760000000002</v>
      </c>
      <c r="P1395" s="13">
        <f t="shared" si="149"/>
        <v>43229.760000000002</v>
      </c>
      <c r="Q1395" s="13">
        <f t="shared" si="150"/>
        <v>43229.760000000002</v>
      </c>
      <c r="R1395" s="13">
        <f t="shared" si="151"/>
        <v>2395815.04</v>
      </c>
      <c r="S1395" s="18">
        <f t="shared" si="152"/>
        <v>14</v>
      </c>
      <c r="T1395" s="30">
        <f t="shared" si="153"/>
        <v>171129.64571428573</v>
      </c>
    </row>
    <row r="1396" spans="1:20" ht="14.25" customHeight="1">
      <c r="A1396" s="6">
        <v>45639</v>
      </c>
      <c r="B1396" s="7" t="s">
        <v>57</v>
      </c>
      <c r="C1396" s="7" t="s">
        <v>72</v>
      </c>
      <c r="D1396" s="7" t="s">
        <v>73</v>
      </c>
      <c r="E1396" s="7" t="s">
        <v>60</v>
      </c>
      <c r="F1396" s="7" t="s">
        <v>61</v>
      </c>
      <c r="G1396" s="7" t="s">
        <v>62</v>
      </c>
      <c r="H1396" s="7" t="s">
        <v>71</v>
      </c>
      <c r="I1396" s="7">
        <v>5</v>
      </c>
      <c r="J1396" s="7">
        <v>75</v>
      </c>
      <c r="K1396" s="7">
        <v>45069.75</v>
      </c>
      <c r="L1396" s="7"/>
      <c r="M1396" s="12" t="s">
        <v>64</v>
      </c>
      <c r="N1396" s="13">
        <f t="shared" si="147"/>
        <v>600.92999999999995</v>
      </c>
      <c r="O1396" s="13">
        <f t="shared" si="148"/>
        <v>45069.749999999993</v>
      </c>
      <c r="P1396" s="13">
        <f t="shared" si="149"/>
        <v>145077.75</v>
      </c>
      <c r="Q1396" s="13">
        <f t="shared" si="150"/>
        <v>159260.47</v>
      </c>
      <c r="R1396" s="13">
        <f t="shared" si="151"/>
        <v>210280.46999999997</v>
      </c>
      <c r="S1396" s="18">
        <f t="shared" si="152"/>
        <v>3</v>
      </c>
      <c r="T1396" s="30">
        <f t="shared" si="153"/>
        <v>70093.489999999991</v>
      </c>
    </row>
    <row r="1397" spans="1:20" ht="14.25" customHeight="1">
      <c r="A1397" s="6">
        <v>45640</v>
      </c>
      <c r="B1397" s="7" t="s">
        <v>57</v>
      </c>
      <c r="C1397" s="7" t="s">
        <v>96</v>
      </c>
      <c r="D1397" s="7" t="s">
        <v>97</v>
      </c>
      <c r="E1397" s="7" t="s">
        <v>60</v>
      </c>
      <c r="F1397" s="7" t="s">
        <v>61</v>
      </c>
      <c r="G1397" s="7" t="s">
        <v>18</v>
      </c>
      <c r="H1397" s="7" t="s">
        <v>109</v>
      </c>
      <c r="I1397" s="7">
        <v>160</v>
      </c>
      <c r="J1397" s="7">
        <v>480</v>
      </c>
      <c r="K1397" s="7">
        <v>49440</v>
      </c>
      <c r="L1397" s="7"/>
      <c r="M1397" s="12" t="s">
        <v>105</v>
      </c>
      <c r="N1397" s="13">
        <f t="shared" si="147"/>
        <v>103</v>
      </c>
      <c r="O1397" s="13">
        <f t="shared" si="148"/>
        <v>49440</v>
      </c>
      <c r="P1397" s="13">
        <f t="shared" si="149"/>
        <v>49440</v>
      </c>
      <c r="Q1397" s="13">
        <f t="shared" si="150"/>
        <v>227322.88</v>
      </c>
      <c r="R1397" s="13">
        <f t="shared" si="151"/>
        <v>2352585.2800000003</v>
      </c>
      <c r="S1397" s="18">
        <f t="shared" si="152"/>
        <v>13</v>
      </c>
      <c r="T1397" s="30">
        <f t="shared" si="153"/>
        <v>180968.0984615385</v>
      </c>
    </row>
    <row r="1398" spans="1:20" ht="14.25" customHeight="1">
      <c r="A1398" s="6">
        <v>45644</v>
      </c>
      <c r="B1398" s="7" t="s">
        <v>57</v>
      </c>
      <c r="C1398" s="7" t="s">
        <v>72</v>
      </c>
      <c r="D1398" s="7" t="s">
        <v>73</v>
      </c>
      <c r="E1398" s="7" t="s">
        <v>60</v>
      </c>
      <c r="F1398" s="7" t="s">
        <v>61</v>
      </c>
      <c r="G1398" s="7" t="s">
        <v>62</v>
      </c>
      <c r="H1398" s="7" t="s">
        <v>63</v>
      </c>
      <c r="I1398" s="7">
        <v>5</v>
      </c>
      <c r="J1398" s="7">
        <v>496</v>
      </c>
      <c r="K1398" s="7">
        <v>50611.839999999997</v>
      </c>
      <c r="L1398" s="7"/>
      <c r="M1398" s="12" t="s">
        <v>136</v>
      </c>
      <c r="N1398" s="13">
        <f t="shared" si="147"/>
        <v>102.03999999999999</v>
      </c>
      <c r="O1398" s="13">
        <f t="shared" si="148"/>
        <v>50611.839999999997</v>
      </c>
      <c r="P1398" s="13">
        <f t="shared" si="149"/>
        <v>384615.48</v>
      </c>
      <c r="Q1398" s="13">
        <f t="shared" si="150"/>
        <v>114190.72</v>
      </c>
      <c r="R1398" s="13">
        <f t="shared" si="151"/>
        <v>9580138.8399999999</v>
      </c>
      <c r="S1398" s="18">
        <f t="shared" si="152"/>
        <v>17</v>
      </c>
      <c r="T1398" s="30">
        <f t="shared" si="153"/>
        <v>563537.57882352942</v>
      </c>
    </row>
    <row r="1399" spans="1:20" ht="14.25" customHeight="1">
      <c r="A1399" s="6">
        <v>45640</v>
      </c>
      <c r="B1399" s="7" t="s">
        <v>57</v>
      </c>
      <c r="C1399" s="7" t="s">
        <v>69</v>
      </c>
      <c r="D1399" s="7" t="s">
        <v>70</v>
      </c>
      <c r="E1399" s="7" t="s">
        <v>60</v>
      </c>
      <c r="F1399" s="7" t="s">
        <v>61</v>
      </c>
      <c r="G1399" s="7" t="s">
        <v>62</v>
      </c>
      <c r="H1399" s="7" t="s">
        <v>63</v>
      </c>
      <c r="I1399" s="7">
        <v>5</v>
      </c>
      <c r="J1399" s="7">
        <v>500</v>
      </c>
      <c r="K1399" s="7">
        <v>51020</v>
      </c>
      <c r="L1399" s="7"/>
      <c r="M1399" s="12" t="s">
        <v>105</v>
      </c>
      <c r="N1399" s="13">
        <f t="shared" si="147"/>
        <v>102.04</v>
      </c>
      <c r="O1399" s="13">
        <f t="shared" si="148"/>
        <v>51020</v>
      </c>
      <c r="P1399" s="13">
        <f t="shared" si="149"/>
        <v>334003.64</v>
      </c>
      <c r="Q1399" s="13">
        <f t="shared" si="150"/>
        <v>108684.8</v>
      </c>
      <c r="R1399" s="13">
        <f t="shared" si="151"/>
        <v>2303145.2800000003</v>
      </c>
      <c r="S1399" s="18">
        <f t="shared" si="152"/>
        <v>12</v>
      </c>
      <c r="T1399" s="30">
        <f t="shared" si="153"/>
        <v>191928.77333333335</v>
      </c>
    </row>
    <row r="1400" spans="1:20" ht="14.25" customHeight="1">
      <c r="A1400" s="6">
        <v>45640</v>
      </c>
      <c r="B1400" s="7" t="s">
        <v>57</v>
      </c>
      <c r="C1400" s="7" t="s">
        <v>96</v>
      </c>
      <c r="D1400" s="7" t="s">
        <v>97</v>
      </c>
      <c r="E1400" s="7" t="s">
        <v>60</v>
      </c>
      <c r="F1400" s="7" t="s">
        <v>61</v>
      </c>
      <c r="G1400" s="7" t="s">
        <v>40</v>
      </c>
      <c r="H1400" s="7" t="s">
        <v>47</v>
      </c>
      <c r="I1400" s="7">
        <v>16</v>
      </c>
      <c r="J1400" s="7">
        <v>32</v>
      </c>
      <c r="K1400" s="7">
        <v>55299.199999999997</v>
      </c>
      <c r="L1400" s="7"/>
      <c r="M1400" s="12" t="s">
        <v>105</v>
      </c>
      <c r="N1400" s="13">
        <f t="shared" si="147"/>
        <v>1728.1</v>
      </c>
      <c r="O1400" s="13">
        <f t="shared" si="148"/>
        <v>55299.199999999997</v>
      </c>
      <c r="P1400" s="13">
        <f t="shared" si="149"/>
        <v>8923396.3000000007</v>
      </c>
      <c r="Q1400" s="13">
        <f t="shared" si="150"/>
        <v>177882.88</v>
      </c>
      <c r="R1400" s="13">
        <f t="shared" si="151"/>
        <v>2252125.2800000003</v>
      </c>
      <c r="S1400" s="18">
        <f t="shared" si="152"/>
        <v>11</v>
      </c>
      <c r="T1400" s="30">
        <f t="shared" si="153"/>
        <v>204738.66181818183</v>
      </c>
    </row>
    <row r="1401" spans="1:20" ht="14.25" customHeight="1">
      <c r="A1401" s="6">
        <v>45646</v>
      </c>
      <c r="B1401" s="7" t="s">
        <v>57</v>
      </c>
      <c r="C1401" s="7" t="s">
        <v>96</v>
      </c>
      <c r="D1401" s="7" t="s">
        <v>97</v>
      </c>
      <c r="E1401" s="7" t="s">
        <v>60</v>
      </c>
      <c r="F1401" s="7" t="s">
        <v>61</v>
      </c>
      <c r="G1401" s="7" t="s">
        <v>40</v>
      </c>
      <c r="H1401" s="7" t="s">
        <v>47</v>
      </c>
      <c r="I1401" s="7">
        <v>16</v>
      </c>
      <c r="J1401" s="7">
        <v>32</v>
      </c>
      <c r="K1401" s="7">
        <v>55299.199999999997</v>
      </c>
      <c r="L1401" s="7"/>
      <c r="M1401" s="12" t="s">
        <v>136</v>
      </c>
      <c r="N1401" s="13">
        <f t="shared" si="147"/>
        <v>1728.1</v>
      </c>
      <c r="O1401" s="13">
        <f t="shared" si="148"/>
        <v>55299.199999999997</v>
      </c>
      <c r="P1401" s="13">
        <f t="shared" si="149"/>
        <v>8868097.1000000015</v>
      </c>
      <c r="Q1401" s="13">
        <f t="shared" si="150"/>
        <v>122583.67999999999</v>
      </c>
      <c r="R1401" s="13">
        <f t="shared" si="151"/>
        <v>9529527</v>
      </c>
      <c r="S1401" s="18">
        <f t="shared" si="152"/>
        <v>16</v>
      </c>
      <c r="T1401" s="30">
        <f t="shared" si="153"/>
        <v>595595.4375</v>
      </c>
    </row>
    <row r="1402" spans="1:20" ht="14.25" customHeight="1">
      <c r="A1402" s="6">
        <v>45640</v>
      </c>
      <c r="B1402" s="7" t="s">
        <v>57</v>
      </c>
      <c r="C1402" s="7" t="s">
        <v>69</v>
      </c>
      <c r="D1402" s="7" t="s">
        <v>70</v>
      </c>
      <c r="E1402" s="7" t="s">
        <v>60</v>
      </c>
      <c r="F1402" s="7" t="s">
        <v>61</v>
      </c>
      <c r="G1402" s="7" t="s">
        <v>62</v>
      </c>
      <c r="H1402" s="7" t="s">
        <v>124</v>
      </c>
      <c r="I1402" s="7">
        <v>12</v>
      </c>
      <c r="J1402" s="7">
        <v>360</v>
      </c>
      <c r="K1402" s="7">
        <v>57664.800000000003</v>
      </c>
      <c r="L1402" s="7"/>
      <c r="M1402" s="12" t="s">
        <v>105</v>
      </c>
      <c r="N1402" s="13">
        <f t="shared" si="147"/>
        <v>160.18</v>
      </c>
      <c r="O1402" s="13">
        <f t="shared" si="148"/>
        <v>57664.800000000003</v>
      </c>
      <c r="P1402" s="13">
        <f t="shared" si="149"/>
        <v>57664.800000000003</v>
      </c>
      <c r="Q1402" s="13">
        <f t="shared" si="150"/>
        <v>57664.800000000003</v>
      </c>
      <c r="R1402" s="13">
        <f t="shared" si="151"/>
        <v>2196826.08</v>
      </c>
      <c r="S1402" s="18">
        <f t="shared" si="152"/>
        <v>10</v>
      </c>
      <c r="T1402" s="30">
        <f t="shared" si="153"/>
        <v>219682.60800000001</v>
      </c>
    </row>
    <row r="1403" spans="1:20" ht="14.25" customHeight="1">
      <c r="A1403" s="6">
        <v>45639</v>
      </c>
      <c r="B1403" s="7" t="s">
        <v>57</v>
      </c>
      <c r="C1403" s="7" t="s">
        <v>72</v>
      </c>
      <c r="D1403" s="7" t="s">
        <v>73</v>
      </c>
      <c r="E1403" s="7" t="s">
        <v>60</v>
      </c>
      <c r="F1403" s="7" t="s">
        <v>61</v>
      </c>
      <c r="G1403" s="7" t="s">
        <v>74</v>
      </c>
      <c r="H1403" s="7" t="s">
        <v>75</v>
      </c>
      <c r="I1403" s="7">
        <v>12</v>
      </c>
      <c r="J1403" s="7">
        <v>72</v>
      </c>
      <c r="K1403" s="7">
        <v>63578.879999999997</v>
      </c>
      <c r="L1403" s="7"/>
      <c r="M1403" s="12" t="s">
        <v>64</v>
      </c>
      <c r="N1403" s="13">
        <f t="shared" si="147"/>
        <v>883.04</v>
      </c>
      <c r="O1403" s="13">
        <f t="shared" si="148"/>
        <v>63578.879999999997</v>
      </c>
      <c r="P1403" s="13">
        <f t="shared" si="149"/>
        <v>63578.879999999997</v>
      </c>
      <c r="Q1403" s="13">
        <f t="shared" si="150"/>
        <v>63578.879999999997</v>
      </c>
      <c r="R1403" s="13">
        <f t="shared" si="151"/>
        <v>165210.72</v>
      </c>
      <c r="S1403" s="18">
        <f t="shared" si="152"/>
        <v>2</v>
      </c>
      <c r="T1403" s="30">
        <f t="shared" si="153"/>
        <v>82605.36</v>
      </c>
    </row>
    <row r="1404" spans="1:20" ht="14.25" customHeight="1">
      <c r="A1404" s="6">
        <v>45640</v>
      </c>
      <c r="B1404" s="7" t="s">
        <v>57</v>
      </c>
      <c r="C1404" s="7" t="s">
        <v>96</v>
      </c>
      <c r="D1404" s="7" t="s">
        <v>97</v>
      </c>
      <c r="E1404" s="7" t="s">
        <v>60</v>
      </c>
      <c r="F1404" s="7" t="s">
        <v>61</v>
      </c>
      <c r="G1404" s="7" t="s">
        <v>40</v>
      </c>
      <c r="H1404" s="7" t="s">
        <v>93</v>
      </c>
      <c r="I1404" s="7">
        <v>32</v>
      </c>
      <c r="J1404" s="7">
        <v>384</v>
      </c>
      <c r="K1404" s="7">
        <v>67284.479999999996</v>
      </c>
      <c r="L1404" s="7"/>
      <c r="M1404" s="12" t="s">
        <v>105</v>
      </c>
      <c r="N1404" s="13">
        <f t="shared" si="147"/>
        <v>175.22</v>
      </c>
      <c r="O1404" s="13">
        <f t="shared" si="148"/>
        <v>67284.479999999996</v>
      </c>
      <c r="P1404" s="13">
        <f t="shared" si="149"/>
        <v>627988.47999999998</v>
      </c>
      <c r="Q1404" s="13">
        <f t="shared" si="150"/>
        <v>67284.479999999996</v>
      </c>
      <c r="R1404" s="13">
        <f t="shared" si="151"/>
        <v>2139161.2800000003</v>
      </c>
      <c r="S1404" s="18">
        <f t="shared" si="152"/>
        <v>9</v>
      </c>
      <c r="T1404" s="30">
        <f t="shared" si="153"/>
        <v>237684.5866666667</v>
      </c>
    </row>
    <row r="1405" spans="1:20" ht="14.25" customHeight="1">
      <c r="A1405" s="6">
        <v>45644</v>
      </c>
      <c r="B1405" s="7" t="s">
        <v>57</v>
      </c>
      <c r="C1405" s="7" t="s">
        <v>140</v>
      </c>
      <c r="D1405" s="7" t="s">
        <v>141</v>
      </c>
      <c r="E1405" s="7" t="s">
        <v>114</v>
      </c>
      <c r="F1405" s="7" t="s">
        <v>120</v>
      </c>
      <c r="G1405" s="7" t="s">
        <v>40</v>
      </c>
      <c r="H1405" s="7" t="s">
        <v>47</v>
      </c>
      <c r="I1405" s="7">
        <v>72</v>
      </c>
      <c r="J1405" s="7">
        <v>157</v>
      </c>
      <c r="K1405" s="7">
        <v>72317.34</v>
      </c>
      <c r="L1405" s="7"/>
      <c r="M1405" s="12" t="s">
        <v>136</v>
      </c>
      <c r="N1405" s="13">
        <f t="shared" si="147"/>
        <v>460.62</v>
      </c>
      <c r="O1405" s="13">
        <f t="shared" si="148"/>
        <v>72317.34</v>
      </c>
      <c r="P1405" s="13">
        <f t="shared" si="149"/>
        <v>8812797.9000000004</v>
      </c>
      <c r="Q1405" s="13">
        <f t="shared" si="150"/>
        <v>9292876</v>
      </c>
      <c r="R1405" s="13">
        <f t="shared" si="151"/>
        <v>9474227.8000000007</v>
      </c>
      <c r="S1405" s="18">
        <f t="shared" si="152"/>
        <v>15</v>
      </c>
      <c r="T1405" s="30">
        <f t="shared" si="153"/>
        <v>631615.18666666676</v>
      </c>
    </row>
    <row r="1406" spans="1:20" ht="14.25" customHeight="1">
      <c r="A1406" s="6">
        <v>45645</v>
      </c>
      <c r="B1406" s="7" t="s">
        <v>57</v>
      </c>
      <c r="C1406" s="7" t="s">
        <v>140</v>
      </c>
      <c r="D1406" s="7" t="s">
        <v>141</v>
      </c>
      <c r="E1406" s="7" t="s">
        <v>114</v>
      </c>
      <c r="F1406" s="7" t="s">
        <v>120</v>
      </c>
      <c r="G1406" s="7" t="s">
        <v>40</v>
      </c>
      <c r="H1406" s="7" t="s">
        <v>42</v>
      </c>
      <c r="I1406" s="7">
        <v>25</v>
      </c>
      <c r="J1406" s="7">
        <v>60</v>
      </c>
      <c r="K1406" s="7">
        <v>75997.8</v>
      </c>
      <c r="L1406" s="7"/>
      <c r="M1406" s="12" t="s">
        <v>136</v>
      </c>
      <c r="N1406" s="13">
        <f t="shared" si="147"/>
        <v>1266.6300000000001</v>
      </c>
      <c r="O1406" s="13">
        <f t="shared" si="148"/>
        <v>75997.8</v>
      </c>
      <c r="P1406" s="13">
        <f t="shared" si="149"/>
        <v>949972.5</v>
      </c>
      <c r="Q1406" s="13">
        <f t="shared" si="150"/>
        <v>9220558.6600000001</v>
      </c>
      <c r="R1406" s="13">
        <f t="shared" si="151"/>
        <v>9401910.4600000009</v>
      </c>
      <c r="S1406" s="18">
        <f t="shared" si="152"/>
        <v>14</v>
      </c>
      <c r="T1406" s="30">
        <f t="shared" si="153"/>
        <v>671565.03285714297</v>
      </c>
    </row>
    <row r="1407" spans="1:20" ht="14.25" customHeight="1">
      <c r="A1407" s="6">
        <v>45643</v>
      </c>
      <c r="B1407" s="7" t="s">
        <v>57</v>
      </c>
      <c r="C1407" s="7" t="s">
        <v>84</v>
      </c>
      <c r="D1407" s="7" t="s">
        <v>85</v>
      </c>
      <c r="E1407" s="7" t="s">
        <v>60</v>
      </c>
      <c r="F1407" s="7" t="s">
        <v>61</v>
      </c>
      <c r="G1407" s="7" t="s">
        <v>62</v>
      </c>
      <c r="H1407" s="7" t="s">
        <v>63</v>
      </c>
      <c r="I1407" s="7">
        <v>2</v>
      </c>
      <c r="J1407" s="7">
        <v>60</v>
      </c>
      <c r="K1407" s="7">
        <v>77722.2</v>
      </c>
      <c r="L1407" s="7"/>
      <c r="M1407" s="12" t="s">
        <v>136</v>
      </c>
      <c r="N1407" s="13">
        <f t="shared" si="147"/>
        <v>1295.3699999999999</v>
      </c>
      <c r="O1407" s="13">
        <f t="shared" si="148"/>
        <v>77722.2</v>
      </c>
      <c r="P1407" s="13">
        <f t="shared" si="149"/>
        <v>282983.64</v>
      </c>
      <c r="Q1407" s="13">
        <f t="shared" si="150"/>
        <v>181351.8</v>
      </c>
      <c r="R1407" s="13">
        <f t="shared" si="151"/>
        <v>9325912.6600000001</v>
      </c>
      <c r="S1407" s="18">
        <f t="shared" si="152"/>
        <v>13</v>
      </c>
      <c r="T1407" s="30">
        <f t="shared" si="153"/>
        <v>717377.89692307694</v>
      </c>
    </row>
    <row r="1408" spans="1:20" ht="14.25" customHeight="1">
      <c r="A1408" s="6">
        <v>45640</v>
      </c>
      <c r="B1408" s="7" t="s">
        <v>57</v>
      </c>
      <c r="C1408" s="7" t="s">
        <v>118</v>
      </c>
      <c r="D1408" s="7" t="s">
        <v>119</v>
      </c>
      <c r="E1408" s="7" t="s">
        <v>114</v>
      </c>
      <c r="F1408" s="7" t="s">
        <v>120</v>
      </c>
      <c r="G1408" s="7" t="s">
        <v>40</v>
      </c>
      <c r="H1408" s="7" t="s">
        <v>121</v>
      </c>
      <c r="I1408" s="7">
        <v>960</v>
      </c>
      <c r="J1408" s="7">
        <v>1920</v>
      </c>
      <c r="K1408" s="7">
        <v>89644.800000000003</v>
      </c>
      <c r="L1408" s="7"/>
      <c r="M1408" s="12" t="s">
        <v>105</v>
      </c>
      <c r="N1408" s="13">
        <f t="shared" si="147"/>
        <v>46.690000000000005</v>
      </c>
      <c r="O1408" s="13">
        <f t="shared" si="148"/>
        <v>89644.800000000003</v>
      </c>
      <c r="P1408" s="13">
        <f t="shared" si="149"/>
        <v>941270.39999999991</v>
      </c>
      <c r="Q1408" s="13">
        <f t="shared" si="150"/>
        <v>1833620.8000000003</v>
      </c>
      <c r="R1408" s="13">
        <f t="shared" si="151"/>
        <v>2071876.8000000003</v>
      </c>
      <c r="S1408" s="18">
        <f t="shared" si="152"/>
        <v>8</v>
      </c>
      <c r="T1408" s="30">
        <f t="shared" si="153"/>
        <v>258984.60000000003</v>
      </c>
    </row>
    <row r="1409" spans="1:20" ht="14.25" customHeight="1">
      <c r="A1409" s="6">
        <v>45640</v>
      </c>
      <c r="B1409" s="7" t="s">
        <v>57</v>
      </c>
      <c r="C1409" s="7" t="s">
        <v>118</v>
      </c>
      <c r="D1409" s="7" t="s">
        <v>119</v>
      </c>
      <c r="E1409" s="7" t="s">
        <v>114</v>
      </c>
      <c r="F1409" s="7" t="s">
        <v>120</v>
      </c>
      <c r="G1409" s="7" t="s">
        <v>40</v>
      </c>
      <c r="H1409" s="7" t="s">
        <v>121</v>
      </c>
      <c r="I1409" s="7">
        <v>960</v>
      </c>
      <c r="J1409" s="7">
        <v>1933</v>
      </c>
      <c r="K1409" s="7">
        <v>90251.77</v>
      </c>
      <c r="L1409" s="7"/>
      <c r="M1409" s="12" t="s">
        <v>105</v>
      </c>
      <c r="N1409" s="13">
        <f t="shared" si="147"/>
        <v>46.690000000000005</v>
      </c>
      <c r="O1409" s="13">
        <f t="shared" si="148"/>
        <v>90251.77</v>
      </c>
      <c r="P1409" s="13">
        <f t="shared" si="149"/>
        <v>851625.6</v>
      </c>
      <c r="Q1409" s="13">
        <f t="shared" si="150"/>
        <v>1743976</v>
      </c>
      <c r="R1409" s="13">
        <f t="shared" si="151"/>
        <v>1982232</v>
      </c>
      <c r="S1409" s="18">
        <f t="shared" si="152"/>
        <v>7</v>
      </c>
      <c r="T1409" s="30">
        <f t="shared" si="153"/>
        <v>283176</v>
      </c>
    </row>
    <row r="1410" spans="1:20" ht="14.25" customHeight="1">
      <c r="A1410" s="6">
        <v>45640</v>
      </c>
      <c r="B1410" s="7" t="s">
        <v>57</v>
      </c>
      <c r="C1410" s="7" t="s">
        <v>112</v>
      </c>
      <c r="D1410" s="7" t="s">
        <v>113</v>
      </c>
      <c r="E1410" s="7" t="s">
        <v>114</v>
      </c>
      <c r="F1410" s="7" t="s">
        <v>115</v>
      </c>
      <c r="G1410" s="7" t="s">
        <v>62</v>
      </c>
      <c r="H1410" s="7" t="s">
        <v>71</v>
      </c>
      <c r="I1410" s="7">
        <v>48</v>
      </c>
      <c r="J1410" s="7">
        <v>3600</v>
      </c>
      <c r="K1410" s="7">
        <v>100008</v>
      </c>
      <c r="L1410" s="7"/>
      <c r="M1410" s="12" t="s">
        <v>105</v>
      </c>
      <c r="N1410" s="13">
        <f t="shared" ref="N1410:N1428" si="154">K1410/J1410</f>
        <v>27.78</v>
      </c>
      <c r="O1410" s="13">
        <f t="shared" ref="O1410:O1428" si="155">J1410*N1410</f>
        <v>100008</v>
      </c>
      <c r="P1410" s="13">
        <f t="shared" ref="P1410:P1428" si="156">SUMIFS(O1410:O2836,G1410:G2836,G1410,H1410:H2836,H1410)</f>
        <v>100008</v>
      </c>
      <c r="Q1410" s="13">
        <f t="shared" ref="Q1410:Q1428" si="157">SUMIF(C1410:C2836,C1410,O1410:O2836)</f>
        <v>100008</v>
      </c>
      <c r="R1410" s="13">
        <f t="shared" si="151"/>
        <v>1891980.23</v>
      </c>
      <c r="S1410" s="18">
        <f t="shared" si="152"/>
        <v>6</v>
      </c>
      <c r="T1410" s="30">
        <f t="shared" si="153"/>
        <v>315330.03833333333</v>
      </c>
    </row>
    <row r="1411" spans="1:20" ht="14.25" customHeight="1">
      <c r="A1411" s="6">
        <v>45639</v>
      </c>
      <c r="B1411" s="7" t="s">
        <v>57</v>
      </c>
      <c r="C1411" s="7" t="s">
        <v>65</v>
      </c>
      <c r="D1411" s="7" t="s">
        <v>66</v>
      </c>
      <c r="E1411" s="7" t="s">
        <v>60</v>
      </c>
      <c r="F1411" s="7" t="s">
        <v>61</v>
      </c>
      <c r="G1411" s="7" t="s">
        <v>62</v>
      </c>
      <c r="H1411" s="7" t="s">
        <v>63</v>
      </c>
      <c r="I1411" s="7">
        <v>5</v>
      </c>
      <c r="J1411" s="7">
        <v>996</v>
      </c>
      <c r="K1411" s="7">
        <v>101631.84</v>
      </c>
      <c r="L1411" s="7"/>
      <c r="M1411" s="12" t="s">
        <v>64</v>
      </c>
      <c r="N1411" s="13">
        <f t="shared" si="154"/>
        <v>102.03999999999999</v>
      </c>
      <c r="O1411" s="13">
        <f t="shared" si="155"/>
        <v>101631.84</v>
      </c>
      <c r="P1411" s="13">
        <f t="shared" si="156"/>
        <v>205261.44</v>
      </c>
      <c r="Q1411" s="13">
        <f t="shared" si="157"/>
        <v>101631.84</v>
      </c>
      <c r="R1411" s="13">
        <f t="shared" ref="R1411:R1428" si="158">SUMIF(M1411:M2837,M1411,O1411:O2837)</f>
        <v>101631.84</v>
      </c>
      <c r="S1411" s="18">
        <f t="shared" ref="S1411:S1428" si="159">COUNTIF(M1411:M2837,M1411)</f>
        <v>1</v>
      </c>
      <c r="T1411" s="30">
        <f t="shared" ref="T1411:T1428" si="160">R1411/S1411</f>
        <v>101631.84</v>
      </c>
    </row>
    <row r="1412" spans="1:20" ht="14.25" customHeight="1">
      <c r="A1412" s="6">
        <v>45645</v>
      </c>
      <c r="B1412" s="7" t="s">
        <v>57</v>
      </c>
      <c r="C1412" s="7" t="s">
        <v>84</v>
      </c>
      <c r="D1412" s="7" t="s">
        <v>85</v>
      </c>
      <c r="E1412" s="7" t="s">
        <v>60</v>
      </c>
      <c r="F1412" s="7" t="s">
        <v>61</v>
      </c>
      <c r="G1412" s="7" t="s">
        <v>62</v>
      </c>
      <c r="H1412" s="7" t="s">
        <v>63</v>
      </c>
      <c r="I1412" s="7">
        <v>2</v>
      </c>
      <c r="J1412" s="7">
        <v>80</v>
      </c>
      <c r="K1412" s="7">
        <v>103629.6</v>
      </c>
      <c r="L1412" s="7" t="s">
        <v>20</v>
      </c>
      <c r="M1412" s="12" t="s">
        <v>136</v>
      </c>
      <c r="N1412" s="13">
        <f t="shared" si="154"/>
        <v>1295.3700000000001</v>
      </c>
      <c r="O1412" s="13">
        <f t="shared" si="155"/>
        <v>103629.6</v>
      </c>
      <c r="P1412" s="13">
        <f t="shared" si="156"/>
        <v>103629.6</v>
      </c>
      <c r="Q1412" s="13">
        <f t="shared" si="157"/>
        <v>103629.6</v>
      </c>
      <c r="R1412" s="13">
        <f t="shared" si="158"/>
        <v>9248190.4600000009</v>
      </c>
      <c r="S1412" s="18">
        <f t="shared" si="159"/>
        <v>12</v>
      </c>
      <c r="T1412" s="30">
        <f t="shared" si="160"/>
        <v>770682.53833333345</v>
      </c>
    </row>
    <row r="1413" spans="1:20" ht="14.25" customHeight="1">
      <c r="A1413" s="6">
        <v>45640</v>
      </c>
      <c r="B1413" s="7" t="s">
        <v>57</v>
      </c>
      <c r="C1413" s="7" t="s">
        <v>87</v>
      </c>
      <c r="D1413" s="7" t="s">
        <v>88</v>
      </c>
      <c r="E1413" s="7" t="s">
        <v>60</v>
      </c>
      <c r="F1413" s="7" t="s">
        <v>61</v>
      </c>
      <c r="G1413" s="7" t="s">
        <v>40</v>
      </c>
      <c r="H1413" s="7" t="s">
        <v>47</v>
      </c>
      <c r="I1413" s="7">
        <v>16</v>
      </c>
      <c r="J1413" s="7">
        <v>80</v>
      </c>
      <c r="K1413" s="7">
        <v>138248</v>
      </c>
      <c r="L1413" s="7" t="s">
        <v>20</v>
      </c>
      <c r="M1413" s="12" t="s">
        <v>105</v>
      </c>
      <c r="N1413" s="13">
        <f t="shared" si="154"/>
        <v>1728.1</v>
      </c>
      <c r="O1413" s="13">
        <f t="shared" si="155"/>
        <v>138248</v>
      </c>
      <c r="P1413" s="13">
        <f t="shared" si="156"/>
        <v>8740480.5600000005</v>
      </c>
      <c r="Q1413" s="13">
        <f t="shared" si="157"/>
        <v>138248</v>
      </c>
      <c r="R1413" s="13">
        <f t="shared" si="158"/>
        <v>1791972.23</v>
      </c>
      <c r="S1413" s="18">
        <f t="shared" si="159"/>
        <v>5</v>
      </c>
      <c r="T1413" s="30">
        <f t="shared" si="160"/>
        <v>358394.446</v>
      </c>
    </row>
    <row r="1414" spans="1:20" ht="14.25" customHeight="1">
      <c r="A1414" s="6">
        <v>45643</v>
      </c>
      <c r="B1414" s="7" t="s">
        <v>57</v>
      </c>
      <c r="C1414" s="7" t="s">
        <v>140</v>
      </c>
      <c r="D1414" s="7" t="s">
        <v>141</v>
      </c>
      <c r="E1414" s="7" t="s">
        <v>114</v>
      </c>
      <c r="F1414" s="7" t="s">
        <v>120</v>
      </c>
      <c r="G1414" s="7" t="s">
        <v>40</v>
      </c>
      <c r="H1414" s="7" t="s">
        <v>42</v>
      </c>
      <c r="I1414" s="7">
        <v>25</v>
      </c>
      <c r="J1414" s="7">
        <v>131</v>
      </c>
      <c r="K1414" s="7">
        <v>165928.53</v>
      </c>
      <c r="L1414" s="7" t="s">
        <v>20</v>
      </c>
      <c r="M1414" s="12" t="s">
        <v>136</v>
      </c>
      <c r="N1414" s="13">
        <f t="shared" si="154"/>
        <v>1266.6299999999999</v>
      </c>
      <c r="O1414" s="13">
        <f t="shared" si="155"/>
        <v>165928.53</v>
      </c>
      <c r="P1414" s="13">
        <f t="shared" si="156"/>
        <v>873974.7</v>
      </c>
      <c r="Q1414" s="13">
        <f t="shared" si="157"/>
        <v>9144560.8600000013</v>
      </c>
      <c r="R1414" s="13">
        <f t="shared" si="158"/>
        <v>9144560.8600000013</v>
      </c>
      <c r="S1414" s="18">
        <f t="shared" si="159"/>
        <v>11</v>
      </c>
      <c r="T1414" s="30">
        <f t="shared" si="160"/>
        <v>831323.71454545471</v>
      </c>
    </row>
    <row r="1415" spans="1:20" ht="14.25" customHeight="1">
      <c r="A1415" s="6">
        <v>45642</v>
      </c>
      <c r="B1415" s="7" t="s">
        <v>57</v>
      </c>
      <c r="C1415" s="7" t="s">
        <v>118</v>
      </c>
      <c r="D1415" s="7" t="s">
        <v>119</v>
      </c>
      <c r="E1415" s="7" t="s">
        <v>114</v>
      </c>
      <c r="F1415" s="7" t="s">
        <v>120</v>
      </c>
      <c r="G1415" s="7" t="s">
        <v>40</v>
      </c>
      <c r="H1415" s="7" t="s">
        <v>93</v>
      </c>
      <c r="I1415" s="7">
        <v>32</v>
      </c>
      <c r="J1415" s="7">
        <v>1352</v>
      </c>
      <c r="K1415" s="7">
        <v>236897.44</v>
      </c>
      <c r="L1415" s="7" t="s">
        <v>20</v>
      </c>
      <c r="M1415" s="12" t="s">
        <v>105</v>
      </c>
      <c r="N1415" s="13">
        <f t="shared" si="154"/>
        <v>175.22</v>
      </c>
      <c r="O1415" s="13">
        <f t="shared" si="155"/>
        <v>236897.44</v>
      </c>
      <c r="P1415" s="13">
        <f t="shared" si="156"/>
        <v>560704</v>
      </c>
      <c r="Q1415" s="13">
        <f t="shared" si="157"/>
        <v>1653724.23</v>
      </c>
      <c r="R1415" s="13">
        <f t="shared" si="158"/>
        <v>1653724.23</v>
      </c>
      <c r="S1415" s="18">
        <f t="shared" si="159"/>
        <v>4</v>
      </c>
      <c r="T1415" s="30">
        <f t="shared" si="160"/>
        <v>413431.0575</v>
      </c>
    </row>
    <row r="1416" spans="1:20" ht="14.25" customHeight="1">
      <c r="A1416" s="6">
        <v>45645</v>
      </c>
      <c r="B1416" s="7" t="s">
        <v>57</v>
      </c>
      <c r="C1416" s="7" t="s">
        <v>140</v>
      </c>
      <c r="D1416" s="7" t="s">
        <v>141</v>
      </c>
      <c r="E1416" s="7" t="s">
        <v>114</v>
      </c>
      <c r="F1416" s="7" t="s">
        <v>120</v>
      </c>
      <c r="G1416" s="7" t="s">
        <v>40</v>
      </c>
      <c r="H1416" s="7" t="s">
        <v>42</v>
      </c>
      <c r="I1416" s="7">
        <v>25</v>
      </c>
      <c r="J1416" s="7">
        <v>190</v>
      </c>
      <c r="K1416" s="7">
        <v>240659.7</v>
      </c>
      <c r="L1416" s="7" t="s">
        <v>20</v>
      </c>
      <c r="M1416" s="12" t="s">
        <v>136</v>
      </c>
      <c r="N1416" s="13">
        <f t="shared" si="154"/>
        <v>1266.6300000000001</v>
      </c>
      <c r="O1416" s="13">
        <f t="shared" si="155"/>
        <v>240659.7</v>
      </c>
      <c r="P1416" s="13">
        <f t="shared" si="156"/>
        <v>708046.16999999993</v>
      </c>
      <c r="Q1416" s="13">
        <f t="shared" si="157"/>
        <v>8978632.3300000001</v>
      </c>
      <c r="R1416" s="13">
        <f t="shared" si="158"/>
        <v>8978632.3300000001</v>
      </c>
      <c r="S1416" s="18">
        <f t="shared" si="159"/>
        <v>10</v>
      </c>
      <c r="T1416" s="30">
        <f t="shared" si="160"/>
        <v>897863.23300000001</v>
      </c>
    </row>
    <row r="1417" spans="1:20" ht="14.25" customHeight="1">
      <c r="A1417" s="6">
        <v>45644</v>
      </c>
      <c r="B1417" s="7" t="s">
        <v>57</v>
      </c>
      <c r="C1417" s="7" t="s">
        <v>140</v>
      </c>
      <c r="D1417" s="7" t="s">
        <v>141</v>
      </c>
      <c r="E1417" s="7" t="s">
        <v>114</v>
      </c>
      <c r="F1417" s="7" t="s">
        <v>120</v>
      </c>
      <c r="G1417" s="7" t="s">
        <v>40</v>
      </c>
      <c r="H1417" s="7" t="s">
        <v>47</v>
      </c>
      <c r="I1417" s="7">
        <v>72</v>
      </c>
      <c r="J1417" s="7">
        <v>563</v>
      </c>
      <c r="K1417" s="7">
        <v>259329.06</v>
      </c>
      <c r="L1417" s="7" t="s">
        <v>20</v>
      </c>
      <c r="M1417" s="12" t="s">
        <v>136</v>
      </c>
      <c r="N1417" s="13">
        <f t="shared" si="154"/>
        <v>460.62</v>
      </c>
      <c r="O1417" s="13">
        <f t="shared" si="155"/>
        <v>259329.06</v>
      </c>
      <c r="P1417" s="13">
        <f t="shared" si="156"/>
        <v>8602232.5600000005</v>
      </c>
      <c r="Q1417" s="13">
        <f t="shared" si="157"/>
        <v>8737972.6300000008</v>
      </c>
      <c r="R1417" s="13">
        <f t="shared" si="158"/>
        <v>8737972.6300000008</v>
      </c>
      <c r="S1417" s="18">
        <f t="shared" si="159"/>
        <v>9</v>
      </c>
      <c r="T1417" s="30">
        <f t="shared" si="160"/>
        <v>970885.84777777782</v>
      </c>
    </row>
    <row r="1418" spans="1:20" ht="14.25" customHeight="1">
      <c r="A1418" s="6">
        <v>45643</v>
      </c>
      <c r="B1418" s="7" t="s">
        <v>57</v>
      </c>
      <c r="C1418" s="7" t="s">
        <v>140</v>
      </c>
      <c r="D1418" s="7" t="s">
        <v>141</v>
      </c>
      <c r="E1418" s="7" t="s">
        <v>114</v>
      </c>
      <c r="F1418" s="7" t="s">
        <v>120</v>
      </c>
      <c r="G1418" s="7" t="s">
        <v>40</v>
      </c>
      <c r="H1418" s="7" t="s">
        <v>47</v>
      </c>
      <c r="I1418" s="7">
        <v>12</v>
      </c>
      <c r="J1418" s="7">
        <v>129</v>
      </c>
      <c r="K1418" s="7">
        <v>299894.03999999998</v>
      </c>
      <c r="L1418" s="7" t="s">
        <v>20</v>
      </c>
      <c r="M1418" s="12" t="s">
        <v>136</v>
      </c>
      <c r="N1418" s="13">
        <f t="shared" si="154"/>
        <v>2324.7599999999998</v>
      </c>
      <c r="O1418" s="13">
        <f t="shared" si="155"/>
        <v>299894.03999999998</v>
      </c>
      <c r="P1418" s="13">
        <f t="shared" si="156"/>
        <v>8342903.5</v>
      </c>
      <c r="Q1418" s="13">
        <f t="shared" si="157"/>
        <v>8478643.5700000003</v>
      </c>
      <c r="R1418" s="13">
        <f t="shared" si="158"/>
        <v>8478643.5700000003</v>
      </c>
      <c r="S1418" s="18">
        <f t="shared" si="159"/>
        <v>8</v>
      </c>
      <c r="T1418" s="30">
        <f t="shared" si="160"/>
        <v>1059830.44625</v>
      </c>
    </row>
    <row r="1419" spans="1:20" ht="14.25" customHeight="1">
      <c r="A1419" s="6">
        <v>45642</v>
      </c>
      <c r="B1419" s="7" t="s">
        <v>57</v>
      </c>
      <c r="C1419" s="7" t="s">
        <v>118</v>
      </c>
      <c r="D1419" s="7" t="s">
        <v>119</v>
      </c>
      <c r="E1419" s="7" t="s">
        <v>114</v>
      </c>
      <c r="F1419" s="7" t="s">
        <v>120</v>
      </c>
      <c r="G1419" s="7" t="s">
        <v>40</v>
      </c>
      <c r="H1419" s="7" t="s">
        <v>93</v>
      </c>
      <c r="I1419" s="7">
        <v>32</v>
      </c>
      <c r="J1419" s="7">
        <v>1848</v>
      </c>
      <c r="K1419" s="7">
        <v>323806.56</v>
      </c>
      <c r="L1419" s="7" t="s">
        <v>20</v>
      </c>
      <c r="M1419" s="12" t="s">
        <v>105</v>
      </c>
      <c r="N1419" s="13">
        <f t="shared" si="154"/>
        <v>175.22</v>
      </c>
      <c r="O1419" s="13">
        <f t="shared" si="155"/>
        <v>323806.56</v>
      </c>
      <c r="P1419" s="13">
        <f t="shared" si="156"/>
        <v>323806.56</v>
      </c>
      <c r="Q1419" s="13">
        <f t="shared" si="157"/>
        <v>1416826.79</v>
      </c>
      <c r="R1419" s="13">
        <f t="shared" si="158"/>
        <v>1416826.79</v>
      </c>
      <c r="S1419" s="18">
        <f t="shared" si="159"/>
        <v>3</v>
      </c>
      <c r="T1419" s="30">
        <f t="shared" si="160"/>
        <v>472275.59666666668</v>
      </c>
    </row>
    <row r="1420" spans="1:20" ht="14.25" customHeight="1">
      <c r="A1420" s="6">
        <v>45642</v>
      </c>
      <c r="B1420" s="7" t="s">
        <v>57</v>
      </c>
      <c r="C1420" s="7" t="s">
        <v>118</v>
      </c>
      <c r="D1420" s="7" t="s">
        <v>119</v>
      </c>
      <c r="E1420" s="7" t="s">
        <v>114</v>
      </c>
      <c r="F1420" s="7" t="s">
        <v>120</v>
      </c>
      <c r="G1420" s="7" t="s">
        <v>40</v>
      </c>
      <c r="H1420" s="7" t="s">
        <v>47</v>
      </c>
      <c r="I1420" s="7">
        <v>72</v>
      </c>
      <c r="J1420" s="7">
        <v>720</v>
      </c>
      <c r="K1420" s="7">
        <v>331646.40000000002</v>
      </c>
      <c r="L1420" s="7" t="s">
        <v>20</v>
      </c>
      <c r="M1420" s="12" t="s">
        <v>105</v>
      </c>
      <c r="N1420" s="13">
        <f t="shared" si="154"/>
        <v>460.62</v>
      </c>
      <c r="O1420" s="13">
        <f t="shared" si="155"/>
        <v>331646.40000000002</v>
      </c>
      <c r="P1420" s="13">
        <f t="shared" si="156"/>
        <v>8043009.4600000009</v>
      </c>
      <c r="Q1420" s="13">
        <f t="shared" si="157"/>
        <v>1093020.23</v>
      </c>
      <c r="R1420" s="13">
        <f t="shared" si="158"/>
        <v>1093020.23</v>
      </c>
      <c r="S1420" s="18">
        <f t="shared" si="159"/>
        <v>2</v>
      </c>
      <c r="T1420" s="30">
        <f t="shared" si="160"/>
        <v>546510.11499999999</v>
      </c>
    </row>
    <row r="1421" spans="1:20" ht="14.25" customHeight="1">
      <c r="A1421" s="6">
        <v>45645</v>
      </c>
      <c r="B1421" s="7" t="s">
        <v>57</v>
      </c>
      <c r="C1421" s="7" t="s">
        <v>140</v>
      </c>
      <c r="D1421" s="7" t="s">
        <v>141</v>
      </c>
      <c r="E1421" s="7" t="s">
        <v>114</v>
      </c>
      <c r="F1421" s="7" t="s">
        <v>120</v>
      </c>
      <c r="G1421" s="7" t="s">
        <v>40</v>
      </c>
      <c r="H1421" s="7" t="s">
        <v>47</v>
      </c>
      <c r="I1421" s="7">
        <v>72</v>
      </c>
      <c r="J1421" s="7">
        <v>865</v>
      </c>
      <c r="K1421" s="7">
        <v>398436.3</v>
      </c>
      <c r="L1421" s="7" t="s">
        <v>20</v>
      </c>
      <c r="M1421" s="12" t="s">
        <v>136</v>
      </c>
      <c r="N1421" s="13">
        <f t="shared" si="154"/>
        <v>460.62</v>
      </c>
      <c r="O1421" s="13">
        <f t="shared" si="155"/>
        <v>398436.3</v>
      </c>
      <c r="P1421" s="13">
        <f t="shared" si="156"/>
        <v>7711363.0600000005</v>
      </c>
      <c r="Q1421" s="13">
        <f t="shared" si="157"/>
        <v>8178749.5300000012</v>
      </c>
      <c r="R1421" s="13">
        <f t="shared" si="158"/>
        <v>8178749.5300000012</v>
      </c>
      <c r="S1421" s="18">
        <f t="shared" si="159"/>
        <v>7</v>
      </c>
      <c r="T1421" s="30">
        <f t="shared" si="160"/>
        <v>1168392.7900000003</v>
      </c>
    </row>
    <row r="1422" spans="1:20" ht="14.25" customHeight="1">
      <c r="A1422" s="6">
        <v>45643</v>
      </c>
      <c r="B1422" s="7" t="s">
        <v>57</v>
      </c>
      <c r="C1422" s="7" t="s">
        <v>140</v>
      </c>
      <c r="D1422" s="7" t="s">
        <v>141</v>
      </c>
      <c r="E1422" s="7" t="s">
        <v>114</v>
      </c>
      <c r="F1422" s="7" t="s">
        <v>120</v>
      </c>
      <c r="G1422" s="7" t="s">
        <v>40</v>
      </c>
      <c r="H1422" s="7" t="s">
        <v>42</v>
      </c>
      <c r="I1422" s="7">
        <v>25</v>
      </c>
      <c r="J1422" s="7">
        <v>369</v>
      </c>
      <c r="K1422" s="7">
        <v>467386.47</v>
      </c>
      <c r="L1422" s="7" t="s">
        <v>20</v>
      </c>
      <c r="M1422" s="12" t="s">
        <v>136</v>
      </c>
      <c r="N1422" s="13">
        <f t="shared" si="154"/>
        <v>1266.6299999999999</v>
      </c>
      <c r="O1422" s="13">
        <f t="shared" si="155"/>
        <v>467386.47</v>
      </c>
      <c r="P1422" s="13">
        <f t="shared" si="156"/>
        <v>467386.47</v>
      </c>
      <c r="Q1422" s="13">
        <f t="shared" si="157"/>
        <v>7780313.2300000004</v>
      </c>
      <c r="R1422" s="13">
        <f t="shared" si="158"/>
        <v>7780313.2300000004</v>
      </c>
      <c r="S1422" s="18">
        <f t="shared" si="159"/>
        <v>6</v>
      </c>
      <c r="T1422" s="30">
        <f t="shared" si="160"/>
        <v>1296718.8716666668</v>
      </c>
    </row>
    <row r="1423" spans="1:20" ht="14.25" customHeight="1">
      <c r="A1423" s="6">
        <v>45643</v>
      </c>
      <c r="B1423" s="7" t="s">
        <v>57</v>
      </c>
      <c r="C1423" s="7" t="s">
        <v>140</v>
      </c>
      <c r="D1423" s="7" t="s">
        <v>141</v>
      </c>
      <c r="E1423" s="7" t="s">
        <v>114</v>
      </c>
      <c r="F1423" s="7" t="s">
        <v>120</v>
      </c>
      <c r="G1423" s="7" t="s">
        <v>40</v>
      </c>
      <c r="H1423" s="7" t="s">
        <v>47</v>
      </c>
      <c r="I1423" s="7">
        <v>72</v>
      </c>
      <c r="J1423" s="7">
        <v>1440</v>
      </c>
      <c r="K1423" s="7">
        <v>663292.80000000005</v>
      </c>
      <c r="L1423" s="7" t="s">
        <v>20</v>
      </c>
      <c r="M1423" s="12" t="s">
        <v>136</v>
      </c>
      <c r="N1423" s="13">
        <f t="shared" si="154"/>
        <v>460.62</v>
      </c>
      <c r="O1423" s="13">
        <f t="shared" si="155"/>
        <v>663292.80000000005</v>
      </c>
      <c r="P1423" s="13">
        <f t="shared" si="156"/>
        <v>7312926.7599999998</v>
      </c>
      <c r="Q1423" s="13">
        <f t="shared" si="157"/>
        <v>7312926.7599999998</v>
      </c>
      <c r="R1423" s="13">
        <f t="shared" si="158"/>
        <v>7312926.7599999998</v>
      </c>
      <c r="S1423" s="18">
        <f t="shared" si="159"/>
        <v>5</v>
      </c>
      <c r="T1423" s="30">
        <f t="shared" si="160"/>
        <v>1462585.352</v>
      </c>
    </row>
    <row r="1424" spans="1:20" ht="14.25" customHeight="1">
      <c r="A1424" s="6">
        <v>45640</v>
      </c>
      <c r="B1424" s="7" t="s">
        <v>57</v>
      </c>
      <c r="C1424" s="7" t="s">
        <v>118</v>
      </c>
      <c r="D1424" s="7" t="s">
        <v>119</v>
      </c>
      <c r="E1424" s="7" t="s">
        <v>114</v>
      </c>
      <c r="F1424" s="7" t="s">
        <v>120</v>
      </c>
      <c r="G1424" s="7" t="s">
        <v>40</v>
      </c>
      <c r="H1424" s="7" t="s">
        <v>121</v>
      </c>
      <c r="I1424" s="7">
        <v>960</v>
      </c>
      <c r="J1424" s="7">
        <v>16307</v>
      </c>
      <c r="K1424" s="7">
        <v>761373.83</v>
      </c>
      <c r="L1424" s="7" t="s">
        <v>20</v>
      </c>
      <c r="M1424" s="12" t="s">
        <v>105</v>
      </c>
      <c r="N1424" s="13">
        <f t="shared" si="154"/>
        <v>46.69</v>
      </c>
      <c r="O1424" s="13">
        <f t="shared" si="155"/>
        <v>761373.83</v>
      </c>
      <c r="P1424" s="13">
        <f t="shared" si="156"/>
        <v>761373.83</v>
      </c>
      <c r="Q1424" s="13">
        <f t="shared" si="157"/>
        <v>761373.83</v>
      </c>
      <c r="R1424" s="13">
        <f t="shared" si="158"/>
        <v>761373.83</v>
      </c>
      <c r="S1424" s="18">
        <f t="shared" si="159"/>
        <v>1</v>
      </c>
      <c r="T1424" s="30">
        <f t="shared" si="160"/>
        <v>761373.83</v>
      </c>
    </row>
    <row r="1425" spans="1:20" ht="14.25" customHeight="1">
      <c r="A1425" s="6">
        <v>45643</v>
      </c>
      <c r="B1425" s="7" t="s">
        <v>57</v>
      </c>
      <c r="C1425" s="7" t="s">
        <v>140</v>
      </c>
      <c r="D1425" s="7" t="s">
        <v>141</v>
      </c>
      <c r="E1425" s="7" t="s">
        <v>114</v>
      </c>
      <c r="F1425" s="7" t="s">
        <v>120</v>
      </c>
      <c r="G1425" s="7" t="s">
        <v>40</v>
      </c>
      <c r="H1425" s="7" t="s">
        <v>47</v>
      </c>
      <c r="I1425" s="7">
        <v>16</v>
      </c>
      <c r="J1425" s="7">
        <v>800</v>
      </c>
      <c r="K1425" s="7">
        <v>1382480</v>
      </c>
      <c r="L1425" s="7" t="s">
        <v>28</v>
      </c>
      <c r="M1425" s="12" t="s">
        <v>136</v>
      </c>
      <c r="N1425" s="13">
        <f t="shared" si="154"/>
        <v>1728.1</v>
      </c>
      <c r="O1425" s="13">
        <f t="shared" si="155"/>
        <v>1382480</v>
      </c>
      <c r="P1425" s="13">
        <f t="shared" si="156"/>
        <v>6649633.9600000009</v>
      </c>
      <c r="Q1425" s="13">
        <f t="shared" si="157"/>
        <v>6649633.9600000009</v>
      </c>
      <c r="R1425" s="13">
        <f t="shared" si="158"/>
        <v>6649633.9600000009</v>
      </c>
      <c r="S1425" s="18">
        <f t="shared" si="159"/>
        <v>4</v>
      </c>
      <c r="T1425" s="30">
        <f t="shared" si="160"/>
        <v>1662408.4900000002</v>
      </c>
    </row>
    <row r="1426" spans="1:20" ht="14.25" customHeight="1">
      <c r="A1426" s="6">
        <v>45645</v>
      </c>
      <c r="B1426" s="7" t="s">
        <v>57</v>
      </c>
      <c r="C1426" s="7" t="s">
        <v>140</v>
      </c>
      <c r="D1426" s="7" t="s">
        <v>141</v>
      </c>
      <c r="E1426" s="7" t="s">
        <v>114</v>
      </c>
      <c r="F1426" s="7" t="s">
        <v>120</v>
      </c>
      <c r="G1426" s="7" t="s">
        <v>40</v>
      </c>
      <c r="H1426" s="7" t="s">
        <v>47</v>
      </c>
      <c r="I1426" s="7">
        <v>16</v>
      </c>
      <c r="J1426" s="7">
        <v>800</v>
      </c>
      <c r="K1426" s="7">
        <v>1382480</v>
      </c>
      <c r="L1426" s="7" t="s">
        <v>20</v>
      </c>
      <c r="M1426" s="12" t="s">
        <v>136</v>
      </c>
      <c r="N1426" s="13">
        <f t="shared" si="154"/>
        <v>1728.1</v>
      </c>
      <c r="O1426" s="13">
        <f t="shared" si="155"/>
        <v>1382480</v>
      </c>
      <c r="P1426" s="13">
        <f t="shared" si="156"/>
        <v>5267153.9600000009</v>
      </c>
      <c r="Q1426" s="13">
        <f t="shared" si="157"/>
        <v>5267153.9600000009</v>
      </c>
      <c r="R1426" s="13">
        <f t="shared" si="158"/>
        <v>5267153.9600000009</v>
      </c>
      <c r="S1426" s="18">
        <f t="shared" si="159"/>
        <v>3</v>
      </c>
      <c r="T1426" s="30">
        <f t="shared" si="160"/>
        <v>1755717.986666667</v>
      </c>
    </row>
    <row r="1427" spans="1:20" ht="14.25" customHeight="1">
      <c r="A1427" s="6">
        <v>45643</v>
      </c>
      <c r="B1427" s="7" t="s">
        <v>57</v>
      </c>
      <c r="C1427" s="7" t="s">
        <v>140</v>
      </c>
      <c r="D1427" s="7" t="s">
        <v>141</v>
      </c>
      <c r="E1427" s="7" t="s">
        <v>114</v>
      </c>
      <c r="F1427" s="7" t="s">
        <v>120</v>
      </c>
      <c r="G1427" s="7" t="s">
        <v>40</v>
      </c>
      <c r="H1427" s="7" t="s">
        <v>47</v>
      </c>
      <c r="I1427" s="7">
        <v>12</v>
      </c>
      <c r="J1427" s="7">
        <v>711</v>
      </c>
      <c r="K1427" s="7">
        <v>1652904.36</v>
      </c>
      <c r="L1427" s="7" t="s">
        <v>28</v>
      </c>
      <c r="M1427" s="12" t="s">
        <v>136</v>
      </c>
      <c r="N1427" s="13">
        <f t="shared" si="154"/>
        <v>2324.7600000000002</v>
      </c>
      <c r="O1427" s="13">
        <f t="shared" si="155"/>
        <v>1652904.36</v>
      </c>
      <c r="P1427" s="13">
        <f t="shared" si="156"/>
        <v>3884673.96</v>
      </c>
      <c r="Q1427" s="13">
        <f t="shared" si="157"/>
        <v>3884673.96</v>
      </c>
      <c r="R1427" s="13">
        <f t="shared" si="158"/>
        <v>3884673.96</v>
      </c>
      <c r="S1427" s="18">
        <f t="shared" si="159"/>
        <v>2</v>
      </c>
      <c r="T1427" s="30">
        <f t="shared" si="160"/>
        <v>1942336.98</v>
      </c>
    </row>
    <row r="1428" spans="1:20" ht="14.25" customHeight="1">
      <c r="A1428" s="6">
        <v>45644</v>
      </c>
      <c r="B1428" s="7" t="s">
        <v>57</v>
      </c>
      <c r="C1428" s="7" t="s">
        <v>140</v>
      </c>
      <c r="D1428" s="7" t="s">
        <v>141</v>
      </c>
      <c r="E1428" s="7" t="s">
        <v>114</v>
      </c>
      <c r="F1428" s="7" t="s">
        <v>120</v>
      </c>
      <c r="G1428" s="7" t="s">
        <v>40</v>
      </c>
      <c r="H1428" s="7" t="s">
        <v>47</v>
      </c>
      <c r="I1428" s="7">
        <v>12</v>
      </c>
      <c r="J1428" s="7">
        <v>960</v>
      </c>
      <c r="K1428" s="7">
        <v>2231769.6</v>
      </c>
      <c r="L1428" s="21" t="s">
        <v>20</v>
      </c>
      <c r="M1428" s="12" t="s">
        <v>136</v>
      </c>
      <c r="N1428" s="13">
        <f t="shared" si="154"/>
        <v>2324.7600000000002</v>
      </c>
      <c r="O1428" s="13">
        <f t="shared" si="155"/>
        <v>2231769.6</v>
      </c>
      <c r="P1428" s="13">
        <f t="shared" si="156"/>
        <v>2231769.6</v>
      </c>
      <c r="Q1428" s="13">
        <f t="shared" si="157"/>
        <v>2231769.6</v>
      </c>
      <c r="R1428" s="13">
        <f t="shared" si="158"/>
        <v>2231769.6</v>
      </c>
      <c r="S1428" s="18">
        <f t="shared" si="159"/>
        <v>1</v>
      </c>
      <c r="T1428" s="30">
        <f t="shared" si="160"/>
        <v>2231769.6</v>
      </c>
    </row>
    <row r="1429" spans="1:20" ht="14.25" customHeight="1"/>
    <row r="1430" spans="1:20" ht="14.25" customHeight="1"/>
    <row r="1431" spans="1:20" ht="14.25" customHeight="1"/>
    <row r="1432" spans="1:20" ht="14.25" customHeight="1"/>
    <row r="1433" spans="1:20" ht="14.25" customHeight="1"/>
    <row r="1434" spans="1:20" ht="14.25" customHeight="1"/>
    <row r="1435" spans="1:20" ht="14.25" customHeight="1"/>
    <row r="1436" spans="1:20" ht="14.25" customHeight="1"/>
    <row r="1437" spans="1:20" ht="14.25" customHeight="1"/>
    <row r="1438" spans="1:20" ht="14.25" customHeight="1"/>
    <row r="1439" spans="1:20" ht="14.25" customHeight="1"/>
    <row r="1440" spans="1:20" ht="14.25" customHeight="1"/>
    <row r="1441" ht="14.25" customHeight="1"/>
    <row r="1442" ht="14.25" customHeight="1"/>
    <row r="1443" ht="14.25" customHeight="1"/>
    <row r="1444" ht="14.25" customHeight="1"/>
    <row r="1445" ht="14.25" customHeight="1"/>
    <row r="1446" ht="14.25" customHeight="1"/>
    <row r="1447" ht="14.25" customHeight="1"/>
    <row r="1448" ht="14.25" customHeight="1"/>
    <row r="1449" ht="14.25" customHeight="1"/>
    <row r="1450" ht="14.25" customHeight="1"/>
    <row r="1451" ht="14.25" customHeight="1"/>
    <row r="1452" ht="14.25" customHeight="1"/>
    <row r="1453" ht="14.25" customHeight="1"/>
    <row r="1454" ht="14.25" customHeight="1"/>
    <row r="1455" ht="14.25" customHeight="1"/>
    <row r="1456" ht="14.25" customHeight="1"/>
    <row r="1457" ht="14.25" customHeight="1"/>
    <row r="1458" ht="14.25" customHeight="1"/>
    <row r="1459" ht="14.25" customHeight="1"/>
    <row r="1460" ht="14.25" customHeight="1"/>
    <row r="1461" ht="14.25" customHeight="1"/>
    <row r="1462" ht="14.25" customHeight="1"/>
    <row r="1463" ht="14.25" customHeight="1"/>
    <row r="1464" ht="14.25" customHeight="1"/>
    <row r="1465" ht="14.25" customHeight="1"/>
    <row r="1466" ht="14.25" customHeight="1"/>
    <row r="1467" ht="14.25" customHeight="1"/>
    <row r="1468" ht="14.25" customHeight="1"/>
    <row r="1469" ht="14.25" customHeight="1"/>
    <row r="1470" ht="14.25" customHeight="1"/>
    <row r="1471" ht="14.25" customHeight="1"/>
    <row r="1472" ht="14.25" customHeight="1"/>
    <row r="1473" ht="14.25" customHeight="1"/>
    <row r="1474" ht="14.25" customHeight="1"/>
    <row r="1475" ht="14.25" customHeight="1"/>
    <row r="1476" ht="14.25" customHeight="1"/>
    <row r="1477" ht="14.25" customHeight="1"/>
    <row r="1478" ht="14.25" customHeight="1"/>
    <row r="1479" ht="14.25" customHeight="1"/>
    <row r="1480" ht="14.25" customHeight="1"/>
    <row r="1481" ht="14.25" customHeight="1"/>
    <row r="1482" ht="14.25" customHeight="1"/>
    <row r="1483" ht="14.25" customHeight="1"/>
    <row r="1484" ht="14.25" customHeight="1"/>
    <row r="1485" ht="14.25" customHeight="1"/>
    <row r="1486" ht="14.25" customHeight="1"/>
    <row r="1487" ht="14.25" customHeight="1"/>
    <row r="1488" ht="14.25" customHeight="1"/>
    <row r="1489" spans="11:11" ht="14.25" customHeight="1"/>
    <row r="1490" spans="11:11" ht="14.25" customHeight="1"/>
    <row r="1491" spans="11:11" ht="14.25" customHeight="1"/>
    <row r="1492" spans="11:11" ht="14.25" customHeight="1"/>
    <row r="1493" spans="11:11" ht="14.25" customHeight="1"/>
    <row r="1494" spans="11:11" ht="14.25" customHeight="1"/>
    <row r="1495" spans="11:11" ht="14.25" customHeight="1"/>
    <row r="1496" spans="11:11" ht="14.25" customHeight="1"/>
    <row r="1497" spans="11:11" ht="14.25" customHeight="1"/>
    <row r="1498" spans="11:11" ht="14.25" customHeight="1"/>
    <row r="1499" spans="11:11" ht="14.25" customHeight="1"/>
    <row r="1500" spans="11:11" ht="14.25" customHeight="1"/>
    <row r="1501" spans="11:11" ht="14.25" customHeight="1"/>
    <row r="1502" spans="11:11" ht="14.25" customHeight="1"/>
    <row r="1503" spans="11:11" ht="15" customHeight="1">
      <c r="K1503" s="8"/>
    </row>
  </sheetData>
  <conditionalFormatting sqref="R1:R1048576">
    <cfRule type="colorScale" priority="5">
      <colorScale>
        <cfvo type="min"/>
        <cfvo type="max"/>
        <color rgb="FFFFC000"/>
        <color rgb="FF92D050"/>
      </colorScale>
    </cfRule>
    <cfRule type="duplicateValues" priority="6"/>
    <cfRule type="colorScale" priority="7">
      <colorScale>
        <cfvo type="min"/>
        <cfvo type="max"/>
        <color rgb="FFFF7128"/>
        <color rgb="FFFFEF9C"/>
      </colorScale>
    </cfRule>
  </conditionalFormatting>
  <conditionalFormatting sqref="S1:S1048576">
    <cfRule type="colorScale" priority="2">
      <colorScale>
        <cfvo type="min"/>
        <cfvo type="max"/>
        <color theme="7" tint="0.79998168889431442"/>
        <color theme="7" tint="0.39997558519241921"/>
      </colorScale>
    </cfRule>
    <cfRule type="colorScale" priority="4">
      <colorScale>
        <cfvo type="min"/>
        <cfvo type="max"/>
        <color theme="7" tint="0.79998168889431442"/>
        <color rgb="FF0070C0"/>
      </colorScale>
    </cfRule>
  </conditionalFormatting>
  <conditionalFormatting sqref="T1:T1048576">
    <cfRule type="dataBar" priority="1">
      <dataBar>
        <cfvo type="min"/>
        <cfvo type="max"/>
        <color rgb="FF63C384"/>
      </dataBar>
      <extLst>
        <ext xmlns:x14="http://schemas.microsoft.com/office/spreadsheetml/2009/9/main" uri="{B025F937-C7B1-47D3-B67F-A62EFF666E3E}">
          <x14:id>{EBF4AAF2-819D-4604-A25F-5CB0CFA7CD17}</x14:id>
        </ext>
      </extLst>
    </cfRule>
  </conditionalFormatting>
  <pageMargins left="0.7" right="0.7" top="0.75" bottom="0.75" header="0" footer="0"/>
  <pageSetup orientation="landscape" r:id="rId1"/>
  <extLst>
    <ext xmlns:x14="http://schemas.microsoft.com/office/spreadsheetml/2009/9/main" uri="{78C0D931-6437-407d-A8EE-F0AAD7539E65}">
      <x14:conditionalFormattings>
        <x14:conditionalFormatting xmlns:xm="http://schemas.microsoft.com/office/excel/2006/main">
          <x14:cfRule type="dataBar" id="{EBF4AAF2-819D-4604-A25F-5CB0CFA7CD17}">
            <x14:dataBar minLength="0" maxLength="100" border="1" negativeBarBorderColorSameAsPositive="0">
              <x14:cfvo type="autoMin"/>
              <x14:cfvo type="autoMax"/>
              <x14:borderColor rgb="FF63C384"/>
              <x14:negativeFillColor rgb="FFFF0000"/>
              <x14:negativeBorderColor rgb="FFFF0000"/>
              <x14:axisColor rgb="FF000000"/>
            </x14:dataBar>
          </x14:cfRule>
          <xm:sqref>T1:T1048576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V356"/>
  <sheetViews>
    <sheetView zoomScale="88" zoomScaleNormal="88" workbookViewId="0">
      <selection activeCell="P16" sqref="P16"/>
    </sheetView>
  </sheetViews>
  <sheetFormatPr defaultRowHeight="14"/>
  <cols>
    <col min="1" max="1" width="19.5" customWidth="1"/>
    <col min="2" max="2" width="15" bestFit="1" customWidth="1"/>
    <col min="3" max="3" width="9.9140625" customWidth="1"/>
    <col min="4" max="4" width="17.1640625" customWidth="1"/>
    <col min="5" max="5" width="13.5" customWidth="1"/>
    <col min="6" max="6" width="10.33203125" customWidth="1"/>
    <col min="7" max="7" width="23" customWidth="1"/>
    <col min="8" max="8" width="17.4140625" customWidth="1"/>
    <col min="9" max="9" width="36.08203125" bestFit="1" customWidth="1"/>
    <col min="10" max="10" width="8.5" customWidth="1"/>
    <col min="11" max="11" width="29" customWidth="1"/>
    <col min="12" max="12" width="22.83203125" customWidth="1"/>
    <col min="13" max="13" width="10" customWidth="1"/>
    <col min="14" max="14" width="11.25" customWidth="1"/>
    <col min="15" max="15" width="22.83203125" customWidth="1"/>
    <col min="16" max="16" width="18.08203125" customWidth="1"/>
    <col min="17" max="17" width="12.9140625" bestFit="1" customWidth="1"/>
    <col min="18" max="18" width="15" customWidth="1"/>
    <col min="19" max="19" width="14.1640625" bestFit="1" customWidth="1"/>
    <col min="20" max="20" width="9.58203125" bestFit="1" customWidth="1"/>
    <col min="21" max="21" width="31.83203125" customWidth="1"/>
    <col min="22" max="22" width="15" bestFit="1" customWidth="1"/>
    <col min="23" max="23" width="18.4140625" bestFit="1" customWidth="1"/>
    <col min="24" max="24" width="9.75" bestFit="1" customWidth="1"/>
    <col min="25" max="26" width="8.75" bestFit="1" customWidth="1"/>
    <col min="27" max="27" width="7.75" customWidth="1"/>
    <col min="28" max="28" width="14.25" bestFit="1" customWidth="1"/>
    <col min="29" max="29" width="12.08203125" bestFit="1" customWidth="1"/>
    <col min="30" max="30" width="12.25" bestFit="1" customWidth="1"/>
    <col min="31" max="31" width="15.25" bestFit="1" customWidth="1"/>
    <col min="32" max="32" width="11.75" bestFit="1" customWidth="1"/>
  </cols>
  <sheetData>
    <row r="3" spans="1:22">
      <c r="A3" s="14" t="s">
        <v>765</v>
      </c>
      <c r="B3" t="s">
        <v>766</v>
      </c>
      <c r="D3" s="14" t="s">
        <v>777</v>
      </c>
      <c r="E3" t="s">
        <v>766</v>
      </c>
      <c r="G3" s="14" t="s">
        <v>778</v>
      </c>
      <c r="H3" t="s">
        <v>779</v>
      </c>
      <c r="I3" t="s">
        <v>775</v>
      </c>
      <c r="K3" s="14" t="s">
        <v>780</v>
      </c>
      <c r="L3" t="s">
        <v>776</v>
      </c>
      <c r="N3" s="14" t="s">
        <v>12</v>
      </c>
      <c r="O3" t="s">
        <v>776</v>
      </c>
      <c r="P3" t="s">
        <v>782</v>
      </c>
    </row>
    <row r="4" spans="1:22">
      <c r="A4" s="15" t="s">
        <v>40</v>
      </c>
      <c r="B4" s="17">
        <v>12283388.170000002</v>
      </c>
      <c r="D4" s="15" t="s">
        <v>87</v>
      </c>
      <c r="E4" s="17">
        <v>242340.35</v>
      </c>
      <c r="G4" s="15" t="s">
        <v>212</v>
      </c>
      <c r="H4" s="17">
        <v>2.5</v>
      </c>
      <c r="I4" s="17">
        <v>2474</v>
      </c>
      <c r="J4" s="15"/>
      <c r="K4" s="15" t="s">
        <v>20</v>
      </c>
      <c r="L4" s="17">
        <v>118407830.94000003</v>
      </c>
      <c r="N4" s="15" t="s">
        <v>207</v>
      </c>
      <c r="O4" s="17">
        <v>-1878566.7400000265</v>
      </c>
      <c r="P4" s="17">
        <v>-3.1282660332541568</v>
      </c>
      <c r="Q4" s="15"/>
      <c r="R4" s="17"/>
      <c r="S4" s="17"/>
      <c r="U4" s="15"/>
      <c r="V4" s="17"/>
    </row>
    <row r="5" spans="1:22">
      <c r="A5" s="16" t="s">
        <v>47</v>
      </c>
      <c r="B5" s="17">
        <v>9168370.9600000009</v>
      </c>
      <c r="D5" s="15" t="s">
        <v>118</v>
      </c>
      <c r="E5" s="17">
        <v>1833620.8</v>
      </c>
      <c r="G5" s="15" t="s">
        <v>45</v>
      </c>
      <c r="H5" s="17">
        <v>10.28888888888889</v>
      </c>
      <c r="I5" s="17">
        <v>47236</v>
      </c>
      <c r="J5" s="15"/>
      <c r="K5" s="15" t="s">
        <v>28</v>
      </c>
      <c r="L5" s="17">
        <v>10487102.66</v>
      </c>
      <c r="N5" s="15" t="s">
        <v>105</v>
      </c>
      <c r="O5" s="17">
        <v>2056352669.3499968</v>
      </c>
      <c r="P5" s="17">
        <v>118.23454157782515</v>
      </c>
      <c r="Q5" s="15"/>
      <c r="R5" s="17"/>
      <c r="S5" s="17"/>
      <c r="U5" s="16"/>
      <c r="V5" s="17"/>
    </row>
    <row r="6" spans="1:22">
      <c r="A6" s="16" t="s">
        <v>42</v>
      </c>
      <c r="B6" s="17">
        <v>1077102.3600000001</v>
      </c>
      <c r="D6" s="15" t="s">
        <v>79</v>
      </c>
      <c r="E6" s="17">
        <v>94273.62</v>
      </c>
      <c r="G6" s="15" t="s">
        <v>184</v>
      </c>
      <c r="H6" s="17">
        <v>-1.6</v>
      </c>
      <c r="I6" s="17">
        <v>2287</v>
      </c>
      <c r="J6" s="15"/>
      <c r="K6" s="15" t="s">
        <v>174</v>
      </c>
      <c r="L6" s="17">
        <v>-1008850.8700000008</v>
      </c>
      <c r="N6" s="15" t="s">
        <v>64</v>
      </c>
      <c r="O6" s="17">
        <v>50742376.169999987</v>
      </c>
      <c r="P6" s="17">
        <v>91.804878048780495</v>
      </c>
      <c r="Q6" s="15"/>
      <c r="R6" s="17"/>
      <c r="S6" s="17"/>
      <c r="U6" s="16"/>
      <c r="V6" s="17"/>
    </row>
    <row r="7" spans="1:22">
      <c r="A7" s="16" t="s">
        <v>121</v>
      </c>
      <c r="B7" s="17">
        <v>959522.35000000021</v>
      </c>
      <c r="D7" s="15" t="s">
        <v>140</v>
      </c>
      <c r="E7" s="17">
        <v>9325580.0199999977</v>
      </c>
      <c r="G7" s="15" t="s">
        <v>16</v>
      </c>
      <c r="H7" s="17">
        <v>-2.6448598130841123</v>
      </c>
      <c r="I7" s="17">
        <v>20982</v>
      </c>
      <c r="J7" s="15"/>
      <c r="K7" s="15" t="s">
        <v>179</v>
      </c>
      <c r="L7" s="17">
        <v>-321821.03000000026</v>
      </c>
      <c r="N7" s="15" t="s">
        <v>21</v>
      </c>
      <c r="O7" s="17">
        <v>-667005.0399999998</v>
      </c>
      <c r="P7" s="17">
        <v>-1.7538461538461538</v>
      </c>
      <c r="Q7" s="15"/>
      <c r="R7" s="17"/>
      <c r="S7" s="17"/>
      <c r="U7" s="16"/>
      <c r="V7" s="17"/>
    </row>
    <row r="8" spans="1:22">
      <c r="A8" s="16" t="s">
        <v>93</v>
      </c>
      <c r="B8" s="17">
        <v>932031.28000000026</v>
      </c>
      <c r="D8" s="15" t="s">
        <v>96</v>
      </c>
      <c r="E8" s="17">
        <v>284311.08</v>
      </c>
      <c r="G8" s="15" t="s">
        <v>24</v>
      </c>
      <c r="H8" s="17">
        <v>-2.3170731707317072</v>
      </c>
      <c r="I8" s="17">
        <v>7687</v>
      </c>
      <c r="J8" s="15"/>
      <c r="K8" s="15" t="s">
        <v>438</v>
      </c>
      <c r="L8" s="17">
        <v>2047646.3200000017</v>
      </c>
      <c r="N8" s="15" t="s">
        <v>136</v>
      </c>
      <c r="O8" s="17">
        <v>4367806894.1400013</v>
      </c>
      <c r="P8" s="17">
        <v>69.043589743589749</v>
      </c>
      <c r="Q8" s="15"/>
      <c r="R8" s="17"/>
      <c r="S8" s="17"/>
      <c r="U8" s="16"/>
      <c r="V8" s="17"/>
    </row>
    <row r="9" spans="1:22">
      <c r="A9" s="16" t="s">
        <v>41</v>
      </c>
      <c r="B9" s="17">
        <v>120355.18000000001</v>
      </c>
      <c r="D9" s="15" t="s">
        <v>764</v>
      </c>
      <c r="E9" s="17">
        <v>11780125.869999997</v>
      </c>
      <c r="G9" s="15" t="s">
        <v>36</v>
      </c>
      <c r="H9" s="17">
        <v>-0.23529411764705882</v>
      </c>
      <c r="I9" s="17">
        <v>1506</v>
      </c>
      <c r="J9" s="15"/>
      <c r="K9" s="15" t="s">
        <v>192</v>
      </c>
      <c r="L9" s="17">
        <v>-182317.99000000034</v>
      </c>
      <c r="N9" s="15" t="s">
        <v>764</v>
      </c>
      <c r="O9" s="17">
        <v>6472356367.8799982</v>
      </c>
      <c r="P9" s="17">
        <v>62.001401541695863</v>
      </c>
      <c r="Q9" s="15"/>
      <c r="R9" s="17"/>
      <c r="S9" s="17"/>
      <c r="U9" s="15"/>
      <c r="V9" s="17"/>
    </row>
    <row r="10" spans="1:22">
      <c r="A10" s="16" t="s">
        <v>50</v>
      </c>
      <c r="B10" s="17">
        <v>24390.25</v>
      </c>
      <c r="G10" s="15" t="s">
        <v>248</v>
      </c>
      <c r="H10" s="17">
        <v>0</v>
      </c>
      <c r="I10" s="17">
        <v>1773</v>
      </c>
      <c r="K10" s="15" t="s">
        <v>153</v>
      </c>
      <c r="L10" s="17">
        <v>-945335.88000000117</v>
      </c>
      <c r="U10" s="16"/>
      <c r="V10" s="17"/>
    </row>
    <row r="11" spans="1:22">
      <c r="A11" s="16" t="s">
        <v>134</v>
      </c>
      <c r="B11" s="17">
        <v>1615.79</v>
      </c>
      <c r="G11" s="15" t="s">
        <v>449</v>
      </c>
      <c r="H11" s="17">
        <v>-3</v>
      </c>
      <c r="I11" s="17">
        <v>771</v>
      </c>
      <c r="K11" s="15" t="s">
        <v>92</v>
      </c>
      <c r="L11" s="17">
        <v>13359355.439999998</v>
      </c>
      <c r="U11" s="16"/>
      <c r="V11" s="17"/>
    </row>
    <row r="12" spans="1:22">
      <c r="A12" s="15" t="s">
        <v>62</v>
      </c>
      <c r="B12" s="17">
        <v>2487278.2599999998</v>
      </c>
      <c r="G12" s="15" t="s">
        <v>294</v>
      </c>
      <c r="H12" s="17">
        <v>-2.2692307692307692</v>
      </c>
      <c r="I12" s="17">
        <v>3195</v>
      </c>
      <c r="K12" s="15" t="s">
        <v>86</v>
      </c>
      <c r="L12" s="17">
        <v>59026715.040000021</v>
      </c>
      <c r="U12" s="15"/>
      <c r="V12" s="17"/>
    </row>
    <row r="13" spans="1:22">
      <c r="A13" s="16" t="s">
        <v>63</v>
      </c>
      <c r="B13" s="17">
        <v>1113643.33</v>
      </c>
      <c r="G13" s="15" t="s">
        <v>264</v>
      </c>
      <c r="H13" s="17">
        <v>-3.992481203007519</v>
      </c>
      <c r="I13" s="17">
        <v>18949</v>
      </c>
      <c r="K13" s="15" t="s">
        <v>764</v>
      </c>
      <c r="L13" s="17">
        <v>200870324.63000005</v>
      </c>
      <c r="U13" s="16"/>
      <c r="V13" s="17"/>
    </row>
    <row r="14" spans="1:22">
      <c r="A14" s="16" t="s">
        <v>71</v>
      </c>
      <c r="B14" s="17">
        <v>847219.64999999979</v>
      </c>
      <c r="G14" s="15" t="s">
        <v>172</v>
      </c>
      <c r="H14" s="17">
        <v>-18</v>
      </c>
      <c r="I14" s="17">
        <v>65</v>
      </c>
      <c r="U14" s="16"/>
      <c r="V14" s="17"/>
    </row>
    <row r="15" spans="1:22">
      <c r="A15" s="16" t="s">
        <v>124</v>
      </c>
      <c r="B15" s="17">
        <v>526415.28</v>
      </c>
      <c r="G15" s="15" t="s">
        <v>114</v>
      </c>
      <c r="H15" s="17">
        <v>1356.4615384615386</v>
      </c>
      <c r="I15" s="17">
        <v>1717</v>
      </c>
      <c r="U15" s="15"/>
      <c r="V15" s="17"/>
    </row>
    <row r="16" spans="1:22">
      <c r="A16" s="15" t="s">
        <v>18</v>
      </c>
      <c r="B16" s="17">
        <v>791839.97999999986</v>
      </c>
      <c r="G16" s="15" t="s">
        <v>241</v>
      </c>
      <c r="H16" s="17">
        <v>-5.35</v>
      </c>
      <c r="I16" s="17">
        <v>5089</v>
      </c>
      <c r="U16" s="16"/>
      <c r="V16" s="17"/>
    </row>
    <row r="17" spans="1:22">
      <c r="A17" s="16" t="s">
        <v>104</v>
      </c>
      <c r="B17" s="17">
        <v>328709.28999999992</v>
      </c>
      <c r="G17" s="15" t="s">
        <v>256</v>
      </c>
      <c r="H17" s="17">
        <v>-1.25</v>
      </c>
      <c r="I17" s="17">
        <v>886</v>
      </c>
      <c r="U17" s="16"/>
      <c r="V17" s="17"/>
    </row>
    <row r="18" spans="1:22">
      <c r="A18" s="16" t="s">
        <v>109</v>
      </c>
      <c r="B18" s="17">
        <v>143123.5</v>
      </c>
      <c r="G18" s="15" t="s">
        <v>224</v>
      </c>
      <c r="H18" s="17">
        <v>-3.8333333333333335</v>
      </c>
      <c r="I18" s="17">
        <v>8677</v>
      </c>
      <c r="U18" s="15"/>
      <c r="V18" s="17"/>
    </row>
    <row r="19" spans="1:22">
      <c r="A19" s="16" t="s">
        <v>19</v>
      </c>
      <c r="B19" s="17">
        <v>115149.18</v>
      </c>
      <c r="G19" s="15" t="s">
        <v>228</v>
      </c>
      <c r="H19" s="17">
        <v>-1.25</v>
      </c>
      <c r="I19" s="17">
        <v>825</v>
      </c>
      <c r="U19" s="16"/>
      <c r="V19" s="17"/>
    </row>
    <row r="20" spans="1:22">
      <c r="A20" s="16" t="s">
        <v>102</v>
      </c>
      <c r="B20" s="17">
        <v>110557.70999999998</v>
      </c>
      <c r="G20" s="15" t="s">
        <v>329</v>
      </c>
      <c r="H20" s="17">
        <v>-4.5</v>
      </c>
      <c r="I20" s="17">
        <v>754</v>
      </c>
      <c r="U20" s="15"/>
      <c r="V20" s="17"/>
    </row>
    <row r="21" spans="1:22">
      <c r="A21" s="16" t="s">
        <v>131</v>
      </c>
      <c r="B21" s="17">
        <v>25728.74</v>
      </c>
      <c r="G21" s="15" t="s">
        <v>60</v>
      </c>
      <c r="H21" s="17">
        <v>70.684210526315795</v>
      </c>
      <c r="I21" s="17">
        <v>95591</v>
      </c>
      <c r="U21" s="16"/>
      <c r="V21" s="17"/>
    </row>
    <row r="22" spans="1:22">
      <c r="A22" s="16" t="s">
        <v>89</v>
      </c>
      <c r="B22" s="17">
        <v>25473.45</v>
      </c>
      <c r="G22" s="15" t="s">
        <v>81</v>
      </c>
      <c r="H22" s="17">
        <v>58.583657587548636</v>
      </c>
      <c r="I22" s="17">
        <v>58419</v>
      </c>
      <c r="N22" s="15"/>
      <c r="O22" s="17"/>
      <c r="U22" s="16"/>
      <c r="V22" s="17"/>
    </row>
    <row r="23" spans="1:22">
      <c r="A23" s="16" t="s">
        <v>103</v>
      </c>
      <c r="B23" s="17">
        <v>15780.68</v>
      </c>
      <c r="G23" s="15" t="s">
        <v>407</v>
      </c>
      <c r="H23" s="17">
        <v>-3.6666666666666665</v>
      </c>
      <c r="I23" s="17">
        <v>1177</v>
      </c>
      <c r="N23" s="15"/>
      <c r="O23" s="17"/>
      <c r="U23" s="15"/>
      <c r="V23" s="17"/>
    </row>
    <row r="24" spans="1:22">
      <c r="A24" s="16" t="s">
        <v>108</v>
      </c>
      <c r="B24" s="17">
        <v>14211.08</v>
      </c>
      <c r="G24" s="15" t="s">
        <v>428</v>
      </c>
      <c r="H24" s="17">
        <v>-14.5</v>
      </c>
      <c r="I24" s="17">
        <v>779</v>
      </c>
      <c r="N24" s="15"/>
      <c r="O24" s="17"/>
      <c r="U24" s="16"/>
      <c r="V24" s="17"/>
    </row>
    <row r="25" spans="1:22">
      <c r="A25" s="16" t="s">
        <v>101</v>
      </c>
      <c r="B25" s="17">
        <v>10017.959999999999</v>
      </c>
      <c r="G25" s="15" t="s">
        <v>764</v>
      </c>
      <c r="H25" s="17">
        <v>62.001401541695863</v>
      </c>
      <c r="I25" s="17">
        <v>280839</v>
      </c>
      <c r="N25" s="15"/>
      <c r="O25" s="17"/>
      <c r="U25" s="16"/>
      <c r="V25" s="17"/>
    </row>
    <row r="26" spans="1:22">
      <c r="A26" s="16" t="s">
        <v>139</v>
      </c>
      <c r="B26" s="17">
        <v>3088.39</v>
      </c>
      <c r="G26" s="16"/>
      <c r="H26" s="17"/>
      <c r="U26" s="15"/>
      <c r="V26" s="17"/>
    </row>
    <row r="27" spans="1:22">
      <c r="A27" s="15" t="s">
        <v>31</v>
      </c>
      <c r="B27" s="17">
        <v>632381.34000000008</v>
      </c>
      <c r="G27" s="16"/>
      <c r="H27" s="17"/>
      <c r="U27" s="16"/>
      <c r="V27" s="17"/>
    </row>
    <row r="28" spans="1:22">
      <c r="A28" s="16" t="s">
        <v>32</v>
      </c>
      <c r="B28" s="17">
        <v>380338.55999999988</v>
      </c>
      <c r="G28" s="16"/>
      <c r="H28" s="17"/>
      <c r="U28" s="16"/>
      <c r="V28" s="17"/>
    </row>
    <row r="29" spans="1:22">
      <c r="A29" s="16" t="s">
        <v>117</v>
      </c>
      <c r="B29" s="17">
        <v>199970.34000000017</v>
      </c>
      <c r="G29" s="16"/>
      <c r="H29" s="17"/>
      <c r="U29" s="15"/>
      <c r="V29" s="17"/>
    </row>
    <row r="30" spans="1:22">
      <c r="A30" s="16" t="s">
        <v>33</v>
      </c>
      <c r="B30" s="17">
        <v>50388.180000000008</v>
      </c>
      <c r="G30" s="16"/>
      <c r="H30" s="17"/>
      <c r="U30" s="16"/>
      <c r="V30" s="17"/>
    </row>
    <row r="31" spans="1:22">
      <c r="A31" s="16" t="s">
        <v>133</v>
      </c>
      <c r="B31" s="17">
        <v>1684.2599999999998</v>
      </c>
      <c r="G31" s="16"/>
      <c r="H31" s="17"/>
      <c r="U31" s="16"/>
      <c r="V31" s="17"/>
    </row>
    <row r="32" spans="1:22">
      <c r="A32" s="15" t="s">
        <v>74</v>
      </c>
      <c r="B32" s="17">
        <v>546327.02000000037</v>
      </c>
      <c r="G32" s="16"/>
      <c r="H32" s="17"/>
      <c r="U32" s="16"/>
      <c r="V32" s="17"/>
    </row>
    <row r="33" spans="1:22">
      <c r="A33" s="16" t="s">
        <v>75</v>
      </c>
      <c r="B33" s="17">
        <v>445374.7600000003</v>
      </c>
      <c r="G33" s="16"/>
      <c r="H33" s="17"/>
      <c r="U33" s="16"/>
      <c r="V33" s="17"/>
    </row>
    <row r="34" spans="1:22">
      <c r="A34" s="16" t="s">
        <v>76</v>
      </c>
      <c r="B34" s="17">
        <v>100952.26000000002</v>
      </c>
      <c r="G34" s="16"/>
      <c r="H34" s="17"/>
      <c r="U34" s="15"/>
      <c r="V34" s="17"/>
    </row>
    <row r="35" spans="1:22">
      <c r="A35" s="15" t="s">
        <v>55</v>
      </c>
      <c r="B35" s="17">
        <v>472742.59000000014</v>
      </c>
      <c r="G35" s="16"/>
      <c r="H35" s="17"/>
    </row>
    <row r="36" spans="1:22">
      <c r="A36" s="16" t="s">
        <v>56</v>
      </c>
      <c r="B36" s="17">
        <v>471247.63000000012</v>
      </c>
      <c r="G36" s="16"/>
      <c r="H36" s="17"/>
    </row>
    <row r="37" spans="1:22">
      <c r="A37" s="16" t="s">
        <v>135</v>
      </c>
      <c r="B37" s="17">
        <v>1494.96</v>
      </c>
      <c r="G37" s="16"/>
      <c r="H37" s="17"/>
    </row>
    <row r="38" spans="1:22">
      <c r="A38" s="15" t="s">
        <v>110</v>
      </c>
      <c r="B38" s="17">
        <v>158559.46</v>
      </c>
      <c r="G38" s="16"/>
      <c r="H38" s="17"/>
    </row>
    <row r="39" spans="1:22">
      <c r="A39" s="16" t="s">
        <v>111</v>
      </c>
      <c r="B39" s="17">
        <v>158559.46</v>
      </c>
      <c r="G39" s="16"/>
      <c r="H39" s="17"/>
    </row>
    <row r="40" spans="1:22">
      <c r="A40" s="15" t="s">
        <v>26</v>
      </c>
      <c r="B40" s="17">
        <v>152277.58999999997</v>
      </c>
      <c r="G40" s="16"/>
      <c r="H40" s="17"/>
    </row>
    <row r="41" spans="1:22">
      <c r="A41" s="16" t="s">
        <v>27</v>
      </c>
      <c r="B41" s="17">
        <v>127500.10999999996</v>
      </c>
      <c r="G41" s="16"/>
      <c r="H41" s="17"/>
    </row>
    <row r="42" spans="1:22">
      <c r="A42" s="16" t="s">
        <v>116</v>
      </c>
      <c r="B42" s="17">
        <v>24777.480000000003</v>
      </c>
      <c r="G42" s="16"/>
      <c r="H42" s="17"/>
    </row>
    <row r="43" spans="1:22">
      <c r="A43" s="16" t="s">
        <v>132</v>
      </c>
      <c r="B43" s="17">
        <v>0</v>
      </c>
      <c r="G43" s="16"/>
      <c r="H43" s="17"/>
    </row>
    <row r="44" spans="1:22">
      <c r="A44" s="15" t="s">
        <v>94</v>
      </c>
      <c r="B44" s="17">
        <v>106347.50999999997</v>
      </c>
      <c r="G44" s="16"/>
      <c r="H44" s="17"/>
    </row>
    <row r="45" spans="1:22">
      <c r="A45" s="16" t="s">
        <v>95</v>
      </c>
      <c r="B45" s="17">
        <v>53539</v>
      </c>
      <c r="G45" s="16"/>
      <c r="H45" s="17"/>
    </row>
    <row r="46" spans="1:22">
      <c r="A46" s="16" t="s">
        <v>98</v>
      </c>
      <c r="B46" s="17">
        <v>52808.509999999966</v>
      </c>
      <c r="G46" s="16"/>
      <c r="H46" s="17"/>
    </row>
    <row r="47" spans="1:22">
      <c r="A47" s="15" t="s">
        <v>77</v>
      </c>
      <c r="B47" s="17">
        <v>11697.6</v>
      </c>
      <c r="G47" s="16"/>
      <c r="H47" s="17"/>
    </row>
    <row r="48" spans="1:22">
      <c r="A48" s="16" t="s">
        <v>78</v>
      </c>
      <c r="B48" s="17">
        <v>11697.6</v>
      </c>
      <c r="G48" s="16"/>
      <c r="H48" s="17"/>
    </row>
    <row r="49" spans="1:8">
      <c r="A49" s="15" t="s">
        <v>122</v>
      </c>
      <c r="B49" s="17">
        <v>10714.77</v>
      </c>
      <c r="G49" s="16"/>
      <c r="H49" s="17"/>
    </row>
    <row r="50" spans="1:8">
      <c r="A50" s="16" t="s">
        <v>123</v>
      </c>
      <c r="B50" s="17">
        <v>10714.77</v>
      </c>
      <c r="G50" s="16"/>
      <c r="H50" s="17"/>
    </row>
    <row r="51" spans="1:8">
      <c r="A51" s="15" t="s">
        <v>51</v>
      </c>
      <c r="B51" s="17">
        <v>8720.0800000000017</v>
      </c>
      <c r="G51" s="16"/>
      <c r="H51" s="17"/>
    </row>
    <row r="52" spans="1:8">
      <c r="A52" s="16" t="s">
        <v>52</v>
      </c>
      <c r="B52" s="17">
        <v>8720.0800000000017</v>
      </c>
      <c r="G52" s="16"/>
      <c r="H52" s="17"/>
    </row>
    <row r="53" spans="1:8">
      <c r="A53" s="15" t="s">
        <v>764</v>
      </c>
      <c r="B53" s="17">
        <v>17662274.370000005</v>
      </c>
      <c r="G53" s="15"/>
      <c r="H53" s="17"/>
    </row>
    <row r="54" spans="1:8">
      <c r="G54" s="16"/>
      <c r="H54" s="17"/>
    </row>
    <row r="55" spans="1:8">
      <c r="A55" s="20"/>
      <c r="B55" s="20"/>
      <c r="C55" s="20"/>
      <c r="G55" s="16"/>
      <c r="H55" s="17"/>
    </row>
    <row r="56" spans="1:8">
      <c r="G56" s="16"/>
      <c r="H56" s="17"/>
    </row>
    <row r="57" spans="1:8">
      <c r="A57" s="15"/>
      <c r="B57" s="17"/>
      <c r="G57" s="16"/>
      <c r="H57" s="17"/>
    </row>
    <row r="58" spans="1:8">
      <c r="A58" s="15"/>
      <c r="B58" s="17"/>
      <c r="G58" s="16"/>
      <c r="H58" s="17"/>
    </row>
    <row r="59" spans="1:8">
      <c r="A59" s="15"/>
      <c r="B59" s="17"/>
      <c r="G59" s="16"/>
      <c r="H59" s="17"/>
    </row>
    <row r="60" spans="1:8">
      <c r="A60" s="15"/>
      <c r="B60" s="17"/>
      <c r="G60" s="16"/>
      <c r="H60" s="17"/>
    </row>
    <row r="61" spans="1:8">
      <c r="A61" s="15"/>
      <c r="B61" s="17"/>
      <c r="G61" s="16"/>
      <c r="H61" s="17"/>
    </row>
    <row r="62" spans="1:8">
      <c r="A62" s="15"/>
      <c r="B62" s="17"/>
      <c r="G62" s="16"/>
      <c r="H62" s="17"/>
    </row>
    <row r="63" spans="1:8">
      <c r="G63" s="16"/>
      <c r="H63" s="17"/>
    </row>
    <row r="64" spans="1:8">
      <c r="G64" s="16"/>
      <c r="H64" s="17"/>
    </row>
    <row r="65" spans="7:8">
      <c r="G65" s="16"/>
      <c r="H65" s="17"/>
    </row>
    <row r="66" spans="7:8">
      <c r="G66" s="16"/>
      <c r="H66" s="17"/>
    </row>
    <row r="67" spans="7:8">
      <c r="G67" s="16"/>
      <c r="H67" s="17"/>
    </row>
    <row r="68" spans="7:8">
      <c r="G68" s="16"/>
      <c r="H68" s="17"/>
    </row>
    <row r="69" spans="7:8">
      <c r="G69" s="16"/>
      <c r="H69" s="17"/>
    </row>
    <row r="70" spans="7:8">
      <c r="G70" s="16"/>
      <c r="H70" s="17"/>
    </row>
    <row r="71" spans="7:8">
      <c r="G71" s="16"/>
      <c r="H71" s="17"/>
    </row>
    <row r="72" spans="7:8">
      <c r="G72" s="16"/>
      <c r="H72" s="17"/>
    </row>
    <row r="73" spans="7:8">
      <c r="G73" s="16"/>
      <c r="H73" s="17"/>
    </row>
    <row r="74" spans="7:8">
      <c r="G74" s="16"/>
      <c r="H74" s="17"/>
    </row>
    <row r="75" spans="7:8">
      <c r="G75" s="16"/>
      <c r="H75" s="17"/>
    </row>
    <row r="76" spans="7:8">
      <c r="G76" s="16"/>
      <c r="H76" s="17"/>
    </row>
    <row r="77" spans="7:8">
      <c r="G77" s="16"/>
      <c r="H77" s="17"/>
    </row>
    <row r="78" spans="7:8">
      <c r="G78" s="16"/>
      <c r="H78" s="17"/>
    </row>
    <row r="79" spans="7:8">
      <c r="G79" s="16"/>
      <c r="H79" s="17"/>
    </row>
    <row r="80" spans="7:8">
      <c r="G80" s="16"/>
      <c r="H80" s="17"/>
    </row>
    <row r="81" spans="7:8">
      <c r="G81" s="16"/>
      <c r="H81" s="17"/>
    </row>
    <row r="82" spans="7:8">
      <c r="G82" s="16"/>
      <c r="H82" s="17"/>
    </row>
    <row r="83" spans="7:8">
      <c r="G83" s="16"/>
      <c r="H83" s="17"/>
    </row>
    <row r="84" spans="7:8">
      <c r="G84" s="16"/>
      <c r="H84" s="17"/>
    </row>
    <row r="85" spans="7:8">
      <c r="G85" s="16"/>
      <c r="H85" s="17"/>
    </row>
    <row r="86" spans="7:8">
      <c r="G86" s="16"/>
      <c r="H86" s="17"/>
    </row>
    <row r="87" spans="7:8">
      <c r="G87" s="16"/>
      <c r="H87" s="17"/>
    </row>
    <row r="88" spans="7:8">
      <c r="G88" s="16"/>
      <c r="H88" s="17"/>
    </row>
    <row r="89" spans="7:8">
      <c r="G89" s="16"/>
      <c r="H89" s="17"/>
    </row>
    <row r="90" spans="7:8">
      <c r="G90" s="16"/>
      <c r="H90" s="17"/>
    </row>
    <row r="91" spans="7:8">
      <c r="G91" s="16"/>
      <c r="H91" s="17"/>
    </row>
    <row r="92" spans="7:8">
      <c r="G92" s="16"/>
      <c r="H92" s="17"/>
    </row>
    <row r="93" spans="7:8">
      <c r="G93" s="16"/>
      <c r="H93" s="17"/>
    </row>
    <row r="94" spans="7:8">
      <c r="G94" s="16"/>
      <c r="H94" s="17"/>
    </row>
    <row r="95" spans="7:8">
      <c r="G95" s="16"/>
      <c r="H95" s="17"/>
    </row>
    <row r="96" spans="7:8">
      <c r="G96" s="16"/>
      <c r="H96" s="17"/>
    </row>
    <row r="97" spans="7:8">
      <c r="G97" s="16"/>
      <c r="H97" s="17"/>
    </row>
    <row r="98" spans="7:8">
      <c r="G98" s="16"/>
      <c r="H98" s="17"/>
    </row>
    <row r="99" spans="7:8">
      <c r="G99" s="16"/>
      <c r="H99" s="17"/>
    </row>
    <row r="100" spans="7:8">
      <c r="G100" s="15"/>
      <c r="H100" s="17"/>
    </row>
    <row r="101" spans="7:8">
      <c r="G101" s="16"/>
      <c r="H101" s="17"/>
    </row>
    <row r="102" spans="7:8">
      <c r="G102" s="16"/>
      <c r="H102" s="17"/>
    </row>
    <row r="103" spans="7:8">
      <c r="G103" s="15"/>
      <c r="H103" s="17"/>
    </row>
    <row r="104" spans="7:8">
      <c r="G104" s="16"/>
      <c r="H104" s="17"/>
    </row>
    <row r="105" spans="7:8">
      <c r="G105" s="15"/>
      <c r="H105" s="17"/>
    </row>
    <row r="106" spans="7:8">
      <c r="G106" s="16"/>
      <c r="H106" s="17"/>
    </row>
    <row r="107" spans="7:8">
      <c r="G107" s="16"/>
      <c r="H107" s="17"/>
    </row>
    <row r="108" spans="7:8">
      <c r="G108" s="16"/>
      <c r="H108" s="17"/>
    </row>
    <row r="109" spans="7:8">
      <c r="G109" s="16"/>
      <c r="H109" s="17"/>
    </row>
    <row r="110" spans="7:8">
      <c r="G110" s="16"/>
      <c r="H110" s="17"/>
    </row>
    <row r="111" spans="7:8">
      <c r="G111" s="16"/>
      <c r="H111" s="17"/>
    </row>
    <row r="112" spans="7:8">
      <c r="G112" s="16"/>
      <c r="H112" s="17"/>
    </row>
    <row r="113" spans="7:8">
      <c r="G113" s="16"/>
      <c r="H113" s="17"/>
    </row>
    <row r="114" spans="7:8">
      <c r="G114" s="16"/>
      <c r="H114" s="17"/>
    </row>
    <row r="115" spans="7:8">
      <c r="G115" s="16"/>
      <c r="H115" s="17"/>
    </row>
    <row r="116" spans="7:8">
      <c r="G116" s="16"/>
      <c r="H116" s="17"/>
    </row>
    <row r="117" spans="7:8">
      <c r="G117" s="16"/>
      <c r="H117" s="17"/>
    </row>
    <row r="118" spans="7:8">
      <c r="G118" s="16"/>
      <c r="H118" s="17"/>
    </row>
    <row r="119" spans="7:8">
      <c r="G119" s="16"/>
      <c r="H119" s="17"/>
    </row>
    <row r="120" spans="7:8">
      <c r="G120" s="16"/>
      <c r="H120" s="17"/>
    </row>
    <row r="121" spans="7:8">
      <c r="G121" s="15"/>
      <c r="H121" s="17"/>
    </row>
    <row r="122" spans="7:8">
      <c r="G122" s="16"/>
      <c r="H122" s="17"/>
    </row>
    <row r="123" spans="7:8">
      <c r="G123" s="16"/>
      <c r="H123" s="17"/>
    </row>
    <row r="124" spans="7:8">
      <c r="G124" s="16"/>
      <c r="H124" s="17"/>
    </row>
    <row r="125" spans="7:8">
      <c r="G125" s="15"/>
      <c r="H125" s="17"/>
    </row>
    <row r="126" spans="7:8">
      <c r="G126" s="16"/>
      <c r="H126" s="17"/>
    </row>
    <row r="127" spans="7:8">
      <c r="G127" s="16"/>
      <c r="H127" s="17"/>
    </row>
    <row r="128" spans="7:8">
      <c r="G128" s="16"/>
      <c r="H128" s="17"/>
    </row>
    <row r="129" spans="7:8">
      <c r="G129" s="16"/>
      <c r="H129" s="17"/>
    </row>
    <row r="130" spans="7:8">
      <c r="G130" s="16"/>
      <c r="H130" s="17"/>
    </row>
    <row r="131" spans="7:8">
      <c r="G131" s="16"/>
      <c r="H131" s="17"/>
    </row>
    <row r="132" spans="7:8">
      <c r="G132" s="16"/>
      <c r="H132" s="17"/>
    </row>
    <row r="133" spans="7:8">
      <c r="G133" s="16"/>
      <c r="H133" s="17"/>
    </row>
    <row r="134" spans="7:8">
      <c r="G134" s="16"/>
      <c r="H134" s="17"/>
    </row>
    <row r="135" spans="7:8">
      <c r="G135" s="16"/>
      <c r="H135" s="17"/>
    </row>
    <row r="136" spans="7:8">
      <c r="G136" s="16"/>
      <c r="H136" s="17"/>
    </row>
    <row r="137" spans="7:8">
      <c r="G137" s="16"/>
      <c r="H137" s="17"/>
    </row>
    <row r="138" spans="7:8">
      <c r="G138" s="16"/>
      <c r="H138" s="17"/>
    </row>
    <row r="139" spans="7:8">
      <c r="G139" s="16"/>
      <c r="H139" s="17"/>
    </row>
    <row r="140" spans="7:8">
      <c r="G140" s="16"/>
      <c r="H140" s="17"/>
    </row>
    <row r="141" spans="7:8">
      <c r="G141" s="16"/>
      <c r="H141" s="17"/>
    </row>
    <row r="142" spans="7:8">
      <c r="G142" s="15"/>
      <c r="H142" s="17"/>
    </row>
    <row r="143" spans="7:8">
      <c r="G143" s="16"/>
      <c r="H143" s="17"/>
    </row>
    <row r="144" spans="7:8">
      <c r="G144" s="16"/>
      <c r="H144" s="17"/>
    </row>
    <row r="145" spans="7:8">
      <c r="G145" s="16"/>
      <c r="H145" s="17"/>
    </row>
    <row r="146" spans="7:8">
      <c r="G146" s="16"/>
      <c r="H146" s="17"/>
    </row>
    <row r="147" spans="7:8">
      <c r="G147" s="16"/>
      <c r="H147" s="17"/>
    </row>
    <row r="148" spans="7:8">
      <c r="G148" s="15"/>
      <c r="H148" s="17"/>
    </row>
    <row r="149" spans="7:8">
      <c r="G149" s="16"/>
      <c r="H149" s="17"/>
    </row>
    <row r="150" spans="7:8">
      <c r="G150" s="16"/>
      <c r="H150" s="17"/>
    </row>
    <row r="151" spans="7:8">
      <c r="G151" s="16"/>
      <c r="H151" s="17"/>
    </row>
    <row r="152" spans="7:8">
      <c r="G152" s="16"/>
      <c r="H152" s="17"/>
    </row>
    <row r="153" spans="7:8">
      <c r="G153" s="16"/>
      <c r="H153" s="17"/>
    </row>
    <row r="154" spans="7:8">
      <c r="G154" s="16"/>
      <c r="H154" s="17"/>
    </row>
    <row r="155" spans="7:8">
      <c r="G155" s="16"/>
      <c r="H155" s="17"/>
    </row>
    <row r="156" spans="7:8">
      <c r="G156" s="15"/>
      <c r="H156" s="17"/>
    </row>
    <row r="157" spans="7:8">
      <c r="G157" s="16"/>
      <c r="H157" s="17"/>
    </row>
    <row r="158" spans="7:8">
      <c r="G158" s="16"/>
      <c r="H158" s="17"/>
    </row>
    <row r="159" spans="7:8">
      <c r="G159" s="16"/>
      <c r="H159" s="17"/>
    </row>
    <row r="160" spans="7:8">
      <c r="G160" s="16"/>
      <c r="H160" s="17"/>
    </row>
    <row r="161" spans="7:8">
      <c r="G161" s="15"/>
      <c r="H161" s="17"/>
    </row>
    <row r="162" spans="7:8">
      <c r="G162" s="16"/>
      <c r="H162" s="17"/>
    </row>
    <row r="163" spans="7:8">
      <c r="G163" s="15"/>
      <c r="H163" s="17"/>
    </row>
    <row r="164" spans="7:8">
      <c r="G164" s="16"/>
      <c r="H164" s="17"/>
    </row>
    <row r="165" spans="7:8">
      <c r="G165" s="16"/>
      <c r="H165" s="17"/>
    </row>
    <row r="166" spans="7:8">
      <c r="G166" s="16"/>
      <c r="H166" s="17"/>
    </row>
    <row r="167" spans="7:8">
      <c r="G167" s="16"/>
      <c r="H167" s="17"/>
    </row>
    <row r="168" spans="7:8">
      <c r="G168" s="16"/>
      <c r="H168" s="17"/>
    </row>
    <row r="169" spans="7:8">
      <c r="G169" s="16"/>
      <c r="H169" s="17"/>
    </row>
    <row r="170" spans="7:8">
      <c r="G170" s="15"/>
      <c r="H170" s="17"/>
    </row>
    <row r="171" spans="7:8">
      <c r="G171" s="16"/>
      <c r="H171" s="17"/>
    </row>
    <row r="172" spans="7:8">
      <c r="G172" s="16"/>
      <c r="H172" s="17"/>
    </row>
    <row r="173" spans="7:8">
      <c r="G173" s="16"/>
      <c r="H173" s="17"/>
    </row>
    <row r="174" spans="7:8">
      <c r="G174" s="16"/>
      <c r="H174" s="17"/>
    </row>
    <row r="175" spans="7:8">
      <c r="G175" s="16"/>
      <c r="H175" s="17"/>
    </row>
    <row r="176" spans="7:8">
      <c r="G176" s="15"/>
      <c r="H176" s="17"/>
    </row>
    <row r="177" spans="7:8">
      <c r="G177" s="16"/>
      <c r="H177" s="17"/>
    </row>
    <row r="178" spans="7:8">
      <c r="G178" s="16"/>
      <c r="H178" s="17"/>
    </row>
    <row r="179" spans="7:8">
      <c r="G179" s="16"/>
      <c r="H179" s="17"/>
    </row>
    <row r="180" spans="7:8">
      <c r="G180" s="16"/>
      <c r="H180" s="17"/>
    </row>
    <row r="181" spans="7:8">
      <c r="G181" s="16"/>
      <c r="H181" s="17"/>
    </row>
    <row r="182" spans="7:8">
      <c r="G182" s="16"/>
      <c r="H182" s="17"/>
    </row>
    <row r="183" spans="7:8">
      <c r="G183" s="15"/>
      <c r="H183" s="17"/>
    </row>
    <row r="184" spans="7:8">
      <c r="G184" s="16"/>
      <c r="H184" s="17"/>
    </row>
    <row r="185" spans="7:8">
      <c r="G185" s="16"/>
      <c r="H185" s="17"/>
    </row>
    <row r="186" spans="7:8">
      <c r="G186" s="16"/>
      <c r="H186" s="17"/>
    </row>
    <row r="187" spans="7:8">
      <c r="G187" s="16"/>
      <c r="H187" s="17"/>
    </row>
    <row r="188" spans="7:8">
      <c r="G188" s="16"/>
      <c r="H188" s="17"/>
    </row>
    <row r="189" spans="7:8">
      <c r="G189" s="16"/>
      <c r="H189" s="17"/>
    </row>
    <row r="190" spans="7:8">
      <c r="G190" s="16"/>
      <c r="H190" s="17"/>
    </row>
    <row r="191" spans="7:8">
      <c r="G191" s="16"/>
      <c r="H191" s="17"/>
    </row>
    <row r="192" spans="7:8">
      <c r="G192" s="16"/>
      <c r="H192" s="17"/>
    </row>
    <row r="193" spans="7:8">
      <c r="G193" s="16"/>
      <c r="H193" s="17"/>
    </row>
    <row r="194" spans="7:8">
      <c r="G194" s="16"/>
      <c r="H194" s="17"/>
    </row>
    <row r="195" spans="7:8">
      <c r="G195" s="16"/>
      <c r="H195" s="17"/>
    </row>
    <row r="196" spans="7:8">
      <c r="G196" s="16"/>
      <c r="H196" s="17"/>
    </row>
    <row r="197" spans="7:8">
      <c r="G197" s="16"/>
      <c r="H197" s="17"/>
    </row>
    <row r="198" spans="7:8">
      <c r="G198" s="16"/>
      <c r="H198" s="17"/>
    </row>
    <row r="199" spans="7:8">
      <c r="G199" s="15"/>
      <c r="H199" s="17"/>
    </row>
    <row r="200" spans="7:8">
      <c r="G200" s="16"/>
      <c r="H200" s="17"/>
    </row>
    <row r="201" spans="7:8">
      <c r="G201" s="15"/>
      <c r="H201" s="17"/>
    </row>
    <row r="202" spans="7:8">
      <c r="G202" s="16"/>
      <c r="H202" s="17"/>
    </row>
    <row r="203" spans="7:8">
      <c r="G203" s="16"/>
      <c r="H203" s="17"/>
    </row>
    <row r="204" spans="7:8">
      <c r="G204" s="15"/>
      <c r="H204" s="17"/>
    </row>
    <row r="205" spans="7:8">
      <c r="G205" s="16"/>
      <c r="H205" s="17"/>
    </row>
    <row r="206" spans="7:8">
      <c r="G206" s="15"/>
      <c r="H206" s="17"/>
    </row>
    <row r="207" spans="7:8">
      <c r="G207" s="16"/>
      <c r="H207" s="17"/>
    </row>
    <row r="208" spans="7:8">
      <c r="G208" s="15"/>
      <c r="H208" s="17"/>
    </row>
    <row r="209" spans="7:8">
      <c r="G209" s="16"/>
      <c r="H209" s="17"/>
    </row>
    <row r="210" spans="7:8">
      <c r="G210" s="16"/>
      <c r="H210" s="17"/>
    </row>
    <row r="211" spans="7:8">
      <c r="G211" s="15"/>
      <c r="H211" s="17"/>
    </row>
    <row r="212" spans="7:8">
      <c r="G212" s="16"/>
      <c r="H212" s="17"/>
    </row>
    <row r="213" spans="7:8">
      <c r="G213" s="16"/>
      <c r="H213" s="17"/>
    </row>
    <row r="214" spans="7:8">
      <c r="G214" s="16"/>
      <c r="H214" s="17"/>
    </row>
    <row r="215" spans="7:8">
      <c r="G215" s="16"/>
      <c r="H215" s="17"/>
    </row>
    <row r="216" spans="7:8">
      <c r="G216" s="16"/>
      <c r="H216" s="17"/>
    </row>
    <row r="217" spans="7:8">
      <c r="G217" s="16"/>
      <c r="H217" s="17"/>
    </row>
    <row r="218" spans="7:8">
      <c r="G218" s="16"/>
      <c r="H218" s="17"/>
    </row>
    <row r="219" spans="7:8">
      <c r="G219" s="16"/>
      <c r="H219" s="17"/>
    </row>
    <row r="220" spans="7:8">
      <c r="G220" s="16"/>
      <c r="H220" s="17"/>
    </row>
    <row r="221" spans="7:8">
      <c r="G221" s="15"/>
      <c r="H221" s="17"/>
    </row>
    <row r="222" spans="7:8">
      <c r="G222" s="16"/>
      <c r="H222" s="17"/>
    </row>
    <row r="223" spans="7:8">
      <c r="G223" s="16"/>
      <c r="H223" s="17"/>
    </row>
    <row r="224" spans="7:8">
      <c r="G224" s="16"/>
      <c r="H224" s="17"/>
    </row>
    <row r="225" spans="7:8">
      <c r="G225" s="16"/>
      <c r="H225" s="17"/>
    </row>
    <row r="226" spans="7:8">
      <c r="G226" s="15"/>
      <c r="H226" s="17"/>
    </row>
    <row r="227" spans="7:8">
      <c r="G227" s="16"/>
      <c r="H227" s="17"/>
    </row>
    <row r="228" spans="7:8">
      <c r="G228" s="15"/>
      <c r="H228" s="17"/>
    </row>
    <row r="229" spans="7:8">
      <c r="G229" s="16"/>
      <c r="H229" s="17"/>
    </row>
    <row r="230" spans="7:8">
      <c r="G230" s="16"/>
      <c r="H230" s="17"/>
    </row>
    <row r="231" spans="7:8">
      <c r="G231" s="15"/>
      <c r="H231" s="17"/>
    </row>
    <row r="232" spans="7:8">
      <c r="G232" s="16"/>
      <c r="H232" s="17"/>
    </row>
    <row r="233" spans="7:8">
      <c r="G233" s="16"/>
      <c r="H233" s="17"/>
    </row>
    <row r="234" spans="7:8">
      <c r="G234" s="15"/>
      <c r="H234" s="17"/>
    </row>
    <row r="235" spans="7:8">
      <c r="G235" s="16"/>
      <c r="H235" s="17"/>
    </row>
    <row r="236" spans="7:8">
      <c r="G236" s="16"/>
      <c r="H236" s="17"/>
    </row>
    <row r="237" spans="7:8">
      <c r="G237" s="16"/>
      <c r="H237" s="17"/>
    </row>
    <row r="238" spans="7:8">
      <c r="G238" s="16"/>
      <c r="H238" s="17"/>
    </row>
    <row r="239" spans="7:8">
      <c r="G239" s="16"/>
      <c r="H239" s="17"/>
    </row>
    <row r="240" spans="7:8">
      <c r="G240" s="16"/>
      <c r="H240" s="17"/>
    </row>
    <row r="241" spans="7:8">
      <c r="G241" s="16"/>
      <c r="H241" s="17"/>
    </row>
    <row r="242" spans="7:8">
      <c r="G242" s="16"/>
      <c r="H242" s="17"/>
    </row>
    <row r="243" spans="7:8">
      <c r="G243" s="16"/>
      <c r="H243" s="17"/>
    </row>
    <row r="244" spans="7:8">
      <c r="G244" s="16"/>
      <c r="H244" s="17"/>
    </row>
    <row r="245" spans="7:8">
      <c r="G245" s="16"/>
      <c r="H245" s="17"/>
    </row>
    <row r="246" spans="7:8">
      <c r="G246" s="16"/>
      <c r="H246" s="17"/>
    </row>
    <row r="247" spans="7:8">
      <c r="G247" s="16"/>
      <c r="H247" s="17"/>
    </row>
    <row r="248" spans="7:8">
      <c r="G248" s="16"/>
      <c r="H248" s="17"/>
    </row>
    <row r="249" spans="7:8">
      <c r="G249" s="16"/>
      <c r="H249" s="17"/>
    </row>
    <row r="250" spans="7:8">
      <c r="G250" s="16"/>
      <c r="H250" s="17"/>
    </row>
    <row r="251" spans="7:8">
      <c r="G251" s="15"/>
      <c r="H251" s="17"/>
    </row>
    <row r="252" spans="7:8">
      <c r="G252" s="16"/>
      <c r="H252" s="17"/>
    </row>
    <row r="253" spans="7:8">
      <c r="G253" s="15"/>
      <c r="H253" s="17"/>
    </row>
    <row r="254" spans="7:8">
      <c r="G254" s="16"/>
      <c r="H254" s="17"/>
    </row>
    <row r="255" spans="7:8">
      <c r="G255" s="16"/>
      <c r="H255" s="17"/>
    </row>
    <row r="256" spans="7:8">
      <c r="G256" s="16"/>
      <c r="H256" s="17"/>
    </row>
    <row r="257" spans="7:8">
      <c r="G257" s="16"/>
      <c r="H257" s="17"/>
    </row>
    <row r="258" spans="7:8">
      <c r="G258" s="16"/>
      <c r="H258" s="17"/>
    </row>
    <row r="259" spans="7:8">
      <c r="G259" s="16"/>
      <c r="H259" s="17"/>
    </row>
    <row r="260" spans="7:8">
      <c r="G260" s="16"/>
      <c r="H260" s="17"/>
    </row>
    <row r="261" spans="7:8">
      <c r="G261" s="16"/>
      <c r="H261" s="17"/>
    </row>
    <row r="262" spans="7:8">
      <c r="G262" s="15"/>
      <c r="H262" s="17"/>
    </row>
    <row r="263" spans="7:8">
      <c r="G263" s="16"/>
      <c r="H263" s="17"/>
    </row>
    <row r="264" spans="7:8">
      <c r="G264" s="16"/>
      <c r="H264" s="17"/>
    </row>
    <row r="265" spans="7:8">
      <c r="G265" s="15"/>
      <c r="H265" s="17"/>
    </row>
    <row r="266" spans="7:8">
      <c r="G266" s="16"/>
      <c r="H266" s="17"/>
    </row>
    <row r="267" spans="7:8">
      <c r="G267" s="16"/>
      <c r="H267" s="17"/>
    </row>
    <row r="268" spans="7:8">
      <c r="G268" s="16"/>
      <c r="H268" s="17"/>
    </row>
    <row r="269" spans="7:8">
      <c r="G269" s="16"/>
      <c r="H269" s="17"/>
    </row>
    <row r="270" spans="7:8">
      <c r="G270" s="16"/>
      <c r="H270" s="17"/>
    </row>
    <row r="271" spans="7:8">
      <c r="G271" s="16"/>
      <c r="H271" s="17"/>
    </row>
    <row r="272" spans="7:8">
      <c r="G272" s="16"/>
      <c r="H272" s="17"/>
    </row>
    <row r="273" spans="7:8">
      <c r="G273" s="16"/>
      <c r="H273" s="17"/>
    </row>
    <row r="274" spans="7:8">
      <c r="G274" s="16"/>
      <c r="H274" s="17"/>
    </row>
    <row r="275" spans="7:8">
      <c r="G275" s="16"/>
      <c r="H275" s="17"/>
    </row>
    <row r="276" spans="7:8">
      <c r="G276" s="16"/>
      <c r="H276" s="17"/>
    </row>
    <row r="277" spans="7:8">
      <c r="G277" s="16"/>
      <c r="H277" s="17"/>
    </row>
    <row r="278" spans="7:8">
      <c r="G278" s="16"/>
      <c r="H278" s="17"/>
    </row>
    <row r="279" spans="7:8">
      <c r="G279" s="16"/>
      <c r="H279" s="17"/>
    </row>
    <row r="280" spans="7:8">
      <c r="G280" s="16"/>
      <c r="H280" s="17"/>
    </row>
    <row r="281" spans="7:8">
      <c r="G281" s="16"/>
      <c r="H281" s="17"/>
    </row>
    <row r="282" spans="7:8">
      <c r="G282" s="16"/>
      <c r="H282" s="17"/>
    </row>
    <row r="283" spans="7:8">
      <c r="G283" s="16"/>
      <c r="H283" s="17"/>
    </row>
    <row r="284" spans="7:8">
      <c r="G284" s="16"/>
      <c r="H284" s="17"/>
    </row>
    <row r="285" spans="7:8">
      <c r="G285" s="16"/>
      <c r="H285" s="17"/>
    </row>
    <row r="286" spans="7:8">
      <c r="G286" s="16"/>
      <c r="H286" s="17"/>
    </row>
    <row r="287" spans="7:8">
      <c r="G287" s="16"/>
      <c r="H287" s="17"/>
    </row>
    <row r="288" spans="7:8">
      <c r="G288" s="16"/>
      <c r="H288" s="17"/>
    </row>
    <row r="289" spans="7:8">
      <c r="G289" s="16"/>
      <c r="H289" s="17"/>
    </row>
    <row r="290" spans="7:8">
      <c r="G290" s="16"/>
      <c r="H290" s="17"/>
    </row>
    <row r="291" spans="7:8">
      <c r="G291" s="16"/>
      <c r="H291" s="17"/>
    </row>
    <row r="292" spans="7:8">
      <c r="G292" s="15"/>
      <c r="H292" s="17"/>
    </row>
    <row r="293" spans="7:8">
      <c r="G293" s="16"/>
      <c r="H293" s="17"/>
    </row>
    <row r="294" spans="7:8">
      <c r="G294" s="16"/>
      <c r="H294" s="17"/>
    </row>
    <row r="295" spans="7:8">
      <c r="G295" s="16"/>
      <c r="H295" s="17"/>
    </row>
    <row r="296" spans="7:8">
      <c r="G296" s="16"/>
      <c r="H296" s="17"/>
    </row>
    <row r="297" spans="7:8">
      <c r="G297" s="16"/>
      <c r="H297" s="17"/>
    </row>
    <row r="298" spans="7:8">
      <c r="G298" s="16"/>
      <c r="H298" s="17"/>
    </row>
    <row r="299" spans="7:8">
      <c r="G299" s="15"/>
      <c r="H299" s="17"/>
    </row>
    <row r="300" spans="7:8">
      <c r="G300" s="16"/>
      <c r="H300" s="17"/>
    </row>
    <row r="301" spans="7:8">
      <c r="G301" s="16"/>
      <c r="H301" s="17"/>
    </row>
    <row r="302" spans="7:8">
      <c r="G302" s="16"/>
      <c r="H302" s="17"/>
    </row>
    <row r="303" spans="7:8">
      <c r="G303" s="16"/>
      <c r="H303" s="17"/>
    </row>
    <row r="304" spans="7:8">
      <c r="G304" s="16"/>
      <c r="H304" s="17"/>
    </row>
    <row r="305" spans="7:8">
      <c r="G305" s="16"/>
      <c r="H305" s="17"/>
    </row>
    <row r="306" spans="7:8">
      <c r="G306" s="16"/>
      <c r="H306" s="17"/>
    </row>
    <row r="307" spans="7:8">
      <c r="G307" s="16"/>
      <c r="H307" s="17"/>
    </row>
    <row r="308" spans="7:8">
      <c r="G308" s="16"/>
      <c r="H308" s="17"/>
    </row>
    <row r="309" spans="7:8">
      <c r="G309" s="16"/>
      <c r="H309" s="17"/>
    </row>
    <row r="310" spans="7:8">
      <c r="G310" s="16"/>
      <c r="H310" s="17"/>
    </row>
    <row r="311" spans="7:8">
      <c r="G311" s="16"/>
      <c r="H311" s="17"/>
    </row>
    <row r="312" spans="7:8">
      <c r="G312" s="16"/>
      <c r="H312" s="17"/>
    </row>
    <row r="313" spans="7:8">
      <c r="G313" s="16"/>
      <c r="H313" s="17"/>
    </row>
    <row r="314" spans="7:8">
      <c r="G314" s="16"/>
      <c r="H314" s="17"/>
    </row>
    <row r="315" spans="7:8">
      <c r="G315" s="16"/>
      <c r="H315" s="17"/>
    </row>
    <row r="316" spans="7:8">
      <c r="G316" s="16"/>
      <c r="H316" s="17"/>
    </row>
    <row r="317" spans="7:8">
      <c r="G317" s="16"/>
      <c r="H317" s="17"/>
    </row>
    <row r="318" spans="7:8">
      <c r="G318" s="16"/>
      <c r="H318" s="17"/>
    </row>
    <row r="319" spans="7:8">
      <c r="G319" s="16"/>
      <c r="H319" s="17"/>
    </row>
    <row r="320" spans="7:8">
      <c r="G320" s="16"/>
      <c r="H320" s="17"/>
    </row>
    <row r="321" spans="7:8">
      <c r="G321" s="16"/>
      <c r="H321" s="17"/>
    </row>
    <row r="322" spans="7:8">
      <c r="G322" s="16"/>
      <c r="H322" s="17"/>
    </row>
    <row r="323" spans="7:8">
      <c r="G323" s="15"/>
      <c r="H323" s="17"/>
    </row>
    <row r="324" spans="7:8">
      <c r="G324" s="16"/>
      <c r="H324" s="17"/>
    </row>
    <row r="325" spans="7:8">
      <c r="G325" s="16"/>
      <c r="H325" s="17"/>
    </row>
    <row r="326" spans="7:8">
      <c r="G326" s="16"/>
      <c r="H326" s="17"/>
    </row>
    <row r="327" spans="7:8">
      <c r="G327" s="16"/>
      <c r="H327" s="17"/>
    </row>
    <row r="328" spans="7:8">
      <c r="G328" s="16"/>
      <c r="H328" s="17"/>
    </row>
    <row r="329" spans="7:8">
      <c r="G329" s="16"/>
      <c r="H329" s="17"/>
    </row>
    <row r="330" spans="7:8">
      <c r="G330" s="16"/>
      <c r="H330" s="17"/>
    </row>
    <row r="331" spans="7:8">
      <c r="G331" s="16"/>
      <c r="H331" s="17"/>
    </row>
    <row r="332" spans="7:8">
      <c r="G332" s="16"/>
      <c r="H332" s="17"/>
    </row>
    <row r="333" spans="7:8">
      <c r="G333" s="16"/>
      <c r="H333" s="17"/>
    </row>
    <row r="334" spans="7:8">
      <c r="G334" s="16"/>
      <c r="H334" s="17"/>
    </row>
    <row r="335" spans="7:8">
      <c r="G335" s="16"/>
      <c r="H335" s="17"/>
    </row>
    <row r="336" spans="7:8">
      <c r="G336" s="16"/>
      <c r="H336" s="17"/>
    </row>
    <row r="337" spans="7:8">
      <c r="G337" s="16"/>
      <c r="H337" s="17"/>
    </row>
    <row r="338" spans="7:8">
      <c r="G338" s="16"/>
      <c r="H338" s="17"/>
    </row>
    <row r="339" spans="7:8">
      <c r="G339" s="16"/>
      <c r="H339" s="17"/>
    </row>
    <row r="340" spans="7:8">
      <c r="G340" s="16"/>
      <c r="H340" s="17"/>
    </row>
    <row r="341" spans="7:8">
      <c r="G341" s="16"/>
      <c r="H341" s="17"/>
    </row>
    <row r="342" spans="7:8">
      <c r="G342" s="16"/>
      <c r="H342" s="17"/>
    </row>
    <row r="343" spans="7:8">
      <c r="G343" s="16"/>
      <c r="H343" s="17"/>
    </row>
    <row r="344" spans="7:8">
      <c r="G344" s="16"/>
      <c r="H344" s="17"/>
    </row>
    <row r="345" spans="7:8">
      <c r="G345" s="16"/>
      <c r="H345" s="17"/>
    </row>
    <row r="346" spans="7:8">
      <c r="G346" s="16"/>
      <c r="H346" s="17"/>
    </row>
    <row r="347" spans="7:8">
      <c r="G347" s="16"/>
      <c r="H347" s="17"/>
    </row>
    <row r="348" spans="7:8">
      <c r="G348" s="16"/>
      <c r="H348" s="17"/>
    </row>
    <row r="349" spans="7:8">
      <c r="G349" s="16"/>
      <c r="H349" s="17"/>
    </row>
    <row r="350" spans="7:8">
      <c r="G350" s="16"/>
      <c r="H350" s="17"/>
    </row>
    <row r="351" spans="7:8">
      <c r="G351" s="16"/>
      <c r="H351" s="17"/>
    </row>
    <row r="352" spans="7:8">
      <c r="G352" s="16"/>
      <c r="H352" s="17"/>
    </row>
    <row r="353" spans="7:8">
      <c r="G353" s="16"/>
      <c r="H353" s="17"/>
    </row>
    <row r="354" spans="7:8">
      <c r="G354" s="16"/>
      <c r="H354" s="17"/>
    </row>
    <row r="355" spans="7:8">
      <c r="G355" s="16"/>
      <c r="H355" s="17"/>
    </row>
    <row r="356" spans="7:8">
      <c r="G356" s="15"/>
      <c r="H356"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showGridLines="0" zoomScale="80" zoomScaleNormal="80" workbookViewId="0">
      <selection activeCell="R19" sqref="R19"/>
    </sheetView>
  </sheetViews>
  <sheetFormatPr defaultRowHeight="14"/>
  <sheetData>
    <row r="1" spans="1:14">
      <c r="A1" s="32"/>
      <c r="B1" s="32"/>
      <c r="C1" s="32"/>
      <c r="D1" s="32"/>
      <c r="E1" s="32"/>
      <c r="F1" s="32"/>
      <c r="G1" s="32"/>
      <c r="H1" s="32"/>
      <c r="I1" s="32"/>
      <c r="J1" s="32"/>
      <c r="K1" s="32"/>
      <c r="L1" s="32"/>
      <c r="M1" s="32"/>
      <c r="N1" s="32"/>
    </row>
    <row r="2" spans="1:14" ht="28">
      <c r="A2" s="32"/>
      <c r="B2" s="32"/>
      <c r="C2" s="33" t="s">
        <v>781</v>
      </c>
      <c r="D2" s="32"/>
      <c r="E2" s="32"/>
      <c r="F2" s="32"/>
      <c r="G2" s="32"/>
      <c r="H2" s="32"/>
      <c r="I2" s="32"/>
      <c r="J2" s="32"/>
      <c r="K2" s="32"/>
      <c r="L2" s="32"/>
      <c r="M2" s="32"/>
      <c r="N2" s="32"/>
    </row>
    <row r="3" spans="1:14">
      <c r="A3" s="32"/>
      <c r="B3" s="32"/>
      <c r="C3" s="32"/>
      <c r="D3" s="32"/>
      <c r="E3" s="32"/>
      <c r="F3" s="32"/>
      <c r="G3" s="32"/>
      <c r="H3" s="32"/>
      <c r="I3" s="32"/>
      <c r="J3" s="32"/>
      <c r="K3" s="32"/>
      <c r="L3" s="32"/>
      <c r="M3" s="32"/>
      <c r="N3" s="32"/>
    </row>
    <row r="4" spans="1:14">
      <c r="A4" s="32"/>
      <c r="B4" s="32"/>
      <c r="C4" s="32"/>
      <c r="D4" s="32"/>
      <c r="E4" s="32"/>
      <c r="F4" s="32"/>
      <c r="G4" s="32"/>
      <c r="H4" s="32"/>
      <c r="I4" s="32"/>
      <c r="J4" s="32"/>
      <c r="K4" s="32"/>
      <c r="L4" s="32"/>
      <c r="M4" s="32"/>
      <c r="N4" s="32"/>
    </row>
    <row r="5" spans="1:14">
      <c r="A5" s="23"/>
      <c r="B5" s="23"/>
      <c r="C5" s="23"/>
      <c r="D5" s="23"/>
      <c r="E5" s="23"/>
      <c r="F5" s="23"/>
      <c r="G5" s="23"/>
      <c r="H5" s="23"/>
      <c r="I5" s="23"/>
      <c r="J5" s="23"/>
      <c r="K5" s="23"/>
      <c r="L5" s="23"/>
      <c r="M5" s="23"/>
      <c r="N5" s="2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Analysis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kartik Mehta</dc:creator>
  <cp:lastModifiedBy>SHRAVYA RAMADUGU</cp:lastModifiedBy>
  <dcterms:created xsi:type="dcterms:W3CDTF">2024-12-21T18:19:35Z</dcterms:created>
  <dcterms:modified xsi:type="dcterms:W3CDTF">2024-12-24T07:06:37Z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