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Naidu\Desktop\SHRAVANAN\job\DATA ANALYTICS\TOPS\"/>
    </mc:Choice>
  </mc:AlternateContent>
  <xr:revisionPtr revIDLastSave="0" documentId="8_{E7CB1EF3-8957-448C-84C5-28C09EE027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7" r:id="rId1"/>
    <sheet name="stocks data" sheetId="3" r:id="rId2"/>
    <sheet name="correlation" sheetId="5" r:id="rId3"/>
    <sheet name="Sheet2" sheetId="8" r:id="rId4"/>
    <sheet name="stats" sheetId="6" r:id="rId5"/>
  </sheets>
  <calcPr calcId="191029"/>
  <pivotCaches>
    <pivotCache cacheId="10" r:id="rId6"/>
    <pivotCache cacheId="19" r:id="rId7"/>
  </pivotCaches>
  <fileRecoveryPr repairLoad="1"/>
</workbook>
</file>

<file path=xl/calcChain.xml><?xml version="1.0" encoding="utf-8"?>
<calcChain xmlns="http://schemas.openxmlformats.org/spreadsheetml/2006/main">
  <c r="C32" i="3" l="1"/>
  <c r="D32" i="3"/>
  <c r="E32" i="3"/>
  <c r="B32" i="3"/>
  <c r="C30" i="3"/>
  <c r="D30" i="3"/>
  <c r="E30" i="3"/>
  <c r="B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mdb" description="Connection to the 'imdb' query in the workbook." type="5" refreshedVersion="0" background="1">
    <dbPr connection="Provider=Microsoft.Mashup.OleDb.1;Data Source=$Workbook$;Location=imdb;Extended Properties=&quot;&quot;" command="SELECT * FROM [imdb]"/>
  </connection>
</connections>
</file>

<file path=xl/sharedStrings.xml><?xml version="1.0" encoding="utf-8"?>
<sst xmlns="http://schemas.openxmlformats.org/spreadsheetml/2006/main" count="114" uniqueCount="38">
  <si>
    <t>Count</t>
  </si>
  <si>
    <t>Document Date</t>
  </si>
  <si>
    <t>Zotto</t>
  </si>
  <si>
    <t>Survelia</t>
  </si>
  <si>
    <t>Jecco</t>
  </si>
  <si>
    <t>Maxp</t>
  </si>
  <si>
    <t>Sum</t>
  </si>
  <si>
    <t>Mean</t>
  </si>
  <si>
    <t>SD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</si>
  <si>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</si>
  <si>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</si>
  <si>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</si>
  <si>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</si>
  <si>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</si>
  <si>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</si>
  <si>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</si>
  <si>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</si>
  <si>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</si>
  <si>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</si>
  <si>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</si>
  <si>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</si>
  <si>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</si>
  <si>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t>Column1</t>
  </si>
  <si>
    <t>Column2</t>
  </si>
  <si>
    <t>Column3</t>
  </si>
  <si>
    <t>Column4</t>
  </si>
  <si>
    <t>Average</t>
  </si>
  <si>
    <t>Running Total</t>
  </si>
  <si>
    <t>Column5</t>
  </si>
  <si>
    <t>Row Labels</t>
  </si>
  <si>
    <t>Grand Total</t>
  </si>
  <si>
    <t>Feb</t>
  </si>
  <si>
    <t>Mar</t>
  </si>
  <si>
    <t>Apr</t>
  </si>
  <si>
    <t>Sum of Zotto</t>
  </si>
  <si>
    <t>Sum of Maxp</t>
  </si>
  <si>
    <t>Sum of Survelia</t>
  </si>
  <si>
    <t>Sum of Jecco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</si>
</sst>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justify" wrapText="1"/>
    </xf>
    <xf numFmtId="164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0" fillId="0" borderId="0" xfId="0" applyAlignment="1">
      <alignment vertical="justify" wrapText="1"/>
    </xf>
    <xf numFmtId="0" fontId="16" fillId="0" borderId="0" xfId="0" applyFont="1"/>
    <xf numFmtId="43" fontId="0" fillId="0" borderId="0" xfId="1" applyFont="1" applyFill="1" applyBorder="1" applyAlignment="1"/>
    <xf numFmtId="43" fontId="0" fillId="0" borderId="10" xfId="1" applyFont="1" applyFill="1" applyBorder="1" applyAlignment="1"/>
    <xf numFmtId="0" fontId="19" fillId="0" borderId="12" xfId="0" applyFon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justify" textRotation="0" wrapText="1" indent="0" justifyLastLine="0" shrinkToFit="0" readingOrder="0"/>
    </dxf>
    <dxf>
      <numFmt numFmtId="164" formatCode="[$-14009]dd/mm/yyyy;@"/>
      <alignment horizontal="general" vertical="justify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8972663794384"/>
          <c:y val="0.14605405405405408"/>
          <c:w val="0.86266373248155304"/>
          <c:h val="0.42821082499822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Zotto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correlation!$B$1:$E$1</c:f>
              <c:strCache>
                <c:ptCount val="4"/>
                <c:pt idx="0">
                  <c:v>Zotto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correlation!$B$2:$E$2</c:f>
              <c:numCache>
                <c:formatCode>_(* #,##0.00_);_(* \(#,##0.00\);_(* "-"??_);_(@_)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70D-9247-99474EFC7018}"/>
            </c:ext>
          </c:extLst>
        </c:ser>
        <c:ser>
          <c:idx val="1"/>
          <c:order val="1"/>
          <c:tx>
            <c:strRef>
              <c:f>correlation!$A$3</c:f>
              <c:strCache>
                <c:ptCount val="1"/>
                <c:pt idx="0">
                  <c:v>Maxp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correlation!$B$1:$E$1</c:f>
              <c:strCache>
                <c:ptCount val="4"/>
                <c:pt idx="0">
                  <c:v>Zotto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correlation!$B$3:$E$3</c:f>
              <c:numCache>
                <c:formatCode>_(* #,##0.00_);_(* \(#,##0.00\);_(* "-"??_);_(@_)</c:formatCode>
                <c:ptCount val="4"/>
                <c:pt idx="0">
                  <c:v>0.140418223302193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70D-9247-99474EFC7018}"/>
            </c:ext>
          </c:extLst>
        </c:ser>
        <c:ser>
          <c:idx val="2"/>
          <c:order val="2"/>
          <c:tx>
            <c:strRef>
              <c:f>correlation!$A$4</c:f>
              <c:strCache>
                <c:ptCount val="1"/>
                <c:pt idx="0">
                  <c:v>Survelia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correlation!$B$1:$E$1</c:f>
              <c:strCache>
                <c:ptCount val="4"/>
                <c:pt idx="0">
                  <c:v>Zotto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correlation!$B$4:$E$4</c:f>
              <c:numCache>
                <c:formatCode>_(* #,##0.00_);_(* \(#,##0.00\);_(* "-"??_);_(@_)</c:formatCode>
                <c:ptCount val="4"/>
                <c:pt idx="0">
                  <c:v>-0.25726372981199364</c:v>
                </c:pt>
                <c:pt idx="1">
                  <c:v>-0.15899708322190687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70D-9247-99474EFC7018}"/>
            </c:ext>
          </c:extLst>
        </c:ser>
        <c:ser>
          <c:idx val="3"/>
          <c:order val="3"/>
          <c:tx>
            <c:strRef>
              <c:f>correlation!$A$5</c:f>
              <c:strCache>
                <c:ptCount val="1"/>
                <c:pt idx="0">
                  <c:v>Jecco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correlation!$B$1:$E$1</c:f>
              <c:strCache>
                <c:ptCount val="4"/>
                <c:pt idx="0">
                  <c:v>Zotto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correlation!$B$5:$E$5</c:f>
              <c:numCache>
                <c:formatCode>_(* #,##0.00_);_(* \(#,##0.00\);_(* "-"??_);_(@_)</c:formatCode>
                <c:ptCount val="4"/>
                <c:pt idx="0">
                  <c:v>7.4870331906846999E-2</c:v>
                </c:pt>
                <c:pt idx="1">
                  <c:v>-0.19925683466890948</c:v>
                </c:pt>
                <c:pt idx="2">
                  <c:v>-3.711639554787171E-2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B-470D-9247-99474EFC7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4889695"/>
        <c:axId val="634896895"/>
      </c:barChart>
      <c:catAx>
        <c:axId val="634889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6895"/>
        <c:crosses val="autoZero"/>
        <c:auto val="1"/>
        <c:lblAlgn val="ctr"/>
        <c:lblOffset val="100"/>
        <c:noMultiLvlLbl val="0"/>
      </c:catAx>
      <c:valAx>
        <c:axId val="6348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171450</xdr:rowOff>
    </xdr:from>
    <xdr:to>
      <xdr:col>11</xdr:col>
      <xdr:colOff>381000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F5F94-19D0-5074-CDBD-D6CBC6053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 Naidu" refreshedDate="45113.861343634257" createdVersion="8" refreshedVersion="8" minRefreshableVersion="3" recordCount="28" xr:uid="{8D55C5AC-023B-4946-9E5D-24B1ACFF00F0}">
  <cacheSource type="worksheet">
    <worksheetSource name="Table2"/>
  </cacheSource>
  <cacheFields count="7">
    <cacheField name="Document Date" numFmtId="164">
      <sharedItems containsSemiMixedTypes="0" containsNonDate="0" containsDate="1" containsString="0" minDate="2011-02-14T00:00:00" maxDate="2011-04-27T00:00:00" count="16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</sharedItems>
      <fieldGroup par="6"/>
    </cacheField>
    <cacheField name="Zotto" numFmtId="0">
      <sharedItems containsSemiMixedTypes="0" containsString="0" containsNumber="1" minValue="11.67" maxValue="90.67" count="17">
        <n v="23.67"/>
        <n v="56.23"/>
        <n v="67.89"/>
        <n v="12.56"/>
        <n v="23.56"/>
        <n v="90.67"/>
        <n v="23.34"/>
        <n v="66.34"/>
        <n v="89.52"/>
        <n v="33.119999999999997"/>
        <n v="67.900000000000006"/>
        <n v="12.34"/>
        <n v="11.67"/>
        <n v="29.61"/>
        <n v="41.65"/>
        <n v="31.33"/>
        <n v="75.180000000000007"/>
      </sharedItems>
    </cacheField>
    <cacheField name="Maxp" numFmtId="0">
      <sharedItems containsSemiMixedTypes="0" containsString="0" containsNumber="1" minValue="12.56" maxValue="75.180000000000007" count="6">
        <n v="31.33"/>
        <n v="67.900000000000006"/>
        <n v="16.53"/>
        <n v="41.65"/>
        <n v="75.180000000000007"/>
        <n v="12.56"/>
      </sharedItems>
    </cacheField>
    <cacheField name="Survelia" numFmtId="0">
      <sharedItems containsSemiMixedTypes="0" containsString="0" containsNumber="1" minValue="12.56" maxValue="75.180000000000007" count="5">
        <n v="67.900000000000006"/>
        <n v="16.53"/>
        <n v="12.56"/>
        <n v="75.180000000000007"/>
        <n v="66.34"/>
      </sharedItems>
    </cacheField>
    <cacheField name="Jecco" numFmtId="0">
      <sharedItems containsSemiMixedTypes="0" containsString="0" containsNumber="1" minValue="12.56" maxValue="75.180000000000007" count="5">
        <n v="66.34"/>
        <n v="16.53"/>
        <n v="41.65"/>
        <n v="12.56"/>
        <n v="75.180000000000007"/>
      </sharedItems>
    </cacheField>
    <cacheField name="Days (Document Date)" numFmtId="0" databaseField="0">
      <fieldGroup base="0">
        <rangePr groupBy="days" startDate="2011-02-14T00:00:00" endDate="2011-04-27T00:00:00"/>
        <groupItems count="368">
          <s v="&lt;14-02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-04-2011"/>
        </groupItems>
      </fieldGroup>
    </cacheField>
    <cacheField name="Months (Document Date)" numFmtId="0" databaseField="0">
      <fieldGroup base="0">
        <rangePr groupBy="months" startDate="2011-02-14T00:00:00" endDate="2011-04-27T00:00:00"/>
        <groupItems count="14">
          <s v="&lt;14-02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4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 Naidu" refreshedDate="45113.866669444447" createdVersion="8" refreshedVersion="8" minRefreshableVersion="3" recordCount="17" xr:uid="{46D8EBBA-D150-4017-904F-2F16DBF059B0}">
  <cacheSource type="worksheet">
    <worksheetSource name="Table1"/>
  </cacheSource>
  <cacheFields count="8">
    <cacheField name="Zotto" numFmtId="0">
      <sharedItems containsBlank="1" count="17">
        <m/>
        <s v="Mean"/>
        <s v="Standard Error"/>
        <s v="Median"/>
        <s v="Mode"/>
        <s v="Standard Deviation"/>
        <s v="Sample Variance"/>
        <s v="Kurtosis"/>
        <s v="Skewness"/>
        <s v="Range"/>
        <s v="Minimum"/>
        <s v="Maximum"/>
        <s v="Sum"/>
        <s v="Count"/>
        <s v="Largest(1)"/>
        <s v="Smallest(1)"/>
        <s v="Confidence Level(95.0%)"/>
      </sharedItems>
    </cacheField>
    <cacheField name="Column1" numFmtId="0">
      <sharedItems containsString="0" containsBlank="1" containsNumber="1" minValue="0.21487713488620308" maxValue="1089.4915778628276" count="14">
        <m/>
        <n v="36.316385928760923"/>
        <n v="4.2422314138168593"/>
        <n v="31.33"/>
        <n v="23.23565839504527"/>
        <n v="539.89582105123782"/>
        <n v="0.21487713488620308"/>
        <n v="1.0633553616802063"/>
        <n v="79"/>
        <n v="11.67"/>
        <n v="90.67"/>
        <n v="1089.4915778628276"/>
        <n v="30"/>
        <n v="8.6763374363247685"/>
      </sharedItems>
    </cacheField>
    <cacheField name="Maxp" numFmtId="0">
      <sharedItems containsBlank="1" count="17">
        <m/>
        <s v="Mean"/>
        <s v="Standard Error"/>
        <s v="Median"/>
        <s v="Mode"/>
        <s v="Standard Deviation"/>
        <s v="Sample Variance"/>
        <s v="Kurtosis"/>
        <s v="Skewness"/>
        <s v="Range"/>
        <s v="Minimum"/>
        <s v="Maximum"/>
        <s v="Sum"/>
        <s v="Count"/>
        <s v="Largest(1)"/>
        <s v="Smallest(1)"/>
        <s v="Confidence Level(95.0%)"/>
      </sharedItems>
    </cacheField>
    <cacheField name="Column2" numFmtId="0">
      <sharedItems containsString="0" containsBlank="1" containsNumber="1" minValue="-1.7900654390317587" maxValue="1361.4605477619516" count="15">
        <m/>
        <n v="45.382018258731719"/>
        <n v="4.5045411595392038"/>
        <n v="41.65"/>
        <n v="16.53"/>
        <n v="24.672388042900991"/>
        <n v="608.72673173948385"/>
        <n v="-1.7900654390317587"/>
        <n v="-1.3395037301070917E-2"/>
        <n v="62.620000000000005"/>
        <n v="12.56"/>
        <n v="75.180000000000007"/>
        <n v="1361.4605477619516"/>
        <n v="30"/>
        <n v="9.2128211036963989"/>
      </sharedItems>
    </cacheField>
    <cacheField name="Survelia" numFmtId="0">
      <sharedItems containsBlank="1" count="17">
        <m/>
        <s v="Mean"/>
        <s v="Standard Error"/>
        <s v="Median"/>
        <s v="Mode"/>
        <s v="Standard Deviation"/>
        <s v="Sample Variance"/>
        <s v="Kurtosis"/>
        <s v="Skewness"/>
        <s v="Range"/>
        <s v="Minimum"/>
        <s v="Maximum"/>
        <s v="Sum"/>
        <s v="Count"/>
        <s v="Largest(1)"/>
        <s v="Smallest(1)"/>
        <s v="Confidence Level(95.0%)"/>
      </sharedItems>
    </cacheField>
    <cacheField name="Column3" numFmtId="0">
      <sharedItems containsString="0" containsBlank="1" containsNumber="1" minValue="-1.5143991023280619" maxValue="1568.3489586860287" count="14">
        <m/>
        <n v="52.278298622867624"/>
        <n v="4.7577550910179376"/>
        <n v="66.34"/>
        <n v="75.180000000000007"/>
        <n v="26.059297864355692"/>
        <n v="679.08700518321314"/>
        <n v="-1.5143991023280619"/>
        <n v="-0.67037348297062949"/>
        <n v="62.620000000000005"/>
        <n v="12.56"/>
        <n v="1568.3489586860287"/>
        <n v="30"/>
        <n v="9.7307017421576649"/>
      </sharedItems>
    </cacheField>
    <cacheField name="Jecco" numFmtId="0">
      <sharedItems containsBlank="1"/>
    </cacheField>
    <cacheField name="Column4" numFmtId="0">
      <sharedItems containsString="0" containsBlank="1" containsNumber="1" minValue="-1.4604525138096329" maxValue="1319.3887062008564" count="15">
        <m/>
        <n v="43.979623540028548"/>
        <n v="4.1637179223690701"/>
        <n v="41.65"/>
        <n v="66.34"/>
        <n v="22.805622291700839"/>
        <n v="520.09640811172221"/>
        <n v="-1.4604525138096329"/>
        <n v="-0.23119362718111905"/>
        <n v="62.620000000000005"/>
        <n v="12.56"/>
        <n v="75.180000000000007"/>
        <n v="1319.3887062008564"/>
        <n v="30"/>
        <n v="8.51575931630841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1"/>
    <x v="1"/>
    <x v="1"/>
    <x v="0"/>
    <x v="1"/>
  </r>
  <r>
    <x v="2"/>
    <x v="2"/>
    <x v="1"/>
    <x v="1"/>
    <x v="0"/>
  </r>
  <r>
    <x v="3"/>
    <x v="3"/>
    <x v="2"/>
    <x v="2"/>
    <x v="0"/>
  </r>
  <r>
    <x v="4"/>
    <x v="4"/>
    <x v="1"/>
    <x v="3"/>
    <x v="0"/>
  </r>
  <r>
    <x v="4"/>
    <x v="5"/>
    <x v="2"/>
    <x v="0"/>
    <x v="2"/>
  </r>
  <r>
    <x v="4"/>
    <x v="6"/>
    <x v="3"/>
    <x v="3"/>
    <x v="2"/>
  </r>
  <r>
    <x v="4"/>
    <x v="7"/>
    <x v="2"/>
    <x v="1"/>
    <x v="0"/>
  </r>
  <r>
    <x v="5"/>
    <x v="8"/>
    <x v="1"/>
    <x v="2"/>
    <x v="0"/>
  </r>
  <r>
    <x v="6"/>
    <x v="9"/>
    <x v="2"/>
    <x v="3"/>
    <x v="0"/>
  </r>
  <r>
    <x v="6"/>
    <x v="10"/>
    <x v="3"/>
    <x v="0"/>
    <x v="0"/>
  </r>
  <r>
    <x v="7"/>
    <x v="11"/>
    <x v="4"/>
    <x v="1"/>
    <x v="0"/>
  </r>
  <r>
    <x v="7"/>
    <x v="12"/>
    <x v="2"/>
    <x v="4"/>
    <x v="0"/>
  </r>
  <r>
    <x v="7"/>
    <x v="0"/>
    <x v="5"/>
    <x v="3"/>
    <x v="2"/>
  </r>
  <r>
    <x v="7"/>
    <x v="13"/>
    <x v="0"/>
    <x v="0"/>
    <x v="2"/>
  </r>
  <r>
    <x v="8"/>
    <x v="14"/>
    <x v="2"/>
    <x v="4"/>
    <x v="3"/>
  </r>
  <r>
    <x v="8"/>
    <x v="15"/>
    <x v="0"/>
    <x v="1"/>
    <x v="3"/>
  </r>
  <r>
    <x v="9"/>
    <x v="3"/>
    <x v="3"/>
    <x v="1"/>
    <x v="3"/>
  </r>
  <r>
    <x v="10"/>
    <x v="16"/>
    <x v="4"/>
    <x v="1"/>
    <x v="2"/>
  </r>
  <r>
    <x v="11"/>
    <x v="15"/>
    <x v="1"/>
    <x v="4"/>
    <x v="2"/>
  </r>
  <r>
    <x v="12"/>
    <x v="15"/>
    <x v="4"/>
    <x v="3"/>
    <x v="2"/>
  </r>
  <r>
    <x v="12"/>
    <x v="14"/>
    <x v="1"/>
    <x v="3"/>
    <x v="3"/>
  </r>
  <r>
    <x v="12"/>
    <x v="15"/>
    <x v="4"/>
    <x v="1"/>
    <x v="3"/>
  </r>
  <r>
    <x v="13"/>
    <x v="15"/>
    <x v="1"/>
    <x v="4"/>
    <x v="3"/>
  </r>
  <r>
    <x v="13"/>
    <x v="3"/>
    <x v="4"/>
    <x v="3"/>
    <x v="3"/>
  </r>
  <r>
    <x v="14"/>
    <x v="3"/>
    <x v="2"/>
    <x v="3"/>
    <x v="2"/>
  </r>
  <r>
    <x v="15"/>
    <x v="15"/>
    <x v="4"/>
    <x v="4"/>
    <x v="4"/>
  </r>
  <r>
    <x v="15"/>
    <x v="3"/>
    <x v="2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m/>
    <x v="0"/>
  </r>
  <r>
    <x v="1"/>
    <x v="1"/>
    <x v="1"/>
    <x v="1"/>
    <x v="1"/>
    <x v="1"/>
    <s v="Mean"/>
    <x v="1"/>
  </r>
  <r>
    <x v="2"/>
    <x v="2"/>
    <x v="2"/>
    <x v="2"/>
    <x v="2"/>
    <x v="2"/>
    <s v="Standard Error"/>
    <x v="2"/>
  </r>
  <r>
    <x v="3"/>
    <x v="3"/>
    <x v="3"/>
    <x v="3"/>
    <x v="3"/>
    <x v="3"/>
    <s v="Median"/>
    <x v="3"/>
  </r>
  <r>
    <x v="4"/>
    <x v="3"/>
    <x v="4"/>
    <x v="4"/>
    <x v="4"/>
    <x v="4"/>
    <s v="Mode"/>
    <x v="4"/>
  </r>
  <r>
    <x v="5"/>
    <x v="4"/>
    <x v="5"/>
    <x v="5"/>
    <x v="5"/>
    <x v="5"/>
    <s v="Standard Deviation"/>
    <x v="5"/>
  </r>
  <r>
    <x v="6"/>
    <x v="5"/>
    <x v="6"/>
    <x v="6"/>
    <x v="6"/>
    <x v="6"/>
    <s v="Sample Variance"/>
    <x v="6"/>
  </r>
  <r>
    <x v="7"/>
    <x v="6"/>
    <x v="7"/>
    <x v="7"/>
    <x v="7"/>
    <x v="7"/>
    <s v="Kurtosis"/>
    <x v="7"/>
  </r>
  <r>
    <x v="8"/>
    <x v="7"/>
    <x v="8"/>
    <x v="8"/>
    <x v="8"/>
    <x v="8"/>
    <s v="Skewness"/>
    <x v="8"/>
  </r>
  <r>
    <x v="9"/>
    <x v="8"/>
    <x v="9"/>
    <x v="9"/>
    <x v="9"/>
    <x v="9"/>
    <s v="Range"/>
    <x v="9"/>
  </r>
  <r>
    <x v="10"/>
    <x v="9"/>
    <x v="10"/>
    <x v="10"/>
    <x v="10"/>
    <x v="10"/>
    <s v="Minimum"/>
    <x v="10"/>
  </r>
  <r>
    <x v="11"/>
    <x v="10"/>
    <x v="11"/>
    <x v="11"/>
    <x v="11"/>
    <x v="4"/>
    <s v="Maximum"/>
    <x v="11"/>
  </r>
  <r>
    <x v="12"/>
    <x v="11"/>
    <x v="12"/>
    <x v="12"/>
    <x v="12"/>
    <x v="11"/>
    <s v="Sum"/>
    <x v="12"/>
  </r>
  <r>
    <x v="13"/>
    <x v="12"/>
    <x v="13"/>
    <x v="13"/>
    <x v="13"/>
    <x v="12"/>
    <s v="Count"/>
    <x v="13"/>
  </r>
  <r>
    <x v="14"/>
    <x v="10"/>
    <x v="14"/>
    <x v="11"/>
    <x v="14"/>
    <x v="4"/>
    <s v="Largest(1)"/>
    <x v="11"/>
  </r>
  <r>
    <x v="15"/>
    <x v="9"/>
    <x v="15"/>
    <x v="10"/>
    <x v="15"/>
    <x v="10"/>
    <s v="Smallest(1)"/>
    <x v="10"/>
  </r>
  <r>
    <x v="16"/>
    <x v="13"/>
    <x v="16"/>
    <x v="14"/>
    <x v="16"/>
    <x v="13"/>
    <s v="Confidence Level(95.0%)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0616F-A46E-4EFD-87A5-2DC87C709B55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K10" firstHeaderRow="0" firstDataRow="1" firstDataCol="1"/>
  <pivotFields count="7">
    <pivotField numFmtId="16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8">
        <item x="12"/>
        <item x="11"/>
        <item x="3"/>
        <item x="6"/>
        <item x="4"/>
        <item x="0"/>
        <item x="13"/>
        <item x="15"/>
        <item x="9"/>
        <item x="14"/>
        <item x="1"/>
        <item x="7"/>
        <item x="2"/>
        <item x="10"/>
        <item x="16"/>
        <item x="8"/>
        <item x="5"/>
        <item t="default"/>
      </items>
    </pivotField>
    <pivotField dataField="1" showAll="0">
      <items count="7">
        <item x="5"/>
        <item x="2"/>
        <item x="0"/>
        <item x="3"/>
        <item x="1"/>
        <item x="4"/>
        <item t="default"/>
      </items>
    </pivotField>
    <pivotField dataField="1" showAll="0">
      <items count="6">
        <item x="2"/>
        <item x="1"/>
        <item x="4"/>
        <item x="0"/>
        <item x="3"/>
        <item t="default"/>
      </items>
    </pivotField>
    <pivotField dataField="1" showAll="0">
      <items count="6">
        <item x="3"/>
        <item x="1"/>
        <item x="2"/>
        <item x="0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urvelia" fld="3" baseField="0" baseItem="0"/>
    <dataField name="Sum of Jecco" fld="4" baseField="0" baseItem="0"/>
    <dataField name="Sum of Maxp" fld="2" baseField="0" baseItem="0"/>
    <dataField name="Sum of Zot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13B5-B18E-46E7-AD29-081BED0D3D2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E10" firstHeaderRow="0" firstDataRow="1" firstDataCol="1"/>
  <pivotFields count="7">
    <pivotField numFmtId="16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8">
        <item x="12"/>
        <item x="11"/>
        <item x="3"/>
        <item x="6"/>
        <item x="4"/>
        <item x="0"/>
        <item x="13"/>
        <item x="15"/>
        <item x="9"/>
        <item x="14"/>
        <item x="1"/>
        <item x="7"/>
        <item x="2"/>
        <item x="10"/>
        <item x="16"/>
        <item x="8"/>
        <item x="5"/>
        <item t="default"/>
      </items>
    </pivotField>
    <pivotField dataField="1" showAll="0">
      <items count="7">
        <item x="5"/>
        <item x="2"/>
        <item x="0"/>
        <item x="3"/>
        <item x="1"/>
        <item x="4"/>
        <item t="default"/>
      </items>
    </pivotField>
    <pivotField dataField="1" showAll="0">
      <items count="6">
        <item x="2"/>
        <item x="1"/>
        <item x="4"/>
        <item x="0"/>
        <item x="3"/>
        <item t="default"/>
      </items>
    </pivotField>
    <pivotField dataField="1" showAll="0">
      <items count="6">
        <item x="3"/>
        <item x="1"/>
        <item x="2"/>
        <item x="0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sd="0" x="63"/>
        <item sd="0" x="64"/>
        <item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Zotto" fld="1" baseField="0" baseItem="0"/>
    <dataField name="Sum of Maxp" fld="2" baseField="0" baseItem="0"/>
    <dataField name="Sum of Jecco" fld="4" baseField="0" baseItem="0"/>
    <dataField name="Sum of Survel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F396C-984E-4586-BE53-A90FCB0A7023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1" firstHeaderRow="1" firstDataRow="1" firstDataCol="0"/>
  <pivotFields count="8">
    <pivotField showAll="0">
      <items count="18">
        <item x="16"/>
        <item x="13"/>
        <item x="7"/>
        <item x="14"/>
        <item x="11"/>
        <item x="1"/>
        <item x="3"/>
        <item x="10"/>
        <item x="4"/>
        <item x="9"/>
        <item x="6"/>
        <item x="8"/>
        <item x="15"/>
        <item x="5"/>
        <item x="2"/>
        <item x="12"/>
        <item x="0"/>
        <item t="default"/>
      </items>
    </pivotField>
    <pivotField showAll="0">
      <items count="15">
        <item x="6"/>
        <item x="7"/>
        <item x="2"/>
        <item x="13"/>
        <item x="9"/>
        <item x="4"/>
        <item x="12"/>
        <item x="3"/>
        <item x="1"/>
        <item x="8"/>
        <item x="10"/>
        <item x="5"/>
        <item x="11"/>
        <item x="0"/>
        <item t="default"/>
      </items>
    </pivotField>
    <pivotField showAll="0">
      <items count="18">
        <item x="16"/>
        <item x="13"/>
        <item x="7"/>
        <item x="14"/>
        <item x="11"/>
        <item x="1"/>
        <item x="3"/>
        <item x="10"/>
        <item x="4"/>
        <item x="9"/>
        <item x="6"/>
        <item x="8"/>
        <item x="15"/>
        <item x="5"/>
        <item x="2"/>
        <item x="12"/>
        <item x="0"/>
        <item t="default"/>
      </items>
    </pivotField>
    <pivotField showAll="0">
      <items count="16">
        <item x="7"/>
        <item x="8"/>
        <item x="2"/>
        <item x="14"/>
        <item x="10"/>
        <item x="4"/>
        <item x="5"/>
        <item x="13"/>
        <item x="3"/>
        <item x="1"/>
        <item x="9"/>
        <item x="11"/>
        <item x="6"/>
        <item x="12"/>
        <item x="0"/>
        <item t="default"/>
      </items>
    </pivotField>
    <pivotField showAll="0">
      <items count="18">
        <item x="16"/>
        <item x="13"/>
        <item x="7"/>
        <item x="14"/>
        <item x="11"/>
        <item x="1"/>
        <item x="3"/>
        <item x="10"/>
        <item x="4"/>
        <item x="9"/>
        <item x="6"/>
        <item x="8"/>
        <item x="15"/>
        <item x="5"/>
        <item x="2"/>
        <item x="12"/>
        <item x="0"/>
        <item t="default"/>
      </items>
    </pivotField>
    <pivotField showAll="0">
      <items count="15">
        <item x="7"/>
        <item x="8"/>
        <item x="2"/>
        <item x="13"/>
        <item x="10"/>
        <item x="5"/>
        <item x="12"/>
        <item x="1"/>
        <item x="9"/>
        <item x="3"/>
        <item x="4"/>
        <item x="6"/>
        <item x="11"/>
        <item x="0"/>
        <item t="default"/>
      </items>
    </pivotField>
    <pivotField showAll="0"/>
    <pivotField showAll="0">
      <items count="16">
        <item x="7"/>
        <item x="8"/>
        <item x="2"/>
        <item x="14"/>
        <item x="10"/>
        <item x="5"/>
        <item x="13"/>
        <item x="3"/>
        <item x="1"/>
        <item x="9"/>
        <item x="4"/>
        <item x="11"/>
        <item x="6"/>
        <item x="12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30" totalsRowCount="1" headerRowDxfId="14" dataDxfId="13">
  <autoFilter ref="A1:E29" xr:uid="{00000000-0009-0000-0100-000002000000}"/>
  <tableColumns count="5">
    <tableColumn id="1" xr3:uid="{00000000-0010-0000-0000-000001000000}" name="Document Date" totalsRowLabel="Mean" dataDxfId="12" totalsRowDxfId="11"/>
    <tableColumn id="2" xr3:uid="{00000000-0010-0000-0000-000002000000}" name="Zotto" totalsRowFunction="average" dataDxfId="10" totalsRowDxfId="9"/>
    <tableColumn id="3" xr3:uid="{00000000-0010-0000-0000-000003000000}" name="Maxp" totalsRowFunction="average" dataDxfId="8" totalsRowDxfId="7"/>
    <tableColumn id="4" xr3:uid="{00000000-0010-0000-0000-000004000000}" name="Survelia" totalsRowFunction="average" dataDxfId="6" totalsRowDxfId="5"/>
    <tableColumn id="5" xr3:uid="{00000000-0010-0000-0000-000005000000}" name="Jecco" totalsRowFunction="average" dataDxfId="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81E70A-ADAF-474C-82D8-9384F95F3CEE}" name="Table1" displayName="Table1" ref="A1:H18" totalsRowShown="0" headerRowDxfId="0" headerRowBorderDxfId="1" tableBorderDxfId="2">
  <autoFilter ref="A1:H18" xr:uid="{0581E70A-ADAF-474C-82D8-9384F95F3CEE}"/>
  <tableColumns count="8">
    <tableColumn id="1" xr3:uid="{C1A3E181-D8D6-4EC2-A36A-D13063EAE39C}" name="Zotto"/>
    <tableColumn id="2" xr3:uid="{1BE456F1-79F6-419B-B445-462D5B62B805}" name="Column1"/>
    <tableColumn id="3" xr3:uid="{241AB1A9-E472-4A6A-B6D3-5991E939AE87}" name="Maxp"/>
    <tableColumn id="4" xr3:uid="{DF7DF081-69FC-4510-B71C-58D89F652EDA}" name="Column2"/>
    <tableColumn id="5" xr3:uid="{7EF6743A-C8CB-4ADA-B8D9-48AD0468D910}" name="Survelia"/>
    <tableColumn id="6" xr3:uid="{3BC3A600-5268-492B-811D-6A48A4F91295}" name="Column3"/>
    <tableColumn id="7" xr3:uid="{EB432321-B89E-4DBC-A2C3-757EA5512F43}" name="Jecco"/>
    <tableColumn id="8" xr3:uid="{3D1EC2CD-48A5-42EC-ABB7-4CA0113D3464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176AFA-BD26-4940-AC84-797698FEADD6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4CCB-BD22-4E45-AAF8-5B32C676725E}">
  <dimension ref="A6:K10"/>
  <sheetViews>
    <sheetView tabSelected="1" workbookViewId="0">
      <selection activeCell="G6" sqref="G6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2.21875" bestFit="1" customWidth="1"/>
    <col min="4" max="4" width="12" bestFit="1" customWidth="1"/>
    <col min="5" max="5" width="14.21875" bestFit="1" customWidth="1"/>
    <col min="6" max="6" width="12.21875" bestFit="1" customWidth="1"/>
    <col min="7" max="7" width="12.5546875" bestFit="1" customWidth="1"/>
    <col min="8" max="8" width="14.21875" bestFit="1" customWidth="1"/>
    <col min="9" max="9" width="12" bestFit="1" customWidth="1"/>
    <col min="10" max="10" width="12.21875" bestFit="1" customWidth="1"/>
    <col min="11" max="11" width="12" bestFit="1" customWidth="1"/>
    <col min="12" max="18" width="15.5546875" bestFit="1" customWidth="1"/>
    <col min="19" max="19" width="19" bestFit="1" customWidth="1"/>
    <col min="20" max="20" width="16.77734375" bestFit="1" customWidth="1"/>
    <col min="21" max="21" width="17" bestFit="1" customWidth="1"/>
    <col min="22" max="22" width="16.77734375" bestFit="1" customWidth="1"/>
    <col min="23" max="23" width="14.21875" bestFit="1" customWidth="1"/>
    <col min="24" max="25" width="12" bestFit="1" customWidth="1"/>
    <col min="26" max="26" width="19" bestFit="1" customWidth="1"/>
    <col min="27" max="28" width="16.77734375" bestFit="1" customWidth="1"/>
    <col min="29" max="29" width="12" bestFit="1" customWidth="1"/>
    <col min="30" max="30" width="14.21875" bestFit="1" customWidth="1"/>
    <col min="31" max="31" width="12" bestFit="1" customWidth="1"/>
    <col min="32" max="32" width="19.33203125" bestFit="1" customWidth="1"/>
    <col min="33" max="33" width="17.21875" bestFit="1" customWidth="1"/>
    <col min="34" max="34" width="14.21875" bestFit="1" customWidth="1"/>
    <col min="35" max="35" width="12" bestFit="1" customWidth="1"/>
    <col min="36" max="36" width="14.21875" bestFit="1" customWidth="1"/>
    <col min="37" max="37" width="12" bestFit="1" customWidth="1"/>
    <col min="38" max="38" width="14.21875" bestFit="1" customWidth="1"/>
    <col min="39" max="39" width="12" bestFit="1" customWidth="1"/>
    <col min="40" max="40" width="19.33203125" bestFit="1" customWidth="1"/>
    <col min="41" max="41" width="17.21875" bestFit="1" customWidth="1"/>
    <col min="42" max="42" width="14.21875" bestFit="1" customWidth="1"/>
    <col min="43" max="43" width="12" bestFit="1" customWidth="1"/>
    <col min="44" max="44" width="14.21875" bestFit="1" customWidth="1"/>
    <col min="45" max="45" width="12" bestFit="1" customWidth="1"/>
    <col min="46" max="46" width="14.21875" bestFit="1" customWidth="1"/>
    <col min="47" max="47" width="12" bestFit="1" customWidth="1"/>
    <col min="48" max="48" width="14.21875" bestFit="1" customWidth="1"/>
    <col min="49" max="49" width="12" bestFit="1" customWidth="1"/>
    <col min="50" max="50" width="14.21875" bestFit="1" customWidth="1"/>
    <col min="51" max="51" width="12" bestFit="1" customWidth="1"/>
    <col min="52" max="52" width="14.21875" bestFit="1" customWidth="1"/>
    <col min="53" max="53" width="12" bestFit="1" customWidth="1"/>
    <col min="54" max="54" width="18.33203125" bestFit="1" customWidth="1"/>
    <col min="55" max="55" width="16.109375" bestFit="1" customWidth="1"/>
    <col min="56" max="56" width="14.21875" bestFit="1" customWidth="1"/>
    <col min="57" max="57" width="12" bestFit="1" customWidth="1"/>
    <col min="58" max="58" width="14.21875" bestFit="1" customWidth="1"/>
    <col min="59" max="59" width="12" bestFit="1" customWidth="1"/>
    <col min="60" max="60" width="14.21875" bestFit="1" customWidth="1"/>
    <col min="61" max="61" width="12" bestFit="1" customWidth="1"/>
    <col min="62" max="62" width="14.21875" bestFit="1" customWidth="1"/>
    <col min="63" max="63" width="12" bestFit="1" customWidth="1"/>
    <col min="64" max="64" width="19.33203125" bestFit="1" customWidth="1"/>
    <col min="65" max="65" width="17.21875" bestFit="1" customWidth="1"/>
    <col min="66" max="66" width="19" bestFit="1" customWidth="1"/>
    <col min="67" max="67" width="16.77734375" bestFit="1" customWidth="1"/>
    <col min="68" max="69" width="10.21875" bestFit="1" customWidth="1"/>
    <col min="70" max="70" width="8" bestFit="1" customWidth="1"/>
    <col min="71" max="72" width="10.21875" bestFit="1" customWidth="1"/>
    <col min="73" max="73" width="9.21875" bestFit="1" customWidth="1"/>
    <col min="74" max="74" width="8" bestFit="1" customWidth="1"/>
    <col min="75" max="76" width="10.21875" bestFit="1" customWidth="1"/>
    <col min="77" max="77" width="8" bestFit="1" customWidth="1"/>
    <col min="78" max="79" width="10.21875" bestFit="1" customWidth="1"/>
    <col min="80" max="80" width="8" bestFit="1" customWidth="1"/>
    <col min="81" max="81" width="10.21875" bestFit="1" customWidth="1"/>
    <col min="82" max="82" width="8" bestFit="1" customWidth="1"/>
    <col min="83" max="83" width="10.21875" bestFit="1" customWidth="1"/>
    <col min="84" max="84" width="8" bestFit="1" customWidth="1"/>
    <col min="85" max="86" width="10.21875" bestFit="1" customWidth="1"/>
    <col min="87" max="87" width="8" bestFit="1" customWidth="1"/>
    <col min="88" max="90" width="10.21875" bestFit="1" customWidth="1"/>
    <col min="91" max="91" width="10.77734375" bestFit="1" customWidth="1"/>
    <col min="92" max="93" width="10.21875" bestFit="1" customWidth="1"/>
    <col min="94" max="94" width="8" bestFit="1" customWidth="1"/>
    <col min="95" max="97" width="10.21875" bestFit="1" customWidth="1"/>
    <col min="98" max="98" width="10.77734375" bestFit="1" customWidth="1"/>
  </cols>
  <sheetData>
    <row r="6" spans="1:11" x14ac:dyDescent="0.3">
      <c r="A6" s="21" t="s">
        <v>29</v>
      </c>
      <c r="B6" t="s">
        <v>34</v>
      </c>
      <c r="C6" t="s">
        <v>35</v>
      </c>
      <c r="D6" t="s">
        <v>37</v>
      </c>
      <c r="E6" t="s">
        <v>36</v>
      </c>
      <c r="G6" s="21" t="s">
        <v>29</v>
      </c>
      <c r="H6" t="s">
        <v>36</v>
      </c>
      <c r="I6" t="s">
        <v>37</v>
      </c>
      <c r="J6" t="s">
        <v>35</v>
      </c>
      <c r="K6" t="s">
        <v>34</v>
      </c>
    </row>
    <row r="7" spans="1:11" x14ac:dyDescent="0.3">
      <c r="A7" s="22" t="s">
        <v>31</v>
      </c>
      <c r="B7" s="23">
        <v>23.67</v>
      </c>
      <c r="C7" s="23">
        <v>31.33</v>
      </c>
      <c r="D7" s="23">
        <v>66.34</v>
      </c>
      <c r="E7" s="23">
        <v>67.900000000000006</v>
      </c>
      <c r="G7" s="22" t="s">
        <v>31</v>
      </c>
      <c r="H7" s="23">
        <v>67.900000000000006</v>
      </c>
      <c r="I7" s="23">
        <v>66.34</v>
      </c>
      <c r="J7" s="23">
        <v>31.33</v>
      </c>
      <c r="K7" s="23">
        <v>23.67</v>
      </c>
    </row>
    <row r="8" spans="1:11" x14ac:dyDescent="0.3">
      <c r="A8" s="22" t="s">
        <v>32</v>
      </c>
      <c r="B8" s="23">
        <v>681.4</v>
      </c>
      <c r="C8" s="23">
        <v>604.48</v>
      </c>
      <c r="D8" s="23">
        <v>805.31</v>
      </c>
      <c r="E8" s="23">
        <v>796.24</v>
      </c>
      <c r="G8" s="22" t="s">
        <v>32</v>
      </c>
      <c r="H8" s="23">
        <v>796.24</v>
      </c>
      <c r="I8" s="23">
        <v>805.31</v>
      </c>
      <c r="J8" s="23">
        <v>604.48</v>
      </c>
      <c r="K8" s="23">
        <v>681.4</v>
      </c>
    </row>
    <row r="9" spans="1:11" x14ac:dyDescent="0.3">
      <c r="A9" s="22" t="s">
        <v>33</v>
      </c>
      <c r="B9" s="23">
        <v>323.71999999999997</v>
      </c>
      <c r="C9" s="23">
        <v>654.31000000000017</v>
      </c>
      <c r="D9" s="23">
        <v>379.76000000000005</v>
      </c>
      <c r="E9" s="23">
        <v>624.51</v>
      </c>
      <c r="G9" s="22" t="s">
        <v>33</v>
      </c>
      <c r="H9" s="23">
        <v>624.51</v>
      </c>
      <c r="I9" s="23">
        <v>379.76000000000005</v>
      </c>
      <c r="J9" s="23">
        <v>654.31000000000017</v>
      </c>
      <c r="K9" s="23">
        <v>323.71999999999997</v>
      </c>
    </row>
    <row r="10" spans="1:11" x14ac:dyDescent="0.3">
      <c r="A10" s="22" t="s">
        <v>30</v>
      </c>
      <c r="B10" s="23">
        <v>1028.79</v>
      </c>
      <c r="C10" s="23">
        <v>1290.1200000000003</v>
      </c>
      <c r="D10" s="23">
        <v>1251.4100000000001</v>
      </c>
      <c r="E10" s="23">
        <v>1488.65</v>
      </c>
      <c r="G10" s="22" t="s">
        <v>30</v>
      </c>
      <c r="H10" s="23">
        <v>1488.65</v>
      </c>
      <c r="I10" s="23">
        <v>1251.4100000000001</v>
      </c>
      <c r="J10" s="23">
        <v>1290.1200000000003</v>
      </c>
      <c r="K10" s="23">
        <v>1028.79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5" zoomScale="145" zoomScaleNormal="145" workbookViewId="0">
      <selection activeCell="B6" sqref="B6"/>
    </sheetView>
  </sheetViews>
  <sheetFormatPr defaultRowHeight="14.4" x14ac:dyDescent="0.3"/>
  <cols>
    <col min="1" max="1" width="15.5546875" customWidth="1"/>
    <col min="4" max="4" width="9" customWidth="1"/>
  </cols>
  <sheetData>
    <row r="1" spans="1:5" x14ac:dyDescent="0.3">
      <c r="A1" s="1" t="s">
        <v>1</v>
      </c>
      <c r="B1" s="1" t="s">
        <v>2</v>
      </c>
      <c r="C1" s="1" t="s">
        <v>5</v>
      </c>
      <c r="D1" s="1" t="s">
        <v>3</v>
      </c>
      <c r="E1" s="1" t="s">
        <v>4</v>
      </c>
    </row>
    <row r="2" spans="1:5" x14ac:dyDescent="0.3">
      <c r="A2" s="2">
        <v>40588</v>
      </c>
      <c r="B2" s="1">
        <v>23.67</v>
      </c>
      <c r="C2" s="1">
        <v>31.33</v>
      </c>
      <c r="D2" s="1">
        <v>67.900000000000006</v>
      </c>
      <c r="E2" s="1">
        <v>66.34</v>
      </c>
    </row>
    <row r="3" spans="1:5" x14ac:dyDescent="0.3">
      <c r="A3" s="2">
        <v>40603</v>
      </c>
      <c r="B3" s="1">
        <v>56.23</v>
      </c>
      <c r="C3" s="1">
        <v>67.900000000000006</v>
      </c>
      <c r="D3" s="1">
        <v>67.900000000000006</v>
      </c>
      <c r="E3" s="1">
        <v>16.53</v>
      </c>
    </row>
    <row r="4" spans="1:5" x14ac:dyDescent="0.3">
      <c r="A4" s="2">
        <v>40604</v>
      </c>
      <c r="B4" s="1">
        <v>67.89</v>
      </c>
      <c r="C4" s="1">
        <v>67.900000000000006</v>
      </c>
      <c r="D4" s="1">
        <v>16.53</v>
      </c>
      <c r="E4" s="1">
        <v>66.34</v>
      </c>
    </row>
    <row r="5" spans="1:5" x14ac:dyDescent="0.3">
      <c r="A5" s="2">
        <v>40607</v>
      </c>
      <c r="B5" s="1">
        <v>12.56</v>
      </c>
      <c r="C5" s="1">
        <v>16.53</v>
      </c>
      <c r="D5" s="1">
        <v>12.56</v>
      </c>
      <c r="E5" s="1">
        <v>66.34</v>
      </c>
    </row>
    <row r="6" spans="1:5" x14ac:dyDescent="0.3">
      <c r="A6" s="2">
        <v>40617</v>
      </c>
      <c r="B6" s="1">
        <v>23.56</v>
      </c>
      <c r="C6" s="1">
        <v>67.900000000000006</v>
      </c>
      <c r="D6" s="1">
        <v>75.180000000000007</v>
      </c>
      <c r="E6" s="1">
        <v>66.34</v>
      </c>
    </row>
    <row r="7" spans="1:5" x14ac:dyDescent="0.3">
      <c r="A7" s="2">
        <v>40617</v>
      </c>
      <c r="B7" s="1">
        <v>90.67</v>
      </c>
      <c r="C7" s="1">
        <v>16.53</v>
      </c>
      <c r="D7" s="1">
        <v>67.900000000000006</v>
      </c>
      <c r="E7" s="1">
        <v>41.65</v>
      </c>
    </row>
    <row r="8" spans="1:5" x14ac:dyDescent="0.3">
      <c r="A8" s="2">
        <v>40617</v>
      </c>
      <c r="B8" s="1">
        <v>23.34</v>
      </c>
      <c r="C8" s="1">
        <v>41.65</v>
      </c>
      <c r="D8" s="1">
        <v>75.180000000000007</v>
      </c>
      <c r="E8" s="1">
        <v>41.65</v>
      </c>
    </row>
    <row r="9" spans="1:5" x14ac:dyDescent="0.3">
      <c r="A9" s="2">
        <v>40617</v>
      </c>
      <c r="B9" s="1">
        <v>66.34</v>
      </c>
      <c r="C9" s="1">
        <v>16.53</v>
      </c>
      <c r="D9" s="1">
        <v>16.53</v>
      </c>
      <c r="E9" s="1">
        <v>66.34</v>
      </c>
    </row>
    <row r="10" spans="1:5" x14ac:dyDescent="0.3">
      <c r="A10" s="2">
        <v>40620</v>
      </c>
      <c r="B10" s="1">
        <v>89.52</v>
      </c>
      <c r="C10" s="1">
        <v>67.900000000000006</v>
      </c>
      <c r="D10" s="1">
        <v>12.56</v>
      </c>
      <c r="E10" s="1">
        <v>66.34</v>
      </c>
    </row>
    <row r="11" spans="1:5" x14ac:dyDescent="0.3">
      <c r="A11" s="2">
        <v>40622</v>
      </c>
      <c r="B11" s="1">
        <v>33.119999999999997</v>
      </c>
      <c r="C11" s="1">
        <v>16.53</v>
      </c>
      <c r="D11" s="1">
        <v>75.180000000000007</v>
      </c>
      <c r="E11" s="1">
        <v>66.34</v>
      </c>
    </row>
    <row r="12" spans="1:5" x14ac:dyDescent="0.3">
      <c r="A12" s="2">
        <v>40622</v>
      </c>
      <c r="B12" s="1">
        <v>67.900000000000006</v>
      </c>
      <c r="C12" s="1">
        <v>41.65</v>
      </c>
      <c r="D12" s="1">
        <v>67.900000000000006</v>
      </c>
      <c r="E12" s="1">
        <v>66.34</v>
      </c>
    </row>
    <row r="13" spans="1:5" x14ac:dyDescent="0.3">
      <c r="A13" s="2">
        <v>40628</v>
      </c>
      <c r="B13" s="1">
        <v>12.34</v>
      </c>
      <c r="C13" s="1">
        <v>75.180000000000007</v>
      </c>
      <c r="D13" s="1">
        <v>16.53</v>
      </c>
      <c r="E13" s="1">
        <v>66.34</v>
      </c>
    </row>
    <row r="14" spans="1:5" x14ac:dyDescent="0.3">
      <c r="A14" s="2">
        <v>40628</v>
      </c>
      <c r="B14" s="1">
        <v>11.67</v>
      </c>
      <c r="C14" s="1">
        <v>16.53</v>
      </c>
      <c r="D14" s="1">
        <v>66.34</v>
      </c>
      <c r="E14" s="1">
        <v>66.34</v>
      </c>
    </row>
    <row r="15" spans="1:5" x14ac:dyDescent="0.3">
      <c r="A15" s="2">
        <v>40628</v>
      </c>
      <c r="B15" s="1">
        <v>23.67</v>
      </c>
      <c r="C15" s="1">
        <v>12.56</v>
      </c>
      <c r="D15" s="1">
        <v>75.180000000000007</v>
      </c>
      <c r="E15" s="1">
        <v>41.65</v>
      </c>
    </row>
    <row r="16" spans="1:5" x14ac:dyDescent="0.3">
      <c r="A16" s="2">
        <v>40628</v>
      </c>
      <c r="B16" s="1">
        <v>29.61</v>
      </c>
      <c r="C16" s="1">
        <v>31.33</v>
      </c>
      <c r="D16" s="1">
        <v>67.900000000000006</v>
      </c>
      <c r="E16" s="1">
        <v>41.65</v>
      </c>
    </row>
    <row r="17" spans="1:5" x14ac:dyDescent="0.3">
      <c r="A17" s="2">
        <v>40633</v>
      </c>
      <c r="B17" s="1">
        <v>41.65</v>
      </c>
      <c r="C17" s="1">
        <v>16.53</v>
      </c>
      <c r="D17" s="1">
        <v>66.34</v>
      </c>
      <c r="E17" s="1">
        <v>12.56</v>
      </c>
    </row>
    <row r="18" spans="1:5" x14ac:dyDescent="0.3">
      <c r="A18" s="2">
        <v>40633</v>
      </c>
      <c r="B18" s="1">
        <v>31.33</v>
      </c>
      <c r="C18" s="1">
        <v>31.33</v>
      </c>
      <c r="D18" s="1">
        <v>16.53</v>
      </c>
      <c r="E18" s="1">
        <v>12.56</v>
      </c>
    </row>
    <row r="19" spans="1:5" x14ac:dyDescent="0.3">
      <c r="A19" s="2">
        <v>40634</v>
      </c>
      <c r="B19" s="1">
        <v>12.56</v>
      </c>
      <c r="C19" s="1">
        <v>41.65</v>
      </c>
      <c r="D19" s="1">
        <v>16.53</v>
      </c>
      <c r="E19" s="1">
        <v>12.56</v>
      </c>
    </row>
    <row r="20" spans="1:5" x14ac:dyDescent="0.3">
      <c r="A20" s="2">
        <v>40638</v>
      </c>
      <c r="B20" s="1">
        <v>75.180000000000007</v>
      </c>
      <c r="C20" s="1">
        <v>75.180000000000007</v>
      </c>
      <c r="D20" s="1">
        <v>16.53</v>
      </c>
      <c r="E20" s="1">
        <v>41.65</v>
      </c>
    </row>
    <row r="21" spans="1:5" x14ac:dyDescent="0.3">
      <c r="A21" s="2">
        <v>40645</v>
      </c>
      <c r="B21" s="1">
        <v>31.33</v>
      </c>
      <c r="C21" s="1">
        <v>67.900000000000006</v>
      </c>
      <c r="D21" s="1">
        <v>66.34</v>
      </c>
      <c r="E21" s="1">
        <v>41.65</v>
      </c>
    </row>
    <row r="22" spans="1:5" x14ac:dyDescent="0.3">
      <c r="A22" s="2">
        <v>40648</v>
      </c>
      <c r="B22" s="1">
        <v>31.33</v>
      </c>
      <c r="C22" s="1">
        <v>75.180000000000007</v>
      </c>
      <c r="D22" s="1">
        <v>75.180000000000007</v>
      </c>
      <c r="E22" s="1">
        <v>41.65</v>
      </c>
    </row>
    <row r="23" spans="1:5" x14ac:dyDescent="0.3">
      <c r="A23" s="2">
        <v>40648</v>
      </c>
      <c r="B23" s="1">
        <v>41.65</v>
      </c>
      <c r="C23" s="1">
        <v>67.900000000000006</v>
      </c>
      <c r="D23" s="1">
        <v>75.180000000000007</v>
      </c>
      <c r="E23" s="1">
        <v>12.56</v>
      </c>
    </row>
    <row r="24" spans="1:5" x14ac:dyDescent="0.3">
      <c r="A24" s="2">
        <v>40648</v>
      </c>
      <c r="B24" s="1">
        <v>31.33</v>
      </c>
      <c r="C24" s="1">
        <v>75.180000000000007</v>
      </c>
      <c r="D24" s="1">
        <v>16.53</v>
      </c>
      <c r="E24" s="1">
        <v>12.56</v>
      </c>
    </row>
    <row r="25" spans="1:5" x14ac:dyDescent="0.3">
      <c r="A25" s="2">
        <v>40653</v>
      </c>
      <c r="B25" s="1">
        <v>31.33</v>
      </c>
      <c r="C25" s="1">
        <v>67.900000000000006</v>
      </c>
      <c r="D25" s="1">
        <v>66.34</v>
      </c>
      <c r="E25" s="1">
        <v>12.56</v>
      </c>
    </row>
    <row r="26" spans="1:5" x14ac:dyDescent="0.3">
      <c r="A26" s="2">
        <v>40653</v>
      </c>
      <c r="B26" s="1">
        <v>12.56</v>
      </c>
      <c r="C26" s="1">
        <v>75.180000000000007</v>
      </c>
      <c r="D26" s="1">
        <v>75.180000000000007</v>
      </c>
      <c r="E26" s="1">
        <v>12.56</v>
      </c>
    </row>
    <row r="27" spans="1:5" x14ac:dyDescent="0.3">
      <c r="A27" s="2">
        <v>40658</v>
      </c>
      <c r="B27" s="1">
        <v>12.56</v>
      </c>
      <c r="C27" s="1">
        <v>16.53</v>
      </c>
      <c r="D27" s="1">
        <v>75.180000000000007</v>
      </c>
      <c r="E27" s="1">
        <v>41.65</v>
      </c>
    </row>
    <row r="28" spans="1:5" x14ac:dyDescent="0.3">
      <c r="A28" s="2">
        <v>40659</v>
      </c>
      <c r="B28" s="1">
        <v>31.33</v>
      </c>
      <c r="C28" s="1">
        <v>75.180000000000007</v>
      </c>
      <c r="D28" s="1">
        <v>66.34</v>
      </c>
      <c r="E28" s="1">
        <v>75.180000000000007</v>
      </c>
    </row>
    <row r="29" spans="1:5" x14ac:dyDescent="0.3">
      <c r="A29" s="2">
        <v>40659</v>
      </c>
      <c r="B29" s="1">
        <v>12.56</v>
      </c>
      <c r="C29" s="1">
        <v>16.53</v>
      </c>
      <c r="D29" s="1">
        <v>75.180000000000007</v>
      </c>
      <c r="E29" s="1">
        <v>75.180000000000007</v>
      </c>
    </row>
    <row r="30" spans="1:5" x14ac:dyDescent="0.3">
      <c r="A30" s="6" t="s">
        <v>7</v>
      </c>
      <c r="B30" s="1">
        <f>SUBTOTAL(101,Table2[Zotto])</f>
        <v>36.7425</v>
      </c>
      <c r="C30" s="1">
        <f>SUBTOTAL(101,Table2[Maxp])</f>
        <v>46.075714285714284</v>
      </c>
      <c r="D30" s="1">
        <f>SUBTOTAL(101,Table2[Survelia])</f>
        <v>53.166071428571435</v>
      </c>
      <c r="E30" s="1">
        <f>SUBTOTAL(101,Table2[Jecco])</f>
        <v>44.693214285714284</v>
      </c>
    </row>
    <row r="31" spans="1:5" x14ac:dyDescent="0.3">
      <c r="A31" s="3"/>
    </row>
    <row r="32" spans="1:5" x14ac:dyDescent="0.3">
      <c r="A32" s="7" t="s">
        <v>8</v>
      </c>
      <c r="B32" s="7">
        <f>STDEV(Table2[Zotto])</f>
        <v>23.959077862827613</v>
      </c>
      <c r="C32" s="7">
        <f>STDEV(Table2[Maxp])</f>
        <v>25.26483347623752</v>
      </c>
      <c r="D32" s="7">
        <f>STDEV(Table2[Survelia])</f>
        <v>26.532887257457116</v>
      </c>
      <c r="E32" s="7">
        <f>STDEV(Table2[Jecco])</f>
        <v>23.285491915142337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P21" sqref="P21"/>
    </sheetView>
  </sheetViews>
  <sheetFormatPr defaultRowHeight="14.4" x14ac:dyDescent="0.3"/>
  <sheetData>
    <row r="1" spans="1:5" x14ac:dyDescent="0.3">
      <c r="A1" s="5"/>
      <c r="B1" s="5" t="s">
        <v>2</v>
      </c>
      <c r="C1" s="5" t="s">
        <v>5</v>
      </c>
      <c r="D1" s="5" t="s">
        <v>3</v>
      </c>
      <c r="E1" s="5" t="s">
        <v>4</v>
      </c>
    </row>
    <row r="2" spans="1:5" x14ac:dyDescent="0.3">
      <c r="A2" t="s">
        <v>2</v>
      </c>
      <c r="B2" s="8">
        <v>1</v>
      </c>
      <c r="C2" s="8"/>
      <c r="D2" s="8"/>
      <c r="E2" s="8"/>
    </row>
    <row r="3" spans="1:5" x14ac:dyDescent="0.3">
      <c r="A3" t="s">
        <v>5</v>
      </c>
      <c r="B3" s="8">
        <v>0.140418223302193</v>
      </c>
      <c r="C3" s="8">
        <v>1</v>
      </c>
      <c r="D3" s="8"/>
      <c r="E3" s="8"/>
    </row>
    <row r="4" spans="1:5" x14ac:dyDescent="0.3">
      <c r="A4" t="s">
        <v>3</v>
      </c>
      <c r="B4" s="8">
        <v>-0.25726372981199364</v>
      </c>
      <c r="C4" s="8">
        <v>-0.15899708322190687</v>
      </c>
      <c r="D4" s="8">
        <v>1</v>
      </c>
      <c r="E4" s="8"/>
    </row>
    <row r="5" spans="1:5" ht="15" thickBot="1" x14ac:dyDescent="0.35">
      <c r="A5" s="4" t="s">
        <v>4</v>
      </c>
      <c r="B5" s="9">
        <v>7.4870331906846999E-2</v>
      </c>
      <c r="C5" s="9">
        <v>-0.19925683466890948</v>
      </c>
      <c r="D5" s="9">
        <v>-3.711639554787171E-2</v>
      </c>
      <c r="E5" s="9">
        <v>1</v>
      </c>
    </row>
  </sheetData>
  <conditionalFormatting sqref="B4:C4 B3 B5:D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C498-13E6-44C9-AFB8-10917F63A5F8}">
  <dimension ref="A4:C21"/>
  <sheetViews>
    <sheetView workbookViewId="0">
      <selection activeCell="A4" sqref="A4"/>
    </sheetView>
  </sheetViews>
  <sheetFormatPr defaultRowHeight="14.4" x14ac:dyDescent="0.3"/>
  <cols>
    <col min="1" max="5" width="15.109375" bestFit="1" customWidth="1"/>
    <col min="6" max="6" width="9.5546875" bestFit="1" customWidth="1"/>
    <col min="7" max="7" width="12" bestFit="1" customWidth="1"/>
    <col min="8" max="8" width="7.44140625" bestFit="1" customWidth="1"/>
    <col min="9" max="9" width="9.21875" bestFit="1" customWidth="1"/>
    <col min="10" max="10" width="6" bestFit="1" customWidth="1"/>
    <col min="11" max="11" width="6.21875" bestFit="1" customWidth="1"/>
    <col min="12" max="12" width="15.109375" bestFit="1" customWidth="1"/>
    <col min="13" max="13" width="12" bestFit="1" customWidth="1"/>
    <col min="14" max="14" width="10.33203125" bestFit="1" customWidth="1"/>
    <col min="15" max="15" width="17.33203125" bestFit="1" customWidth="1"/>
    <col min="16" max="16" width="13.33203125" bestFit="1" customWidth="1"/>
    <col min="17" max="17" width="12" bestFit="1" customWidth="1"/>
    <col min="18" max="18" width="7" bestFit="1" customWidth="1"/>
    <col min="19" max="19" width="22" bestFit="1" customWidth="1"/>
    <col min="20" max="20" width="6.109375" bestFit="1" customWidth="1"/>
    <col min="21" max="21" width="12.6640625" bestFit="1" customWidth="1"/>
    <col min="22" max="22" width="9.33203125" bestFit="1" customWidth="1"/>
    <col min="23" max="23" width="9.5546875" bestFit="1" customWidth="1"/>
    <col min="24" max="24" width="12" bestFit="1" customWidth="1"/>
    <col min="25" max="25" width="7.44140625" bestFit="1" customWidth="1"/>
    <col min="26" max="26" width="9.21875" bestFit="1" customWidth="1"/>
    <col min="27" max="27" width="6" bestFit="1" customWidth="1"/>
    <col min="28" max="28" width="6.21875" bestFit="1" customWidth="1"/>
    <col min="29" max="29" width="15.109375" bestFit="1" customWidth="1"/>
    <col min="30" max="30" width="12.6640625" bestFit="1" customWidth="1"/>
    <col min="31" max="31" width="10.33203125" bestFit="1" customWidth="1"/>
    <col min="32" max="32" width="17.33203125" bestFit="1" customWidth="1"/>
    <col min="33" max="33" width="13.33203125" bestFit="1" customWidth="1"/>
    <col min="34" max="34" width="12" bestFit="1" customWidth="1"/>
    <col min="35" max="35" width="7" bestFit="1" customWidth="1"/>
    <col min="36" max="36" width="22" bestFit="1" customWidth="1"/>
    <col min="37" max="37" width="6.109375" bestFit="1" customWidth="1"/>
    <col min="38" max="38" width="12.6640625" bestFit="1" customWidth="1"/>
    <col min="39" max="39" width="9.33203125" bestFit="1" customWidth="1"/>
    <col min="40" max="40" width="9.5546875" bestFit="1" customWidth="1"/>
    <col min="41" max="41" width="12" bestFit="1" customWidth="1"/>
    <col min="42" max="42" width="7.44140625" bestFit="1" customWidth="1"/>
    <col min="43" max="43" width="9.21875" bestFit="1" customWidth="1"/>
    <col min="44" max="44" width="6" bestFit="1" customWidth="1"/>
    <col min="45" max="45" width="6.21875" bestFit="1" customWidth="1"/>
    <col min="46" max="46" width="15.109375" bestFit="1" customWidth="1"/>
    <col min="47" max="47" width="12.6640625" bestFit="1" customWidth="1"/>
    <col min="48" max="48" width="10.33203125" bestFit="1" customWidth="1"/>
    <col min="49" max="49" width="17.33203125" bestFit="1" customWidth="1"/>
    <col min="50" max="50" width="13.33203125" bestFit="1" customWidth="1"/>
    <col min="51" max="51" width="12" bestFit="1" customWidth="1"/>
    <col min="52" max="52" width="7" bestFit="1" customWidth="1"/>
    <col min="53" max="53" width="22" bestFit="1" customWidth="1"/>
    <col min="54" max="54" width="6.109375" bestFit="1" customWidth="1"/>
    <col min="55" max="55" width="12.6640625" bestFit="1" customWidth="1"/>
    <col min="56" max="56" width="9.33203125" bestFit="1" customWidth="1"/>
    <col min="57" max="57" width="9.5546875" bestFit="1" customWidth="1"/>
    <col min="58" max="58" width="12" bestFit="1" customWidth="1"/>
    <col min="59" max="59" width="7.44140625" bestFit="1" customWidth="1"/>
    <col min="60" max="60" width="9.21875" bestFit="1" customWidth="1"/>
    <col min="61" max="61" width="6" bestFit="1" customWidth="1"/>
    <col min="62" max="62" width="6.21875" bestFit="1" customWidth="1"/>
    <col min="63" max="63" width="15.109375" bestFit="1" customWidth="1"/>
    <col min="64" max="64" width="12.6640625" bestFit="1" customWidth="1"/>
    <col min="65" max="65" width="10.33203125" bestFit="1" customWidth="1"/>
    <col min="66" max="66" width="17.33203125" bestFit="1" customWidth="1"/>
    <col min="67" max="67" width="13.33203125" bestFit="1" customWidth="1"/>
    <col min="68" max="68" width="12" bestFit="1" customWidth="1"/>
    <col min="69" max="69" width="7" bestFit="1" customWidth="1"/>
    <col min="70" max="73" width="19.88671875" bestFit="1" customWidth="1"/>
  </cols>
  <sheetData>
    <row r="4" spans="1:3" x14ac:dyDescent="0.3">
      <c r="A4" s="12"/>
      <c r="B4" s="13"/>
      <c r="C4" s="14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5"/>
      <c r="B20" s="16"/>
      <c r="C20" s="17"/>
    </row>
    <row r="21" spans="1:3" x14ac:dyDescent="0.3">
      <c r="A21" s="18"/>
      <c r="B21" s="19"/>
      <c r="C2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FB10-D679-42A6-9558-AF72705AC974}">
  <dimension ref="A1:H18"/>
  <sheetViews>
    <sheetView workbookViewId="0">
      <selection activeCell="A8" sqref="A8"/>
    </sheetView>
  </sheetViews>
  <sheetFormatPr defaultRowHeight="14.4" x14ac:dyDescent="0.3"/>
  <cols>
    <col min="1" max="1" width="21.33203125" bestFit="1" customWidth="1"/>
    <col min="2" max="2" width="10.5546875" customWidth="1"/>
    <col min="3" max="3" width="21.33203125" bestFit="1" customWidth="1"/>
    <col min="4" max="4" width="10.5546875" customWidth="1"/>
    <col min="5" max="5" width="21.33203125" bestFit="1" customWidth="1"/>
    <col min="6" max="6" width="10.5546875" customWidth="1"/>
    <col min="7" max="7" width="21.33203125" bestFit="1" customWidth="1"/>
    <col min="8" max="8" width="10.5546875" customWidth="1"/>
  </cols>
  <sheetData>
    <row r="1" spans="1:8" x14ac:dyDescent="0.3">
      <c r="A1" s="10" t="s">
        <v>2</v>
      </c>
      <c r="B1" s="10" t="s">
        <v>22</v>
      </c>
      <c r="C1" s="10" t="s">
        <v>5</v>
      </c>
      <c r="D1" s="10" t="s">
        <v>23</v>
      </c>
      <c r="E1" s="10" t="s">
        <v>3</v>
      </c>
      <c r="F1" s="10" t="s">
        <v>24</v>
      </c>
      <c r="G1" s="10" t="s">
        <v>4</v>
      </c>
      <c r="H1" s="10" t="s">
        <v>25</v>
      </c>
    </row>
    <row r="3" spans="1:8" x14ac:dyDescent="0.3">
      <c r="A3" t="s">
        <v>7</v>
      </c>
      <c r="B3">
        <v>36.316385928760923</v>
      </c>
      <c r="C3" t="s">
        <v>7</v>
      </c>
      <c r="D3">
        <v>45.382018258731719</v>
      </c>
      <c r="E3" t="s">
        <v>7</v>
      </c>
      <c r="F3">
        <v>52.278298622867624</v>
      </c>
      <c r="G3" t="s">
        <v>7</v>
      </c>
      <c r="H3">
        <v>43.979623540028548</v>
      </c>
    </row>
    <row r="4" spans="1:8" x14ac:dyDescent="0.3">
      <c r="A4" t="s">
        <v>9</v>
      </c>
      <c r="B4">
        <v>4.2422314138168593</v>
      </c>
      <c r="C4" t="s">
        <v>9</v>
      </c>
      <c r="D4">
        <v>4.5045411595392038</v>
      </c>
      <c r="E4" t="s">
        <v>9</v>
      </c>
      <c r="F4">
        <v>4.7577550910179376</v>
      </c>
      <c r="G4" t="s">
        <v>9</v>
      </c>
      <c r="H4">
        <v>4.1637179223690701</v>
      </c>
    </row>
    <row r="5" spans="1:8" x14ac:dyDescent="0.3">
      <c r="A5" t="s">
        <v>10</v>
      </c>
      <c r="B5">
        <v>31.33</v>
      </c>
      <c r="C5" t="s">
        <v>10</v>
      </c>
      <c r="D5">
        <v>41.65</v>
      </c>
      <c r="E5" t="s">
        <v>10</v>
      </c>
      <c r="F5">
        <v>66.34</v>
      </c>
      <c r="G5" t="s">
        <v>10</v>
      </c>
      <c r="H5">
        <v>41.65</v>
      </c>
    </row>
    <row r="6" spans="1:8" x14ac:dyDescent="0.3">
      <c r="A6" t="s">
        <v>11</v>
      </c>
      <c r="B6">
        <v>31.33</v>
      </c>
      <c r="C6" t="s">
        <v>11</v>
      </c>
      <c r="D6">
        <v>16.53</v>
      </c>
      <c r="E6" t="s">
        <v>11</v>
      </c>
      <c r="F6">
        <v>75.180000000000007</v>
      </c>
      <c r="G6" t="s">
        <v>11</v>
      </c>
      <c r="H6">
        <v>66.34</v>
      </c>
    </row>
    <row r="7" spans="1:8" x14ac:dyDescent="0.3">
      <c r="A7" t="s">
        <v>12</v>
      </c>
      <c r="B7">
        <v>23.23565839504527</v>
      </c>
      <c r="C7" t="s">
        <v>12</v>
      </c>
      <c r="D7">
        <v>24.672388042900991</v>
      </c>
      <c r="E7" t="s">
        <v>12</v>
      </c>
      <c r="F7">
        <v>26.059297864355692</v>
      </c>
      <c r="G7" t="s">
        <v>12</v>
      </c>
      <c r="H7">
        <v>22.805622291700839</v>
      </c>
    </row>
    <row r="8" spans="1:8" x14ac:dyDescent="0.3">
      <c r="A8" t="s">
        <v>13</v>
      </c>
      <c r="B8">
        <v>539.89582105123782</v>
      </c>
      <c r="C8" t="s">
        <v>13</v>
      </c>
      <c r="D8">
        <v>608.72673173948385</v>
      </c>
      <c r="E8" t="s">
        <v>13</v>
      </c>
      <c r="F8">
        <v>679.08700518321314</v>
      </c>
      <c r="G8" t="s">
        <v>13</v>
      </c>
      <c r="H8">
        <v>520.09640811172221</v>
      </c>
    </row>
    <row r="9" spans="1:8" x14ac:dyDescent="0.3">
      <c r="A9" t="s">
        <v>14</v>
      </c>
      <c r="B9">
        <v>0.21487713488620308</v>
      </c>
      <c r="C9" t="s">
        <v>14</v>
      </c>
      <c r="D9">
        <v>-1.7900654390317587</v>
      </c>
      <c r="E9" t="s">
        <v>14</v>
      </c>
      <c r="F9">
        <v>-1.5143991023280619</v>
      </c>
      <c r="G9" t="s">
        <v>14</v>
      </c>
      <c r="H9">
        <v>-1.4604525138096329</v>
      </c>
    </row>
    <row r="10" spans="1:8" x14ac:dyDescent="0.3">
      <c r="A10" t="s">
        <v>15</v>
      </c>
      <c r="B10">
        <v>1.0633553616802063</v>
      </c>
      <c r="C10" t="s">
        <v>15</v>
      </c>
      <c r="D10">
        <v>-1.3395037301070917E-2</v>
      </c>
      <c r="E10" t="s">
        <v>15</v>
      </c>
      <c r="F10">
        <v>-0.67037348297062949</v>
      </c>
      <c r="G10" t="s">
        <v>15</v>
      </c>
      <c r="H10">
        <v>-0.23119362718111905</v>
      </c>
    </row>
    <row r="11" spans="1:8" x14ac:dyDescent="0.3">
      <c r="A11" t="s">
        <v>16</v>
      </c>
      <c r="B11">
        <v>79</v>
      </c>
      <c r="C11" t="s">
        <v>16</v>
      </c>
      <c r="D11">
        <v>62.620000000000005</v>
      </c>
      <c r="E11" t="s">
        <v>16</v>
      </c>
      <c r="F11">
        <v>62.620000000000005</v>
      </c>
      <c r="G11" t="s">
        <v>16</v>
      </c>
      <c r="H11">
        <v>62.620000000000005</v>
      </c>
    </row>
    <row r="12" spans="1:8" x14ac:dyDescent="0.3">
      <c r="A12" t="s">
        <v>17</v>
      </c>
      <c r="B12">
        <v>11.67</v>
      </c>
      <c r="C12" t="s">
        <v>17</v>
      </c>
      <c r="D12">
        <v>12.56</v>
      </c>
      <c r="E12" t="s">
        <v>17</v>
      </c>
      <c r="F12">
        <v>12.56</v>
      </c>
      <c r="G12" t="s">
        <v>17</v>
      </c>
      <c r="H12">
        <v>12.56</v>
      </c>
    </row>
    <row r="13" spans="1:8" x14ac:dyDescent="0.3">
      <c r="A13" t="s">
        <v>18</v>
      </c>
      <c r="B13">
        <v>90.67</v>
      </c>
      <c r="C13" t="s">
        <v>18</v>
      </c>
      <c r="D13">
        <v>75.180000000000007</v>
      </c>
      <c r="E13" t="s">
        <v>18</v>
      </c>
      <c r="F13">
        <v>75.180000000000007</v>
      </c>
      <c r="G13" t="s">
        <v>18</v>
      </c>
      <c r="H13">
        <v>75.180000000000007</v>
      </c>
    </row>
    <row r="14" spans="1:8" x14ac:dyDescent="0.3">
      <c r="A14" t="s">
        <v>6</v>
      </c>
      <c r="B14">
        <v>1089.4915778628276</v>
      </c>
      <c r="C14" t="s">
        <v>6</v>
      </c>
      <c r="D14">
        <v>1361.4605477619516</v>
      </c>
      <c r="E14" t="s">
        <v>6</v>
      </c>
      <c r="F14">
        <v>1568.3489586860287</v>
      </c>
      <c r="G14" t="s">
        <v>6</v>
      </c>
      <c r="H14">
        <v>1319.3887062008564</v>
      </c>
    </row>
    <row r="15" spans="1:8" x14ac:dyDescent="0.3">
      <c r="A15" t="s">
        <v>0</v>
      </c>
      <c r="B15">
        <v>30</v>
      </c>
      <c r="C15" t="s">
        <v>0</v>
      </c>
      <c r="D15">
        <v>30</v>
      </c>
      <c r="E15" t="s">
        <v>0</v>
      </c>
      <c r="F15">
        <v>30</v>
      </c>
      <c r="G15" t="s">
        <v>0</v>
      </c>
      <c r="H15">
        <v>30</v>
      </c>
    </row>
    <row r="16" spans="1:8" x14ac:dyDescent="0.3">
      <c r="A16" t="s">
        <v>19</v>
      </c>
      <c r="B16">
        <v>90.67</v>
      </c>
      <c r="C16" t="s">
        <v>19</v>
      </c>
      <c r="D16">
        <v>75.180000000000007</v>
      </c>
      <c r="E16" t="s">
        <v>19</v>
      </c>
      <c r="F16">
        <v>75.180000000000007</v>
      </c>
      <c r="G16" t="s">
        <v>19</v>
      </c>
      <c r="H16">
        <v>75.180000000000007</v>
      </c>
    </row>
    <row r="17" spans="1:8" x14ac:dyDescent="0.3">
      <c r="A17" t="s">
        <v>20</v>
      </c>
      <c r="B17">
        <v>11.67</v>
      </c>
      <c r="C17" t="s">
        <v>20</v>
      </c>
      <c r="D17">
        <v>12.56</v>
      </c>
      <c r="E17" t="s">
        <v>20</v>
      </c>
      <c r="F17">
        <v>12.56</v>
      </c>
      <c r="G17" t="s">
        <v>20</v>
      </c>
      <c r="H17">
        <v>12.56</v>
      </c>
    </row>
    <row r="18" spans="1:8" x14ac:dyDescent="0.3">
      <c r="A18" s="11" t="s">
        <v>21</v>
      </c>
      <c r="B18" s="11">
        <v>8.6763374363247685</v>
      </c>
      <c r="C18" s="11" t="s">
        <v>21</v>
      </c>
      <c r="D18" s="11">
        <v>9.2128211036963989</v>
      </c>
      <c r="E18" s="11" t="s">
        <v>21</v>
      </c>
      <c r="F18" s="11">
        <v>9.7307017421576649</v>
      </c>
      <c r="G18" s="11" t="s">
        <v>21</v>
      </c>
      <c r="H18" s="11">
        <v>8.5157593163084169</v>
      </c>
    </row>
  </sheetData>
  <conditionalFormatting sqref="B2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t 6 T m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L e k 5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p O Z W U 8 M W U z c B A A A Q A g A A E w A c A E Z v c m 1 1 b G F z L 1 N l Y 3 R p b 2 4 x L m 0 g o h g A K K A U A A A A A A A A A A A A A A A A A A A A A A A A A A A A b V B N S w M x E L 0 v 7 H 8 I 8 b K F s N C i P V j 2 I F t F L 6 J s P b l S 0 m R s A 9 l E M r P V U v r f z X a r 9 a O 5 J P P e z J v 3 g q D I e M e q / h 5 O 0 i R N c C U D a G Y a v W A F s 0 B p w u K p f B s U R K T E d T 7 1 q m 3 A U X Z j L O S l d x Q L z H h 5 W T 8 h B K x x F e S 6 n v p 3 Z 7 3 U W H d q u c I 1 H 4 j n K V j T G I J Q c M E F K 7 1 t G 4 f F W L B r p 7 w 2 b l k M R x c j w R 5 b T 1 D R x k J x f O b 3 3 s H L Q P S u z v h D 8 E 3 k N L s F q e N q H i 3 O 5 C I 2 H p g D n v U B B H s + 4 F f W V k p a G b C g 0 P 6 U L F f S L a P i b P M G R 7 l Z k A 5 f f W h 6 w x 2 J 2 Y n 9 Y r v l S D L M g 6 S Y J S a k 2 M p c 2 y w g 7 A T b c j J k 4 Q s n + K A 9 q v p f / D P 2 T S / B h f 9 D u u 3 a v Y v E n a P x e d 7 Z 2 j N S k Q 8 4 t w b p 1 9 R u k C b G n Y w 6 + Q R Q S w E C L Q A U A A I A C A C 3 p O Z W B A C o x K U A A A D 2 A A A A E g A A A A A A A A A A A A A A A A A A A A A A Q 2 9 u Z m l n L 1 B h Y 2 t h Z 2 U u e G 1 s U E s B A i 0 A F A A C A A g A t 6 T m V g / K 6 a u k A A A A 6 Q A A A B M A A A A A A A A A A A A A A A A A 8 Q A A A F t D b 2 5 0 Z W 5 0 X 1 R 5 c G V z X S 5 4 b W x Q S w E C L Q A U A A I A C A C 3 p O Z W U 8 M W U z c B A A A Q A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K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W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x M T o 1 M D o y M y 4 z O D c 5 M z M 1 W i I g L z 4 8 R W 5 0 c n k g V H l w Z T 0 i R m l s b E N v b H V t b l R 5 c G V z I i B W Y W x 1 Z T 0 i c 0 J R W U d C Z 0 1 H I i A v P j x F b n R y e S B U e X B l P S J G a W x s Q 2 9 s d W 1 u T m F t Z X M i I F Z h b H V l P S J z W y Z x d W 9 0 O 3 N 0 Y X J f c m F 0 a W 5 n J n F 1 b 3 Q 7 L C Z x d W 9 0 O 3 R p d G x l J n F 1 b 3 Q 7 L C Z x d W 9 0 O 2 N v b n R l b n R f c m F 0 a W 5 n J n F 1 b 3 Q 7 L C Z x d W 9 0 O 2 d l b n J l J n F 1 b 3 Q 7 L C Z x d W 9 0 O 2 R 1 c m F 0 a W 9 u J n F 1 b 3 Q 7 L C Z x d W 9 0 O 2 F j d G 9 y c 1 9 s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k Y i 9 D a G F u Z 2 V k I F R 5 c G U u e 3 N 0 Y X J f c m F 0 a W 5 n L D B 9 J n F 1 b 3 Q 7 L C Z x d W 9 0 O 1 N l Y 3 R p b 2 4 x L 2 l t Z G I v Q 2 h h b m d l Z C B U e X B l L n t 0 a X R s Z S w x f S Z x d W 9 0 O y w m c X V v d D t T Z W N 0 a W 9 u M S 9 p b W R i L 0 N o Y W 5 n Z W Q g V H l w Z S 5 7 Y 2 9 u d G V u d F 9 y Y X R p b m c s M n 0 m c X V v d D s s J n F 1 b 3 Q 7 U 2 V j d G l v b j E v a W 1 k Y i 9 D a G F u Z 2 V k I F R 5 c G U u e 2 d l b n J l L D N 9 J n F 1 b 3 Q 7 L C Z x d W 9 0 O 1 N l Y 3 R p b 2 4 x L 2 l t Z G I v Q 2 h h b m d l Z C B U e X B l L n t k d X J h d G l v b i w 0 f S Z x d W 9 0 O y w m c X V v d D t T Z W N 0 a W 9 u M S 9 p b W R i L 0 N o Y W 5 n Z W Q g V H l w Z S 5 7 Y W N 0 b 3 J z X 2 x p c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1 k Y i 9 D a G F u Z 2 V k I F R 5 c G U u e 3 N 0 Y X J f c m F 0 a W 5 n L D B 9 J n F 1 b 3 Q 7 L C Z x d W 9 0 O 1 N l Y 3 R p b 2 4 x L 2 l t Z G I v Q 2 h h b m d l Z C B U e X B l L n t 0 a X R s Z S w x f S Z x d W 9 0 O y w m c X V v d D t T Z W N 0 a W 9 u M S 9 p b W R i L 0 N o Y W 5 n Z W Q g V H l w Z S 5 7 Y 2 9 u d G V u d F 9 y Y X R p b m c s M n 0 m c X V v d D s s J n F 1 b 3 Q 7 U 2 V j d G l v b j E v a W 1 k Y i 9 D a G F u Z 2 V k I F R 5 c G U u e 2 d l b n J l L D N 9 J n F 1 b 3 Q 7 L C Z x d W 9 0 O 1 N l Y 3 R p b 2 4 x L 2 l t Z G I v Q 2 h h b m d l Z C B U e X B l L n t k d X J h d G l v b i w 0 f S Z x d W 9 0 O y w m c X V v d D t T Z W N 0 a W 9 u M S 9 p b W R i L 0 N o Y W 5 n Z W Q g V H l w Z S 5 7 Y W N 0 b 3 J z X 2 x p c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Z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k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k i f C G + x 5 C t S B G / k p C U K o A A A A A A g A A A A A A E G Y A A A A B A A A g A A A A X 8 y 7 2 T K Z v t f w B c h l Q K C b S b g E z 1 E M Z m A U D 2 + c F E p D m N k A A A A A D o A A A A A C A A A g A A A A G 1 K N b h 7 e D Y h R T Z P m U V B Y 6 w 6 j l 4 W L J b R G d a y v F y 9 E h C 5 Q A A A A 3 0 n f c x 7 t L e + m F x T F 9 O i 7 B j l h P m l X s J l S Z c 4 T 6 z P e p 6 P u w 5 0 Z V k o o W m d 5 V 9 x t x F D 3 x 2 x J z x x r c g g u q + t y O m j E m n A a 2 k G 4 t o 0 h T G 3 E g p U c k B 9 A A A A A N i Y q + q P 6 d K y J Z H A h f T u f M 2 u Q Z J 5 d 9 O c o K J z / N V f P R v H v 2 I k c Q V M W h X N o U 4 r 5 A F D + B 6 1 C 4 w u P B K 9 + A e D v N n / i o w = = < / D a t a M a s h u p > 
</file>

<file path=customXml/itemProps1.xml><?xml version="1.0" encoding="utf-8"?>
<ds:datastoreItem xmlns:ds="http://schemas.openxmlformats.org/officeDocument/2006/customXml" ds:itemID="{5390E97B-6BEE-43AB-88CC-F20FD745DE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stocks data</vt:lpstr>
      <vt:lpstr>correlation</vt:lpstr>
      <vt:lpstr>Sheet2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shravanan naidu</dc:creator>
  <cp:lastModifiedBy>shravanannaidu@gmail.com</cp:lastModifiedBy>
  <dcterms:created xsi:type="dcterms:W3CDTF">2023-07-05T12:36:29Z</dcterms:created>
  <dcterms:modified xsi:type="dcterms:W3CDTF">2023-07-06T15:30:18Z</dcterms:modified>
</cp:coreProperties>
</file>