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optimization\Circular supply chain\"/>
    </mc:Choice>
  </mc:AlternateContent>
  <xr:revisionPtr revIDLastSave="0" documentId="13_ncr:1_{52077677-ADDD-4253-AB2D-3D3BB2F0DFFE}" xr6:coauthVersionLast="46" xr6:coauthVersionMax="46" xr10:uidLastSave="{00000000-0000-0000-0000-000000000000}"/>
  <bookViews>
    <workbookView xWindow="-120" yWindow="-120" windowWidth="29040" windowHeight="15840" xr2:uid="{B1329E99-0F65-4045-9196-FC8E76B98834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Sheet1!$B$4:$H$7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Sheet1!$B$29:$B$32</definedName>
    <definedName name="solver_lhs10" localSheetId="0" hidden="1">Sheet1!$AA$21:$AA$24</definedName>
    <definedName name="solver_lhs11" localSheetId="0" hidden="1">Sheet1!$B$4:$B$7</definedName>
    <definedName name="solver_lhs12" localSheetId="0" hidden="1">Sheet1!$E$4:$E$7</definedName>
    <definedName name="solver_lhs13" localSheetId="0" hidden="1">Sheet1!$C$4:$C$7</definedName>
    <definedName name="solver_lhs14" localSheetId="0" hidden="1">Sheet1!$D$4:$D$7</definedName>
    <definedName name="solver_lhs15" localSheetId="0" hidden="1">Sheet1!$F$4:$F$7</definedName>
    <definedName name="solver_lhs16" localSheetId="0" hidden="1">Sheet1!$G$4:$H$7</definedName>
    <definedName name="solver_lhs17" localSheetId="0" hidden="1">Sheet1!$I$19:$I$22</definedName>
    <definedName name="solver_lhs18" localSheetId="0" hidden="1">Sheet1!$B$22:$B$25</definedName>
    <definedName name="solver_lhs19" localSheetId="0" hidden="1">Sheet1!$N$30:$N$33</definedName>
    <definedName name="solver_lhs2" localSheetId="0" hidden="1">Sheet1!$I$24:$I$27</definedName>
    <definedName name="solver_lhs20" localSheetId="0" hidden="1">Sheet1!$N$35:$N$38</definedName>
    <definedName name="solver_lhs21" localSheetId="0" hidden="1">Sheet1!$I$19:$I$22</definedName>
    <definedName name="solver_lhs22" localSheetId="0" hidden="1">Sheet1!$B$34:$B$37</definedName>
    <definedName name="solver_lhs3" localSheetId="0" hidden="1">Sheet1!$I$31:$I$34</definedName>
    <definedName name="solver_lhs4" localSheetId="0" hidden="1">Sheet1!$I$36:$I$39</definedName>
    <definedName name="solver_lhs5" localSheetId="0" hidden="1">Sheet1!$N$22:$N$25</definedName>
    <definedName name="solver_lhs6" localSheetId="0" hidden="1">Sheet1!$S$21:$S$24</definedName>
    <definedName name="solver_lhs7" localSheetId="0" hidden="1">Sheet1!$S$32:$S$35</definedName>
    <definedName name="solver_lhs8" localSheetId="0" hidden="1">Sheet1!$W$21:$W$24</definedName>
    <definedName name="solver_lhs9" localSheetId="0" hidden="1">Sheet1!$W$32:$W$35</definedName>
    <definedName name="solver_neg" localSheetId="0" hidden="1">1</definedName>
    <definedName name="solver_num" localSheetId="0" hidden="1">20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el1" localSheetId="0" hidden="1">2</definedName>
    <definedName name="solver_rel10" localSheetId="0" hidden="1">3</definedName>
    <definedName name="solver_rel11" localSheetId="0" hidden="1">5</definedName>
    <definedName name="solver_rel12" localSheetId="0" hidden="1">5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3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Sheet1!$D$29:$D$32</definedName>
    <definedName name="solver_rhs10" localSheetId="0" hidden="1">Sheet1!$AC$21:$AC$24</definedName>
    <definedName name="solver_rhs11" localSheetId="0" hidden="1">binary</definedName>
    <definedName name="solver_rhs12" localSheetId="0" hidden="1">binary</definedName>
    <definedName name="solver_rhs13" localSheetId="0" hidden="1">integer</definedName>
    <definedName name="solver_rhs14" localSheetId="0" hidden="1">integer</definedName>
    <definedName name="solver_rhs15" localSheetId="0" hidden="1">integer</definedName>
    <definedName name="solver_rhs16" localSheetId="0" hidden="1">integer</definedName>
    <definedName name="solver_rhs17" localSheetId="0" hidden="1">Sheet1!$K$19:$K$22</definedName>
    <definedName name="solver_rhs18" localSheetId="0" hidden="1">Sheet1!$D$22:$D$25</definedName>
    <definedName name="solver_rhs19" localSheetId="0" hidden="1">Sheet1!$P$30:$P$33</definedName>
    <definedName name="solver_rhs2" localSheetId="0" hidden="1">Sheet1!$K$24:$K$27</definedName>
    <definedName name="solver_rhs20" localSheetId="0" hidden="1">Sheet1!$P$35:$P$38</definedName>
    <definedName name="solver_rhs21" localSheetId="0" hidden="1">Sheet1!$K$19:$K$22</definedName>
    <definedName name="solver_rhs22" localSheetId="0" hidden="1">Sheet1!$D$34:$D$37</definedName>
    <definedName name="solver_rhs3" localSheetId="0" hidden="1">Sheet1!$K$31:$K$34</definedName>
    <definedName name="solver_rhs4" localSheetId="0" hidden="1">Sheet1!$K$36:$K$39</definedName>
    <definedName name="solver_rhs5" localSheetId="0" hidden="1">Sheet1!$P$22:$P$25</definedName>
    <definedName name="solver_rhs6" localSheetId="0" hidden="1">Sheet1!$U$21:$U$24</definedName>
    <definedName name="solver_rhs7" localSheetId="0" hidden="1">Sheet1!$U$32:$U$35</definedName>
    <definedName name="solver_rhs8" localSheetId="0" hidden="1">Sheet1!$Y$21:$Y$24</definedName>
    <definedName name="solver_rhs9" localSheetId="0" hidden="1">Sheet1!$Y$32:$Y$35</definedName>
    <definedName name="solver_rlx" localSheetId="0" hidden="1">2</definedName>
    <definedName name="solver_scl" localSheetId="0" hidden="1">2</definedName>
    <definedName name="solver_sho" localSheetId="0" hidden="1">1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P37" i="1"/>
  <c r="P36" i="1"/>
  <c r="P35" i="1"/>
  <c r="N36" i="1"/>
  <c r="N37" i="1"/>
  <c r="N38" i="1"/>
  <c r="N35" i="1"/>
  <c r="P33" i="1"/>
  <c r="P32" i="1"/>
  <c r="P31" i="1"/>
  <c r="P30" i="1"/>
  <c r="N31" i="1"/>
  <c r="N32" i="1"/>
  <c r="N33" i="1"/>
  <c r="N30" i="1"/>
  <c r="D25" i="1"/>
  <c r="D24" i="1"/>
  <c r="D23" i="1"/>
  <c r="D22" i="1"/>
  <c r="B23" i="1"/>
  <c r="B24" i="1"/>
  <c r="B25" i="1"/>
  <c r="B22" i="1"/>
  <c r="K25" i="1"/>
  <c r="K27" i="1"/>
  <c r="K24" i="1"/>
  <c r="I27" i="1"/>
  <c r="I26" i="1"/>
  <c r="I25" i="1"/>
  <c r="I24" i="1"/>
  <c r="D29" i="1"/>
  <c r="K20" i="1"/>
  <c r="K21" i="1"/>
  <c r="K22" i="1"/>
  <c r="I20" i="1"/>
  <c r="I21" i="1"/>
  <c r="I22" i="1"/>
  <c r="K19" i="1"/>
  <c r="I19" i="1"/>
  <c r="N3" i="1"/>
  <c r="W33" i="1"/>
  <c r="W34" i="1"/>
  <c r="W35" i="1"/>
  <c r="W32" i="1"/>
  <c r="S33" i="1"/>
  <c r="S34" i="1"/>
  <c r="S35" i="1"/>
  <c r="S32" i="1"/>
  <c r="AA22" i="1"/>
  <c r="AA23" i="1"/>
  <c r="AA24" i="1"/>
  <c r="AA21" i="1"/>
  <c r="W27" i="1"/>
  <c r="W28" i="1"/>
  <c r="W29" i="1"/>
  <c r="W26" i="1"/>
  <c r="W22" i="1"/>
  <c r="W23" i="1"/>
  <c r="W24" i="1"/>
  <c r="W21" i="1"/>
  <c r="S27" i="1"/>
  <c r="S28" i="1"/>
  <c r="S29" i="1"/>
  <c r="S26" i="1"/>
  <c r="S22" i="1"/>
  <c r="S23" i="1"/>
  <c r="S24" i="1"/>
  <c r="S21" i="1"/>
  <c r="P23" i="1"/>
  <c r="P24" i="1"/>
  <c r="P25" i="1"/>
  <c r="P22" i="1"/>
  <c r="N23" i="1"/>
  <c r="N24" i="1"/>
  <c r="N25" i="1"/>
  <c r="N22" i="1"/>
  <c r="K39" i="1"/>
  <c r="K38" i="1"/>
  <c r="K37" i="1"/>
  <c r="K36" i="1"/>
  <c r="I39" i="1"/>
  <c r="I38" i="1"/>
  <c r="I37" i="1"/>
  <c r="I36" i="1"/>
  <c r="K34" i="1"/>
  <c r="K32" i="1"/>
  <c r="K33" i="1"/>
  <c r="K31" i="1"/>
  <c r="I34" i="1"/>
  <c r="I33" i="1"/>
  <c r="I32" i="1"/>
  <c r="I31" i="1"/>
  <c r="K26" i="1"/>
  <c r="D31" i="1"/>
  <c r="D32" i="1"/>
  <c r="D30" i="1"/>
  <c r="B32" i="1"/>
  <c r="B31" i="1"/>
  <c r="B30" i="1"/>
  <c r="B29" i="1"/>
</calcChain>
</file>

<file path=xl/sharedStrings.xml><?xml version="1.0" encoding="utf-8"?>
<sst xmlns="http://schemas.openxmlformats.org/spreadsheetml/2006/main" count="120" uniqueCount="45">
  <si>
    <t>Objective</t>
  </si>
  <si>
    <t>Variables</t>
  </si>
  <si>
    <t>Time period</t>
  </si>
  <si>
    <t>o_t</t>
  </si>
  <si>
    <t>x_t</t>
  </si>
  <si>
    <t>I_t</t>
  </si>
  <si>
    <t>y_t</t>
  </si>
  <si>
    <t>q_t</t>
  </si>
  <si>
    <t>e+</t>
  </si>
  <si>
    <t>e-</t>
  </si>
  <si>
    <t xml:space="preserve"> Minimize cost</t>
  </si>
  <si>
    <t>Parameters</t>
  </si>
  <si>
    <t>f_t</t>
  </si>
  <si>
    <t>c_t</t>
  </si>
  <si>
    <t>h_t</t>
  </si>
  <si>
    <t>rf_t</t>
  </si>
  <si>
    <t>rc_t</t>
  </si>
  <si>
    <t>f_t^</t>
  </si>
  <si>
    <t>c_t^</t>
  </si>
  <si>
    <t>h_t^</t>
  </si>
  <si>
    <t>rf_t^</t>
  </si>
  <si>
    <t>rc_t^</t>
  </si>
  <si>
    <t>p+</t>
  </si>
  <si>
    <t>p-</t>
  </si>
  <si>
    <t>d_t</t>
  </si>
  <si>
    <t>R</t>
  </si>
  <si>
    <t>a_t</t>
  </si>
  <si>
    <t>g_t</t>
  </si>
  <si>
    <t>alpha</t>
  </si>
  <si>
    <t>Constraints</t>
  </si>
  <si>
    <t>&lt;=</t>
  </si>
  <si>
    <t>&gt;=</t>
  </si>
  <si>
    <t>Inventory constraints</t>
  </si>
  <si>
    <t xml:space="preserve"> =</t>
  </si>
  <si>
    <t>Binary variable constraints</t>
  </si>
  <si>
    <t>Recycling capacity limit</t>
  </si>
  <si>
    <t>I</t>
  </si>
  <si>
    <t>Non zero constraints</t>
  </si>
  <si>
    <t>belongs</t>
  </si>
  <si>
    <t>Belongs</t>
  </si>
  <si>
    <t>0,1</t>
  </si>
  <si>
    <t>E</t>
  </si>
  <si>
    <t>carbon cap constraints</t>
  </si>
  <si>
    <t>C_t</t>
  </si>
  <si>
    <t>Carbon trading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</si>
</sst>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98" name="OpenSolver1">
          <a:extLst>
            <a:ext uri="{FF2B5EF4-FFF2-40B4-BE49-F238E27FC236}">
              <a16:creationId xmlns:a16="http://schemas.microsoft.com/office/drawing/2014/main" id="{2ACC65F1-BA8B-472A-918C-623D30AE13B7}"/>
            </a:ext>
          </a:extLst>
        </xdr:cNvPr>
        <xdr:cNvSpPr/>
      </xdr:nvSpPr>
      <xdr:spPr>
        <a:xfrm>
          <a:off x="781050" y="571500"/>
          <a:ext cx="42672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899" name="OpenSolver2">
          <a:extLst>
            <a:ext uri="{FF2B5EF4-FFF2-40B4-BE49-F238E27FC236}">
              <a16:creationId xmlns:a16="http://schemas.microsoft.com/office/drawing/2014/main" id="{B3A9BCB4-F2C6-4B93-B85B-BC0C4C1B6696}"/>
            </a:ext>
          </a:extLst>
        </xdr:cNvPr>
        <xdr:cNvSpPr/>
      </xdr:nvSpPr>
      <xdr:spPr>
        <a:xfrm>
          <a:off x="8096250" y="3810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590550</xdr:colOff>
      <xdr:row>1</xdr:row>
      <xdr:rowOff>114300</xdr:rowOff>
    </xdr:from>
    <xdr:to>
      <xdr:col>13</xdr:col>
      <xdr:colOff>212039</xdr:colOff>
      <xdr:row>2</xdr:row>
      <xdr:rowOff>50800</xdr:rowOff>
    </xdr:to>
    <xdr:sp macro="" textlink="">
      <xdr:nvSpPr>
        <xdr:cNvPr id="900" name="OpenSolver3">
          <a:extLst>
            <a:ext uri="{FF2B5EF4-FFF2-40B4-BE49-F238E27FC236}">
              <a16:creationId xmlns:a16="http://schemas.microsoft.com/office/drawing/2014/main" id="{F75C6FA7-78BB-4359-B625-D906D50B13BF}"/>
            </a:ext>
          </a:extLst>
        </xdr:cNvPr>
        <xdr:cNvSpPr/>
      </xdr:nvSpPr>
      <xdr:spPr>
        <a:xfrm>
          <a:off x="8077200" y="304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901" name="OpenSolver4">
          <a:extLst>
            <a:ext uri="{FF2B5EF4-FFF2-40B4-BE49-F238E27FC236}">
              <a16:creationId xmlns:a16="http://schemas.microsoft.com/office/drawing/2014/main" id="{9BF75E65-C100-45D3-A278-B88E1BD46772}"/>
            </a:ext>
          </a:extLst>
        </xdr:cNvPr>
        <xdr:cNvSpPr/>
      </xdr:nvSpPr>
      <xdr:spPr>
        <a:xfrm>
          <a:off x="781050" y="5334000"/>
          <a:ext cx="609600" cy="762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902" name="OpenSolver5">
          <a:extLst>
            <a:ext uri="{FF2B5EF4-FFF2-40B4-BE49-F238E27FC236}">
              <a16:creationId xmlns:a16="http://schemas.microsoft.com/office/drawing/2014/main" id="{57B04316-F39A-4610-9382-4CBAD10B39E6}"/>
            </a:ext>
          </a:extLst>
        </xdr:cNvPr>
        <xdr:cNvSpPr/>
      </xdr:nvSpPr>
      <xdr:spPr>
        <a:xfrm>
          <a:off x="2000250" y="5334000"/>
          <a:ext cx="609600" cy="762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=</a:t>
          </a:r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30</xdr:row>
      <xdr:rowOff>0</xdr:rowOff>
    </xdr:to>
    <xdr:cxnSp macro="">
      <xdr:nvCxnSpPr>
        <xdr:cNvPr id="903" name="OpenSolver6">
          <a:extLst>
            <a:ext uri="{FF2B5EF4-FFF2-40B4-BE49-F238E27FC236}">
              <a16:creationId xmlns:a16="http://schemas.microsoft.com/office/drawing/2014/main" id="{CD47B0E1-56E9-47A8-836C-EAD456371C2E}"/>
            </a:ext>
          </a:extLst>
        </xdr:cNvPr>
        <xdr:cNvCxnSpPr>
          <a:stCxn id="901" idx="3"/>
          <a:endCxn id="902" idx="1"/>
        </xdr:cNvCxnSpPr>
      </xdr:nvCxnSpPr>
      <xdr:spPr>
        <a:xfrm>
          <a:off x="1390650" y="571500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29</xdr:row>
      <xdr:rowOff>63500</xdr:rowOff>
    </xdr:from>
    <xdr:to>
      <xdr:col>2</xdr:col>
      <xdr:colOff>495300</xdr:colOff>
      <xdr:row>30</xdr:row>
      <xdr:rowOff>127000</xdr:rowOff>
    </xdr:to>
    <xdr:sp macro="" textlink="">
      <xdr:nvSpPr>
        <xdr:cNvPr id="904" name="OpenSolver7">
          <a:extLst>
            <a:ext uri="{FF2B5EF4-FFF2-40B4-BE49-F238E27FC236}">
              <a16:creationId xmlns:a16="http://schemas.microsoft.com/office/drawing/2014/main" id="{FCFA2E41-3121-4FF4-B10D-6BE489FB6D7A}"/>
            </a:ext>
          </a:extLst>
        </xdr:cNvPr>
        <xdr:cNvSpPr/>
      </xdr:nvSpPr>
      <xdr:spPr>
        <a:xfrm>
          <a:off x="1504950" y="5588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905" name="OpenSolver8">
          <a:extLst>
            <a:ext uri="{FF2B5EF4-FFF2-40B4-BE49-F238E27FC236}">
              <a16:creationId xmlns:a16="http://schemas.microsoft.com/office/drawing/2014/main" id="{49B17097-CBDB-4DB4-A6DB-173421990762}"/>
            </a:ext>
          </a:extLst>
        </xdr:cNvPr>
        <xdr:cNvSpPr/>
      </xdr:nvSpPr>
      <xdr:spPr>
        <a:xfrm>
          <a:off x="5048250" y="4381500"/>
          <a:ext cx="609600" cy="762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906" name="OpenSolver9">
          <a:extLst>
            <a:ext uri="{FF2B5EF4-FFF2-40B4-BE49-F238E27FC236}">
              <a16:creationId xmlns:a16="http://schemas.microsoft.com/office/drawing/2014/main" id="{EF3B6DE9-A949-4D54-B351-FCA5DF8765FC}"/>
            </a:ext>
          </a:extLst>
        </xdr:cNvPr>
        <xdr:cNvSpPr/>
      </xdr:nvSpPr>
      <xdr:spPr>
        <a:xfrm>
          <a:off x="6267450" y="4381500"/>
          <a:ext cx="609600" cy="762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25</xdr:row>
      <xdr:rowOff>0</xdr:rowOff>
    </xdr:to>
    <xdr:cxnSp macro="">
      <xdr:nvCxnSpPr>
        <xdr:cNvPr id="907" name="OpenSolver10">
          <a:extLst>
            <a:ext uri="{FF2B5EF4-FFF2-40B4-BE49-F238E27FC236}">
              <a16:creationId xmlns:a16="http://schemas.microsoft.com/office/drawing/2014/main" id="{0075FC61-6997-40D3-8B2D-681BF8CC7EE7}"/>
            </a:ext>
          </a:extLst>
        </xdr:cNvPr>
        <xdr:cNvCxnSpPr>
          <a:stCxn id="905" idx="3"/>
          <a:endCxn id="906" idx="1"/>
        </xdr:cNvCxnSpPr>
      </xdr:nvCxnSpPr>
      <xdr:spPr>
        <a:xfrm>
          <a:off x="5657850" y="4762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24</xdr:row>
      <xdr:rowOff>63500</xdr:rowOff>
    </xdr:from>
    <xdr:to>
      <xdr:col>9</xdr:col>
      <xdr:colOff>495300</xdr:colOff>
      <xdr:row>25</xdr:row>
      <xdr:rowOff>127000</xdr:rowOff>
    </xdr:to>
    <xdr:sp macro="" textlink="">
      <xdr:nvSpPr>
        <xdr:cNvPr id="908" name="OpenSolver11">
          <a:extLst>
            <a:ext uri="{FF2B5EF4-FFF2-40B4-BE49-F238E27FC236}">
              <a16:creationId xmlns:a16="http://schemas.microsoft.com/office/drawing/2014/main" id="{A1AC9A33-21E3-4F8A-93E6-9B6CEBBD1DCA}"/>
            </a:ext>
          </a:extLst>
        </xdr:cNvPr>
        <xdr:cNvSpPr/>
      </xdr:nvSpPr>
      <xdr:spPr>
        <a:xfrm>
          <a:off x="5772150" y="4635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09" name="OpenSolver12">
          <a:extLst>
            <a:ext uri="{FF2B5EF4-FFF2-40B4-BE49-F238E27FC236}">
              <a16:creationId xmlns:a16="http://schemas.microsoft.com/office/drawing/2014/main" id="{408A239A-9100-4D26-B37F-3C78DEE3CF3F}"/>
            </a:ext>
          </a:extLst>
        </xdr:cNvPr>
        <xdr:cNvSpPr/>
      </xdr:nvSpPr>
      <xdr:spPr>
        <a:xfrm>
          <a:off x="5048250" y="5715000"/>
          <a:ext cx="609600" cy="762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910" name="OpenSolver13">
          <a:extLst>
            <a:ext uri="{FF2B5EF4-FFF2-40B4-BE49-F238E27FC236}">
              <a16:creationId xmlns:a16="http://schemas.microsoft.com/office/drawing/2014/main" id="{C8DC6072-6385-4A54-944B-ACCB3CF6D84E}"/>
            </a:ext>
          </a:extLst>
        </xdr:cNvPr>
        <xdr:cNvSpPr/>
      </xdr:nvSpPr>
      <xdr:spPr>
        <a:xfrm>
          <a:off x="6267450" y="5715000"/>
          <a:ext cx="609600" cy="762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10</xdr:col>
      <xdr:colOff>0</xdr:colOff>
      <xdr:row>32</xdr:row>
      <xdr:rowOff>0</xdr:rowOff>
    </xdr:to>
    <xdr:cxnSp macro="">
      <xdr:nvCxnSpPr>
        <xdr:cNvPr id="911" name="OpenSolver14">
          <a:extLst>
            <a:ext uri="{FF2B5EF4-FFF2-40B4-BE49-F238E27FC236}">
              <a16:creationId xmlns:a16="http://schemas.microsoft.com/office/drawing/2014/main" id="{893327E3-9D99-44DB-A2A5-C7C417CDC58A}"/>
            </a:ext>
          </a:extLst>
        </xdr:cNvPr>
        <xdr:cNvCxnSpPr>
          <a:stCxn id="909" idx="3"/>
          <a:endCxn id="910" idx="1"/>
        </xdr:cNvCxnSpPr>
      </xdr:nvCxnSpPr>
      <xdr:spPr>
        <a:xfrm>
          <a:off x="5657850" y="6096000"/>
          <a:ext cx="609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31</xdr:row>
      <xdr:rowOff>63500</xdr:rowOff>
    </xdr:from>
    <xdr:to>
      <xdr:col>9</xdr:col>
      <xdr:colOff>495300</xdr:colOff>
      <xdr:row>32</xdr:row>
      <xdr:rowOff>127000</xdr:rowOff>
    </xdr:to>
    <xdr:sp macro="" textlink="">
      <xdr:nvSpPr>
        <xdr:cNvPr id="912" name="OpenSolver15">
          <a:extLst>
            <a:ext uri="{FF2B5EF4-FFF2-40B4-BE49-F238E27FC236}">
              <a16:creationId xmlns:a16="http://schemas.microsoft.com/office/drawing/2014/main" id="{2E92123B-48B8-4FC1-BD12-0D563282AF86}"/>
            </a:ext>
          </a:extLst>
        </xdr:cNvPr>
        <xdr:cNvSpPr/>
      </xdr:nvSpPr>
      <xdr:spPr>
        <a:xfrm>
          <a:off x="5772150" y="5969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0</xdr:colOff>
      <xdr:row>39</xdr:row>
      <xdr:rowOff>0</xdr:rowOff>
    </xdr:to>
    <xdr:sp macro="" textlink="">
      <xdr:nvSpPr>
        <xdr:cNvPr id="913" name="OpenSolver16">
          <a:extLst>
            <a:ext uri="{FF2B5EF4-FFF2-40B4-BE49-F238E27FC236}">
              <a16:creationId xmlns:a16="http://schemas.microsoft.com/office/drawing/2014/main" id="{165568CB-844E-44AA-9C0B-C0C25F5EC233}"/>
            </a:ext>
          </a:extLst>
        </xdr:cNvPr>
        <xdr:cNvSpPr/>
      </xdr:nvSpPr>
      <xdr:spPr>
        <a:xfrm>
          <a:off x="5048250" y="6667500"/>
          <a:ext cx="609600" cy="7620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10</xdr:col>
      <xdr:colOff>0</xdr:colOff>
      <xdr:row>35</xdr:row>
      <xdr:rowOff>0</xdr:rowOff>
    </xdr:from>
    <xdr:to>
      <xdr:col>11</xdr:col>
      <xdr:colOff>0</xdr:colOff>
      <xdr:row>39</xdr:row>
      <xdr:rowOff>0</xdr:rowOff>
    </xdr:to>
    <xdr:sp macro="" textlink="">
      <xdr:nvSpPr>
        <xdr:cNvPr id="914" name="OpenSolver17">
          <a:extLst>
            <a:ext uri="{FF2B5EF4-FFF2-40B4-BE49-F238E27FC236}">
              <a16:creationId xmlns:a16="http://schemas.microsoft.com/office/drawing/2014/main" id="{E1C2761C-7EBA-48C5-A7B8-A956F719B8B2}"/>
            </a:ext>
          </a:extLst>
        </xdr:cNvPr>
        <xdr:cNvSpPr/>
      </xdr:nvSpPr>
      <xdr:spPr>
        <a:xfrm>
          <a:off x="6267450" y="6667500"/>
          <a:ext cx="609600" cy="7620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10</xdr:col>
      <xdr:colOff>0</xdr:colOff>
      <xdr:row>37</xdr:row>
      <xdr:rowOff>0</xdr:rowOff>
    </xdr:to>
    <xdr:cxnSp macro="">
      <xdr:nvCxnSpPr>
        <xdr:cNvPr id="915" name="OpenSolver18">
          <a:extLst>
            <a:ext uri="{FF2B5EF4-FFF2-40B4-BE49-F238E27FC236}">
              <a16:creationId xmlns:a16="http://schemas.microsoft.com/office/drawing/2014/main" id="{677D0403-5591-43D6-AC90-AF24A7D77E21}"/>
            </a:ext>
          </a:extLst>
        </xdr:cNvPr>
        <xdr:cNvCxnSpPr>
          <a:stCxn id="913" idx="3"/>
          <a:endCxn id="914" idx="1"/>
        </xdr:cNvCxnSpPr>
      </xdr:nvCxnSpPr>
      <xdr:spPr>
        <a:xfrm>
          <a:off x="5657850" y="7048500"/>
          <a:ext cx="609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36</xdr:row>
      <xdr:rowOff>63500</xdr:rowOff>
    </xdr:from>
    <xdr:to>
      <xdr:col>9</xdr:col>
      <xdr:colOff>495300</xdr:colOff>
      <xdr:row>37</xdr:row>
      <xdr:rowOff>127000</xdr:rowOff>
    </xdr:to>
    <xdr:sp macro="" textlink="">
      <xdr:nvSpPr>
        <xdr:cNvPr id="916" name="OpenSolver19">
          <a:extLst>
            <a:ext uri="{FF2B5EF4-FFF2-40B4-BE49-F238E27FC236}">
              <a16:creationId xmlns:a16="http://schemas.microsoft.com/office/drawing/2014/main" id="{72C10422-3E07-4D10-8608-6A19C080AC8F}"/>
            </a:ext>
          </a:extLst>
        </xdr:cNvPr>
        <xdr:cNvSpPr/>
      </xdr:nvSpPr>
      <xdr:spPr>
        <a:xfrm>
          <a:off x="5772150" y="6921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917" name="OpenSolver20">
          <a:extLst>
            <a:ext uri="{FF2B5EF4-FFF2-40B4-BE49-F238E27FC236}">
              <a16:creationId xmlns:a16="http://schemas.microsoft.com/office/drawing/2014/main" id="{7BF2FCE3-D537-45A4-9E84-2E7E9C32BF6C}"/>
            </a:ext>
          </a:extLst>
        </xdr:cNvPr>
        <xdr:cNvSpPr/>
      </xdr:nvSpPr>
      <xdr:spPr>
        <a:xfrm>
          <a:off x="8096250" y="4000500"/>
          <a:ext cx="609600" cy="7620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15</xdr:col>
      <xdr:colOff>0</xdr:colOff>
      <xdr:row>21</xdr:row>
      <xdr:rowOff>0</xdr:rowOff>
    </xdr:from>
    <xdr:to>
      <xdr:col>16</xdr:col>
      <xdr:colOff>0</xdr:colOff>
      <xdr:row>25</xdr:row>
      <xdr:rowOff>0</xdr:rowOff>
    </xdr:to>
    <xdr:sp macro="" textlink="">
      <xdr:nvSpPr>
        <xdr:cNvPr id="918" name="OpenSolver21">
          <a:extLst>
            <a:ext uri="{FF2B5EF4-FFF2-40B4-BE49-F238E27FC236}">
              <a16:creationId xmlns:a16="http://schemas.microsoft.com/office/drawing/2014/main" id="{FCE4259B-5A06-4916-9B73-5B1E88D7BD70}"/>
            </a:ext>
          </a:extLst>
        </xdr:cNvPr>
        <xdr:cNvSpPr/>
      </xdr:nvSpPr>
      <xdr:spPr>
        <a:xfrm>
          <a:off x="9315450" y="4000500"/>
          <a:ext cx="609600" cy="7620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0</xdr:colOff>
      <xdr:row>23</xdr:row>
      <xdr:rowOff>0</xdr:rowOff>
    </xdr:to>
    <xdr:cxnSp macro="">
      <xdr:nvCxnSpPr>
        <xdr:cNvPr id="919" name="OpenSolver22">
          <a:extLst>
            <a:ext uri="{FF2B5EF4-FFF2-40B4-BE49-F238E27FC236}">
              <a16:creationId xmlns:a16="http://schemas.microsoft.com/office/drawing/2014/main" id="{0EAF854C-339F-42E0-B9C7-363358E7DB52}"/>
            </a:ext>
          </a:extLst>
        </xdr:cNvPr>
        <xdr:cNvCxnSpPr>
          <a:stCxn id="917" idx="3"/>
          <a:endCxn id="918" idx="1"/>
        </xdr:cNvCxnSpPr>
      </xdr:nvCxnSpPr>
      <xdr:spPr>
        <a:xfrm>
          <a:off x="8705850" y="4381500"/>
          <a:ext cx="609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22</xdr:row>
      <xdr:rowOff>63500</xdr:rowOff>
    </xdr:from>
    <xdr:to>
      <xdr:col>14</xdr:col>
      <xdr:colOff>495300</xdr:colOff>
      <xdr:row>23</xdr:row>
      <xdr:rowOff>127000</xdr:rowOff>
    </xdr:to>
    <xdr:sp macro="" textlink="">
      <xdr:nvSpPr>
        <xdr:cNvPr id="920" name="OpenSolver23">
          <a:extLst>
            <a:ext uri="{FF2B5EF4-FFF2-40B4-BE49-F238E27FC236}">
              <a16:creationId xmlns:a16="http://schemas.microsoft.com/office/drawing/2014/main" id="{4856F6FC-3065-49A7-80A1-82894F3DE959}"/>
            </a:ext>
          </a:extLst>
        </xdr:cNvPr>
        <xdr:cNvSpPr/>
      </xdr:nvSpPr>
      <xdr:spPr>
        <a:xfrm>
          <a:off x="8820150" y="4254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0</xdr:colOff>
      <xdr:row>20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921" name="OpenSolver24">
          <a:extLst>
            <a:ext uri="{FF2B5EF4-FFF2-40B4-BE49-F238E27FC236}">
              <a16:creationId xmlns:a16="http://schemas.microsoft.com/office/drawing/2014/main" id="{0C701B9E-A00D-4CA5-A98B-42CD4675BB2F}"/>
            </a:ext>
          </a:extLst>
        </xdr:cNvPr>
        <xdr:cNvSpPr/>
      </xdr:nvSpPr>
      <xdr:spPr>
        <a:xfrm>
          <a:off x="11144250" y="3810000"/>
          <a:ext cx="609600" cy="7620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24</xdr:row>
      <xdr:rowOff>0</xdr:rowOff>
    </xdr:to>
    <xdr:sp macro="" textlink="">
      <xdr:nvSpPr>
        <xdr:cNvPr id="922" name="OpenSolver25">
          <a:extLst>
            <a:ext uri="{FF2B5EF4-FFF2-40B4-BE49-F238E27FC236}">
              <a16:creationId xmlns:a16="http://schemas.microsoft.com/office/drawing/2014/main" id="{A380EF66-E0B3-4808-BD7E-2D56CFC61539}"/>
            </a:ext>
          </a:extLst>
        </xdr:cNvPr>
        <xdr:cNvSpPr/>
      </xdr:nvSpPr>
      <xdr:spPr>
        <a:xfrm>
          <a:off x="12363450" y="3810000"/>
          <a:ext cx="609600" cy="7620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20</xdr:col>
      <xdr:colOff>0</xdr:colOff>
      <xdr:row>22</xdr:row>
      <xdr:rowOff>0</xdr:rowOff>
    </xdr:to>
    <xdr:cxnSp macro="">
      <xdr:nvCxnSpPr>
        <xdr:cNvPr id="923" name="OpenSolver26">
          <a:extLst>
            <a:ext uri="{FF2B5EF4-FFF2-40B4-BE49-F238E27FC236}">
              <a16:creationId xmlns:a16="http://schemas.microsoft.com/office/drawing/2014/main" id="{23EB4F8D-5FFD-4447-8C41-1A2803780DC7}"/>
            </a:ext>
          </a:extLst>
        </xdr:cNvPr>
        <xdr:cNvCxnSpPr>
          <a:stCxn id="921" idx="3"/>
          <a:endCxn id="922" idx="1"/>
        </xdr:cNvCxnSpPr>
      </xdr:nvCxnSpPr>
      <xdr:spPr>
        <a:xfrm>
          <a:off x="11753850" y="4191000"/>
          <a:ext cx="6096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21</xdr:row>
      <xdr:rowOff>63500</xdr:rowOff>
    </xdr:from>
    <xdr:to>
      <xdr:col>19</xdr:col>
      <xdr:colOff>495300</xdr:colOff>
      <xdr:row>22</xdr:row>
      <xdr:rowOff>127000</xdr:rowOff>
    </xdr:to>
    <xdr:sp macro="" textlink="">
      <xdr:nvSpPr>
        <xdr:cNvPr id="924" name="OpenSolver27">
          <a:extLst>
            <a:ext uri="{FF2B5EF4-FFF2-40B4-BE49-F238E27FC236}">
              <a16:creationId xmlns:a16="http://schemas.microsoft.com/office/drawing/2014/main" id="{684CE793-0C02-42FB-9342-3940054F140E}"/>
            </a:ext>
          </a:extLst>
        </xdr:cNvPr>
        <xdr:cNvSpPr/>
      </xdr:nvSpPr>
      <xdr:spPr>
        <a:xfrm>
          <a:off x="11868150" y="4064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0</xdr:colOff>
      <xdr:row>31</xdr:row>
      <xdr:rowOff>0</xdr:rowOff>
    </xdr:from>
    <xdr:to>
      <xdr:col>19</xdr:col>
      <xdr:colOff>0</xdr:colOff>
      <xdr:row>35</xdr:row>
      <xdr:rowOff>0</xdr:rowOff>
    </xdr:to>
    <xdr:sp macro="" textlink="">
      <xdr:nvSpPr>
        <xdr:cNvPr id="925" name="OpenSolver28">
          <a:extLst>
            <a:ext uri="{FF2B5EF4-FFF2-40B4-BE49-F238E27FC236}">
              <a16:creationId xmlns:a16="http://schemas.microsoft.com/office/drawing/2014/main" id="{BD2673D5-89CD-475C-91F6-251C218C07CD}"/>
            </a:ext>
          </a:extLst>
        </xdr:cNvPr>
        <xdr:cNvSpPr/>
      </xdr:nvSpPr>
      <xdr:spPr>
        <a:xfrm>
          <a:off x="11144250" y="5905500"/>
          <a:ext cx="609600" cy="7620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20</xdr:col>
      <xdr:colOff>0</xdr:colOff>
      <xdr:row>31</xdr:row>
      <xdr:rowOff>0</xdr:rowOff>
    </xdr:from>
    <xdr:to>
      <xdr:col>21</xdr:col>
      <xdr:colOff>0</xdr:colOff>
      <xdr:row>35</xdr:row>
      <xdr:rowOff>0</xdr:rowOff>
    </xdr:to>
    <xdr:sp macro="" textlink="">
      <xdr:nvSpPr>
        <xdr:cNvPr id="926" name="OpenSolver29">
          <a:extLst>
            <a:ext uri="{FF2B5EF4-FFF2-40B4-BE49-F238E27FC236}">
              <a16:creationId xmlns:a16="http://schemas.microsoft.com/office/drawing/2014/main" id="{E8D7B1A6-F4E2-449F-B0DD-FDE04C0335E7}"/>
            </a:ext>
          </a:extLst>
        </xdr:cNvPr>
        <xdr:cNvSpPr/>
      </xdr:nvSpPr>
      <xdr:spPr>
        <a:xfrm>
          <a:off x="12363450" y="5905500"/>
          <a:ext cx="609600" cy="7620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20</xdr:col>
      <xdr:colOff>0</xdr:colOff>
      <xdr:row>33</xdr:row>
      <xdr:rowOff>0</xdr:rowOff>
    </xdr:to>
    <xdr:cxnSp macro="">
      <xdr:nvCxnSpPr>
        <xdr:cNvPr id="927" name="OpenSolver30">
          <a:extLst>
            <a:ext uri="{FF2B5EF4-FFF2-40B4-BE49-F238E27FC236}">
              <a16:creationId xmlns:a16="http://schemas.microsoft.com/office/drawing/2014/main" id="{D0DA5C23-869A-4146-A70D-D64B190369E4}"/>
            </a:ext>
          </a:extLst>
        </xdr:cNvPr>
        <xdr:cNvCxnSpPr>
          <a:stCxn id="925" idx="3"/>
          <a:endCxn id="926" idx="1"/>
        </xdr:cNvCxnSpPr>
      </xdr:nvCxnSpPr>
      <xdr:spPr>
        <a:xfrm>
          <a:off x="11753850" y="6286500"/>
          <a:ext cx="6096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32</xdr:row>
      <xdr:rowOff>63500</xdr:rowOff>
    </xdr:from>
    <xdr:to>
      <xdr:col>19</xdr:col>
      <xdr:colOff>495300</xdr:colOff>
      <xdr:row>33</xdr:row>
      <xdr:rowOff>127000</xdr:rowOff>
    </xdr:to>
    <xdr:sp macro="" textlink="">
      <xdr:nvSpPr>
        <xdr:cNvPr id="928" name="OpenSolver31">
          <a:extLst>
            <a:ext uri="{FF2B5EF4-FFF2-40B4-BE49-F238E27FC236}">
              <a16:creationId xmlns:a16="http://schemas.microsoft.com/office/drawing/2014/main" id="{3C663746-EF49-4E20-9CB9-F95D50E23A7D}"/>
            </a:ext>
          </a:extLst>
        </xdr:cNvPr>
        <xdr:cNvSpPr/>
      </xdr:nvSpPr>
      <xdr:spPr>
        <a:xfrm>
          <a:off x="11868150" y="6159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23</xdr:col>
      <xdr:colOff>0</xdr:colOff>
      <xdr:row>24</xdr:row>
      <xdr:rowOff>0</xdr:rowOff>
    </xdr:to>
    <xdr:sp macro="" textlink="">
      <xdr:nvSpPr>
        <xdr:cNvPr id="929" name="OpenSolver32">
          <a:extLst>
            <a:ext uri="{FF2B5EF4-FFF2-40B4-BE49-F238E27FC236}">
              <a16:creationId xmlns:a16="http://schemas.microsoft.com/office/drawing/2014/main" id="{5BA1F4F2-72C9-408B-8F9C-B380AAA25B92}"/>
            </a:ext>
          </a:extLst>
        </xdr:cNvPr>
        <xdr:cNvSpPr/>
      </xdr:nvSpPr>
      <xdr:spPr>
        <a:xfrm>
          <a:off x="13582650" y="3810000"/>
          <a:ext cx="609600" cy="762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24</xdr:col>
      <xdr:colOff>0</xdr:colOff>
      <xdr:row>20</xdr:row>
      <xdr:rowOff>0</xdr:rowOff>
    </xdr:from>
    <xdr:to>
      <xdr:col>25</xdr:col>
      <xdr:colOff>0</xdr:colOff>
      <xdr:row>24</xdr:row>
      <xdr:rowOff>0</xdr:rowOff>
    </xdr:to>
    <xdr:sp macro="" textlink="">
      <xdr:nvSpPr>
        <xdr:cNvPr id="930" name="OpenSolver33">
          <a:extLst>
            <a:ext uri="{FF2B5EF4-FFF2-40B4-BE49-F238E27FC236}">
              <a16:creationId xmlns:a16="http://schemas.microsoft.com/office/drawing/2014/main" id="{4D25E270-0903-441B-AFF0-571C6C548A4B}"/>
            </a:ext>
          </a:extLst>
        </xdr:cNvPr>
        <xdr:cNvSpPr/>
      </xdr:nvSpPr>
      <xdr:spPr>
        <a:xfrm>
          <a:off x="14801850" y="3810000"/>
          <a:ext cx="609600" cy="762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23</xdr:col>
      <xdr:colOff>0</xdr:colOff>
      <xdr:row>22</xdr:row>
      <xdr:rowOff>0</xdr:rowOff>
    </xdr:from>
    <xdr:to>
      <xdr:col>24</xdr:col>
      <xdr:colOff>0</xdr:colOff>
      <xdr:row>22</xdr:row>
      <xdr:rowOff>0</xdr:rowOff>
    </xdr:to>
    <xdr:cxnSp macro="">
      <xdr:nvCxnSpPr>
        <xdr:cNvPr id="931" name="OpenSolver34">
          <a:extLst>
            <a:ext uri="{FF2B5EF4-FFF2-40B4-BE49-F238E27FC236}">
              <a16:creationId xmlns:a16="http://schemas.microsoft.com/office/drawing/2014/main" id="{D2D72463-5EB6-42B0-AB27-7D537A89AB71}"/>
            </a:ext>
          </a:extLst>
        </xdr:cNvPr>
        <xdr:cNvCxnSpPr>
          <a:stCxn id="929" idx="3"/>
          <a:endCxn id="930" idx="1"/>
        </xdr:cNvCxnSpPr>
      </xdr:nvCxnSpPr>
      <xdr:spPr>
        <a:xfrm>
          <a:off x="14192250" y="419100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21</xdr:row>
      <xdr:rowOff>63500</xdr:rowOff>
    </xdr:from>
    <xdr:to>
      <xdr:col>23</xdr:col>
      <xdr:colOff>495300</xdr:colOff>
      <xdr:row>22</xdr:row>
      <xdr:rowOff>127000</xdr:rowOff>
    </xdr:to>
    <xdr:sp macro="" textlink="">
      <xdr:nvSpPr>
        <xdr:cNvPr id="932" name="OpenSolver35">
          <a:extLst>
            <a:ext uri="{FF2B5EF4-FFF2-40B4-BE49-F238E27FC236}">
              <a16:creationId xmlns:a16="http://schemas.microsoft.com/office/drawing/2014/main" id="{D8790C5D-3335-40E6-A67D-EC31729E6E78}"/>
            </a:ext>
          </a:extLst>
        </xdr:cNvPr>
        <xdr:cNvSpPr/>
      </xdr:nvSpPr>
      <xdr:spPr>
        <a:xfrm>
          <a:off x="14306550" y="4064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0</xdr:colOff>
      <xdr:row>31</xdr:row>
      <xdr:rowOff>0</xdr:rowOff>
    </xdr:from>
    <xdr:to>
      <xdr:col>23</xdr:col>
      <xdr:colOff>0</xdr:colOff>
      <xdr:row>35</xdr:row>
      <xdr:rowOff>0</xdr:rowOff>
    </xdr:to>
    <xdr:sp macro="" textlink="">
      <xdr:nvSpPr>
        <xdr:cNvPr id="933" name="OpenSolver36">
          <a:extLst>
            <a:ext uri="{FF2B5EF4-FFF2-40B4-BE49-F238E27FC236}">
              <a16:creationId xmlns:a16="http://schemas.microsoft.com/office/drawing/2014/main" id="{4A29A757-42A5-4F31-9E6A-48F9DF50094B}"/>
            </a:ext>
          </a:extLst>
        </xdr:cNvPr>
        <xdr:cNvSpPr/>
      </xdr:nvSpPr>
      <xdr:spPr>
        <a:xfrm>
          <a:off x="13582650" y="5905500"/>
          <a:ext cx="609600" cy="762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0</xdr:colOff>
      <xdr:row>35</xdr:row>
      <xdr:rowOff>0</xdr:rowOff>
    </xdr:to>
    <xdr:sp macro="" textlink="">
      <xdr:nvSpPr>
        <xdr:cNvPr id="934" name="OpenSolver37">
          <a:extLst>
            <a:ext uri="{FF2B5EF4-FFF2-40B4-BE49-F238E27FC236}">
              <a16:creationId xmlns:a16="http://schemas.microsoft.com/office/drawing/2014/main" id="{4B0923B6-B561-4CEC-BBCF-F78D840F5B49}"/>
            </a:ext>
          </a:extLst>
        </xdr:cNvPr>
        <xdr:cNvSpPr/>
      </xdr:nvSpPr>
      <xdr:spPr>
        <a:xfrm>
          <a:off x="14801850" y="5905500"/>
          <a:ext cx="609600" cy="762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23</xdr:col>
      <xdr:colOff>0</xdr:colOff>
      <xdr:row>33</xdr:row>
      <xdr:rowOff>0</xdr:rowOff>
    </xdr:from>
    <xdr:to>
      <xdr:col>24</xdr:col>
      <xdr:colOff>0</xdr:colOff>
      <xdr:row>33</xdr:row>
      <xdr:rowOff>0</xdr:rowOff>
    </xdr:to>
    <xdr:cxnSp macro="">
      <xdr:nvCxnSpPr>
        <xdr:cNvPr id="935" name="OpenSolver38">
          <a:extLst>
            <a:ext uri="{FF2B5EF4-FFF2-40B4-BE49-F238E27FC236}">
              <a16:creationId xmlns:a16="http://schemas.microsoft.com/office/drawing/2014/main" id="{4F56393C-8084-4EB6-9DD2-B1A895ACFDA0}"/>
            </a:ext>
          </a:extLst>
        </xdr:cNvPr>
        <xdr:cNvCxnSpPr>
          <a:stCxn id="933" idx="3"/>
          <a:endCxn id="934" idx="1"/>
        </xdr:cNvCxnSpPr>
      </xdr:nvCxnSpPr>
      <xdr:spPr>
        <a:xfrm>
          <a:off x="14192250" y="6286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32</xdr:row>
      <xdr:rowOff>63500</xdr:rowOff>
    </xdr:from>
    <xdr:to>
      <xdr:col>23</xdr:col>
      <xdr:colOff>495300</xdr:colOff>
      <xdr:row>33</xdr:row>
      <xdr:rowOff>127000</xdr:rowOff>
    </xdr:to>
    <xdr:sp macro="" textlink="">
      <xdr:nvSpPr>
        <xdr:cNvPr id="936" name="OpenSolver39">
          <a:extLst>
            <a:ext uri="{FF2B5EF4-FFF2-40B4-BE49-F238E27FC236}">
              <a16:creationId xmlns:a16="http://schemas.microsoft.com/office/drawing/2014/main" id="{7EDB18F3-E1B6-4AC8-B76D-5E09A360211A}"/>
            </a:ext>
          </a:extLst>
        </xdr:cNvPr>
        <xdr:cNvSpPr/>
      </xdr:nvSpPr>
      <xdr:spPr>
        <a:xfrm>
          <a:off x="14306550" y="6159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27</xdr:col>
      <xdr:colOff>0</xdr:colOff>
      <xdr:row>24</xdr:row>
      <xdr:rowOff>0</xdr:rowOff>
    </xdr:to>
    <xdr:sp macro="" textlink="">
      <xdr:nvSpPr>
        <xdr:cNvPr id="937" name="OpenSolver40">
          <a:extLst>
            <a:ext uri="{FF2B5EF4-FFF2-40B4-BE49-F238E27FC236}">
              <a16:creationId xmlns:a16="http://schemas.microsoft.com/office/drawing/2014/main" id="{F0F7EFDE-D0C7-4E7F-BD34-EE8C675C14EB}"/>
            </a:ext>
          </a:extLst>
        </xdr:cNvPr>
        <xdr:cNvSpPr/>
      </xdr:nvSpPr>
      <xdr:spPr>
        <a:xfrm>
          <a:off x="16021050" y="3810000"/>
          <a:ext cx="609600" cy="762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28</xdr:col>
      <xdr:colOff>0</xdr:colOff>
      <xdr:row>20</xdr:row>
      <xdr:rowOff>0</xdr:rowOff>
    </xdr:from>
    <xdr:to>
      <xdr:col>29</xdr:col>
      <xdr:colOff>0</xdr:colOff>
      <xdr:row>24</xdr:row>
      <xdr:rowOff>0</xdr:rowOff>
    </xdr:to>
    <xdr:sp macro="" textlink="">
      <xdr:nvSpPr>
        <xdr:cNvPr id="938" name="OpenSolver41">
          <a:extLst>
            <a:ext uri="{FF2B5EF4-FFF2-40B4-BE49-F238E27FC236}">
              <a16:creationId xmlns:a16="http://schemas.microsoft.com/office/drawing/2014/main" id="{E6AD94DE-D016-4010-9A37-209AB3474F07}"/>
            </a:ext>
          </a:extLst>
        </xdr:cNvPr>
        <xdr:cNvSpPr/>
      </xdr:nvSpPr>
      <xdr:spPr>
        <a:xfrm>
          <a:off x="17240250" y="3810000"/>
          <a:ext cx="609600" cy="762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27</xdr:col>
      <xdr:colOff>0</xdr:colOff>
      <xdr:row>22</xdr:row>
      <xdr:rowOff>0</xdr:rowOff>
    </xdr:from>
    <xdr:to>
      <xdr:col>28</xdr:col>
      <xdr:colOff>0</xdr:colOff>
      <xdr:row>22</xdr:row>
      <xdr:rowOff>0</xdr:rowOff>
    </xdr:to>
    <xdr:cxnSp macro="">
      <xdr:nvCxnSpPr>
        <xdr:cNvPr id="939" name="OpenSolver42">
          <a:extLst>
            <a:ext uri="{FF2B5EF4-FFF2-40B4-BE49-F238E27FC236}">
              <a16:creationId xmlns:a16="http://schemas.microsoft.com/office/drawing/2014/main" id="{EFEBF7D3-D5C0-4AE3-9648-7B6DEDB86FE5}"/>
            </a:ext>
          </a:extLst>
        </xdr:cNvPr>
        <xdr:cNvCxnSpPr>
          <a:stCxn id="937" idx="3"/>
          <a:endCxn id="938" idx="1"/>
        </xdr:cNvCxnSpPr>
      </xdr:nvCxnSpPr>
      <xdr:spPr>
        <a:xfrm>
          <a:off x="16630650" y="4191000"/>
          <a:ext cx="609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21</xdr:row>
      <xdr:rowOff>63500</xdr:rowOff>
    </xdr:from>
    <xdr:to>
      <xdr:col>27</xdr:col>
      <xdr:colOff>495300</xdr:colOff>
      <xdr:row>22</xdr:row>
      <xdr:rowOff>127000</xdr:rowOff>
    </xdr:to>
    <xdr:sp macro="" textlink="">
      <xdr:nvSpPr>
        <xdr:cNvPr id="940" name="OpenSolver43">
          <a:extLst>
            <a:ext uri="{FF2B5EF4-FFF2-40B4-BE49-F238E27FC236}">
              <a16:creationId xmlns:a16="http://schemas.microsoft.com/office/drawing/2014/main" id="{89D21359-D70E-4F04-818E-C9F32110C043}"/>
            </a:ext>
          </a:extLst>
        </xdr:cNvPr>
        <xdr:cNvSpPr/>
      </xdr:nvSpPr>
      <xdr:spPr>
        <a:xfrm>
          <a:off x="16744950" y="4064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941" name="OpenSolver44">
          <a:extLst>
            <a:ext uri="{FF2B5EF4-FFF2-40B4-BE49-F238E27FC236}">
              <a16:creationId xmlns:a16="http://schemas.microsoft.com/office/drawing/2014/main" id="{5ED2B9D7-750D-4E66-BD6C-8C63F67BF673}"/>
            </a:ext>
          </a:extLst>
        </xdr:cNvPr>
        <xdr:cNvSpPr/>
      </xdr:nvSpPr>
      <xdr:spPr>
        <a:xfrm>
          <a:off x="5048250" y="3429000"/>
          <a:ext cx="609600" cy="7620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942" name="OpenSolver45">
          <a:extLst>
            <a:ext uri="{FF2B5EF4-FFF2-40B4-BE49-F238E27FC236}">
              <a16:creationId xmlns:a16="http://schemas.microsoft.com/office/drawing/2014/main" id="{46D6F69B-F3A0-48BC-862A-8545FB71F26E}"/>
            </a:ext>
          </a:extLst>
        </xdr:cNvPr>
        <xdr:cNvSpPr/>
      </xdr:nvSpPr>
      <xdr:spPr>
        <a:xfrm>
          <a:off x="6267450" y="3429000"/>
          <a:ext cx="609600" cy="7620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10</xdr:col>
      <xdr:colOff>0</xdr:colOff>
      <xdr:row>20</xdr:row>
      <xdr:rowOff>0</xdr:rowOff>
    </xdr:to>
    <xdr:cxnSp macro="">
      <xdr:nvCxnSpPr>
        <xdr:cNvPr id="943" name="OpenSolver46">
          <a:extLst>
            <a:ext uri="{FF2B5EF4-FFF2-40B4-BE49-F238E27FC236}">
              <a16:creationId xmlns:a16="http://schemas.microsoft.com/office/drawing/2014/main" id="{0B79887E-3E4C-4867-B945-E79D43A038B8}"/>
            </a:ext>
          </a:extLst>
        </xdr:cNvPr>
        <xdr:cNvCxnSpPr>
          <a:stCxn id="941" idx="3"/>
          <a:endCxn id="942" idx="1"/>
        </xdr:cNvCxnSpPr>
      </xdr:nvCxnSpPr>
      <xdr:spPr>
        <a:xfrm>
          <a:off x="5657850" y="3810000"/>
          <a:ext cx="609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19</xdr:row>
      <xdr:rowOff>63500</xdr:rowOff>
    </xdr:from>
    <xdr:to>
      <xdr:col>9</xdr:col>
      <xdr:colOff>495300</xdr:colOff>
      <xdr:row>20</xdr:row>
      <xdr:rowOff>127000</xdr:rowOff>
    </xdr:to>
    <xdr:sp macro="" textlink="">
      <xdr:nvSpPr>
        <xdr:cNvPr id="944" name="OpenSolver47">
          <a:extLst>
            <a:ext uri="{FF2B5EF4-FFF2-40B4-BE49-F238E27FC236}">
              <a16:creationId xmlns:a16="http://schemas.microsoft.com/office/drawing/2014/main" id="{40ABD665-C936-4B48-8B25-F762ADF58BA5}"/>
            </a:ext>
          </a:extLst>
        </xdr:cNvPr>
        <xdr:cNvSpPr/>
      </xdr:nvSpPr>
      <xdr:spPr>
        <a:xfrm>
          <a:off x="5772150" y="3683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25</xdr:row>
      <xdr:rowOff>0</xdr:rowOff>
    </xdr:to>
    <xdr:sp macro="" textlink="">
      <xdr:nvSpPr>
        <xdr:cNvPr id="945" name="OpenSolver48">
          <a:extLst>
            <a:ext uri="{FF2B5EF4-FFF2-40B4-BE49-F238E27FC236}">
              <a16:creationId xmlns:a16="http://schemas.microsoft.com/office/drawing/2014/main" id="{218778C7-5A11-4C3B-9ABD-9F4A9D54D85D}"/>
            </a:ext>
          </a:extLst>
        </xdr:cNvPr>
        <xdr:cNvSpPr/>
      </xdr:nvSpPr>
      <xdr:spPr>
        <a:xfrm>
          <a:off x="781050" y="4000500"/>
          <a:ext cx="609600" cy="7620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946" name="OpenSolver49">
          <a:extLst>
            <a:ext uri="{FF2B5EF4-FFF2-40B4-BE49-F238E27FC236}">
              <a16:creationId xmlns:a16="http://schemas.microsoft.com/office/drawing/2014/main" id="{A6E6225D-3DD2-415B-BEF1-60C02EE74871}"/>
            </a:ext>
          </a:extLst>
        </xdr:cNvPr>
        <xdr:cNvSpPr/>
      </xdr:nvSpPr>
      <xdr:spPr>
        <a:xfrm>
          <a:off x="2000250" y="4000500"/>
          <a:ext cx="609600" cy="7620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23</xdr:row>
      <xdr:rowOff>0</xdr:rowOff>
    </xdr:to>
    <xdr:cxnSp macro="">
      <xdr:nvCxnSpPr>
        <xdr:cNvPr id="947" name="OpenSolver50">
          <a:extLst>
            <a:ext uri="{FF2B5EF4-FFF2-40B4-BE49-F238E27FC236}">
              <a16:creationId xmlns:a16="http://schemas.microsoft.com/office/drawing/2014/main" id="{E5DDE4BA-3D7C-4367-9E2D-EE943DE68C52}"/>
            </a:ext>
          </a:extLst>
        </xdr:cNvPr>
        <xdr:cNvCxnSpPr>
          <a:stCxn id="945" idx="3"/>
          <a:endCxn id="946" idx="1"/>
        </xdr:cNvCxnSpPr>
      </xdr:nvCxnSpPr>
      <xdr:spPr>
        <a:xfrm>
          <a:off x="1390650" y="4381500"/>
          <a:ext cx="609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22</xdr:row>
      <xdr:rowOff>63500</xdr:rowOff>
    </xdr:from>
    <xdr:to>
      <xdr:col>2</xdr:col>
      <xdr:colOff>495300</xdr:colOff>
      <xdr:row>23</xdr:row>
      <xdr:rowOff>127000</xdr:rowOff>
    </xdr:to>
    <xdr:sp macro="" textlink="">
      <xdr:nvSpPr>
        <xdr:cNvPr id="948" name="OpenSolver51">
          <a:extLst>
            <a:ext uri="{FF2B5EF4-FFF2-40B4-BE49-F238E27FC236}">
              <a16:creationId xmlns:a16="http://schemas.microsoft.com/office/drawing/2014/main" id="{7800DC1F-78A0-4729-BB2D-226EF9A13A6A}"/>
            </a:ext>
          </a:extLst>
        </xdr:cNvPr>
        <xdr:cNvSpPr/>
      </xdr:nvSpPr>
      <xdr:spPr>
        <a:xfrm>
          <a:off x="1504950" y="4254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949" name="OpenSolver52">
          <a:extLst>
            <a:ext uri="{FF2B5EF4-FFF2-40B4-BE49-F238E27FC236}">
              <a16:creationId xmlns:a16="http://schemas.microsoft.com/office/drawing/2014/main" id="{67D3EC77-6A9A-46B1-81A3-B58AE4AF7D66}"/>
            </a:ext>
          </a:extLst>
        </xdr:cNvPr>
        <xdr:cNvSpPr/>
      </xdr:nvSpPr>
      <xdr:spPr>
        <a:xfrm>
          <a:off x="8096250" y="5524500"/>
          <a:ext cx="609600" cy="7620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16</xdr:col>
      <xdr:colOff>0</xdr:colOff>
      <xdr:row>33</xdr:row>
      <xdr:rowOff>0</xdr:rowOff>
    </xdr:to>
    <xdr:sp macro="" textlink="">
      <xdr:nvSpPr>
        <xdr:cNvPr id="950" name="OpenSolver53">
          <a:extLst>
            <a:ext uri="{FF2B5EF4-FFF2-40B4-BE49-F238E27FC236}">
              <a16:creationId xmlns:a16="http://schemas.microsoft.com/office/drawing/2014/main" id="{C280DAFC-E7C0-497D-B919-494306626057}"/>
            </a:ext>
          </a:extLst>
        </xdr:cNvPr>
        <xdr:cNvSpPr/>
      </xdr:nvSpPr>
      <xdr:spPr>
        <a:xfrm>
          <a:off x="9315450" y="5524500"/>
          <a:ext cx="609600" cy="7620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31</xdr:row>
      <xdr:rowOff>0</xdr:rowOff>
    </xdr:from>
    <xdr:to>
      <xdr:col>15</xdr:col>
      <xdr:colOff>0</xdr:colOff>
      <xdr:row>31</xdr:row>
      <xdr:rowOff>0</xdr:rowOff>
    </xdr:to>
    <xdr:cxnSp macro="">
      <xdr:nvCxnSpPr>
        <xdr:cNvPr id="951" name="OpenSolver54">
          <a:extLst>
            <a:ext uri="{FF2B5EF4-FFF2-40B4-BE49-F238E27FC236}">
              <a16:creationId xmlns:a16="http://schemas.microsoft.com/office/drawing/2014/main" id="{0E5025D4-79AA-4AA0-9841-6D5D85E53C48}"/>
            </a:ext>
          </a:extLst>
        </xdr:cNvPr>
        <xdr:cNvCxnSpPr>
          <a:stCxn id="949" idx="3"/>
          <a:endCxn id="950" idx="1"/>
        </xdr:cNvCxnSpPr>
      </xdr:nvCxnSpPr>
      <xdr:spPr>
        <a:xfrm>
          <a:off x="8705850" y="5905500"/>
          <a:ext cx="6096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30</xdr:row>
      <xdr:rowOff>63500</xdr:rowOff>
    </xdr:from>
    <xdr:to>
      <xdr:col>14</xdr:col>
      <xdr:colOff>495300</xdr:colOff>
      <xdr:row>31</xdr:row>
      <xdr:rowOff>127000</xdr:rowOff>
    </xdr:to>
    <xdr:sp macro="" textlink="">
      <xdr:nvSpPr>
        <xdr:cNvPr id="952" name="OpenSolver55">
          <a:extLst>
            <a:ext uri="{FF2B5EF4-FFF2-40B4-BE49-F238E27FC236}">
              <a16:creationId xmlns:a16="http://schemas.microsoft.com/office/drawing/2014/main" id="{42ACF1A2-ED3D-41AA-8CAB-C35116BDD3C4}"/>
            </a:ext>
          </a:extLst>
        </xdr:cNvPr>
        <xdr:cNvSpPr/>
      </xdr:nvSpPr>
      <xdr:spPr>
        <a:xfrm>
          <a:off x="8820150" y="5778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0</xdr:colOff>
      <xdr:row>34</xdr:row>
      <xdr:rowOff>0</xdr:rowOff>
    </xdr:from>
    <xdr:to>
      <xdr:col>14</xdr:col>
      <xdr:colOff>0</xdr:colOff>
      <xdr:row>38</xdr:row>
      <xdr:rowOff>0</xdr:rowOff>
    </xdr:to>
    <xdr:sp macro="" textlink="">
      <xdr:nvSpPr>
        <xdr:cNvPr id="953" name="OpenSolver56">
          <a:extLst>
            <a:ext uri="{FF2B5EF4-FFF2-40B4-BE49-F238E27FC236}">
              <a16:creationId xmlns:a16="http://schemas.microsoft.com/office/drawing/2014/main" id="{3EC58E1A-4EF9-4B7C-BBCF-329C7EB4C8EB}"/>
            </a:ext>
          </a:extLst>
        </xdr:cNvPr>
        <xdr:cNvSpPr/>
      </xdr:nvSpPr>
      <xdr:spPr>
        <a:xfrm>
          <a:off x="8096250" y="6477000"/>
          <a:ext cx="609600" cy="7620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15</xdr:col>
      <xdr:colOff>0</xdr:colOff>
      <xdr:row>34</xdr:row>
      <xdr:rowOff>0</xdr:rowOff>
    </xdr:from>
    <xdr:to>
      <xdr:col>16</xdr:col>
      <xdr:colOff>0</xdr:colOff>
      <xdr:row>38</xdr:row>
      <xdr:rowOff>0</xdr:rowOff>
    </xdr:to>
    <xdr:sp macro="" textlink="">
      <xdr:nvSpPr>
        <xdr:cNvPr id="954" name="OpenSolver57">
          <a:extLst>
            <a:ext uri="{FF2B5EF4-FFF2-40B4-BE49-F238E27FC236}">
              <a16:creationId xmlns:a16="http://schemas.microsoft.com/office/drawing/2014/main" id="{64E499EC-F960-4B42-A339-3110C2970EF1}"/>
            </a:ext>
          </a:extLst>
        </xdr:cNvPr>
        <xdr:cNvSpPr/>
      </xdr:nvSpPr>
      <xdr:spPr>
        <a:xfrm>
          <a:off x="9315450" y="6477000"/>
          <a:ext cx="609600" cy="7620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36</xdr:row>
      <xdr:rowOff>0</xdr:rowOff>
    </xdr:from>
    <xdr:to>
      <xdr:col>15</xdr:col>
      <xdr:colOff>0</xdr:colOff>
      <xdr:row>36</xdr:row>
      <xdr:rowOff>0</xdr:rowOff>
    </xdr:to>
    <xdr:cxnSp macro="">
      <xdr:nvCxnSpPr>
        <xdr:cNvPr id="955" name="OpenSolver58">
          <a:extLst>
            <a:ext uri="{FF2B5EF4-FFF2-40B4-BE49-F238E27FC236}">
              <a16:creationId xmlns:a16="http://schemas.microsoft.com/office/drawing/2014/main" id="{ECD9E874-3D08-4917-88D1-20EA1AD802A6}"/>
            </a:ext>
          </a:extLst>
        </xdr:cNvPr>
        <xdr:cNvCxnSpPr>
          <a:stCxn id="953" idx="3"/>
          <a:endCxn id="954" idx="1"/>
        </xdr:cNvCxnSpPr>
      </xdr:nvCxnSpPr>
      <xdr:spPr>
        <a:xfrm>
          <a:off x="8705850" y="6858000"/>
          <a:ext cx="6096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35</xdr:row>
      <xdr:rowOff>63500</xdr:rowOff>
    </xdr:from>
    <xdr:to>
      <xdr:col>14</xdr:col>
      <xdr:colOff>495300</xdr:colOff>
      <xdr:row>36</xdr:row>
      <xdr:rowOff>127000</xdr:rowOff>
    </xdr:to>
    <xdr:sp macro="" textlink="">
      <xdr:nvSpPr>
        <xdr:cNvPr id="956" name="OpenSolver59">
          <a:extLst>
            <a:ext uri="{FF2B5EF4-FFF2-40B4-BE49-F238E27FC236}">
              <a16:creationId xmlns:a16="http://schemas.microsoft.com/office/drawing/2014/main" id="{640BAB66-042C-431E-B25E-39697F33245D}"/>
            </a:ext>
          </a:extLst>
        </xdr:cNvPr>
        <xdr:cNvSpPr/>
      </xdr:nvSpPr>
      <xdr:spPr>
        <a:xfrm>
          <a:off x="8820150" y="6731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6350</xdr:colOff>
      <xdr:row>3</xdr:row>
      <xdr:rowOff>12700</xdr:rowOff>
    </xdr:from>
    <xdr:to>
      <xdr:col>1</xdr:col>
      <xdr:colOff>92656</xdr:colOff>
      <xdr:row>3</xdr:row>
      <xdr:rowOff>127000</xdr:rowOff>
    </xdr:to>
    <xdr:sp macro="" textlink="">
      <xdr:nvSpPr>
        <xdr:cNvPr id="957" name="OpenSolver60">
          <a:extLst>
            <a:ext uri="{FF2B5EF4-FFF2-40B4-BE49-F238E27FC236}">
              <a16:creationId xmlns:a16="http://schemas.microsoft.com/office/drawing/2014/main" id="{6F2006DA-998B-4C74-8883-8680B7F055DC}"/>
            </a:ext>
          </a:extLst>
        </xdr:cNvPr>
        <xdr:cNvSpPr/>
      </xdr:nvSpPr>
      <xdr:spPr>
        <a:xfrm>
          <a:off x="787400" y="58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6350</xdr:colOff>
      <xdr:row>4</xdr:row>
      <xdr:rowOff>12700</xdr:rowOff>
    </xdr:from>
    <xdr:to>
      <xdr:col>1</xdr:col>
      <xdr:colOff>92656</xdr:colOff>
      <xdr:row>4</xdr:row>
      <xdr:rowOff>127000</xdr:rowOff>
    </xdr:to>
    <xdr:sp macro="" textlink="">
      <xdr:nvSpPr>
        <xdr:cNvPr id="958" name="OpenSolver61">
          <a:extLst>
            <a:ext uri="{FF2B5EF4-FFF2-40B4-BE49-F238E27FC236}">
              <a16:creationId xmlns:a16="http://schemas.microsoft.com/office/drawing/2014/main" id="{7C2C17FB-AEA0-4CEC-BEB5-2D0F4E7E4A18}"/>
            </a:ext>
          </a:extLst>
        </xdr:cNvPr>
        <xdr:cNvSpPr/>
      </xdr:nvSpPr>
      <xdr:spPr>
        <a:xfrm>
          <a:off x="787400" y="774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6350</xdr:colOff>
      <xdr:row>5</xdr:row>
      <xdr:rowOff>12700</xdr:rowOff>
    </xdr:from>
    <xdr:to>
      <xdr:col>1</xdr:col>
      <xdr:colOff>92656</xdr:colOff>
      <xdr:row>5</xdr:row>
      <xdr:rowOff>127000</xdr:rowOff>
    </xdr:to>
    <xdr:sp macro="" textlink="">
      <xdr:nvSpPr>
        <xdr:cNvPr id="959" name="OpenSolver62">
          <a:extLst>
            <a:ext uri="{FF2B5EF4-FFF2-40B4-BE49-F238E27FC236}">
              <a16:creationId xmlns:a16="http://schemas.microsoft.com/office/drawing/2014/main" id="{74B58C56-E93E-422C-8A90-256234DE1589}"/>
            </a:ext>
          </a:extLst>
        </xdr:cNvPr>
        <xdr:cNvSpPr/>
      </xdr:nvSpPr>
      <xdr:spPr>
        <a:xfrm>
          <a:off x="787400" y="965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6350</xdr:colOff>
      <xdr:row>6</xdr:row>
      <xdr:rowOff>12700</xdr:rowOff>
    </xdr:from>
    <xdr:to>
      <xdr:col>1</xdr:col>
      <xdr:colOff>92656</xdr:colOff>
      <xdr:row>6</xdr:row>
      <xdr:rowOff>127000</xdr:rowOff>
    </xdr:to>
    <xdr:sp macro="" textlink="">
      <xdr:nvSpPr>
        <xdr:cNvPr id="960" name="OpenSolver63">
          <a:extLst>
            <a:ext uri="{FF2B5EF4-FFF2-40B4-BE49-F238E27FC236}">
              <a16:creationId xmlns:a16="http://schemas.microsoft.com/office/drawing/2014/main" id="{B52DEE1E-EB8A-40C9-8851-194FB49BC760}"/>
            </a:ext>
          </a:extLst>
        </xdr:cNvPr>
        <xdr:cNvSpPr/>
      </xdr:nvSpPr>
      <xdr:spPr>
        <a:xfrm>
          <a:off x="787400" y="1155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6350</xdr:colOff>
      <xdr:row>3</xdr:row>
      <xdr:rowOff>12700</xdr:rowOff>
    </xdr:from>
    <xdr:to>
      <xdr:col>4</xdr:col>
      <xdr:colOff>92656</xdr:colOff>
      <xdr:row>3</xdr:row>
      <xdr:rowOff>127000</xdr:rowOff>
    </xdr:to>
    <xdr:sp macro="" textlink="">
      <xdr:nvSpPr>
        <xdr:cNvPr id="961" name="OpenSolver64">
          <a:extLst>
            <a:ext uri="{FF2B5EF4-FFF2-40B4-BE49-F238E27FC236}">
              <a16:creationId xmlns:a16="http://schemas.microsoft.com/office/drawing/2014/main" id="{D600F290-E53A-4724-BAF6-2A3EAC7492FC}"/>
            </a:ext>
          </a:extLst>
        </xdr:cNvPr>
        <xdr:cNvSpPr/>
      </xdr:nvSpPr>
      <xdr:spPr>
        <a:xfrm>
          <a:off x="2616200" y="58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6350</xdr:colOff>
      <xdr:row>4</xdr:row>
      <xdr:rowOff>12700</xdr:rowOff>
    </xdr:from>
    <xdr:to>
      <xdr:col>4</xdr:col>
      <xdr:colOff>92656</xdr:colOff>
      <xdr:row>4</xdr:row>
      <xdr:rowOff>127000</xdr:rowOff>
    </xdr:to>
    <xdr:sp macro="" textlink="">
      <xdr:nvSpPr>
        <xdr:cNvPr id="962" name="OpenSolver65">
          <a:extLst>
            <a:ext uri="{FF2B5EF4-FFF2-40B4-BE49-F238E27FC236}">
              <a16:creationId xmlns:a16="http://schemas.microsoft.com/office/drawing/2014/main" id="{B0D1869A-D034-4ED4-9CA5-6A8FFBFD689C}"/>
            </a:ext>
          </a:extLst>
        </xdr:cNvPr>
        <xdr:cNvSpPr/>
      </xdr:nvSpPr>
      <xdr:spPr>
        <a:xfrm>
          <a:off x="2616200" y="774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6350</xdr:colOff>
      <xdr:row>5</xdr:row>
      <xdr:rowOff>12700</xdr:rowOff>
    </xdr:from>
    <xdr:to>
      <xdr:col>4</xdr:col>
      <xdr:colOff>92656</xdr:colOff>
      <xdr:row>5</xdr:row>
      <xdr:rowOff>127000</xdr:rowOff>
    </xdr:to>
    <xdr:sp macro="" textlink="">
      <xdr:nvSpPr>
        <xdr:cNvPr id="963" name="OpenSolver66">
          <a:extLst>
            <a:ext uri="{FF2B5EF4-FFF2-40B4-BE49-F238E27FC236}">
              <a16:creationId xmlns:a16="http://schemas.microsoft.com/office/drawing/2014/main" id="{1881902A-5BB3-4A46-948E-EE64E1685422}"/>
            </a:ext>
          </a:extLst>
        </xdr:cNvPr>
        <xdr:cNvSpPr/>
      </xdr:nvSpPr>
      <xdr:spPr>
        <a:xfrm>
          <a:off x="2616200" y="965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6350</xdr:colOff>
      <xdr:row>6</xdr:row>
      <xdr:rowOff>12700</xdr:rowOff>
    </xdr:from>
    <xdr:to>
      <xdr:col>4</xdr:col>
      <xdr:colOff>92656</xdr:colOff>
      <xdr:row>6</xdr:row>
      <xdr:rowOff>127000</xdr:rowOff>
    </xdr:to>
    <xdr:sp macro="" textlink="">
      <xdr:nvSpPr>
        <xdr:cNvPr id="964" name="OpenSolver67">
          <a:extLst>
            <a:ext uri="{FF2B5EF4-FFF2-40B4-BE49-F238E27FC236}">
              <a16:creationId xmlns:a16="http://schemas.microsoft.com/office/drawing/2014/main" id="{66839EAE-13B1-4364-8FAE-F80897D5D4A8}"/>
            </a:ext>
          </a:extLst>
        </xdr:cNvPr>
        <xdr:cNvSpPr/>
      </xdr:nvSpPr>
      <xdr:spPr>
        <a:xfrm>
          <a:off x="2616200" y="1155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</xdr:col>
      <xdr:colOff>6350</xdr:colOff>
      <xdr:row>3</xdr:row>
      <xdr:rowOff>12700</xdr:rowOff>
    </xdr:from>
    <xdr:to>
      <xdr:col>2</xdr:col>
      <xdr:colOff>58480</xdr:colOff>
      <xdr:row>3</xdr:row>
      <xdr:rowOff>127000</xdr:rowOff>
    </xdr:to>
    <xdr:sp macro="" textlink="">
      <xdr:nvSpPr>
        <xdr:cNvPr id="965" name="OpenSolver68">
          <a:extLst>
            <a:ext uri="{FF2B5EF4-FFF2-40B4-BE49-F238E27FC236}">
              <a16:creationId xmlns:a16="http://schemas.microsoft.com/office/drawing/2014/main" id="{FD9BFABE-5B3C-402C-AE0D-2CABF4D26B12}"/>
            </a:ext>
          </a:extLst>
        </xdr:cNvPr>
        <xdr:cNvSpPr/>
      </xdr:nvSpPr>
      <xdr:spPr>
        <a:xfrm>
          <a:off x="1397000" y="58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6350</xdr:colOff>
      <xdr:row>3</xdr:row>
      <xdr:rowOff>12700</xdr:rowOff>
    </xdr:from>
    <xdr:to>
      <xdr:col>3</xdr:col>
      <xdr:colOff>58480</xdr:colOff>
      <xdr:row>3</xdr:row>
      <xdr:rowOff>127000</xdr:rowOff>
    </xdr:to>
    <xdr:sp macro="" textlink="">
      <xdr:nvSpPr>
        <xdr:cNvPr id="966" name="OpenSolver69">
          <a:extLst>
            <a:ext uri="{FF2B5EF4-FFF2-40B4-BE49-F238E27FC236}">
              <a16:creationId xmlns:a16="http://schemas.microsoft.com/office/drawing/2014/main" id="{545AD435-1C82-495D-9A17-3CBC1FF84ADB}"/>
            </a:ext>
          </a:extLst>
        </xdr:cNvPr>
        <xdr:cNvSpPr/>
      </xdr:nvSpPr>
      <xdr:spPr>
        <a:xfrm>
          <a:off x="2006600" y="58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4</xdr:row>
      <xdr:rowOff>12700</xdr:rowOff>
    </xdr:from>
    <xdr:to>
      <xdr:col>2</xdr:col>
      <xdr:colOff>58480</xdr:colOff>
      <xdr:row>4</xdr:row>
      <xdr:rowOff>127000</xdr:rowOff>
    </xdr:to>
    <xdr:sp macro="" textlink="">
      <xdr:nvSpPr>
        <xdr:cNvPr id="967" name="OpenSolver70">
          <a:extLst>
            <a:ext uri="{FF2B5EF4-FFF2-40B4-BE49-F238E27FC236}">
              <a16:creationId xmlns:a16="http://schemas.microsoft.com/office/drawing/2014/main" id="{32C0C128-E95E-4E39-865D-64B5C06D7553}"/>
            </a:ext>
          </a:extLst>
        </xdr:cNvPr>
        <xdr:cNvSpPr/>
      </xdr:nvSpPr>
      <xdr:spPr>
        <a:xfrm>
          <a:off x="1397000" y="77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6350</xdr:colOff>
      <xdr:row>4</xdr:row>
      <xdr:rowOff>12700</xdr:rowOff>
    </xdr:from>
    <xdr:to>
      <xdr:col>3</xdr:col>
      <xdr:colOff>58480</xdr:colOff>
      <xdr:row>4</xdr:row>
      <xdr:rowOff>127000</xdr:rowOff>
    </xdr:to>
    <xdr:sp macro="" textlink="">
      <xdr:nvSpPr>
        <xdr:cNvPr id="968" name="OpenSolver71">
          <a:extLst>
            <a:ext uri="{FF2B5EF4-FFF2-40B4-BE49-F238E27FC236}">
              <a16:creationId xmlns:a16="http://schemas.microsoft.com/office/drawing/2014/main" id="{737CD2C1-A9B3-4F68-BAC1-B11C85AAAAD0}"/>
            </a:ext>
          </a:extLst>
        </xdr:cNvPr>
        <xdr:cNvSpPr/>
      </xdr:nvSpPr>
      <xdr:spPr>
        <a:xfrm>
          <a:off x="2006600" y="77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5</xdr:row>
      <xdr:rowOff>12700</xdr:rowOff>
    </xdr:from>
    <xdr:to>
      <xdr:col>2</xdr:col>
      <xdr:colOff>58480</xdr:colOff>
      <xdr:row>5</xdr:row>
      <xdr:rowOff>127000</xdr:rowOff>
    </xdr:to>
    <xdr:sp macro="" textlink="">
      <xdr:nvSpPr>
        <xdr:cNvPr id="969" name="OpenSolver72">
          <a:extLst>
            <a:ext uri="{FF2B5EF4-FFF2-40B4-BE49-F238E27FC236}">
              <a16:creationId xmlns:a16="http://schemas.microsoft.com/office/drawing/2014/main" id="{BF24BB1D-37FD-437A-9594-2B3A2FCED84D}"/>
            </a:ext>
          </a:extLst>
        </xdr:cNvPr>
        <xdr:cNvSpPr/>
      </xdr:nvSpPr>
      <xdr:spPr>
        <a:xfrm>
          <a:off x="1397000" y="965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6350</xdr:colOff>
      <xdr:row>5</xdr:row>
      <xdr:rowOff>12700</xdr:rowOff>
    </xdr:from>
    <xdr:to>
      <xdr:col>3</xdr:col>
      <xdr:colOff>58480</xdr:colOff>
      <xdr:row>5</xdr:row>
      <xdr:rowOff>127000</xdr:rowOff>
    </xdr:to>
    <xdr:sp macro="" textlink="">
      <xdr:nvSpPr>
        <xdr:cNvPr id="970" name="OpenSolver73">
          <a:extLst>
            <a:ext uri="{FF2B5EF4-FFF2-40B4-BE49-F238E27FC236}">
              <a16:creationId xmlns:a16="http://schemas.microsoft.com/office/drawing/2014/main" id="{21F10617-A2EC-47DF-92AF-AD7885C94932}"/>
            </a:ext>
          </a:extLst>
        </xdr:cNvPr>
        <xdr:cNvSpPr/>
      </xdr:nvSpPr>
      <xdr:spPr>
        <a:xfrm>
          <a:off x="2006600" y="965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6</xdr:row>
      <xdr:rowOff>12700</xdr:rowOff>
    </xdr:from>
    <xdr:to>
      <xdr:col>2</xdr:col>
      <xdr:colOff>58480</xdr:colOff>
      <xdr:row>6</xdr:row>
      <xdr:rowOff>127000</xdr:rowOff>
    </xdr:to>
    <xdr:sp macro="" textlink="">
      <xdr:nvSpPr>
        <xdr:cNvPr id="971" name="OpenSolver74">
          <a:extLst>
            <a:ext uri="{FF2B5EF4-FFF2-40B4-BE49-F238E27FC236}">
              <a16:creationId xmlns:a16="http://schemas.microsoft.com/office/drawing/2014/main" id="{A32556EB-14B4-4FA6-AEC7-FFB8B96C5A52}"/>
            </a:ext>
          </a:extLst>
        </xdr:cNvPr>
        <xdr:cNvSpPr/>
      </xdr:nvSpPr>
      <xdr:spPr>
        <a:xfrm>
          <a:off x="13970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6350</xdr:colOff>
      <xdr:row>6</xdr:row>
      <xdr:rowOff>12700</xdr:rowOff>
    </xdr:from>
    <xdr:to>
      <xdr:col>3</xdr:col>
      <xdr:colOff>58480</xdr:colOff>
      <xdr:row>6</xdr:row>
      <xdr:rowOff>127000</xdr:rowOff>
    </xdr:to>
    <xdr:sp macro="" textlink="">
      <xdr:nvSpPr>
        <xdr:cNvPr id="972" name="OpenSolver75">
          <a:extLst>
            <a:ext uri="{FF2B5EF4-FFF2-40B4-BE49-F238E27FC236}">
              <a16:creationId xmlns:a16="http://schemas.microsoft.com/office/drawing/2014/main" id="{12FC7215-9A64-425D-995C-269E28B4B296}"/>
            </a:ext>
          </a:extLst>
        </xdr:cNvPr>
        <xdr:cNvSpPr/>
      </xdr:nvSpPr>
      <xdr:spPr>
        <a:xfrm>
          <a:off x="20066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3</xdr:row>
      <xdr:rowOff>12700</xdr:rowOff>
    </xdr:from>
    <xdr:to>
      <xdr:col>5</xdr:col>
      <xdr:colOff>58480</xdr:colOff>
      <xdr:row>3</xdr:row>
      <xdr:rowOff>127000</xdr:rowOff>
    </xdr:to>
    <xdr:sp macro="" textlink="">
      <xdr:nvSpPr>
        <xdr:cNvPr id="973" name="OpenSolver76">
          <a:extLst>
            <a:ext uri="{FF2B5EF4-FFF2-40B4-BE49-F238E27FC236}">
              <a16:creationId xmlns:a16="http://schemas.microsoft.com/office/drawing/2014/main" id="{10F6E14E-BCB3-46E9-B2FB-18E1C1B559ED}"/>
            </a:ext>
          </a:extLst>
        </xdr:cNvPr>
        <xdr:cNvSpPr/>
      </xdr:nvSpPr>
      <xdr:spPr>
        <a:xfrm>
          <a:off x="3225800" y="58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6350</xdr:colOff>
      <xdr:row>3</xdr:row>
      <xdr:rowOff>12700</xdr:rowOff>
    </xdr:from>
    <xdr:to>
      <xdr:col>6</xdr:col>
      <xdr:colOff>58480</xdr:colOff>
      <xdr:row>3</xdr:row>
      <xdr:rowOff>127000</xdr:rowOff>
    </xdr:to>
    <xdr:sp macro="" textlink="">
      <xdr:nvSpPr>
        <xdr:cNvPr id="974" name="OpenSolver77">
          <a:extLst>
            <a:ext uri="{FF2B5EF4-FFF2-40B4-BE49-F238E27FC236}">
              <a16:creationId xmlns:a16="http://schemas.microsoft.com/office/drawing/2014/main" id="{B04C2ACB-A815-40CC-BC35-D692DD8C3108}"/>
            </a:ext>
          </a:extLst>
        </xdr:cNvPr>
        <xdr:cNvSpPr/>
      </xdr:nvSpPr>
      <xdr:spPr>
        <a:xfrm>
          <a:off x="3835400" y="58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6350</xdr:colOff>
      <xdr:row>3</xdr:row>
      <xdr:rowOff>12700</xdr:rowOff>
    </xdr:from>
    <xdr:to>
      <xdr:col>7</xdr:col>
      <xdr:colOff>58480</xdr:colOff>
      <xdr:row>3</xdr:row>
      <xdr:rowOff>127000</xdr:rowOff>
    </xdr:to>
    <xdr:sp macro="" textlink="">
      <xdr:nvSpPr>
        <xdr:cNvPr id="975" name="OpenSolver78">
          <a:extLst>
            <a:ext uri="{FF2B5EF4-FFF2-40B4-BE49-F238E27FC236}">
              <a16:creationId xmlns:a16="http://schemas.microsoft.com/office/drawing/2014/main" id="{EE139435-82EC-4772-8799-5E52277DE827}"/>
            </a:ext>
          </a:extLst>
        </xdr:cNvPr>
        <xdr:cNvSpPr/>
      </xdr:nvSpPr>
      <xdr:spPr>
        <a:xfrm>
          <a:off x="4445000" y="58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4</xdr:row>
      <xdr:rowOff>12700</xdr:rowOff>
    </xdr:from>
    <xdr:to>
      <xdr:col>5</xdr:col>
      <xdr:colOff>58480</xdr:colOff>
      <xdr:row>4</xdr:row>
      <xdr:rowOff>127000</xdr:rowOff>
    </xdr:to>
    <xdr:sp macro="" textlink="">
      <xdr:nvSpPr>
        <xdr:cNvPr id="976" name="OpenSolver79">
          <a:extLst>
            <a:ext uri="{FF2B5EF4-FFF2-40B4-BE49-F238E27FC236}">
              <a16:creationId xmlns:a16="http://schemas.microsoft.com/office/drawing/2014/main" id="{44428D6A-553D-4884-BDC8-0BF7083DD908}"/>
            </a:ext>
          </a:extLst>
        </xdr:cNvPr>
        <xdr:cNvSpPr/>
      </xdr:nvSpPr>
      <xdr:spPr>
        <a:xfrm>
          <a:off x="3225800" y="77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6350</xdr:colOff>
      <xdr:row>4</xdr:row>
      <xdr:rowOff>12700</xdr:rowOff>
    </xdr:from>
    <xdr:to>
      <xdr:col>6</xdr:col>
      <xdr:colOff>58480</xdr:colOff>
      <xdr:row>4</xdr:row>
      <xdr:rowOff>127000</xdr:rowOff>
    </xdr:to>
    <xdr:sp macro="" textlink="">
      <xdr:nvSpPr>
        <xdr:cNvPr id="977" name="OpenSolver80">
          <a:extLst>
            <a:ext uri="{FF2B5EF4-FFF2-40B4-BE49-F238E27FC236}">
              <a16:creationId xmlns:a16="http://schemas.microsoft.com/office/drawing/2014/main" id="{0AEAA367-BABE-41C9-AE2F-1ED787B9FF36}"/>
            </a:ext>
          </a:extLst>
        </xdr:cNvPr>
        <xdr:cNvSpPr/>
      </xdr:nvSpPr>
      <xdr:spPr>
        <a:xfrm>
          <a:off x="3835400" y="77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6350</xdr:colOff>
      <xdr:row>4</xdr:row>
      <xdr:rowOff>12700</xdr:rowOff>
    </xdr:from>
    <xdr:to>
      <xdr:col>7</xdr:col>
      <xdr:colOff>58480</xdr:colOff>
      <xdr:row>4</xdr:row>
      <xdr:rowOff>127000</xdr:rowOff>
    </xdr:to>
    <xdr:sp macro="" textlink="">
      <xdr:nvSpPr>
        <xdr:cNvPr id="978" name="OpenSolver81">
          <a:extLst>
            <a:ext uri="{FF2B5EF4-FFF2-40B4-BE49-F238E27FC236}">
              <a16:creationId xmlns:a16="http://schemas.microsoft.com/office/drawing/2014/main" id="{124477A5-E4B7-4822-9EE4-DB9AEAFF9726}"/>
            </a:ext>
          </a:extLst>
        </xdr:cNvPr>
        <xdr:cNvSpPr/>
      </xdr:nvSpPr>
      <xdr:spPr>
        <a:xfrm>
          <a:off x="4445000" y="77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5</xdr:row>
      <xdr:rowOff>12700</xdr:rowOff>
    </xdr:from>
    <xdr:to>
      <xdr:col>5</xdr:col>
      <xdr:colOff>58480</xdr:colOff>
      <xdr:row>5</xdr:row>
      <xdr:rowOff>127000</xdr:rowOff>
    </xdr:to>
    <xdr:sp macro="" textlink="">
      <xdr:nvSpPr>
        <xdr:cNvPr id="979" name="OpenSolver82">
          <a:extLst>
            <a:ext uri="{FF2B5EF4-FFF2-40B4-BE49-F238E27FC236}">
              <a16:creationId xmlns:a16="http://schemas.microsoft.com/office/drawing/2014/main" id="{5A0B537B-CD5E-44D4-A050-A42720A25EF5}"/>
            </a:ext>
          </a:extLst>
        </xdr:cNvPr>
        <xdr:cNvSpPr/>
      </xdr:nvSpPr>
      <xdr:spPr>
        <a:xfrm>
          <a:off x="3225800" y="965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6350</xdr:colOff>
      <xdr:row>5</xdr:row>
      <xdr:rowOff>12700</xdr:rowOff>
    </xdr:from>
    <xdr:to>
      <xdr:col>6</xdr:col>
      <xdr:colOff>58480</xdr:colOff>
      <xdr:row>5</xdr:row>
      <xdr:rowOff>127000</xdr:rowOff>
    </xdr:to>
    <xdr:sp macro="" textlink="">
      <xdr:nvSpPr>
        <xdr:cNvPr id="980" name="OpenSolver83">
          <a:extLst>
            <a:ext uri="{FF2B5EF4-FFF2-40B4-BE49-F238E27FC236}">
              <a16:creationId xmlns:a16="http://schemas.microsoft.com/office/drawing/2014/main" id="{5BDD3C7E-8EF6-472B-AB63-7CBE67DD0ABF}"/>
            </a:ext>
          </a:extLst>
        </xdr:cNvPr>
        <xdr:cNvSpPr/>
      </xdr:nvSpPr>
      <xdr:spPr>
        <a:xfrm>
          <a:off x="3835400" y="965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6350</xdr:colOff>
      <xdr:row>5</xdr:row>
      <xdr:rowOff>12700</xdr:rowOff>
    </xdr:from>
    <xdr:to>
      <xdr:col>7</xdr:col>
      <xdr:colOff>58480</xdr:colOff>
      <xdr:row>5</xdr:row>
      <xdr:rowOff>127000</xdr:rowOff>
    </xdr:to>
    <xdr:sp macro="" textlink="">
      <xdr:nvSpPr>
        <xdr:cNvPr id="981" name="OpenSolver84">
          <a:extLst>
            <a:ext uri="{FF2B5EF4-FFF2-40B4-BE49-F238E27FC236}">
              <a16:creationId xmlns:a16="http://schemas.microsoft.com/office/drawing/2014/main" id="{B3E774D6-2337-419E-B104-DFA776A71FA3}"/>
            </a:ext>
          </a:extLst>
        </xdr:cNvPr>
        <xdr:cNvSpPr/>
      </xdr:nvSpPr>
      <xdr:spPr>
        <a:xfrm>
          <a:off x="4445000" y="965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6</xdr:row>
      <xdr:rowOff>12700</xdr:rowOff>
    </xdr:from>
    <xdr:to>
      <xdr:col>5</xdr:col>
      <xdr:colOff>58480</xdr:colOff>
      <xdr:row>6</xdr:row>
      <xdr:rowOff>127000</xdr:rowOff>
    </xdr:to>
    <xdr:sp macro="" textlink="">
      <xdr:nvSpPr>
        <xdr:cNvPr id="982" name="OpenSolver85">
          <a:extLst>
            <a:ext uri="{FF2B5EF4-FFF2-40B4-BE49-F238E27FC236}">
              <a16:creationId xmlns:a16="http://schemas.microsoft.com/office/drawing/2014/main" id="{800C188D-F7DD-4C40-B1A4-D4FA071A2359}"/>
            </a:ext>
          </a:extLst>
        </xdr:cNvPr>
        <xdr:cNvSpPr/>
      </xdr:nvSpPr>
      <xdr:spPr>
        <a:xfrm>
          <a:off x="32258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6350</xdr:colOff>
      <xdr:row>6</xdr:row>
      <xdr:rowOff>12700</xdr:rowOff>
    </xdr:from>
    <xdr:to>
      <xdr:col>6</xdr:col>
      <xdr:colOff>58480</xdr:colOff>
      <xdr:row>6</xdr:row>
      <xdr:rowOff>127000</xdr:rowOff>
    </xdr:to>
    <xdr:sp macro="" textlink="">
      <xdr:nvSpPr>
        <xdr:cNvPr id="983" name="OpenSolver86">
          <a:extLst>
            <a:ext uri="{FF2B5EF4-FFF2-40B4-BE49-F238E27FC236}">
              <a16:creationId xmlns:a16="http://schemas.microsoft.com/office/drawing/2014/main" id="{5ED53B31-289C-488B-8023-C79FE534A832}"/>
            </a:ext>
          </a:extLst>
        </xdr:cNvPr>
        <xdr:cNvSpPr/>
      </xdr:nvSpPr>
      <xdr:spPr>
        <a:xfrm>
          <a:off x="38354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6350</xdr:colOff>
      <xdr:row>6</xdr:row>
      <xdr:rowOff>12700</xdr:rowOff>
    </xdr:from>
    <xdr:to>
      <xdr:col>7</xdr:col>
      <xdr:colOff>58480</xdr:colOff>
      <xdr:row>6</xdr:row>
      <xdr:rowOff>127000</xdr:rowOff>
    </xdr:to>
    <xdr:sp macro="" textlink="">
      <xdr:nvSpPr>
        <xdr:cNvPr id="984" name="OpenSolver87">
          <a:extLst>
            <a:ext uri="{FF2B5EF4-FFF2-40B4-BE49-F238E27FC236}">
              <a16:creationId xmlns:a16="http://schemas.microsoft.com/office/drawing/2014/main" id="{DD41EFB8-9D59-4A2C-861A-2EE6D3A7EFE0}"/>
            </a:ext>
          </a:extLst>
        </xdr:cNvPr>
        <xdr:cNvSpPr/>
      </xdr:nvSpPr>
      <xdr:spPr>
        <a:xfrm>
          <a:off x="44450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3FCC-F5E3-4A29-BDD9-18108782DB84}">
  <sheetPr>
    <pageSetUpPr fitToPage="1"/>
  </sheetPr>
  <dimension ref="A1:AC39"/>
  <sheetViews>
    <sheetView tabSelected="1" workbookViewId="0">
      <selection activeCell="X29" sqref="X29"/>
    </sheetView>
  </sheetViews>
  <sheetFormatPr defaultRowHeight="15" x14ac:dyDescent="0.25"/>
  <cols>
    <col min="1" max="1" width="11.7109375" bestFit="1" customWidth="1"/>
  </cols>
  <sheetData>
    <row r="1" spans="1:24" x14ac:dyDescent="0.25">
      <c r="A1" t="s">
        <v>1</v>
      </c>
      <c r="N1" t="s">
        <v>0</v>
      </c>
      <c r="O1" t="s">
        <v>10</v>
      </c>
    </row>
    <row r="3" spans="1:2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N3">
        <f>F12*B4 + F13*B5 + F14*B6 + F15 * B7 + G12 * C4 + G13 * C5 + G14 * C6 + G15 * C7 + B12 * D4 + B13 * D5 + B14 * D6 + B15 * D7 + M12 * E4 + M13 * E5 + M14 * E6 + M15 * E7 + N12 * F4 + N13 * F5 + N14 * F6 + N15 * F7 + V12 * (H12 * B4 + H13 * B5 + H14 * B6 + H15 * B7  + I12 * C4 + I13 * C5 + I14 * C6 + I15 * C7  + O12 * E4 + O13 * E5 + O14 * E6 + O15 * E7 + P12 * F4 + P13 * F5 + P14 * F6 + P15 * F7 + C12 * D4 + C13 * D5 + C14 * D6 + C15 * D7) + R12 * G4 + R13 * G5 + R14 * G6 + R15 * G7 - S12 * H4 - S13 * H5 - S14 * H6 - S15 * H7</f>
        <v>893343</v>
      </c>
    </row>
    <row r="4" spans="1:24" x14ac:dyDescent="0.25">
      <c r="A4">
        <v>1</v>
      </c>
      <c r="B4">
        <v>0</v>
      </c>
      <c r="C4">
        <v>0</v>
      </c>
      <c r="D4">
        <v>18</v>
      </c>
      <c r="E4">
        <v>1</v>
      </c>
      <c r="F4">
        <v>96</v>
      </c>
      <c r="G4">
        <v>200</v>
      </c>
      <c r="H4">
        <v>0</v>
      </c>
    </row>
    <row r="5" spans="1:24" x14ac:dyDescent="0.25">
      <c r="A5">
        <v>2</v>
      </c>
      <c r="B5">
        <v>1</v>
      </c>
      <c r="C5">
        <v>12</v>
      </c>
      <c r="D5">
        <v>10</v>
      </c>
      <c r="E5">
        <v>1</v>
      </c>
      <c r="F5">
        <v>100</v>
      </c>
      <c r="G5">
        <v>0</v>
      </c>
      <c r="H5">
        <v>200</v>
      </c>
    </row>
    <row r="6" spans="1:24" x14ac:dyDescent="0.25">
      <c r="A6">
        <v>3</v>
      </c>
      <c r="B6">
        <v>1</v>
      </c>
      <c r="C6">
        <v>15</v>
      </c>
      <c r="D6">
        <v>0</v>
      </c>
      <c r="E6">
        <v>1</v>
      </c>
      <c r="F6">
        <v>100</v>
      </c>
      <c r="G6">
        <v>50</v>
      </c>
      <c r="H6">
        <v>0</v>
      </c>
    </row>
    <row r="7" spans="1:24" x14ac:dyDescent="0.25">
      <c r="A7">
        <v>4</v>
      </c>
      <c r="B7">
        <v>0</v>
      </c>
      <c r="C7">
        <v>0</v>
      </c>
      <c r="D7">
        <v>0</v>
      </c>
      <c r="E7">
        <v>1</v>
      </c>
      <c r="F7">
        <v>50</v>
      </c>
      <c r="G7">
        <v>0</v>
      </c>
      <c r="H7">
        <v>200</v>
      </c>
    </row>
    <row r="10" spans="1:24" x14ac:dyDescent="0.25">
      <c r="A10" t="s">
        <v>11</v>
      </c>
    </row>
    <row r="11" spans="1:24" x14ac:dyDescent="0.25">
      <c r="A11" t="s">
        <v>2</v>
      </c>
      <c r="B11" t="s">
        <v>14</v>
      </c>
      <c r="C11" t="s">
        <v>19</v>
      </c>
      <c r="E11" t="s">
        <v>24</v>
      </c>
      <c r="F11" t="s">
        <v>12</v>
      </c>
      <c r="G11" t="s">
        <v>13</v>
      </c>
      <c r="H11" t="s">
        <v>17</v>
      </c>
      <c r="I11" t="s">
        <v>18</v>
      </c>
      <c r="K11" t="s">
        <v>25</v>
      </c>
      <c r="L11" t="s">
        <v>26</v>
      </c>
      <c r="M11" t="s">
        <v>15</v>
      </c>
      <c r="N11" t="s">
        <v>16</v>
      </c>
      <c r="O11" t="s">
        <v>20</v>
      </c>
      <c r="P11" t="s">
        <v>21</v>
      </c>
      <c r="R11" t="s">
        <v>22</v>
      </c>
      <c r="S11" t="s">
        <v>23</v>
      </c>
      <c r="T11" t="s">
        <v>43</v>
      </c>
      <c r="U11" t="s">
        <v>27</v>
      </c>
      <c r="V11" t="s">
        <v>28</v>
      </c>
      <c r="W11" t="s">
        <v>36</v>
      </c>
      <c r="X11" t="s">
        <v>41</v>
      </c>
    </row>
    <row r="12" spans="1:24" x14ac:dyDescent="0.25">
      <c r="A12">
        <v>1</v>
      </c>
      <c r="B12">
        <v>1</v>
      </c>
      <c r="C12">
        <v>20</v>
      </c>
      <c r="E12">
        <v>30</v>
      </c>
      <c r="F12">
        <v>40</v>
      </c>
      <c r="G12">
        <v>110</v>
      </c>
      <c r="H12">
        <v>410</v>
      </c>
      <c r="I12">
        <v>600</v>
      </c>
      <c r="K12">
        <v>50</v>
      </c>
      <c r="L12">
        <v>0.5</v>
      </c>
      <c r="M12">
        <v>10</v>
      </c>
      <c r="N12">
        <v>90</v>
      </c>
      <c r="O12">
        <v>80</v>
      </c>
      <c r="P12">
        <v>60</v>
      </c>
      <c r="R12">
        <v>12</v>
      </c>
      <c r="S12">
        <v>2</v>
      </c>
      <c r="T12">
        <v>200</v>
      </c>
      <c r="U12">
        <v>5</v>
      </c>
      <c r="V12">
        <v>10</v>
      </c>
      <c r="W12">
        <v>90</v>
      </c>
      <c r="X12">
        <v>200</v>
      </c>
    </row>
    <row r="13" spans="1:24" x14ac:dyDescent="0.25">
      <c r="A13">
        <v>2</v>
      </c>
      <c r="B13">
        <v>1</v>
      </c>
      <c r="C13">
        <v>35</v>
      </c>
      <c r="E13">
        <v>70</v>
      </c>
      <c r="F13">
        <v>150</v>
      </c>
      <c r="G13">
        <v>450</v>
      </c>
      <c r="H13">
        <v>800</v>
      </c>
      <c r="I13">
        <v>1200</v>
      </c>
      <c r="K13">
        <v>50</v>
      </c>
      <c r="L13">
        <v>0.5</v>
      </c>
      <c r="M13">
        <v>40</v>
      </c>
      <c r="N13">
        <v>200</v>
      </c>
      <c r="O13">
        <v>150</v>
      </c>
      <c r="P13">
        <v>170</v>
      </c>
      <c r="R13">
        <v>15</v>
      </c>
      <c r="S13">
        <v>1.5</v>
      </c>
      <c r="T13">
        <v>480</v>
      </c>
      <c r="U13">
        <v>2</v>
      </c>
    </row>
    <row r="14" spans="1:24" x14ac:dyDescent="0.25">
      <c r="A14">
        <v>3</v>
      </c>
      <c r="B14">
        <v>1.5</v>
      </c>
      <c r="C14">
        <v>15</v>
      </c>
      <c r="E14">
        <v>75</v>
      </c>
      <c r="F14">
        <v>40</v>
      </c>
      <c r="G14">
        <v>200</v>
      </c>
      <c r="H14">
        <v>950</v>
      </c>
      <c r="I14">
        <v>1360</v>
      </c>
      <c r="K14">
        <v>50</v>
      </c>
      <c r="L14">
        <v>0.5</v>
      </c>
      <c r="M14">
        <v>7</v>
      </c>
      <c r="N14">
        <v>150</v>
      </c>
      <c r="O14">
        <v>200</v>
      </c>
      <c r="P14">
        <v>160</v>
      </c>
      <c r="R14">
        <v>13</v>
      </c>
      <c r="S14">
        <v>1</v>
      </c>
      <c r="T14">
        <v>500</v>
      </c>
      <c r="U14">
        <v>2</v>
      </c>
    </row>
    <row r="15" spans="1:24" x14ac:dyDescent="0.25">
      <c r="A15">
        <v>4</v>
      </c>
      <c r="B15">
        <v>3</v>
      </c>
      <c r="C15">
        <v>23</v>
      </c>
      <c r="E15">
        <v>25</v>
      </c>
      <c r="F15">
        <v>150</v>
      </c>
      <c r="G15">
        <v>400</v>
      </c>
      <c r="H15">
        <v>1100</v>
      </c>
      <c r="I15">
        <v>1190</v>
      </c>
      <c r="K15">
        <v>50</v>
      </c>
      <c r="L15">
        <v>0.5</v>
      </c>
      <c r="M15">
        <v>28</v>
      </c>
      <c r="N15">
        <v>135</v>
      </c>
      <c r="O15">
        <v>215</v>
      </c>
      <c r="P15">
        <v>130</v>
      </c>
      <c r="R15">
        <v>15</v>
      </c>
      <c r="S15">
        <v>0.75</v>
      </c>
      <c r="T15">
        <v>300</v>
      </c>
      <c r="U15">
        <v>4</v>
      </c>
    </row>
    <row r="17" spans="1:29" x14ac:dyDescent="0.25">
      <c r="I17" t="s">
        <v>42</v>
      </c>
    </row>
    <row r="18" spans="1:29" x14ac:dyDescent="0.25">
      <c r="A18" t="s">
        <v>29</v>
      </c>
    </row>
    <row r="19" spans="1:29" x14ac:dyDescent="0.25">
      <c r="I19">
        <f xml:space="preserve"> (H12 * B4 + I12 * C4 + O12 * E4 + P12 * F4 + C12 * D4 )</f>
        <v>6200</v>
      </c>
      <c r="J19" t="s">
        <v>30</v>
      </c>
      <c r="K19">
        <f>T12 * (E12) + G4 - H4</f>
        <v>6200</v>
      </c>
    </row>
    <row r="20" spans="1:29" x14ac:dyDescent="0.25">
      <c r="A20" t="s">
        <v>32</v>
      </c>
      <c r="I20">
        <f t="shared" ref="I20:I22" si="0" xml:space="preserve"> (H13 * B5 + I13 * C5 + O13 * E5 + P13 * F5 + C13 * D5 )</f>
        <v>32700</v>
      </c>
      <c r="J20" t="s">
        <v>30</v>
      </c>
      <c r="K20">
        <f t="shared" ref="K20:K22" si="1">T13 * (E13) + G5 - H5</f>
        <v>33400</v>
      </c>
      <c r="N20" t="s">
        <v>35</v>
      </c>
      <c r="S20" t="s">
        <v>37</v>
      </c>
    </row>
    <row r="21" spans="1:29" x14ac:dyDescent="0.25">
      <c r="I21">
        <f t="shared" si="0"/>
        <v>37550</v>
      </c>
      <c r="J21" t="s">
        <v>30</v>
      </c>
      <c r="K21">
        <f t="shared" si="1"/>
        <v>37550</v>
      </c>
      <c r="R21" t="s">
        <v>4</v>
      </c>
      <c r="S21">
        <f>C4</f>
        <v>0</v>
      </c>
      <c r="T21" t="s">
        <v>31</v>
      </c>
      <c r="U21">
        <v>0</v>
      </c>
      <c r="V21" t="s">
        <v>5</v>
      </c>
      <c r="W21">
        <f>D4</f>
        <v>18</v>
      </c>
      <c r="X21" t="s">
        <v>31</v>
      </c>
      <c r="Y21">
        <v>0</v>
      </c>
      <c r="Z21" t="s">
        <v>7</v>
      </c>
      <c r="AA21">
        <f>F4</f>
        <v>96</v>
      </c>
      <c r="AB21" t="s">
        <v>31</v>
      </c>
      <c r="AC21">
        <v>0</v>
      </c>
    </row>
    <row r="22" spans="1:29" x14ac:dyDescent="0.25">
      <c r="B22">
        <f>D4</f>
        <v>18</v>
      </c>
      <c r="C22" t="s">
        <v>30</v>
      </c>
      <c r="D22">
        <f>W12</f>
        <v>90</v>
      </c>
      <c r="I22">
        <f t="shared" si="0"/>
        <v>6715</v>
      </c>
      <c r="J22" t="s">
        <v>30</v>
      </c>
      <c r="K22">
        <f t="shared" si="1"/>
        <v>7300</v>
      </c>
      <c r="N22">
        <f>L12*F4</f>
        <v>48</v>
      </c>
      <c r="O22" t="s">
        <v>30</v>
      </c>
      <c r="P22">
        <f>K12</f>
        <v>50</v>
      </c>
      <c r="S22">
        <f t="shared" ref="S22:S24" si="2">C5</f>
        <v>12</v>
      </c>
      <c r="T22" t="s">
        <v>31</v>
      </c>
      <c r="U22">
        <v>0</v>
      </c>
      <c r="W22">
        <f t="shared" ref="W22:W24" si="3">D5</f>
        <v>10</v>
      </c>
      <c r="X22" t="s">
        <v>31</v>
      </c>
      <c r="Y22">
        <v>0</v>
      </c>
      <c r="AA22">
        <f t="shared" ref="AA22:AA24" si="4">F5</f>
        <v>100</v>
      </c>
      <c r="AB22" t="s">
        <v>31</v>
      </c>
      <c r="AC22">
        <v>0</v>
      </c>
    </row>
    <row r="23" spans="1:29" x14ac:dyDescent="0.25">
      <c r="B23">
        <f t="shared" ref="B23:B25" si="5">D5</f>
        <v>10</v>
      </c>
      <c r="C23" t="s">
        <v>30</v>
      </c>
      <c r="D23">
        <f>W12</f>
        <v>90</v>
      </c>
      <c r="N23">
        <f t="shared" ref="N23:N25" si="6">L13*F5</f>
        <v>50</v>
      </c>
      <c r="O23" t="s">
        <v>30</v>
      </c>
      <c r="P23">
        <f t="shared" ref="P23:P25" si="7">K13</f>
        <v>50</v>
      </c>
      <c r="S23">
        <f t="shared" si="2"/>
        <v>15</v>
      </c>
      <c r="T23" t="s">
        <v>31</v>
      </c>
      <c r="U23">
        <v>0</v>
      </c>
      <c r="W23">
        <f t="shared" si="3"/>
        <v>0</v>
      </c>
      <c r="X23" t="s">
        <v>31</v>
      </c>
      <c r="Y23">
        <v>0</v>
      </c>
      <c r="AA23">
        <f t="shared" si="4"/>
        <v>100</v>
      </c>
      <c r="AB23" t="s">
        <v>31</v>
      </c>
      <c r="AC23">
        <v>0</v>
      </c>
    </row>
    <row r="24" spans="1:29" x14ac:dyDescent="0.25">
      <c r="B24">
        <f t="shared" si="5"/>
        <v>0</v>
      </c>
      <c r="C24" t="s">
        <v>30</v>
      </c>
      <c r="D24">
        <f>W12</f>
        <v>90</v>
      </c>
      <c r="I24">
        <f>H12 + I12 * (C4 + L12 * F4)</f>
        <v>29210</v>
      </c>
      <c r="J24" t="s">
        <v>31</v>
      </c>
      <c r="K24">
        <f>U12*(H12*B4 + I12 * C4 + O12 * E4 + P12 * F4)</f>
        <v>29200</v>
      </c>
      <c r="N24">
        <f t="shared" si="6"/>
        <v>50</v>
      </c>
      <c r="O24" t="s">
        <v>30</v>
      </c>
      <c r="P24">
        <f t="shared" si="7"/>
        <v>50</v>
      </c>
      <c r="S24">
        <f t="shared" si="2"/>
        <v>0</v>
      </c>
      <c r="T24" t="s">
        <v>31</v>
      </c>
      <c r="U24">
        <v>0</v>
      </c>
      <c r="W24">
        <f t="shared" si="3"/>
        <v>0</v>
      </c>
      <c r="X24" t="s">
        <v>31</v>
      </c>
      <c r="Y24">
        <v>0</v>
      </c>
      <c r="AA24">
        <f t="shared" si="4"/>
        <v>50</v>
      </c>
      <c r="AB24" t="s">
        <v>31</v>
      </c>
      <c r="AC24">
        <v>0</v>
      </c>
    </row>
    <row r="25" spans="1:29" x14ac:dyDescent="0.25">
      <c r="B25">
        <f t="shared" si="5"/>
        <v>0</v>
      </c>
      <c r="C25" t="s">
        <v>30</v>
      </c>
      <c r="D25">
        <f>W12</f>
        <v>90</v>
      </c>
      <c r="I25">
        <f>H13 + I13 * (C5 + L13 * F5)</f>
        <v>75200</v>
      </c>
      <c r="J25" t="s">
        <v>31</v>
      </c>
      <c r="K25">
        <f>U13*(H13*B5 + I13 * C5 + O13 * E5 + P13 * F5)</f>
        <v>64700</v>
      </c>
      <c r="N25">
        <f t="shared" si="6"/>
        <v>25</v>
      </c>
      <c r="O25" t="s">
        <v>30</v>
      </c>
      <c r="P25">
        <f t="shared" si="7"/>
        <v>50</v>
      </c>
    </row>
    <row r="26" spans="1:29" x14ac:dyDescent="0.25">
      <c r="I26">
        <f>H14 + I14 * (C6 + L14 * F6)</f>
        <v>89350</v>
      </c>
      <c r="J26" t="s">
        <v>31</v>
      </c>
      <c r="K26">
        <f>U14*(H14*B6 + I14 * C6 + O14 * E6 + P14 * F6)</f>
        <v>75100</v>
      </c>
      <c r="R26" t="s">
        <v>3</v>
      </c>
      <c r="S26">
        <f>B4</f>
        <v>0</v>
      </c>
      <c r="T26" t="s">
        <v>38</v>
      </c>
      <c r="U26" t="s">
        <v>40</v>
      </c>
      <c r="V26" t="s">
        <v>6</v>
      </c>
      <c r="W26">
        <f>E4</f>
        <v>1</v>
      </c>
      <c r="X26" t="s">
        <v>39</v>
      </c>
      <c r="Y26" t="s">
        <v>40</v>
      </c>
    </row>
    <row r="27" spans="1:29" x14ac:dyDescent="0.25">
      <c r="A27" t="s">
        <v>32</v>
      </c>
      <c r="I27">
        <f>H15 + I15 * (C7 + L15 * F7)</f>
        <v>30850</v>
      </c>
      <c r="J27" t="s">
        <v>31</v>
      </c>
      <c r="K27">
        <f>U15*(H15*B7 + I15 * C7 + O15 * E7+ P15 * F7)</f>
        <v>26860</v>
      </c>
      <c r="S27">
        <f t="shared" ref="S27:S29" si="8">B5</f>
        <v>1</v>
      </c>
      <c r="T27" t="s">
        <v>38</v>
      </c>
      <c r="U27" t="s">
        <v>40</v>
      </c>
      <c r="W27">
        <f t="shared" ref="W27:W29" si="9">E5</f>
        <v>1</v>
      </c>
      <c r="X27" t="s">
        <v>39</v>
      </c>
      <c r="Y27" t="s">
        <v>40</v>
      </c>
    </row>
    <row r="28" spans="1:29" x14ac:dyDescent="0.25">
      <c r="N28" t="s">
        <v>44</v>
      </c>
      <c r="S28">
        <f t="shared" si="8"/>
        <v>1</v>
      </c>
      <c r="T28" t="s">
        <v>38</v>
      </c>
      <c r="U28" t="s">
        <v>40</v>
      </c>
      <c r="W28">
        <f t="shared" si="9"/>
        <v>1</v>
      </c>
      <c r="X28" t="s">
        <v>39</v>
      </c>
      <c r="Y28" t="s">
        <v>40</v>
      </c>
    </row>
    <row r="29" spans="1:29" x14ac:dyDescent="0.25">
      <c r="B29">
        <f>D4</f>
        <v>18</v>
      </c>
      <c r="C29" t="s">
        <v>33</v>
      </c>
      <c r="D29">
        <f>C4-E12+L12*F4</f>
        <v>18</v>
      </c>
      <c r="S29">
        <f t="shared" si="8"/>
        <v>0</v>
      </c>
      <c r="T29" t="s">
        <v>38</v>
      </c>
      <c r="U29" t="s">
        <v>40</v>
      </c>
      <c r="W29">
        <f t="shared" si="9"/>
        <v>1</v>
      </c>
      <c r="X29" t="s">
        <v>39</v>
      </c>
      <c r="Y29" t="s">
        <v>40</v>
      </c>
    </row>
    <row r="30" spans="1:29" x14ac:dyDescent="0.25">
      <c r="B30">
        <f>D5</f>
        <v>10</v>
      </c>
      <c r="C30" t="s">
        <v>33</v>
      </c>
      <c r="D30">
        <f>D4 + C5 - E13 + L13 * F5</f>
        <v>10</v>
      </c>
      <c r="I30" t="s">
        <v>34</v>
      </c>
      <c r="N30">
        <f>G4</f>
        <v>200</v>
      </c>
      <c r="O30" t="s">
        <v>30</v>
      </c>
      <c r="P30">
        <f>X12</f>
        <v>200</v>
      </c>
    </row>
    <row r="31" spans="1:29" x14ac:dyDescent="0.25">
      <c r="B31">
        <f>D6</f>
        <v>0</v>
      </c>
      <c r="C31" t="s">
        <v>33</v>
      </c>
      <c r="D31">
        <f>D5+ C6 - E14 + L14 * F6</f>
        <v>0</v>
      </c>
      <c r="I31">
        <f>C4</f>
        <v>0</v>
      </c>
      <c r="J31" t="s">
        <v>30</v>
      </c>
      <c r="K31">
        <f>(E12+E13+E14+E15) * B4</f>
        <v>0</v>
      </c>
      <c r="N31">
        <f t="shared" ref="N31:N33" si="10">G5</f>
        <v>0</v>
      </c>
      <c r="O31" t="s">
        <v>30</v>
      </c>
      <c r="P31">
        <f>X12</f>
        <v>200</v>
      </c>
    </row>
    <row r="32" spans="1:29" x14ac:dyDescent="0.25">
      <c r="B32">
        <f>D7</f>
        <v>0</v>
      </c>
      <c r="C32" t="s">
        <v>33</v>
      </c>
      <c r="D32">
        <f>D6 + C7 - E15 + L15 * F7</f>
        <v>0</v>
      </c>
      <c r="I32">
        <f>C5</f>
        <v>12</v>
      </c>
      <c r="J32" t="s">
        <v>30</v>
      </c>
      <c r="K32">
        <f>(E12+E13+E14+E15) * B5</f>
        <v>200</v>
      </c>
      <c r="N32">
        <f t="shared" si="10"/>
        <v>50</v>
      </c>
      <c r="O32" t="s">
        <v>30</v>
      </c>
      <c r="P32">
        <f>X12</f>
        <v>200</v>
      </c>
      <c r="R32" t="s">
        <v>8</v>
      </c>
      <c r="S32">
        <f>G4</f>
        <v>200</v>
      </c>
      <c r="T32" t="s">
        <v>31</v>
      </c>
      <c r="U32">
        <v>0</v>
      </c>
      <c r="V32" t="s">
        <v>9</v>
      </c>
      <c r="W32">
        <f>H4</f>
        <v>0</v>
      </c>
      <c r="X32" t="s">
        <v>31</v>
      </c>
      <c r="Y32">
        <v>0</v>
      </c>
    </row>
    <row r="33" spans="9:25" x14ac:dyDescent="0.25">
      <c r="I33">
        <f>C6</f>
        <v>15</v>
      </c>
      <c r="J33" t="s">
        <v>30</v>
      </c>
      <c r="K33">
        <f>(E12+E13+E14+E15) * B6</f>
        <v>200</v>
      </c>
      <c r="N33">
        <f t="shared" si="10"/>
        <v>0</v>
      </c>
      <c r="O33" t="s">
        <v>30</v>
      </c>
      <c r="P33">
        <f>X12</f>
        <v>200</v>
      </c>
      <c r="S33">
        <f t="shared" ref="S33:S35" si="11">G5</f>
        <v>0</v>
      </c>
      <c r="T33" t="s">
        <v>31</v>
      </c>
      <c r="U33">
        <v>0</v>
      </c>
      <c r="W33">
        <f t="shared" ref="W33:W35" si="12">H5</f>
        <v>200</v>
      </c>
      <c r="X33" t="s">
        <v>31</v>
      </c>
      <c r="Y33">
        <v>0</v>
      </c>
    </row>
    <row r="34" spans="9:25" x14ac:dyDescent="0.25">
      <c r="I34">
        <f>C7</f>
        <v>0</v>
      </c>
      <c r="J34" t="s">
        <v>30</v>
      </c>
      <c r="K34">
        <f>(E12+E13+E14+E15) * B7</f>
        <v>0</v>
      </c>
      <c r="S34">
        <f t="shared" si="11"/>
        <v>50</v>
      </c>
      <c r="T34" t="s">
        <v>31</v>
      </c>
      <c r="U34">
        <v>0</v>
      </c>
      <c r="W34">
        <f t="shared" si="12"/>
        <v>0</v>
      </c>
      <c r="X34" t="s">
        <v>31</v>
      </c>
      <c r="Y34">
        <v>0</v>
      </c>
    </row>
    <row r="35" spans="9:25" x14ac:dyDescent="0.25">
      <c r="N35">
        <f>H4</f>
        <v>0</v>
      </c>
      <c r="O35" t="s">
        <v>30</v>
      </c>
      <c r="P35">
        <f>X12</f>
        <v>200</v>
      </c>
      <c r="S35">
        <f t="shared" si="11"/>
        <v>0</v>
      </c>
      <c r="T35" t="s">
        <v>31</v>
      </c>
      <c r="U35">
        <v>0</v>
      </c>
      <c r="W35">
        <f t="shared" si="12"/>
        <v>200</v>
      </c>
      <c r="X35" t="s">
        <v>31</v>
      </c>
      <c r="Y35">
        <v>0</v>
      </c>
    </row>
    <row r="36" spans="9:25" x14ac:dyDescent="0.25">
      <c r="I36">
        <f>F4</f>
        <v>96</v>
      </c>
      <c r="J36" t="s">
        <v>30</v>
      </c>
      <c r="K36">
        <f>10000000 * E4</f>
        <v>10000000</v>
      </c>
      <c r="N36">
        <f t="shared" ref="N36:N38" si="13">H5</f>
        <v>200</v>
      </c>
      <c r="O36" t="s">
        <v>30</v>
      </c>
      <c r="P36">
        <f>X12</f>
        <v>200</v>
      </c>
    </row>
    <row r="37" spans="9:25" x14ac:dyDescent="0.25">
      <c r="I37">
        <f>F5</f>
        <v>100</v>
      </c>
      <c r="J37" t="s">
        <v>30</v>
      </c>
      <c r="K37">
        <f>10000000 * E5</f>
        <v>10000000</v>
      </c>
      <c r="N37">
        <f t="shared" si="13"/>
        <v>0</v>
      </c>
      <c r="O37" t="s">
        <v>30</v>
      </c>
      <c r="P37">
        <f>X12</f>
        <v>200</v>
      </c>
    </row>
    <row r="38" spans="9:25" x14ac:dyDescent="0.25">
      <c r="I38">
        <f>F6</f>
        <v>100</v>
      </c>
      <c r="J38" t="s">
        <v>30</v>
      </c>
      <c r="K38">
        <f>10000000 * E6</f>
        <v>10000000</v>
      </c>
      <c r="N38">
        <f t="shared" si="13"/>
        <v>200</v>
      </c>
      <c r="O38" t="s">
        <v>30</v>
      </c>
      <c r="P38">
        <f>X12</f>
        <v>200</v>
      </c>
    </row>
    <row r="39" spans="9:25" x14ac:dyDescent="0.25">
      <c r="I39">
        <f>F7</f>
        <v>50</v>
      </c>
      <c r="J39" t="s">
        <v>30</v>
      </c>
      <c r="K39">
        <f>10000000 * E7</f>
        <v>10000000</v>
      </c>
    </row>
  </sheetData>
  <phoneticPr fontId="1" type="noConversion"/>
  <pageMargins left="0.25" right="0.25" top="0.75" bottom="0.75" header="0.3" footer="0.3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CHALLA SHRAVYA</dc:creator>
  <cp:lastModifiedBy>CHALLA SHRAVYA</cp:lastModifiedBy>
  <cp:lastPrinted>2021-03-01T19:42:53Z</cp:lastPrinted>
  <dcterms:created xsi:type="dcterms:W3CDTF">2021-02-28T22:58:40Z</dcterms:created>
  <dcterms:modified xsi:type="dcterms:W3CDTF">2021-03-01T20:11:33Z</dcterms:modified>
</cp:coreProperties>
</file>