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99c08337e6a8f61/Desktop/Data-Analysis-in-Excel/"/>
    </mc:Choice>
  </mc:AlternateContent>
  <xr:revisionPtr revIDLastSave="0" documentId="8_{5575265F-6C3B-4B10-BE18-D1FA68A2CAFD}" xr6:coauthVersionLast="45" xr6:coauthVersionMax="45" xr10:uidLastSave="{00000000-0000-0000-0000-000000000000}"/>
  <bookViews>
    <workbookView xWindow="852" yWindow="-108" windowWidth="22296" windowHeight="13176" activeTab="1" xr2:uid="{94D87E9A-AFAD-429F-A573-8AA90BA432C8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Y6" i="1" l="1"/>
  <c r="AX6" i="1"/>
  <c r="AS6" i="1"/>
  <c r="B25" i="1" l="1"/>
  <c r="C25" i="1" s="1"/>
  <c r="D25" i="1"/>
  <c r="E25" i="1"/>
  <c r="F25" i="1" s="1"/>
  <c r="G25" i="1"/>
  <c r="H25" i="1" s="1"/>
  <c r="I25" i="1"/>
  <c r="J25" i="1"/>
  <c r="K25" i="1"/>
  <c r="L25" i="1"/>
  <c r="M25" i="1" s="1"/>
  <c r="B26" i="1"/>
  <c r="C26" i="1" s="1"/>
  <c r="D26" i="1"/>
  <c r="E26" i="1"/>
  <c r="F26" i="1" s="1"/>
  <c r="G26" i="1"/>
  <c r="H26" i="1" s="1"/>
  <c r="I26" i="1"/>
  <c r="J26" i="1"/>
  <c r="K26" i="1"/>
  <c r="N26" i="1" s="1"/>
  <c r="O26" i="1" s="1"/>
  <c r="AV26" i="1" s="1"/>
  <c r="AW26" i="1" s="1"/>
  <c r="L26" i="1"/>
  <c r="M26" i="1" s="1"/>
  <c r="B27" i="1"/>
  <c r="C27" i="1" s="1"/>
  <c r="D27" i="1"/>
  <c r="E27" i="1"/>
  <c r="F27" i="1" s="1"/>
  <c r="G27" i="1"/>
  <c r="H27" i="1" s="1"/>
  <c r="I27" i="1"/>
  <c r="J27" i="1"/>
  <c r="K27" i="1"/>
  <c r="S27" i="1" s="1"/>
  <c r="L27" i="1"/>
  <c r="M27" i="1" s="1"/>
  <c r="B28" i="1"/>
  <c r="C28" i="1" s="1"/>
  <c r="D28" i="1"/>
  <c r="E28" i="1"/>
  <c r="F28" i="1" s="1"/>
  <c r="G28" i="1"/>
  <c r="H28" i="1" s="1"/>
  <c r="I28" i="1"/>
  <c r="J28" i="1"/>
  <c r="K28" i="1"/>
  <c r="L28" i="1"/>
  <c r="M28" i="1" s="1"/>
  <c r="B29" i="1"/>
  <c r="C29" i="1" s="1"/>
  <c r="D29" i="1"/>
  <c r="E29" i="1"/>
  <c r="F29" i="1" s="1"/>
  <c r="G29" i="1"/>
  <c r="H29" i="1" s="1"/>
  <c r="I29" i="1"/>
  <c r="J29" i="1"/>
  <c r="K29" i="1"/>
  <c r="L29" i="1"/>
  <c r="M29" i="1" s="1"/>
  <c r="B30" i="1"/>
  <c r="C30" i="1" s="1"/>
  <c r="D30" i="1"/>
  <c r="E30" i="1"/>
  <c r="F30" i="1" s="1"/>
  <c r="G30" i="1"/>
  <c r="H30" i="1" s="1"/>
  <c r="I30" i="1"/>
  <c r="J30" i="1"/>
  <c r="K30" i="1"/>
  <c r="R30" i="1" s="1"/>
  <c r="L30" i="1"/>
  <c r="M30" i="1" s="1"/>
  <c r="B31" i="1"/>
  <c r="C31" i="1" s="1"/>
  <c r="D31" i="1"/>
  <c r="E31" i="1"/>
  <c r="F31" i="1" s="1"/>
  <c r="G31" i="1"/>
  <c r="H31" i="1" s="1"/>
  <c r="I31" i="1"/>
  <c r="J31" i="1"/>
  <c r="K31" i="1"/>
  <c r="S31" i="1" s="1"/>
  <c r="L31" i="1"/>
  <c r="M31" i="1" s="1"/>
  <c r="B32" i="1"/>
  <c r="C32" i="1" s="1"/>
  <c r="D32" i="1"/>
  <c r="E32" i="1"/>
  <c r="F32" i="1" s="1"/>
  <c r="G32" i="1"/>
  <c r="H32" i="1" s="1"/>
  <c r="I32" i="1"/>
  <c r="J32" i="1"/>
  <c r="K32" i="1"/>
  <c r="N32" i="1" s="1"/>
  <c r="L32" i="1"/>
  <c r="M32" i="1" s="1"/>
  <c r="B33" i="1"/>
  <c r="C33" i="1" s="1"/>
  <c r="D33" i="1"/>
  <c r="E33" i="1"/>
  <c r="F33" i="1" s="1"/>
  <c r="G33" i="1"/>
  <c r="H33" i="1" s="1"/>
  <c r="I33" i="1"/>
  <c r="J33" i="1"/>
  <c r="K33" i="1"/>
  <c r="N33" i="1" s="1"/>
  <c r="L33" i="1"/>
  <c r="M33" i="1" s="1"/>
  <c r="B34" i="1"/>
  <c r="C34" i="1" s="1"/>
  <c r="D34" i="1"/>
  <c r="E34" i="1"/>
  <c r="F34" i="1" s="1"/>
  <c r="G34" i="1"/>
  <c r="H34" i="1" s="1"/>
  <c r="I34" i="1"/>
  <c r="J34" i="1"/>
  <c r="K34" i="1"/>
  <c r="R34" i="1" s="1"/>
  <c r="L34" i="1"/>
  <c r="M34" i="1" s="1"/>
  <c r="B35" i="1"/>
  <c r="C35" i="1" s="1"/>
  <c r="D35" i="1"/>
  <c r="E35" i="1"/>
  <c r="F35" i="1" s="1"/>
  <c r="G35" i="1"/>
  <c r="H35" i="1" s="1"/>
  <c r="I35" i="1"/>
  <c r="J35" i="1"/>
  <c r="K35" i="1"/>
  <c r="S35" i="1" s="1"/>
  <c r="L35" i="1"/>
  <c r="M35" i="1" s="1"/>
  <c r="B36" i="1"/>
  <c r="C36" i="1" s="1"/>
  <c r="D36" i="1"/>
  <c r="E36" i="1"/>
  <c r="F36" i="1" s="1"/>
  <c r="G36" i="1"/>
  <c r="H36" i="1" s="1"/>
  <c r="I36" i="1"/>
  <c r="J36" i="1"/>
  <c r="K36" i="1"/>
  <c r="R36" i="1" s="1"/>
  <c r="L36" i="1"/>
  <c r="M36" i="1" s="1"/>
  <c r="B37" i="1"/>
  <c r="C37" i="1" s="1"/>
  <c r="D37" i="1"/>
  <c r="E37" i="1"/>
  <c r="F37" i="1" s="1"/>
  <c r="G37" i="1"/>
  <c r="H37" i="1" s="1"/>
  <c r="I37" i="1"/>
  <c r="J37" i="1"/>
  <c r="K37" i="1"/>
  <c r="N37" i="1" s="1"/>
  <c r="L37" i="1"/>
  <c r="M37" i="1" s="1"/>
  <c r="B38" i="1"/>
  <c r="C38" i="1" s="1"/>
  <c r="D38" i="1"/>
  <c r="E38" i="1"/>
  <c r="F38" i="1" s="1"/>
  <c r="G38" i="1"/>
  <c r="H38" i="1" s="1"/>
  <c r="I38" i="1"/>
  <c r="J38" i="1"/>
  <c r="K38" i="1"/>
  <c r="S38" i="1" s="1"/>
  <c r="L38" i="1"/>
  <c r="M38" i="1" s="1"/>
  <c r="B39" i="1"/>
  <c r="C39" i="1" s="1"/>
  <c r="X39" i="1" s="1"/>
  <c r="D39" i="1"/>
  <c r="E39" i="1"/>
  <c r="F39" i="1" s="1"/>
  <c r="G39" i="1"/>
  <c r="H39" i="1" s="1"/>
  <c r="I39" i="1"/>
  <c r="J39" i="1"/>
  <c r="K39" i="1"/>
  <c r="L39" i="1"/>
  <c r="M39" i="1" s="1"/>
  <c r="B40" i="1"/>
  <c r="C40" i="1" s="1"/>
  <c r="D40" i="1"/>
  <c r="E40" i="1"/>
  <c r="F40" i="1" s="1"/>
  <c r="G40" i="1"/>
  <c r="H40" i="1" s="1"/>
  <c r="I40" i="1"/>
  <c r="J40" i="1"/>
  <c r="K40" i="1"/>
  <c r="N40" i="1" s="1"/>
  <c r="O40" i="1" s="1"/>
  <c r="AV40" i="1" s="1"/>
  <c r="AW40" i="1" s="1"/>
  <c r="L40" i="1"/>
  <c r="M40" i="1" s="1"/>
  <c r="B41" i="1"/>
  <c r="C41" i="1" s="1"/>
  <c r="D41" i="1"/>
  <c r="E41" i="1"/>
  <c r="F41" i="1" s="1"/>
  <c r="G41" i="1"/>
  <c r="H41" i="1" s="1"/>
  <c r="I41" i="1"/>
  <c r="J41" i="1"/>
  <c r="K41" i="1"/>
  <c r="S41" i="1" s="1"/>
  <c r="L41" i="1"/>
  <c r="M41" i="1" s="1"/>
  <c r="B42" i="1"/>
  <c r="C42" i="1" s="1"/>
  <c r="D42" i="1"/>
  <c r="E42" i="1"/>
  <c r="F42" i="1" s="1"/>
  <c r="G42" i="1"/>
  <c r="H42" i="1" s="1"/>
  <c r="I42" i="1"/>
  <c r="J42" i="1"/>
  <c r="K42" i="1"/>
  <c r="L42" i="1"/>
  <c r="M42" i="1" s="1"/>
  <c r="B43" i="1"/>
  <c r="C43" i="1" s="1"/>
  <c r="D43" i="1"/>
  <c r="E43" i="1"/>
  <c r="F43" i="1" s="1"/>
  <c r="G43" i="1"/>
  <c r="H43" i="1" s="1"/>
  <c r="I43" i="1"/>
  <c r="J43" i="1"/>
  <c r="K43" i="1"/>
  <c r="L43" i="1"/>
  <c r="M43" i="1" s="1"/>
  <c r="B44" i="1"/>
  <c r="C44" i="1" s="1"/>
  <c r="D44" i="1"/>
  <c r="E44" i="1"/>
  <c r="F44" i="1" s="1"/>
  <c r="G44" i="1"/>
  <c r="H44" i="1" s="1"/>
  <c r="I44" i="1"/>
  <c r="J44" i="1"/>
  <c r="K44" i="1"/>
  <c r="N44" i="1" s="1"/>
  <c r="O44" i="1" s="1"/>
  <c r="AV44" i="1" s="1"/>
  <c r="AW44" i="1" s="1"/>
  <c r="L44" i="1"/>
  <c r="M44" i="1" s="1"/>
  <c r="B45" i="1"/>
  <c r="C45" i="1" s="1"/>
  <c r="D45" i="1"/>
  <c r="E45" i="1"/>
  <c r="F45" i="1" s="1"/>
  <c r="G45" i="1"/>
  <c r="H45" i="1" s="1"/>
  <c r="I45" i="1"/>
  <c r="J45" i="1"/>
  <c r="K45" i="1"/>
  <c r="S45" i="1" s="1"/>
  <c r="L45" i="1"/>
  <c r="M45" i="1" s="1"/>
  <c r="B46" i="1"/>
  <c r="C46" i="1" s="1"/>
  <c r="D46" i="1"/>
  <c r="E46" i="1"/>
  <c r="F46" i="1" s="1"/>
  <c r="G46" i="1"/>
  <c r="H46" i="1" s="1"/>
  <c r="I46" i="1"/>
  <c r="J46" i="1"/>
  <c r="K46" i="1"/>
  <c r="N46" i="1" s="1"/>
  <c r="L46" i="1"/>
  <c r="M46" i="1" s="1"/>
  <c r="B47" i="1"/>
  <c r="C47" i="1" s="1"/>
  <c r="D47" i="1"/>
  <c r="E47" i="1"/>
  <c r="F47" i="1" s="1"/>
  <c r="G47" i="1"/>
  <c r="H47" i="1" s="1"/>
  <c r="I47" i="1"/>
  <c r="J47" i="1"/>
  <c r="K47" i="1"/>
  <c r="L47" i="1"/>
  <c r="M47" i="1" s="1"/>
  <c r="B48" i="1"/>
  <c r="C48" i="1" s="1"/>
  <c r="D48" i="1"/>
  <c r="E48" i="1"/>
  <c r="F48" i="1" s="1"/>
  <c r="G48" i="1"/>
  <c r="H48" i="1" s="1"/>
  <c r="I48" i="1"/>
  <c r="J48" i="1"/>
  <c r="K48" i="1"/>
  <c r="S48" i="1" s="1"/>
  <c r="L48" i="1"/>
  <c r="M48" i="1" s="1"/>
  <c r="B49" i="1"/>
  <c r="C49" i="1" s="1"/>
  <c r="D49" i="1"/>
  <c r="E49" i="1"/>
  <c r="F49" i="1" s="1"/>
  <c r="G49" i="1"/>
  <c r="H49" i="1" s="1"/>
  <c r="I49" i="1"/>
  <c r="J49" i="1"/>
  <c r="K49" i="1"/>
  <c r="S49" i="1" s="1"/>
  <c r="L49" i="1"/>
  <c r="M49" i="1" s="1"/>
  <c r="B50" i="1"/>
  <c r="C50" i="1" s="1"/>
  <c r="D50" i="1"/>
  <c r="E50" i="1"/>
  <c r="F50" i="1" s="1"/>
  <c r="G50" i="1"/>
  <c r="H50" i="1" s="1"/>
  <c r="I50" i="1"/>
  <c r="J50" i="1"/>
  <c r="K50" i="1"/>
  <c r="N50" i="1" s="1"/>
  <c r="L50" i="1"/>
  <c r="M50" i="1" s="1"/>
  <c r="B51" i="1"/>
  <c r="C51" i="1" s="1"/>
  <c r="D51" i="1"/>
  <c r="E51" i="1"/>
  <c r="F51" i="1" s="1"/>
  <c r="G51" i="1"/>
  <c r="H51" i="1" s="1"/>
  <c r="I51" i="1"/>
  <c r="J51" i="1"/>
  <c r="K51" i="1"/>
  <c r="L51" i="1"/>
  <c r="M51" i="1" s="1"/>
  <c r="B52" i="1"/>
  <c r="C52" i="1" s="1"/>
  <c r="D52" i="1"/>
  <c r="E52" i="1"/>
  <c r="F52" i="1" s="1"/>
  <c r="G52" i="1"/>
  <c r="H52" i="1" s="1"/>
  <c r="I52" i="1"/>
  <c r="J52" i="1"/>
  <c r="K52" i="1"/>
  <c r="L52" i="1"/>
  <c r="M52" i="1" s="1"/>
  <c r="B53" i="1"/>
  <c r="C53" i="1" s="1"/>
  <c r="D53" i="1"/>
  <c r="E53" i="1"/>
  <c r="F53" i="1" s="1"/>
  <c r="G53" i="1"/>
  <c r="H53" i="1" s="1"/>
  <c r="I53" i="1"/>
  <c r="J53" i="1"/>
  <c r="K53" i="1"/>
  <c r="R53" i="1" s="1"/>
  <c r="L53" i="1"/>
  <c r="M53" i="1" s="1"/>
  <c r="B54" i="1"/>
  <c r="C54" i="1" s="1"/>
  <c r="D54" i="1"/>
  <c r="E54" i="1"/>
  <c r="F54" i="1" s="1"/>
  <c r="G54" i="1"/>
  <c r="H54" i="1" s="1"/>
  <c r="I54" i="1"/>
  <c r="J54" i="1"/>
  <c r="K54" i="1"/>
  <c r="N54" i="1" s="1"/>
  <c r="L54" i="1"/>
  <c r="M54" i="1" s="1"/>
  <c r="B55" i="1"/>
  <c r="C55" i="1" s="1"/>
  <c r="D55" i="1"/>
  <c r="E55" i="1"/>
  <c r="F55" i="1" s="1"/>
  <c r="G55" i="1"/>
  <c r="H55" i="1" s="1"/>
  <c r="I55" i="1"/>
  <c r="J55" i="1"/>
  <c r="K55" i="1"/>
  <c r="R55" i="1" s="1"/>
  <c r="L55" i="1"/>
  <c r="M55" i="1" s="1"/>
  <c r="B56" i="1"/>
  <c r="C56" i="1" s="1"/>
  <c r="D56" i="1"/>
  <c r="E56" i="1"/>
  <c r="F56" i="1" s="1"/>
  <c r="G56" i="1"/>
  <c r="H56" i="1" s="1"/>
  <c r="I56" i="1"/>
  <c r="J56" i="1"/>
  <c r="K56" i="1"/>
  <c r="L56" i="1"/>
  <c r="M56" i="1" s="1"/>
  <c r="B57" i="1"/>
  <c r="C57" i="1" s="1"/>
  <c r="D57" i="1"/>
  <c r="E57" i="1"/>
  <c r="F57" i="1" s="1"/>
  <c r="G57" i="1"/>
  <c r="H57" i="1" s="1"/>
  <c r="I57" i="1"/>
  <c r="J57" i="1"/>
  <c r="K57" i="1"/>
  <c r="L57" i="1"/>
  <c r="M57" i="1" s="1"/>
  <c r="B58" i="1"/>
  <c r="C58" i="1" s="1"/>
  <c r="D58" i="1"/>
  <c r="E58" i="1"/>
  <c r="F58" i="1" s="1"/>
  <c r="G58" i="1"/>
  <c r="H58" i="1" s="1"/>
  <c r="I58" i="1"/>
  <c r="J58" i="1"/>
  <c r="K58" i="1"/>
  <c r="N58" i="1" s="1"/>
  <c r="L58" i="1"/>
  <c r="M58" i="1" s="1"/>
  <c r="B59" i="1"/>
  <c r="C59" i="1" s="1"/>
  <c r="D59" i="1"/>
  <c r="E59" i="1"/>
  <c r="F59" i="1" s="1"/>
  <c r="G59" i="1"/>
  <c r="H59" i="1" s="1"/>
  <c r="I59" i="1"/>
  <c r="J59" i="1"/>
  <c r="K59" i="1"/>
  <c r="N59" i="1" s="1"/>
  <c r="L59" i="1"/>
  <c r="M59" i="1" s="1"/>
  <c r="B60" i="1"/>
  <c r="C60" i="1" s="1"/>
  <c r="D60" i="1"/>
  <c r="E60" i="1"/>
  <c r="F60" i="1" s="1"/>
  <c r="G60" i="1"/>
  <c r="H60" i="1" s="1"/>
  <c r="I60" i="1"/>
  <c r="J60" i="1"/>
  <c r="K60" i="1"/>
  <c r="S60" i="1" s="1"/>
  <c r="L60" i="1"/>
  <c r="M60" i="1" s="1"/>
  <c r="B61" i="1"/>
  <c r="C61" i="1" s="1"/>
  <c r="D61" i="1"/>
  <c r="E61" i="1"/>
  <c r="F61" i="1" s="1"/>
  <c r="G61" i="1"/>
  <c r="H61" i="1" s="1"/>
  <c r="I61" i="1"/>
  <c r="J61" i="1"/>
  <c r="K61" i="1"/>
  <c r="L61" i="1"/>
  <c r="M61" i="1" s="1"/>
  <c r="B62" i="1"/>
  <c r="C62" i="1" s="1"/>
  <c r="D62" i="1"/>
  <c r="E62" i="1"/>
  <c r="F62" i="1" s="1"/>
  <c r="G62" i="1"/>
  <c r="H62" i="1" s="1"/>
  <c r="I62" i="1"/>
  <c r="J62" i="1"/>
  <c r="K62" i="1"/>
  <c r="N62" i="1" s="1"/>
  <c r="L62" i="1"/>
  <c r="M62" i="1" s="1"/>
  <c r="B63" i="1"/>
  <c r="C63" i="1" s="1"/>
  <c r="D63" i="1"/>
  <c r="E63" i="1"/>
  <c r="F63" i="1" s="1"/>
  <c r="G63" i="1"/>
  <c r="H63" i="1" s="1"/>
  <c r="I63" i="1"/>
  <c r="J63" i="1"/>
  <c r="K63" i="1"/>
  <c r="N63" i="1" s="1"/>
  <c r="L63" i="1"/>
  <c r="M63" i="1" s="1"/>
  <c r="B64" i="1"/>
  <c r="C64" i="1" s="1"/>
  <c r="D64" i="1"/>
  <c r="E64" i="1"/>
  <c r="F64" i="1" s="1"/>
  <c r="G64" i="1"/>
  <c r="H64" i="1" s="1"/>
  <c r="I64" i="1"/>
  <c r="J64" i="1"/>
  <c r="K64" i="1"/>
  <c r="S64" i="1" s="1"/>
  <c r="L64" i="1"/>
  <c r="M64" i="1" s="1"/>
  <c r="B65" i="1"/>
  <c r="C65" i="1" s="1"/>
  <c r="D65" i="1"/>
  <c r="E65" i="1"/>
  <c r="F65" i="1" s="1"/>
  <c r="G65" i="1"/>
  <c r="H65" i="1" s="1"/>
  <c r="I65" i="1"/>
  <c r="J65" i="1"/>
  <c r="K65" i="1"/>
  <c r="N65" i="1" s="1"/>
  <c r="O65" i="1" s="1"/>
  <c r="AV65" i="1" s="1"/>
  <c r="AW65" i="1" s="1"/>
  <c r="L65" i="1"/>
  <c r="M65" i="1" s="1"/>
  <c r="B66" i="1"/>
  <c r="C66" i="1" s="1"/>
  <c r="D66" i="1"/>
  <c r="E66" i="1"/>
  <c r="F66" i="1" s="1"/>
  <c r="G66" i="1"/>
  <c r="H66" i="1" s="1"/>
  <c r="I66" i="1"/>
  <c r="J66" i="1"/>
  <c r="K66" i="1"/>
  <c r="S66" i="1" s="1"/>
  <c r="L66" i="1"/>
  <c r="M66" i="1" s="1"/>
  <c r="B67" i="1"/>
  <c r="C67" i="1" s="1"/>
  <c r="D67" i="1"/>
  <c r="E67" i="1"/>
  <c r="F67" i="1" s="1"/>
  <c r="G67" i="1"/>
  <c r="H67" i="1" s="1"/>
  <c r="I67" i="1"/>
  <c r="J67" i="1"/>
  <c r="K67" i="1"/>
  <c r="N67" i="1" s="1"/>
  <c r="L67" i="1"/>
  <c r="M67" i="1" s="1"/>
  <c r="B68" i="1"/>
  <c r="C68" i="1" s="1"/>
  <c r="D68" i="1"/>
  <c r="E68" i="1"/>
  <c r="F68" i="1" s="1"/>
  <c r="G68" i="1"/>
  <c r="H68" i="1" s="1"/>
  <c r="I68" i="1"/>
  <c r="J68" i="1"/>
  <c r="K68" i="1"/>
  <c r="S68" i="1" s="1"/>
  <c r="L68" i="1"/>
  <c r="M68" i="1" s="1"/>
  <c r="B69" i="1"/>
  <c r="C69" i="1" s="1"/>
  <c r="D69" i="1"/>
  <c r="E69" i="1"/>
  <c r="F69" i="1" s="1"/>
  <c r="G69" i="1"/>
  <c r="H69" i="1" s="1"/>
  <c r="I69" i="1"/>
  <c r="J69" i="1"/>
  <c r="K69" i="1"/>
  <c r="L69" i="1"/>
  <c r="M69" i="1" s="1"/>
  <c r="B70" i="1"/>
  <c r="C70" i="1" s="1"/>
  <c r="D70" i="1"/>
  <c r="E70" i="1"/>
  <c r="F70" i="1" s="1"/>
  <c r="G70" i="1"/>
  <c r="H70" i="1" s="1"/>
  <c r="I70" i="1"/>
  <c r="J70" i="1"/>
  <c r="K70" i="1"/>
  <c r="S70" i="1" s="1"/>
  <c r="L70" i="1"/>
  <c r="M70" i="1" s="1"/>
  <c r="B71" i="1"/>
  <c r="C71" i="1" s="1"/>
  <c r="X71" i="1" s="1"/>
  <c r="D71" i="1"/>
  <c r="E71" i="1"/>
  <c r="F71" i="1" s="1"/>
  <c r="G71" i="1"/>
  <c r="H71" i="1" s="1"/>
  <c r="I71" i="1"/>
  <c r="J71" i="1"/>
  <c r="K71" i="1"/>
  <c r="R71" i="1" s="1"/>
  <c r="L71" i="1"/>
  <c r="M71" i="1" s="1"/>
  <c r="B72" i="1"/>
  <c r="C72" i="1" s="1"/>
  <c r="D72" i="1"/>
  <c r="E72" i="1"/>
  <c r="F72" i="1" s="1"/>
  <c r="G72" i="1"/>
  <c r="H72" i="1" s="1"/>
  <c r="I72" i="1"/>
  <c r="J72" i="1"/>
  <c r="K72" i="1"/>
  <c r="N72" i="1" s="1"/>
  <c r="O72" i="1" s="1"/>
  <c r="AV72" i="1" s="1"/>
  <c r="AW72" i="1" s="1"/>
  <c r="L72" i="1"/>
  <c r="M72" i="1" s="1"/>
  <c r="B73" i="1"/>
  <c r="C73" i="1" s="1"/>
  <c r="D73" i="1"/>
  <c r="E73" i="1"/>
  <c r="F73" i="1" s="1"/>
  <c r="G73" i="1"/>
  <c r="H73" i="1" s="1"/>
  <c r="I73" i="1"/>
  <c r="J73" i="1"/>
  <c r="K73" i="1"/>
  <c r="S73" i="1" s="1"/>
  <c r="L73" i="1"/>
  <c r="M73" i="1" s="1"/>
  <c r="B74" i="1"/>
  <c r="C74" i="1" s="1"/>
  <c r="D74" i="1"/>
  <c r="E74" i="1"/>
  <c r="F74" i="1" s="1"/>
  <c r="G74" i="1"/>
  <c r="H74" i="1" s="1"/>
  <c r="I74" i="1"/>
  <c r="J74" i="1"/>
  <c r="K74" i="1"/>
  <c r="S74" i="1" s="1"/>
  <c r="L74" i="1"/>
  <c r="M74" i="1" s="1"/>
  <c r="B75" i="1"/>
  <c r="C75" i="1" s="1"/>
  <c r="D75" i="1"/>
  <c r="E75" i="1"/>
  <c r="F75" i="1" s="1"/>
  <c r="G75" i="1"/>
  <c r="H75" i="1" s="1"/>
  <c r="I75" i="1"/>
  <c r="J75" i="1"/>
  <c r="K75" i="1"/>
  <c r="N75" i="1" s="1"/>
  <c r="O75" i="1" s="1"/>
  <c r="AV75" i="1" s="1"/>
  <c r="AW75" i="1" s="1"/>
  <c r="L75" i="1"/>
  <c r="M75" i="1" s="1"/>
  <c r="B76" i="1"/>
  <c r="C76" i="1" s="1"/>
  <c r="D76" i="1"/>
  <c r="E76" i="1"/>
  <c r="F76" i="1" s="1"/>
  <c r="G76" i="1"/>
  <c r="H76" i="1" s="1"/>
  <c r="I76" i="1"/>
  <c r="J76" i="1"/>
  <c r="K76" i="1"/>
  <c r="L76" i="1"/>
  <c r="M76" i="1" s="1"/>
  <c r="B77" i="1"/>
  <c r="C77" i="1" s="1"/>
  <c r="D77" i="1"/>
  <c r="E77" i="1"/>
  <c r="F77" i="1" s="1"/>
  <c r="G77" i="1"/>
  <c r="H77" i="1" s="1"/>
  <c r="I77" i="1"/>
  <c r="J77" i="1"/>
  <c r="K77" i="1"/>
  <c r="S77" i="1" s="1"/>
  <c r="L77" i="1"/>
  <c r="M77" i="1" s="1"/>
  <c r="B78" i="1"/>
  <c r="C78" i="1" s="1"/>
  <c r="D78" i="1"/>
  <c r="E78" i="1"/>
  <c r="F78" i="1" s="1"/>
  <c r="G78" i="1"/>
  <c r="H78" i="1" s="1"/>
  <c r="I78" i="1"/>
  <c r="J78" i="1"/>
  <c r="K78" i="1"/>
  <c r="L78" i="1"/>
  <c r="M78" i="1" s="1"/>
  <c r="B79" i="1"/>
  <c r="C79" i="1" s="1"/>
  <c r="D79" i="1"/>
  <c r="E79" i="1"/>
  <c r="F79" i="1" s="1"/>
  <c r="G79" i="1"/>
  <c r="H79" i="1" s="1"/>
  <c r="I79" i="1"/>
  <c r="J79" i="1"/>
  <c r="K79" i="1"/>
  <c r="S79" i="1" s="1"/>
  <c r="L79" i="1"/>
  <c r="M79" i="1" s="1"/>
  <c r="B80" i="1"/>
  <c r="C80" i="1" s="1"/>
  <c r="D80" i="1"/>
  <c r="E80" i="1"/>
  <c r="F80" i="1" s="1"/>
  <c r="G80" i="1"/>
  <c r="H80" i="1" s="1"/>
  <c r="I80" i="1"/>
  <c r="J80" i="1"/>
  <c r="K80" i="1"/>
  <c r="L80" i="1"/>
  <c r="M80" i="1" s="1"/>
  <c r="B81" i="1"/>
  <c r="C81" i="1" s="1"/>
  <c r="D81" i="1"/>
  <c r="E81" i="1"/>
  <c r="F81" i="1" s="1"/>
  <c r="G81" i="1"/>
  <c r="H81" i="1" s="1"/>
  <c r="I81" i="1"/>
  <c r="J81" i="1"/>
  <c r="K81" i="1"/>
  <c r="L81" i="1"/>
  <c r="M81" i="1" s="1"/>
  <c r="B82" i="1"/>
  <c r="C82" i="1" s="1"/>
  <c r="D82" i="1"/>
  <c r="E82" i="1"/>
  <c r="F82" i="1" s="1"/>
  <c r="G82" i="1"/>
  <c r="H82" i="1" s="1"/>
  <c r="I82" i="1"/>
  <c r="J82" i="1"/>
  <c r="K82" i="1"/>
  <c r="N82" i="1" s="1"/>
  <c r="O82" i="1" s="1"/>
  <c r="AV82" i="1" s="1"/>
  <c r="AW82" i="1" s="1"/>
  <c r="L82" i="1"/>
  <c r="M82" i="1" s="1"/>
  <c r="B83" i="1"/>
  <c r="C83" i="1" s="1"/>
  <c r="D83" i="1"/>
  <c r="E83" i="1"/>
  <c r="F83" i="1" s="1"/>
  <c r="G83" i="1"/>
  <c r="H83" i="1" s="1"/>
  <c r="I83" i="1"/>
  <c r="J83" i="1"/>
  <c r="K83" i="1"/>
  <c r="S83" i="1" s="1"/>
  <c r="L83" i="1"/>
  <c r="M83" i="1" s="1"/>
  <c r="B84" i="1"/>
  <c r="C84" i="1" s="1"/>
  <c r="D84" i="1"/>
  <c r="E84" i="1"/>
  <c r="F84" i="1" s="1"/>
  <c r="G84" i="1"/>
  <c r="H84" i="1" s="1"/>
  <c r="I84" i="1"/>
  <c r="J84" i="1"/>
  <c r="K84" i="1"/>
  <c r="N84" i="1" s="1"/>
  <c r="L84" i="1"/>
  <c r="M84" i="1" s="1"/>
  <c r="B85" i="1"/>
  <c r="C85" i="1" s="1"/>
  <c r="D85" i="1"/>
  <c r="E85" i="1"/>
  <c r="F85" i="1" s="1"/>
  <c r="G85" i="1"/>
  <c r="H85" i="1" s="1"/>
  <c r="I85" i="1"/>
  <c r="J85" i="1"/>
  <c r="K85" i="1"/>
  <c r="N85" i="1" s="1"/>
  <c r="O85" i="1" s="1"/>
  <c r="AV85" i="1" s="1"/>
  <c r="AW85" i="1" s="1"/>
  <c r="L85" i="1"/>
  <c r="M85" i="1" s="1"/>
  <c r="B86" i="1"/>
  <c r="C86" i="1" s="1"/>
  <c r="D86" i="1"/>
  <c r="E86" i="1"/>
  <c r="F86" i="1" s="1"/>
  <c r="G86" i="1"/>
  <c r="H86" i="1" s="1"/>
  <c r="I86" i="1"/>
  <c r="J86" i="1"/>
  <c r="K86" i="1"/>
  <c r="R86" i="1" s="1"/>
  <c r="L86" i="1"/>
  <c r="M86" i="1" s="1"/>
  <c r="B87" i="1"/>
  <c r="C87" i="1" s="1"/>
  <c r="D87" i="1"/>
  <c r="E87" i="1"/>
  <c r="F87" i="1" s="1"/>
  <c r="G87" i="1"/>
  <c r="H87" i="1" s="1"/>
  <c r="I87" i="1"/>
  <c r="J87" i="1"/>
  <c r="K87" i="1"/>
  <c r="S87" i="1" s="1"/>
  <c r="L87" i="1"/>
  <c r="M87" i="1" s="1"/>
  <c r="B88" i="1"/>
  <c r="C88" i="1" s="1"/>
  <c r="D88" i="1"/>
  <c r="E88" i="1"/>
  <c r="F88" i="1" s="1"/>
  <c r="G88" i="1"/>
  <c r="H88" i="1" s="1"/>
  <c r="I88" i="1"/>
  <c r="J88" i="1"/>
  <c r="K88" i="1"/>
  <c r="S88" i="1" s="1"/>
  <c r="L88" i="1"/>
  <c r="M88" i="1" s="1"/>
  <c r="B89" i="1"/>
  <c r="C89" i="1" s="1"/>
  <c r="D89" i="1"/>
  <c r="E89" i="1"/>
  <c r="F89" i="1" s="1"/>
  <c r="G89" i="1"/>
  <c r="H89" i="1" s="1"/>
  <c r="I89" i="1"/>
  <c r="J89" i="1"/>
  <c r="K89" i="1"/>
  <c r="R89" i="1" s="1"/>
  <c r="L89" i="1"/>
  <c r="M89" i="1" s="1"/>
  <c r="B90" i="1"/>
  <c r="C90" i="1" s="1"/>
  <c r="D90" i="1"/>
  <c r="E90" i="1"/>
  <c r="F90" i="1" s="1"/>
  <c r="G90" i="1"/>
  <c r="H90" i="1" s="1"/>
  <c r="I90" i="1"/>
  <c r="J90" i="1"/>
  <c r="K90" i="1"/>
  <c r="N90" i="1" s="1"/>
  <c r="L90" i="1"/>
  <c r="M90" i="1" s="1"/>
  <c r="B91" i="1"/>
  <c r="C91" i="1" s="1"/>
  <c r="D91" i="1"/>
  <c r="E91" i="1"/>
  <c r="F91" i="1" s="1"/>
  <c r="G91" i="1"/>
  <c r="H91" i="1" s="1"/>
  <c r="I91" i="1"/>
  <c r="J91" i="1"/>
  <c r="K91" i="1"/>
  <c r="L91" i="1"/>
  <c r="M91" i="1" s="1"/>
  <c r="B92" i="1"/>
  <c r="C92" i="1" s="1"/>
  <c r="D92" i="1"/>
  <c r="E92" i="1"/>
  <c r="F92" i="1" s="1"/>
  <c r="G92" i="1"/>
  <c r="H92" i="1" s="1"/>
  <c r="I92" i="1"/>
  <c r="J92" i="1"/>
  <c r="K92" i="1"/>
  <c r="N92" i="1" s="1"/>
  <c r="L92" i="1"/>
  <c r="M92" i="1" s="1"/>
  <c r="B93" i="1"/>
  <c r="C93" i="1" s="1"/>
  <c r="D93" i="1"/>
  <c r="E93" i="1"/>
  <c r="F93" i="1" s="1"/>
  <c r="G93" i="1"/>
  <c r="H93" i="1" s="1"/>
  <c r="I93" i="1"/>
  <c r="J93" i="1"/>
  <c r="K93" i="1"/>
  <c r="N93" i="1" s="1"/>
  <c r="L93" i="1"/>
  <c r="M93" i="1" s="1"/>
  <c r="B94" i="1"/>
  <c r="C94" i="1" s="1"/>
  <c r="D94" i="1"/>
  <c r="E94" i="1"/>
  <c r="F94" i="1" s="1"/>
  <c r="G94" i="1"/>
  <c r="H94" i="1" s="1"/>
  <c r="I94" i="1"/>
  <c r="J94" i="1"/>
  <c r="K94" i="1"/>
  <c r="N94" i="1" s="1"/>
  <c r="O94" i="1" s="1"/>
  <c r="AV94" i="1" s="1"/>
  <c r="AW94" i="1" s="1"/>
  <c r="L94" i="1"/>
  <c r="M94" i="1" s="1"/>
  <c r="B95" i="1"/>
  <c r="C95" i="1" s="1"/>
  <c r="D95" i="1"/>
  <c r="E95" i="1"/>
  <c r="F95" i="1" s="1"/>
  <c r="G95" i="1"/>
  <c r="H95" i="1" s="1"/>
  <c r="I95" i="1"/>
  <c r="J95" i="1"/>
  <c r="K95" i="1"/>
  <c r="L95" i="1"/>
  <c r="M95" i="1" s="1"/>
  <c r="B96" i="1"/>
  <c r="C96" i="1" s="1"/>
  <c r="D96" i="1"/>
  <c r="E96" i="1"/>
  <c r="F96" i="1" s="1"/>
  <c r="G96" i="1"/>
  <c r="H96" i="1" s="1"/>
  <c r="I96" i="1"/>
  <c r="J96" i="1"/>
  <c r="K96" i="1"/>
  <c r="R96" i="1" s="1"/>
  <c r="L96" i="1"/>
  <c r="M96" i="1" s="1"/>
  <c r="B97" i="1"/>
  <c r="C97" i="1" s="1"/>
  <c r="D97" i="1"/>
  <c r="E97" i="1"/>
  <c r="F97" i="1" s="1"/>
  <c r="G97" i="1"/>
  <c r="H97" i="1" s="1"/>
  <c r="I97" i="1"/>
  <c r="J97" i="1"/>
  <c r="K97" i="1"/>
  <c r="R97" i="1" s="1"/>
  <c r="L97" i="1"/>
  <c r="M97" i="1" s="1"/>
  <c r="B98" i="1"/>
  <c r="C98" i="1" s="1"/>
  <c r="D98" i="1"/>
  <c r="E98" i="1"/>
  <c r="F98" i="1" s="1"/>
  <c r="G98" i="1"/>
  <c r="H98" i="1" s="1"/>
  <c r="I98" i="1"/>
  <c r="J98" i="1"/>
  <c r="K98" i="1"/>
  <c r="S98" i="1" s="1"/>
  <c r="L98" i="1"/>
  <c r="M98" i="1" s="1"/>
  <c r="B99" i="1"/>
  <c r="C99" i="1" s="1"/>
  <c r="D99" i="1"/>
  <c r="E99" i="1"/>
  <c r="F99" i="1" s="1"/>
  <c r="G99" i="1"/>
  <c r="H99" i="1" s="1"/>
  <c r="I99" i="1"/>
  <c r="J99" i="1"/>
  <c r="K99" i="1"/>
  <c r="L99" i="1"/>
  <c r="M99" i="1" s="1"/>
  <c r="B100" i="1"/>
  <c r="C100" i="1" s="1"/>
  <c r="D100" i="1"/>
  <c r="E100" i="1"/>
  <c r="F100" i="1" s="1"/>
  <c r="G100" i="1"/>
  <c r="H100" i="1" s="1"/>
  <c r="I100" i="1"/>
  <c r="J100" i="1"/>
  <c r="K100" i="1"/>
  <c r="L100" i="1"/>
  <c r="M100" i="1" s="1"/>
  <c r="B101" i="1"/>
  <c r="C101" i="1" s="1"/>
  <c r="D101" i="1"/>
  <c r="E101" i="1"/>
  <c r="F101" i="1" s="1"/>
  <c r="G101" i="1"/>
  <c r="H101" i="1" s="1"/>
  <c r="I101" i="1"/>
  <c r="J101" i="1"/>
  <c r="K101" i="1"/>
  <c r="L101" i="1"/>
  <c r="M101" i="1" s="1"/>
  <c r="B102" i="1"/>
  <c r="C102" i="1" s="1"/>
  <c r="D102" i="1"/>
  <c r="E102" i="1"/>
  <c r="F102" i="1" s="1"/>
  <c r="G102" i="1"/>
  <c r="H102" i="1" s="1"/>
  <c r="I102" i="1"/>
  <c r="J102" i="1"/>
  <c r="K102" i="1"/>
  <c r="N102" i="1" s="1"/>
  <c r="O102" i="1" s="1"/>
  <c r="AV102" i="1" s="1"/>
  <c r="AW102" i="1" s="1"/>
  <c r="L102" i="1"/>
  <c r="M102" i="1" s="1"/>
  <c r="B103" i="1"/>
  <c r="C103" i="1" s="1"/>
  <c r="X103" i="1" s="1"/>
  <c r="D103" i="1"/>
  <c r="E103" i="1"/>
  <c r="F103" i="1" s="1"/>
  <c r="G103" i="1"/>
  <c r="H103" i="1" s="1"/>
  <c r="I103" i="1"/>
  <c r="J103" i="1"/>
  <c r="K103" i="1"/>
  <c r="S103" i="1" s="1"/>
  <c r="L103" i="1"/>
  <c r="M103" i="1" s="1"/>
  <c r="B104" i="1"/>
  <c r="C104" i="1" s="1"/>
  <c r="D104" i="1"/>
  <c r="E104" i="1"/>
  <c r="F104" i="1" s="1"/>
  <c r="G104" i="1"/>
  <c r="H104" i="1" s="1"/>
  <c r="I104" i="1"/>
  <c r="J104" i="1"/>
  <c r="K104" i="1"/>
  <c r="R104" i="1" s="1"/>
  <c r="L104" i="1"/>
  <c r="M104" i="1" s="1"/>
  <c r="B105" i="1"/>
  <c r="C105" i="1" s="1"/>
  <c r="D105" i="1"/>
  <c r="E105" i="1"/>
  <c r="F105" i="1" s="1"/>
  <c r="G105" i="1"/>
  <c r="H105" i="1" s="1"/>
  <c r="I105" i="1"/>
  <c r="J105" i="1"/>
  <c r="K105" i="1"/>
  <c r="L105" i="1"/>
  <c r="M105" i="1" s="1"/>
  <c r="B106" i="1"/>
  <c r="C106" i="1" s="1"/>
  <c r="D106" i="1"/>
  <c r="E106" i="1"/>
  <c r="F106" i="1" s="1"/>
  <c r="G106" i="1"/>
  <c r="H106" i="1" s="1"/>
  <c r="I106" i="1"/>
  <c r="J106" i="1"/>
  <c r="K106" i="1"/>
  <c r="N106" i="1" s="1"/>
  <c r="L106" i="1"/>
  <c r="M106" i="1" s="1"/>
  <c r="B107" i="1"/>
  <c r="C107" i="1" s="1"/>
  <c r="D107" i="1"/>
  <c r="E107" i="1"/>
  <c r="F107" i="1" s="1"/>
  <c r="G107" i="1"/>
  <c r="H107" i="1" s="1"/>
  <c r="I107" i="1"/>
  <c r="J107" i="1"/>
  <c r="K107" i="1"/>
  <c r="L107" i="1"/>
  <c r="M107" i="1" s="1"/>
  <c r="B108" i="1"/>
  <c r="C108" i="1" s="1"/>
  <c r="D108" i="1"/>
  <c r="E108" i="1"/>
  <c r="F108" i="1" s="1"/>
  <c r="G108" i="1"/>
  <c r="H108" i="1" s="1"/>
  <c r="I108" i="1"/>
  <c r="J108" i="1"/>
  <c r="K108" i="1"/>
  <c r="L108" i="1"/>
  <c r="M108" i="1" s="1"/>
  <c r="B109" i="1"/>
  <c r="C109" i="1" s="1"/>
  <c r="D109" i="1"/>
  <c r="E109" i="1"/>
  <c r="F109" i="1" s="1"/>
  <c r="G109" i="1"/>
  <c r="H109" i="1" s="1"/>
  <c r="I109" i="1"/>
  <c r="J109" i="1"/>
  <c r="K109" i="1"/>
  <c r="L109" i="1"/>
  <c r="M109" i="1" s="1"/>
  <c r="B110" i="1"/>
  <c r="C110" i="1" s="1"/>
  <c r="D110" i="1"/>
  <c r="E110" i="1"/>
  <c r="F110" i="1" s="1"/>
  <c r="G110" i="1"/>
  <c r="H110" i="1" s="1"/>
  <c r="I110" i="1"/>
  <c r="J110" i="1"/>
  <c r="K110" i="1"/>
  <c r="R110" i="1" s="1"/>
  <c r="L110" i="1"/>
  <c r="M110" i="1" s="1"/>
  <c r="B111" i="1"/>
  <c r="C111" i="1" s="1"/>
  <c r="D111" i="1"/>
  <c r="E111" i="1"/>
  <c r="F111" i="1" s="1"/>
  <c r="G111" i="1"/>
  <c r="H111" i="1" s="1"/>
  <c r="I111" i="1"/>
  <c r="J111" i="1"/>
  <c r="K111" i="1"/>
  <c r="S111" i="1" s="1"/>
  <c r="L111" i="1"/>
  <c r="M111" i="1" s="1"/>
  <c r="B112" i="1"/>
  <c r="C112" i="1" s="1"/>
  <c r="D112" i="1"/>
  <c r="E112" i="1"/>
  <c r="F112" i="1" s="1"/>
  <c r="G112" i="1"/>
  <c r="H112" i="1" s="1"/>
  <c r="I112" i="1"/>
  <c r="J112" i="1"/>
  <c r="K112" i="1"/>
  <c r="L112" i="1"/>
  <c r="M112" i="1" s="1"/>
  <c r="B113" i="1"/>
  <c r="C113" i="1" s="1"/>
  <c r="D113" i="1"/>
  <c r="E113" i="1"/>
  <c r="F113" i="1" s="1"/>
  <c r="G113" i="1"/>
  <c r="H113" i="1" s="1"/>
  <c r="I113" i="1"/>
  <c r="J113" i="1"/>
  <c r="K113" i="1"/>
  <c r="L113" i="1"/>
  <c r="M113" i="1" s="1"/>
  <c r="B114" i="1"/>
  <c r="C114" i="1" s="1"/>
  <c r="D114" i="1"/>
  <c r="E114" i="1"/>
  <c r="F114" i="1" s="1"/>
  <c r="G114" i="1"/>
  <c r="H114" i="1" s="1"/>
  <c r="I114" i="1"/>
  <c r="J114" i="1"/>
  <c r="K114" i="1"/>
  <c r="R114" i="1" s="1"/>
  <c r="L114" i="1"/>
  <c r="M114" i="1" s="1"/>
  <c r="B115" i="1"/>
  <c r="C115" i="1" s="1"/>
  <c r="D115" i="1"/>
  <c r="E115" i="1"/>
  <c r="F115" i="1" s="1"/>
  <c r="G115" i="1"/>
  <c r="H115" i="1" s="1"/>
  <c r="I115" i="1"/>
  <c r="J115" i="1"/>
  <c r="K115" i="1"/>
  <c r="L115" i="1"/>
  <c r="M115" i="1" s="1"/>
  <c r="B116" i="1"/>
  <c r="C116" i="1" s="1"/>
  <c r="D116" i="1"/>
  <c r="E116" i="1"/>
  <c r="F116" i="1" s="1"/>
  <c r="G116" i="1"/>
  <c r="H116" i="1" s="1"/>
  <c r="I116" i="1"/>
  <c r="J116" i="1"/>
  <c r="K116" i="1"/>
  <c r="N116" i="1" s="1"/>
  <c r="O116" i="1" s="1"/>
  <c r="AV116" i="1" s="1"/>
  <c r="AW116" i="1" s="1"/>
  <c r="L116" i="1"/>
  <c r="M116" i="1" s="1"/>
  <c r="B117" i="1"/>
  <c r="C117" i="1" s="1"/>
  <c r="D117" i="1"/>
  <c r="E117" i="1"/>
  <c r="F117" i="1" s="1"/>
  <c r="G117" i="1"/>
  <c r="H117" i="1" s="1"/>
  <c r="I117" i="1"/>
  <c r="J117" i="1"/>
  <c r="K117" i="1"/>
  <c r="L117" i="1"/>
  <c r="M117" i="1" s="1"/>
  <c r="B118" i="1"/>
  <c r="C118" i="1" s="1"/>
  <c r="D118" i="1"/>
  <c r="E118" i="1"/>
  <c r="F118" i="1" s="1"/>
  <c r="G118" i="1"/>
  <c r="H118" i="1" s="1"/>
  <c r="I118" i="1"/>
  <c r="J118" i="1"/>
  <c r="K118" i="1"/>
  <c r="S118" i="1" s="1"/>
  <c r="L118" i="1"/>
  <c r="M118" i="1" s="1"/>
  <c r="B119" i="1"/>
  <c r="C119" i="1" s="1"/>
  <c r="D119" i="1"/>
  <c r="E119" i="1"/>
  <c r="F119" i="1" s="1"/>
  <c r="G119" i="1"/>
  <c r="H119" i="1" s="1"/>
  <c r="I119" i="1"/>
  <c r="J119" i="1"/>
  <c r="K119" i="1"/>
  <c r="L119" i="1"/>
  <c r="M119" i="1" s="1"/>
  <c r="B120" i="1"/>
  <c r="C120" i="1" s="1"/>
  <c r="D120" i="1"/>
  <c r="E120" i="1"/>
  <c r="F120" i="1" s="1"/>
  <c r="G120" i="1"/>
  <c r="H120" i="1" s="1"/>
  <c r="I120" i="1"/>
  <c r="J120" i="1"/>
  <c r="K120" i="1"/>
  <c r="L120" i="1"/>
  <c r="M120" i="1" s="1"/>
  <c r="B121" i="1"/>
  <c r="C121" i="1" s="1"/>
  <c r="D121" i="1"/>
  <c r="E121" i="1"/>
  <c r="F121" i="1" s="1"/>
  <c r="G121" i="1"/>
  <c r="H121" i="1" s="1"/>
  <c r="I121" i="1"/>
  <c r="J121" i="1"/>
  <c r="K121" i="1"/>
  <c r="L121" i="1"/>
  <c r="M121" i="1" s="1"/>
  <c r="B122" i="1"/>
  <c r="C122" i="1" s="1"/>
  <c r="D122" i="1"/>
  <c r="E122" i="1"/>
  <c r="F122" i="1" s="1"/>
  <c r="G122" i="1"/>
  <c r="H122" i="1" s="1"/>
  <c r="I122" i="1"/>
  <c r="J122" i="1"/>
  <c r="K122" i="1"/>
  <c r="S122" i="1" s="1"/>
  <c r="L122" i="1"/>
  <c r="M122" i="1" s="1"/>
  <c r="B123" i="1"/>
  <c r="C123" i="1" s="1"/>
  <c r="D123" i="1"/>
  <c r="E123" i="1"/>
  <c r="F123" i="1" s="1"/>
  <c r="G123" i="1"/>
  <c r="H123" i="1" s="1"/>
  <c r="I123" i="1"/>
  <c r="J123" i="1"/>
  <c r="K123" i="1"/>
  <c r="R123" i="1" s="1"/>
  <c r="L123" i="1"/>
  <c r="M123" i="1" s="1"/>
  <c r="B124" i="1"/>
  <c r="C124" i="1" s="1"/>
  <c r="D124" i="1"/>
  <c r="E124" i="1"/>
  <c r="F124" i="1" s="1"/>
  <c r="G124" i="1"/>
  <c r="H124" i="1" s="1"/>
  <c r="I124" i="1"/>
  <c r="J124" i="1"/>
  <c r="K124" i="1"/>
  <c r="R124" i="1" s="1"/>
  <c r="L124" i="1"/>
  <c r="M124" i="1" s="1"/>
  <c r="B125" i="1"/>
  <c r="C125" i="1" s="1"/>
  <c r="D125" i="1"/>
  <c r="E125" i="1"/>
  <c r="F125" i="1" s="1"/>
  <c r="G125" i="1"/>
  <c r="H125" i="1" s="1"/>
  <c r="I125" i="1"/>
  <c r="J125" i="1"/>
  <c r="K125" i="1"/>
  <c r="S125" i="1" s="1"/>
  <c r="L125" i="1"/>
  <c r="M125" i="1" s="1"/>
  <c r="B126" i="1"/>
  <c r="C126" i="1" s="1"/>
  <c r="D126" i="1"/>
  <c r="E126" i="1"/>
  <c r="F126" i="1" s="1"/>
  <c r="G126" i="1"/>
  <c r="H126" i="1" s="1"/>
  <c r="I126" i="1"/>
  <c r="J126" i="1"/>
  <c r="K126" i="1"/>
  <c r="L126" i="1"/>
  <c r="M126" i="1" s="1"/>
  <c r="B127" i="1"/>
  <c r="C127" i="1" s="1"/>
  <c r="D127" i="1"/>
  <c r="E127" i="1"/>
  <c r="F127" i="1" s="1"/>
  <c r="G127" i="1"/>
  <c r="H127" i="1" s="1"/>
  <c r="I127" i="1"/>
  <c r="J127" i="1"/>
  <c r="K127" i="1"/>
  <c r="S127" i="1" s="1"/>
  <c r="L127" i="1"/>
  <c r="M127" i="1" s="1"/>
  <c r="B128" i="1"/>
  <c r="C128" i="1" s="1"/>
  <c r="D128" i="1"/>
  <c r="E128" i="1"/>
  <c r="F128" i="1" s="1"/>
  <c r="G128" i="1"/>
  <c r="H128" i="1" s="1"/>
  <c r="I128" i="1"/>
  <c r="J128" i="1"/>
  <c r="K128" i="1"/>
  <c r="N128" i="1" s="1"/>
  <c r="L128" i="1"/>
  <c r="M128" i="1" s="1"/>
  <c r="B129" i="1"/>
  <c r="C129" i="1" s="1"/>
  <c r="D129" i="1"/>
  <c r="E129" i="1"/>
  <c r="F129" i="1" s="1"/>
  <c r="G129" i="1"/>
  <c r="H129" i="1" s="1"/>
  <c r="I129" i="1"/>
  <c r="J129" i="1"/>
  <c r="K129" i="1"/>
  <c r="S129" i="1" s="1"/>
  <c r="L129" i="1"/>
  <c r="M129" i="1" s="1"/>
  <c r="B130" i="1"/>
  <c r="C130" i="1" s="1"/>
  <c r="D130" i="1"/>
  <c r="E130" i="1"/>
  <c r="F130" i="1" s="1"/>
  <c r="G130" i="1"/>
  <c r="H130" i="1" s="1"/>
  <c r="I130" i="1"/>
  <c r="J130" i="1"/>
  <c r="K130" i="1"/>
  <c r="L130" i="1"/>
  <c r="M130" i="1" s="1"/>
  <c r="B131" i="1"/>
  <c r="C131" i="1" s="1"/>
  <c r="D131" i="1"/>
  <c r="E131" i="1"/>
  <c r="F131" i="1" s="1"/>
  <c r="G131" i="1"/>
  <c r="H131" i="1" s="1"/>
  <c r="I131" i="1"/>
  <c r="J131" i="1"/>
  <c r="K131" i="1"/>
  <c r="R131" i="1" s="1"/>
  <c r="L131" i="1"/>
  <c r="M131" i="1" s="1"/>
  <c r="B132" i="1"/>
  <c r="C132" i="1" s="1"/>
  <c r="D132" i="1"/>
  <c r="E132" i="1"/>
  <c r="F132" i="1" s="1"/>
  <c r="G132" i="1"/>
  <c r="H132" i="1" s="1"/>
  <c r="I132" i="1"/>
  <c r="J132" i="1"/>
  <c r="K132" i="1"/>
  <c r="S132" i="1" s="1"/>
  <c r="L132" i="1"/>
  <c r="M132" i="1" s="1"/>
  <c r="B133" i="1"/>
  <c r="C133" i="1" s="1"/>
  <c r="D133" i="1"/>
  <c r="E133" i="1"/>
  <c r="F133" i="1" s="1"/>
  <c r="G133" i="1"/>
  <c r="H133" i="1" s="1"/>
  <c r="I133" i="1"/>
  <c r="J133" i="1"/>
  <c r="K133" i="1"/>
  <c r="S133" i="1" s="1"/>
  <c r="L133" i="1"/>
  <c r="M133" i="1" s="1"/>
  <c r="B134" i="1"/>
  <c r="C134" i="1" s="1"/>
  <c r="D134" i="1"/>
  <c r="E134" i="1"/>
  <c r="F134" i="1" s="1"/>
  <c r="G134" i="1"/>
  <c r="H134" i="1" s="1"/>
  <c r="I134" i="1"/>
  <c r="J134" i="1"/>
  <c r="K134" i="1"/>
  <c r="L134" i="1"/>
  <c r="M134" i="1" s="1"/>
  <c r="B135" i="1"/>
  <c r="C135" i="1" s="1"/>
  <c r="X135" i="1" s="1"/>
  <c r="D135" i="1"/>
  <c r="E135" i="1"/>
  <c r="F135" i="1" s="1"/>
  <c r="G135" i="1"/>
  <c r="H135" i="1" s="1"/>
  <c r="I135" i="1"/>
  <c r="J135" i="1"/>
  <c r="K135" i="1"/>
  <c r="R135" i="1" s="1"/>
  <c r="L135" i="1"/>
  <c r="M135" i="1" s="1"/>
  <c r="B136" i="1"/>
  <c r="C136" i="1" s="1"/>
  <c r="D136" i="1"/>
  <c r="E136" i="1"/>
  <c r="F136" i="1" s="1"/>
  <c r="G136" i="1"/>
  <c r="H136" i="1" s="1"/>
  <c r="I136" i="1"/>
  <c r="J136" i="1"/>
  <c r="K136" i="1"/>
  <c r="N136" i="1" s="1"/>
  <c r="L136" i="1"/>
  <c r="M136" i="1" s="1"/>
  <c r="B137" i="1"/>
  <c r="C137" i="1" s="1"/>
  <c r="D137" i="1"/>
  <c r="E137" i="1"/>
  <c r="F137" i="1" s="1"/>
  <c r="G137" i="1"/>
  <c r="H137" i="1" s="1"/>
  <c r="I137" i="1"/>
  <c r="J137" i="1"/>
  <c r="K137" i="1"/>
  <c r="S137" i="1" s="1"/>
  <c r="L137" i="1"/>
  <c r="M137" i="1" s="1"/>
  <c r="B138" i="1"/>
  <c r="C138" i="1" s="1"/>
  <c r="D138" i="1"/>
  <c r="E138" i="1"/>
  <c r="F138" i="1" s="1"/>
  <c r="G138" i="1"/>
  <c r="H138" i="1" s="1"/>
  <c r="I138" i="1"/>
  <c r="J138" i="1"/>
  <c r="K138" i="1"/>
  <c r="R138" i="1" s="1"/>
  <c r="L138" i="1"/>
  <c r="M138" i="1" s="1"/>
  <c r="B139" i="1"/>
  <c r="C139" i="1" s="1"/>
  <c r="D139" i="1"/>
  <c r="E139" i="1"/>
  <c r="F139" i="1" s="1"/>
  <c r="G139" i="1"/>
  <c r="H139" i="1" s="1"/>
  <c r="I139" i="1"/>
  <c r="J139" i="1"/>
  <c r="K139" i="1"/>
  <c r="L139" i="1"/>
  <c r="M139" i="1" s="1"/>
  <c r="B140" i="1"/>
  <c r="C140" i="1" s="1"/>
  <c r="D140" i="1"/>
  <c r="E140" i="1"/>
  <c r="F140" i="1" s="1"/>
  <c r="G140" i="1"/>
  <c r="H140" i="1" s="1"/>
  <c r="I140" i="1"/>
  <c r="J140" i="1"/>
  <c r="K140" i="1"/>
  <c r="L140" i="1"/>
  <c r="M140" i="1" s="1"/>
  <c r="B141" i="1"/>
  <c r="C141" i="1" s="1"/>
  <c r="D141" i="1"/>
  <c r="E141" i="1"/>
  <c r="F141" i="1" s="1"/>
  <c r="G141" i="1"/>
  <c r="H141" i="1" s="1"/>
  <c r="I141" i="1"/>
  <c r="J141" i="1"/>
  <c r="K141" i="1"/>
  <c r="S141" i="1" s="1"/>
  <c r="L141" i="1"/>
  <c r="M141" i="1" s="1"/>
  <c r="B142" i="1"/>
  <c r="C142" i="1" s="1"/>
  <c r="D142" i="1"/>
  <c r="E142" i="1"/>
  <c r="F142" i="1" s="1"/>
  <c r="G142" i="1"/>
  <c r="H142" i="1" s="1"/>
  <c r="I142" i="1"/>
  <c r="J142" i="1"/>
  <c r="K142" i="1"/>
  <c r="L142" i="1"/>
  <c r="M142" i="1" s="1"/>
  <c r="B143" i="1"/>
  <c r="C143" i="1" s="1"/>
  <c r="D143" i="1"/>
  <c r="E143" i="1"/>
  <c r="F143" i="1" s="1"/>
  <c r="G143" i="1"/>
  <c r="H143" i="1" s="1"/>
  <c r="I143" i="1"/>
  <c r="J143" i="1"/>
  <c r="K143" i="1"/>
  <c r="S143" i="1" s="1"/>
  <c r="L143" i="1"/>
  <c r="M143" i="1" s="1"/>
  <c r="B144" i="1"/>
  <c r="C144" i="1" s="1"/>
  <c r="D144" i="1"/>
  <c r="E144" i="1"/>
  <c r="F144" i="1" s="1"/>
  <c r="G144" i="1"/>
  <c r="H144" i="1" s="1"/>
  <c r="I144" i="1"/>
  <c r="J144" i="1"/>
  <c r="K144" i="1"/>
  <c r="R144" i="1" s="1"/>
  <c r="L144" i="1"/>
  <c r="M144" i="1" s="1"/>
  <c r="B145" i="1"/>
  <c r="C145" i="1" s="1"/>
  <c r="D145" i="1"/>
  <c r="E145" i="1"/>
  <c r="F145" i="1" s="1"/>
  <c r="G145" i="1"/>
  <c r="H145" i="1" s="1"/>
  <c r="I145" i="1"/>
  <c r="J145" i="1"/>
  <c r="K145" i="1"/>
  <c r="S145" i="1" s="1"/>
  <c r="L145" i="1"/>
  <c r="M145" i="1" s="1"/>
  <c r="B146" i="1"/>
  <c r="C146" i="1" s="1"/>
  <c r="D146" i="1"/>
  <c r="E146" i="1"/>
  <c r="F146" i="1" s="1"/>
  <c r="G146" i="1"/>
  <c r="H146" i="1" s="1"/>
  <c r="I146" i="1"/>
  <c r="J146" i="1"/>
  <c r="K146" i="1"/>
  <c r="N146" i="1" s="1"/>
  <c r="O146" i="1" s="1"/>
  <c r="AV146" i="1" s="1"/>
  <c r="AW146" i="1" s="1"/>
  <c r="L146" i="1"/>
  <c r="M146" i="1" s="1"/>
  <c r="B147" i="1"/>
  <c r="C147" i="1" s="1"/>
  <c r="D147" i="1"/>
  <c r="E147" i="1"/>
  <c r="F147" i="1" s="1"/>
  <c r="G147" i="1"/>
  <c r="H147" i="1" s="1"/>
  <c r="I147" i="1"/>
  <c r="J147" i="1"/>
  <c r="K147" i="1"/>
  <c r="L147" i="1"/>
  <c r="M147" i="1" s="1"/>
  <c r="B148" i="1"/>
  <c r="C148" i="1" s="1"/>
  <c r="D148" i="1"/>
  <c r="E148" i="1"/>
  <c r="F148" i="1" s="1"/>
  <c r="G148" i="1"/>
  <c r="H148" i="1" s="1"/>
  <c r="I148" i="1"/>
  <c r="J148" i="1"/>
  <c r="K148" i="1"/>
  <c r="L148" i="1"/>
  <c r="M148" i="1" s="1"/>
  <c r="B149" i="1"/>
  <c r="C149" i="1" s="1"/>
  <c r="D149" i="1"/>
  <c r="E149" i="1"/>
  <c r="F149" i="1" s="1"/>
  <c r="G149" i="1"/>
  <c r="H149" i="1" s="1"/>
  <c r="I149" i="1"/>
  <c r="J149" i="1"/>
  <c r="K149" i="1"/>
  <c r="L149" i="1"/>
  <c r="M149" i="1" s="1"/>
  <c r="B150" i="1"/>
  <c r="C150" i="1" s="1"/>
  <c r="D150" i="1"/>
  <c r="E150" i="1"/>
  <c r="F150" i="1" s="1"/>
  <c r="G150" i="1"/>
  <c r="H150" i="1" s="1"/>
  <c r="I150" i="1"/>
  <c r="J150" i="1"/>
  <c r="K150" i="1"/>
  <c r="N150" i="1" s="1"/>
  <c r="L150" i="1"/>
  <c r="M150" i="1" s="1"/>
  <c r="B151" i="1"/>
  <c r="C151" i="1" s="1"/>
  <c r="D151" i="1"/>
  <c r="E151" i="1"/>
  <c r="F151" i="1" s="1"/>
  <c r="G151" i="1"/>
  <c r="H151" i="1" s="1"/>
  <c r="I151" i="1"/>
  <c r="J151" i="1"/>
  <c r="K151" i="1"/>
  <c r="N151" i="1" s="1"/>
  <c r="L151" i="1"/>
  <c r="M151" i="1" s="1"/>
  <c r="B152" i="1"/>
  <c r="C152" i="1" s="1"/>
  <c r="D152" i="1"/>
  <c r="E152" i="1"/>
  <c r="F152" i="1" s="1"/>
  <c r="G152" i="1"/>
  <c r="H152" i="1" s="1"/>
  <c r="I152" i="1"/>
  <c r="J152" i="1"/>
  <c r="K152" i="1"/>
  <c r="L152" i="1"/>
  <c r="M152" i="1" s="1"/>
  <c r="B153" i="1"/>
  <c r="C153" i="1" s="1"/>
  <c r="D153" i="1"/>
  <c r="E153" i="1"/>
  <c r="F153" i="1" s="1"/>
  <c r="G153" i="1"/>
  <c r="H153" i="1" s="1"/>
  <c r="I153" i="1"/>
  <c r="J153" i="1"/>
  <c r="K153" i="1"/>
  <c r="S153" i="1" s="1"/>
  <c r="L153" i="1"/>
  <c r="M153" i="1" s="1"/>
  <c r="B154" i="1"/>
  <c r="C154" i="1" s="1"/>
  <c r="D154" i="1"/>
  <c r="E154" i="1"/>
  <c r="F154" i="1" s="1"/>
  <c r="G154" i="1"/>
  <c r="H154" i="1" s="1"/>
  <c r="I154" i="1"/>
  <c r="J154" i="1"/>
  <c r="K154" i="1"/>
  <c r="S154" i="1" s="1"/>
  <c r="L154" i="1"/>
  <c r="M154" i="1" s="1"/>
  <c r="B155" i="1"/>
  <c r="C155" i="1" s="1"/>
  <c r="D155" i="1"/>
  <c r="E155" i="1"/>
  <c r="F155" i="1" s="1"/>
  <c r="G155" i="1"/>
  <c r="H155" i="1" s="1"/>
  <c r="I155" i="1"/>
  <c r="J155" i="1"/>
  <c r="K155" i="1"/>
  <c r="L155" i="1"/>
  <c r="M155" i="1" s="1"/>
  <c r="B156" i="1"/>
  <c r="C156" i="1" s="1"/>
  <c r="D156" i="1"/>
  <c r="E156" i="1"/>
  <c r="F156" i="1" s="1"/>
  <c r="G156" i="1"/>
  <c r="H156" i="1" s="1"/>
  <c r="I156" i="1"/>
  <c r="J156" i="1"/>
  <c r="K156" i="1"/>
  <c r="S156" i="1" s="1"/>
  <c r="L156" i="1"/>
  <c r="M156" i="1" s="1"/>
  <c r="B157" i="1"/>
  <c r="C157" i="1" s="1"/>
  <c r="D157" i="1"/>
  <c r="E157" i="1"/>
  <c r="F157" i="1" s="1"/>
  <c r="G157" i="1"/>
  <c r="H157" i="1" s="1"/>
  <c r="I157" i="1"/>
  <c r="J157" i="1"/>
  <c r="K157" i="1"/>
  <c r="S157" i="1" s="1"/>
  <c r="L157" i="1"/>
  <c r="M157" i="1" s="1"/>
  <c r="B158" i="1"/>
  <c r="C158" i="1" s="1"/>
  <c r="D158" i="1"/>
  <c r="E158" i="1"/>
  <c r="F158" i="1" s="1"/>
  <c r="G158" i="1"/>
  <c r="H158" i="1" s="1"/>
  <c r="I158" i="1"/>
  <c r="J158" i="1"/>
  <c r="K158" i="1"/>
  <c r="L158" i="1"/>
  <c r="M158" i="1" s="1"/>
  <c r="B159" i="1"/>
  <c r="C159" i="1" s="1"/>
  <c r="D159" i="1"/>
  <c r="E159" i="1"/>
  <c r="F159" i="1" s="1"/>
  <c r="G159" i="1"/>
  <c r="H159" i="1" s="1"/>
  <c r="I159" i="1"/>
  <c r="J159" i="1"/>
  <c r="K159" i="1"/>
  <c r="L159" i="1"/>
  <c r="M159" i="1" s="1"/>
  <c r="B160" i="1"/>
  <c r="C160" i="1" s="1"/>
  <c r="D160" i="1"/>
  <c r="E160" i="1"/>
  <c r="F160" i="1" s="1"/>
  <c r="G160" i="1"/>
  <c r="H160" i="1" s="1"/>
  <c r="I160" i="1"/>
  <c r="J160" i="1"/>
  <c r="K160" i="1"/>
  <c r="R160" i="1" s="1"/>
  <c r="L160" i="1"/>
  <c r="M160" i="1" s="1"/>
  <c r="B161" i="1"/>
  <c r="C161" i="1" s="1"/>
  <c r="D161" i="1"/>
  <c r="E161" i="1"/>
  <c r="F161" i="1" s="1"/>
  <c r="G161" i="1"/>
  <c r="H161" i="1" s="1"/>
  <c r="I161" i="1"/>
  <c r="J161" i="1"/>
  <c r="K161" i="1"/>
  <c r="S161" i="1" s="1"/>
  <c r="L161" i="1"/>
  <c r="M161" i="1" s="1"/>
  <c r="B162" i="1"/>
  <c r="C162" i="1" s="1"/>
  <c r="D162" i="1"/>
  <c r="E162" i="1"/>
  <c r="F162" i="1" s="1"/>
  <c r="G162" i="1"/>
  <c r="H162" i="1" s="1"/>
  <c r="I162" i="1"/>
  <c r="J162" i="1"/>
  <c r="K162" i="1"/>
  <c r="N162" i="1" s="1"/>
  <c r="L162" i="1"/>
  <c r="M162" i="1" s="1"/>
  <c r="B163" i="1"/>
  <c r="C163" i="1" s="1"/>
  <c r="D163" i="1"/>
  <c r="E163" i="1"/>
  <c r="F163" i="1" s="1"/>
  <c r="G163" i="1"/>
  <c r="H163" i="1" s="1"/>
  <c r="I163" i="1"/>
  <c r="J163" i="1"/>
  <c r="K163" i="1"/>
  <c r="S163" i="1" s="1"/>
  <c r="L163" i="1"/>
  <c r="M163" i="1" s="1"/>
  <c r="B164" i="1"/>
  <c r="C164" i="1" s="1"/>
  <c r="D164" i="1"/>
  <c r="E164" i="1"/>
  <c r="F164" i="1" s="1"/>
  <c r="G164" i="1"/>
  <c r="H164" i="1" s="1"/>
  <c r="I164" i="1"/>
  <c r="J164" i="1"/>
  <c r="K164" i="1"/>
  <c r="R164" i="1" s="1"/>
  <c r="L164" i="1"/>
  <c r="M164" i="1" s="1"/>
  <c r="B165" i="1"/>
  <c r="C165" i="1" s="1"/>
  <c r="D165" i="1"/>
  <c r="E165" i="1"/>
  <c r="F165" i="1" s="1"/>
  <c r="G165" i="1"/>
  <c r="H165" i="1" s="1"/>
  <c r="I165" i="1"/>
  <c r="J165" i="1"/>
  <c r="K165" i="1"/>
  <c r="S165" i="1" s="1"/>
  <c r="L165" i="1"/>
  <c r="M165" i="1" s="1"/>
  <c r="B166" i="1"/>
  <c r="C166" i="1" s="1"/>
  <c r="D166" i="1"/>
  <c r="E166" i="1"/>
  <c r="F166" i="1" s="1"/>
  <c r="G166" i="1"/>
  <c r="H166" i="1" s="1"/>
  <c r="I166" i="1"/>
  <c r="J166" i="1"/>
  <c r="K166" i="1"/>
  <c r="R166" i="1" s="1"/>
  <c r="L166" i="1"/>
  <c r="M166" i="1" s="1"/>
  <c r="B167" i="1"/>
  <c r="C167" i="1" s="1"/>
  <c r="X167" i="1" s="1"/>
  <c r="D167" i="1"/>
  <c r="E167" i="1"/>
  <c r="F167" i="1" s="1"/>
  <c r="G167" i="1"/>
  <c r="H167" i="1" s="1"/>
  <c r="I167" i="1"/>
  <c r="J167" i="1"/>
  <c r="K167" i="1"/>
  <c r="S167" i="1" s="1"/>
  <c r="L167" i="1"/>
  <c r="M167" i="1" s="1"/>
  <c r="B168" i="1"/>
  <c r="C168" i="1" s="1"/>
  <c r="D168" i="1"/>
  <c r="E168" i="1"/>
  <c r="F168" i="1" s="1"/>
  <c r="G168" i="1"/>
  <c r="H168" i="1" s="1"/>
  <c r="I168" i="1"/>
  <c r="J168" i="1"/>
  <c r="K168" i="1"/>
  <c r="N168" i="1" s="1"/>
  <c r="O168" i="1" s="1"/>
  <c r="AV168" i="1" s="1"/>
  <c r="AW168" i="1" s="1"/>
  <c r="L168" i="1"/>
  <c r="M168" i="1" s="1"/>
  <c r="B169" i="1"/>
  <c r="C169" i="1" s="1"/>
  <c r="D169" i="1"/>
  <c r="E169" i="1"/>
  <c r="F169" i="1" s="1"/>
  <c r="G169" i="1"/>
  <c r="H169" i="1" s="1"/>
  <c r="I169" i="1"/>
  <c r="J169" i="1"/>
  <c r="K169" i="1"/>
  <c r="S169" i="1" s="1"/>
  <c r="L169" i="1"/>
  <c r="M169" i="1" s="1"/>
  <c r="B170" i="1"/>
  <c r="C170" i="1" s="1"/>
  <c r="D170" i="1"/>
  <c r="E170" i="1"/>
  <c r="F170" i="1" s="1"/>
  <c r="G170" i="1"/>
  <c r="H170" i="1" s="1"/>
  <c r="I170" i="1"/>
  <c r="J170" i="1"/>
  <c r="K170" i="1"/>
  <c r="N170" i="1" s="1"/>
  <c r="L170" i="1"/>
  <c r="M170" i="1" s="1"/>
  <c r="B171" i="1"/>
  <c r="C171" i="1" s="1"/>
  <c r="D171" i="1"/>
  <c r="E171" i="1"/>
  <c r="F171" i="1" s="1"/>
  <c r="G171" i="1"/>
  <c r="H171" i="1" s="1"/>
  <c r="I171" i="1"/>
  <c r="J171" i="1"/>
  <c r="K171" i="1"/>
  <c r="S171" i="1" s="1"/>
  <c r="L171" i="1"/>
  <c r="M171" i="1" s="1"/>
  <c r="B172" i="1"/>
  <c r="C172" i="1" s="1"/>
  <c r="D172" i="1"/>
  <c r="E172" i="1"/>
  <c r="F172" i="1" s="1"/>
  <c r="G172" i="1"/>
  <c r="H172" i="1" s="1"/>
  <c r="I172" i="1"/>
  <c r="J172" i="1"/>
  <c r="K172" i="1"/>
  <c r="L172" i="1"/>
  <c r="M172" i="1" s="1"/>
  <c r="B173" i="1"/>
  <c r="C173" i="1" s="1"/>
  <c r="D173" i="1"/>
  <c r="E173" i="1"/>
  <c r="F173" i="1" s="1"/>
  <c r="G173" i="1"/>
  <c r="H173" i="1" s="1"/>
  <c r="I173" i="1"/>
  <c r="J173" i="1"/>
  <c r="K173" i="1"/>
  <c r="S173" i="1" s="1"/>
  <c r="L173" i="1"/>
  <c r="M173" i="1" s="1"/>
  <c r="B174" i="1"/>
  <c r="C174" i="1" s="1"/>
  <c r="D174" i="1"/>
  <c r="E174" i="1"/>
  <c r="F174" i="1" s="1"/>
  <c r="G174" i="1"/>
  <c r="H174" i="1" s="1"/>
  <c r="I174" i="1"/>
  <c r="J174" i="1"/>
  <c r="K174" i="1"/>
  <c r="S174" i="1" s="1"/>
  <c r="L174" i="1"/>
  <c r="M174" i="1" s="1"/>
  <c r="B175" i="1"/>
  <c r="C175" i="1" s="1"/>
  <c r="D175" i="1"/>
  <c r="E175" i="1"/>
  <c r="F175" i="1" s="1"/>
  <c r="G175" i="1"/>
  <c r="H175" i="1" s="1"/>
  <c r="I175" i="1"/>
  <c r="J175" i="1"/>
  <c r="K175" i="1"/>
  <c r="S175" i="1" s="1"/>
  <c r="L175" i="1"/>
  <c r="M175" i="1" s="1"/>
  <c r="B176" i="1"/>
  <c r="C176" i="1" s="1"/>
  <c r="D176" i="1"/>
  <c r="E176" i="1"/>
  <c r="F176" i="1" s="1"/>
  <c r="G176" i="1"/>
  <c r="H176" i="1" s="1"/>
  <c r="I176" i="1"/>
  <c r="J176" i="1"/>
  <c r="K176" i="1"/>
  <c r="S176" i="1" s="1"/>
  <c r="L176" i="1"/>
  <c r="M176" i="1" s="1"/>
  <c r="B177" i="1"/>
  <c r="C177" i="1" s="1"/>
  <c r="D177" i="1"/>
  <c r="E177" i="1"/>
  <c r="F177" i="1" s="1"/>
  <c r="G177" i="1"/>
  <c r="H177" i="1" s="1"/>
  <c r="I177" i="1"/>
  <c r="J177" i="1"/>
  <c r="K177" i="1"/>
  <c r="S177" i="1" s="1"/>
  <c r="L177" i="1"/>
  <c r="M177" i="1" s="1"/>
  <c r="B178" i="1"/>
  <c r="C178" i="1" s="1"/>
  <c r="D178" i="1"/>
  <c r="E178" i="1"/>
  <c r="F178" i="1" s="1"/>
  <c r="G178" i="1"/>
  <c r="H178" i="1" s="1"/>
  <c r="I178" i="1"/>
  <c r="J178" i="1"/>
  <c r="K178" i="1"/>
  <c r="R178" i="1" s="1"/>
  <c r="L178" i="1"/>
  <c r="M178" i="1" s="1"/>
  <c r="B179" i="1"/>
  <c r="C179" i="1" s="1"/>
  <c r="D179" i="1"/>
  <c r="E179" i="1"/>
  <c r="F179" i="1" s="1"/>
  <c r="G179" i="1"/>
  <c r="H179" i="1" s="1"/>
  <c r="I179" i="1"/>
  <c r="J179" i="1"/>
  <c r="K179" i="1"/>
  <c r="S179" i="1" s="1"/>
  <c r="L179" i="1"/>
  <c r="M179" i="1" s="1"/>
  <c r="B180" i="1"/>
  <c r="C180" i="1" s="1"/>
  <c r="D180" i="1"/>
  <c r="E180" i="1"/>
  <c r="F180" i="1" s="1"/>
  <c r="G180" i="1"/>
  <c r="H180" i="1" s="1"/>
  <c r="I180" i="1"/>
  <c r="J180" i="1"/>
  <c r="K180" i="1"/>
  <c r="L180" i="1"/>
  <c r="M180" i="1" s="1"/>
  <c r="B181" i="1"/>
  <c r="C181" i="1" s="1"/>
  <c r="D181" i="1"/>
  <c r="E181" i="1"/>
  <c r="F181" i="1" s="1"/>
  <c r="G181" i="1"/>
  <c r="H181" i="1" s="1"/>
  <c r="I181" i="1"/>
  <c r="J181" i="1"/>
  <c r="K181" i="1"/>
  <c r="S181" i="1" s="1"/>
  <c r="L181" i="1"/>
  <c r="M181" i="1" s="1"/>
  <c r="B182" i="1"/>
  <c r="C182" i="1" s="1"/>
  <c r="D182" i="1"/>
  <c r="E182" i="1"/>
  <c r="F182" i="1" s="1"/>
  <c r="G182" i="1"/>
  <c r="H182" i="1" s="1"/>
  <c r="I182" i="1"/>
  <c r="J182" i="1"/>
  <c r="K182" i="1"/>
  <c r="L182" i="1"/>
  <c r="M182" i="1" s="1"/>
  <c r="B183" i="1"/>
  <c r="C183" i="1" s="1"/>
  <c r="Y183" i="1" s="1"/>
  <c r="D183" i="1"/>
  <c r="E183" i="1"/>
  <c r="F183" i="1" s="1"/>
  <c r="G183" i="1"/>
  <c r="H183" i="1" s="1"/>
  <c r="I183" i="1"/>
  <c r="J183" i="1"/>
  <c r="K183" i="1"/>
  <c r="S183" i="1" s="1"/>
  <c r="L183" i="1"/>
  <c r="M183" i="1" s="1"/>
  <c r="B184" i="1"/>
  <c r="C184" i="1" s="1"/>
  <c r="D184" i="1"/>
  <c r="E184" i="1"/>
  <c r="F184" i="1" s="1"/>
  <c r="G184" i="1"/>
  <c r="H184" i="1" s="1"/>
  <c r="I184" i="1"/>
  <c r="J184" i="1"/>
  <c r="K184" i="1"/>
  <c r="S184" i="1" s="1"/>
  <c r="L184" i="1"/>
  <c r="M184" i="1" s="1"/>
  <c r="B185" i="1"/>
  <c r="C185" i="1" s="1"/>
  <c r="D185" i="1"/>
  <c r="E185" i="1"/>
  <c r="F185" i="1" s="1"/>
  <c r="G185" i="1"/>
  <c r="H185" i="1" s="1"/>
  <c r="I185" i="1"/>
  <c r="J185" i="1"/>
  <c r="K185" i="1"/>
  <c r="R185" i="1" s="1"/>
  <c r="L185" i="1"/>
  <c r="M185" i="1" s="1"/>
  <c r="B186" i="1"/>
  <c r="C186" i="1" s="1"/>
  <c r="D186" i="1"/>
  <c r="E186" i="1"/>
  <c r="F186" i="1" s="1"/>
  <c r="G186" i="1"/>
  <c r="H186" i="1" s="1"/>
  <c r="I186" i="1"/>
  <c r="J186" i="1"/>
  <c r="K186" i="1"/>
  <c r="N186" i="1" s="1"/>
  <c r="L186" i="1"/>
  <c r="M186" i="1" s="1"/>
  <c r="B187" i="1"/>
  <c r="C187" i="1" s="1"/>
  <c r="D187" i="1"/>
  <c r="E187" i="1"/>
  <c r="F187" i="1" s="1"/>
  <c r="G187" i="1"/>
  <c r="H187" i="1" s="1"/>
  <c r="I187" i="1"/>
  <c r="J187" i="1"/>
  <c r="K187" i="1"/>
  <c r="L187" i="1"/>
  <c r="M187" i="1" s="1"/>
  <c r="B188" i="1"/>
  <c r="C188" i="1" s="1"/>
  <c r="D188" i="1"/>
  <c r="E188" i="1"/>
  <c r="F188" i="1" s="1"/>
  <c r="G188" i="1"/>
  <c r="H188" i="1" s="1"/>
  <c r="I188" i="1"/>
  <c r="J188" i="1"/>
  <c r="K188" i="1"/>
  <c r="R188" i="1" s="1"/>
  <c r="L188" i="1"/>
  <c r="M188" i="1" s="1"/>
  <c r="B189" i="1"/>
  <c r="C189" i="1" s="1"/>
  <c r="D189" i="1"/>
  <c r="E189" i="1"/>
  <c r="F189" i="1" s="1"/>
  <c r="G189" i="1"/>
  <c r="H189" i="1" s="1"/>
  <c r="I189" i="1"/>
  <c r="J189" i="1"/>
  <c r="K189" i="1"/>
  <c r="R189" i="1" s="1"/>
  <c r="L189" i="1"/>
  <c r="M189" i="1" s="1"/>
  <c r="B190" i="1"/>
  <c r="C190" i="1" s="1"/>
  <c r="D190" i="1"/>
  <c r="E190" i="1"/>
  <c r="F190" i="1" s="1"/>
  <c r="G190" i="1"/>
  <c r="H190" i="1" s="1"/>
  <c r="I190" i="1"/>
  <c r="J190" i="1"/>
  <c r="K190" i="1"/>
  <c r="N190" i="1" s="1"/>
  <c r="L190" i="1"/>
  <c r="M190" i="1" s="1"/>
  <c r="B191" i="1"/>
  <c r="C191" i="1" s="1"/>
  <c r="Y191" i="1" s="1"/>
  <c r="D191" i="1"/>
  <c r="E191" i="1"/>
  <c r="F191" i="1" s="1"/>
  <c r="G191" i="1"/>
  <c r="H191" i="1" s="1"/>
  <c r="I191" i="1"/>
  <c r="J191" i="1"/>
  <c r="K191" i="1"/>
  <c r="L191" i="1"/>
  <c r="M191" i="1" s="1"/>
  <c r="B192" i="1"/>
  <c r="C192" i="1" s="1"/>
  <c r="D192" i="1"/>
  <c r="E192" i="1"/>
  <c r="F192" i="1" s="1"/>
  <c r="G192" i="1"/>
  <c r="H192" i="1" s="1"/>
  <c r="I192" i="1"/>
  <c r="J192" i="1"/>
  <c r="K192" i="1"/>
  <c r="L192" i="1"/>
  <c r="M192" i="1" s="1"/>
  <c r="B193" i="1"/>
  <c r="C193" i="1" s="1"/>
  <c r="D193" i="1"/>
  <c r="E193" i="1"/>
  <c r="F193" i="1" s="1"/>
  <c r="G193" i="1"/>
  <c r="H193" i="1" s="1"/>
  <c r="I193" i="1"/>
  <c r="J193" i="1"/>
  <c r="K193" i="1"/>
  <c r="S193" i="1" s="1"/>
  <c r="L193" i="1"/>
  <c r="M193" i="1" s="1"/>
  <c r="B194" i="1"/>
  <c r="C194" i="1" s="1"/>
  <c r="D194" i="1"/>
  <c r="E194" i="1"/>
  <c r="F194" i="1" s="1"/>
  <c r="G194" i="1"/>
  <c r="H194" i="1" s="1"/>
  <c r="I194" i="1"/>
  <c r="J194" i="1"/>
  <c r="K194" i="1"/>
  <c r="R194" i="1" s="1"/>
  <c r="L194" i="1"/>
  <c r="M194" i="1" s="1"/>
  <c r="B195" i="1"/>
  <c r="C195" i="1" s="1"/>
  <c r="D195" i="1"/>
  <c r="E195" i="1"/>
  <c r="F195" i="1" s="1"/>
  <c r="G195" i="1"/>
  <c r="H195" i="1" s="1"/>
  <c r="I195" i="1"/>
  <c r="J195" i="1"/>
  <c r="K195" i="1"/>
  <c r="N195" i="1" s="1"/>
  <c r="O195" i="1" s="1"/>
  <c r="AV195" i="1" s="1"/>
  <c r="AW195" i="1" s="1"/>
  <c r="L195" i="1"/>
  <c r="M195" i="1" s="1"/>
  <c r="B196" i="1"/>
  <c r="C196" i="1" s="1"/>
  <c r="D196" i="1"/>
  <c r="E196" i="1"/>
  <c r="F196" i="1" s="1"/>
  <c r="G196" i="1"/>
  <c r="H196" i="1" s="1"/>
  <c r="I196" i="1"/>
  <c r="J196" i="1"/>
  <c r="K196" i="1"/>
  <c r="L196" i="1"/>
  <c r="M196" i="1" s="1"/>
  <c r="B197" i="1"/>
  <c r="C197" i="1" s="1"/>
  <c r="D197" i="1"/>
  <c r="E197" i="1"/>
  <c r="F197" i="1" s="1"/>
  <c r="G197" i="1"/>
  <c r="H197" i="1" s="1"/>
  <c r="I197" i="1"/>
  <c r="J197" i="1"/>
  <c r="K197" i="1"/>
  <c r="L197" i="1"/>
  <c r="M197" i="1" s="1"/>
  <c r="B198" i="1"/>
  <c r="C198" i="1" s="1"/>
  <c r="D198" i="1"/>
  <c r="E198" i="1"/>
  <c r="F198" i="1" s="1"/>
  <c r="G198" i="1"/>
  <c r="H198" i="1" s="1"/>
  <c r="I198" i="1"/>
  <c r="J198" i="1"/>
  <c r="K198" i="1"/>
  <c r="R198" i="1" s="1"/>
  <c r="L198" i="1"/>
  <c r="M198" i="1" s="1"/>
  <c r="B199" i="1"/>
  <c r="C199" i="1" s="1"/>
  <c r="Y199" i="1" s="1"/>
  <c r="D199" i="1"/>
  <c r="E199" i="1"/>
  <c r="F199" i="1" s="1"/>
  <c r="G199" i="1"/>
  <c r="H199" i="1" s="1"/>
  <c r="I199" i="1"/>
  <c r="J199" i="1"/>
  <c r="K199" i="1"/>
  <c r="S199" i="1" s="1"/>
  <c r="L199" i="1"/>
  <c r="M199" i="1" s="1"/>
  <c r="B200" i="1"/>
  <c r="C200" i="1" s="1"/>
  <c r="D200" i="1"/>
  <c r="E200" i="1"/>
  <c r="F200" i="1" s="1"/>
  <c r="G200" i="1"/>
  <c r="H200" i="1" s="1"/>
  <c r="I200" i="1"/>
  <c r="J200" i="1"/>
  <c r="K200" i="1"/>
  <c r="L200" i="1"/>
  <c r="M200" i="1" s="1"/>
  <c r="B201" i="1"/>
  <c r="C201" i="1" s="1"/>
  <c r="D201" i="1"/>
  <c r="E201" i="1"/>
  <c r="F201" i="1" s="1"/>
  <c r="G201" i="1"/>
  <c r="H201" i="1" s="1"/>
  <c r="I201" i="1"/>
  <c r="J201" i="1"/>
  <c r="K201" i="1"/>
  <c r="L201" i="1"/>
  <c r="M201" i="1" s="1"/>
  <c r="B202" i="1"/>
  <c r="C202" i="1" s="1"/>
  <c r="D202" i="1"/>
  <c r="E202" i="1"/>
  <c r="F202" i="1" s="1"/>
  <c r="G202" i="1"/>
  <c r="H202" i="1" s="1"/>
  <c r="I202" i="1"/>
  <c r="J202" i="1"/>
  <c r="K202" i="1"/>
  <c r="S202" i="1" s="1"/>
  <c r="L202" i="1"/>
  <c r="M202" i="1" s="1"/>
  <c r="B203" i="1"/>
  <c r="C203" i="1" s="1"/>
  <c r="D203" i="1"/>
  <c r="E203" i="1"/>
  <c r="F203" i="1" s="1"/>
  <c r="G203" i="1"/>
  <c r="H203" i="1" s="1"/>
  <c r="I203" i="1"/>
  <c r="J203" i="1"/>
  <c r="K203" i="1"/>
  <c r="L203" i="1"/>
  <c r="M203" i="1" s="1"/>
  <c r="B204" i="1"/>
  <c r="C204" i="1" s="1"/>
  <c r="D204" i="1"/>
  <c r="E204" i="1"/>
  <c r="F204" i="1" s="1"/>
  <c r="G204" i="1"/>
  <c r="H204" i="1" s="1"/>
  <c r="I204" i="1"/>
  <c r="J204" i="1"/>
  <c r="K204" i="1"/>
  <c r="L204" i="1"/>
  <c r="M204" i="1" s="1"/>
  <c r="B205" i="1"/>
  <c r="C205" i="1" s="1"/>
  <c r="D205" i="1"/>
  <c r="E205" i="1"/>
  <c r="F205" i="1" s="1"/>
  <c r="G205" i="1"/>
  <c r="H205" i="1" s="1"/>
  <c r="I205" i="1"/>
  <c r="J205" i="1"/>
  <c r="K205" i="1"/>
  <c r="S205" i="1" s="1"/>
  <c r="L205" i="1"/>
  <c r="M205" i="1" s="1"/>
  <c r="B206" i="1"/>
  <c r="C206" i="1" s="1"/>
  <c r="D206" i="1"/>
  <c r="E206" i="1"/>
  <c r="F206" i="1" s="1"/>
  <c r="G206" i="1"/>
  <c r="H206" i="1" s="1"/>
  <c r="I206" i="1"/>
  <c r="J206" i="1"/>
  <c r="K206" i="1"/>
  <c r="L206" i="1"/>
  <c r="M206" i="1" s="1"/>
  <c r="B207" i="1"/>
  <c r="C207" i="1" s="1"/>
  <c r="Y207" i="1" s="1"/>
  <c r="D207" i="1"/>
  <c r="E207" i="1"/>
  <c r="F207" i="1" s="1"/>
  <c r="G207" i="1"/>
  <c r="H207" i="1" s="1"/>
  <c r="I207" i="1"/>
  <c r="J207" i="1"/>
  <c r="K207" i="1"/>
  <c r="L207" i="1"/>
  <c r="M207" i="1" s="1"/>
  <c r="B208" i="1"/>
  <c r="C208" i="1" s="1"/>
  <c r="D208" i="1"/>
  <c r="E208" i="1"/>
  <c r="F208" i="1" s="1"/>
  <c r="G208" i="1"/>
  <c r="H208" i="1" s="1"/>
  <c r="I208" i="1"/>
  <c r="J208" i="1"/>
  <c r="K208" i="1"/>
  <c r="L208" i="1"/>
  <c r="M208" i="1" s="1"/>
  <c r="B209" i="1"/>
  <c r="C209" i="1" s="1"/>
  <c r="D209" i="1"/>
  <c r="E209" i="1"/>
  <c r="F209" i="1" s="1"/>
  <c r="G209" i="1"/>
  <c r="H209" i="1" s="1"/>
  <c r="I209" i="1"/>
  <c r="J209" i="1"/>
  <c r="K209" i="1"/>
  <c r="S209" i="1" s="1"/>
  <c r="L209" i="1"/>
  <c r="M209" i="1" s="1"/>
  <c r="B210" i="1"/>
  <c r="C210" i="1" s="1"/>
  <c r="D210" i="1"/>
  <c r="E210" i="1"/>
  <c r="F210" i="1" s="1"/>
  <c r="G210" i="1"/>
  <c r="H210" i="1" s="1"/>
  <c r="I210" i="1"/>
  <c r="J210" i="1"/>
  <c r="K210" i="1"/>
  <c r="N210" i="1" s="1"/>
  <c r="O210" i="1" s="1"/>
  <c r="AV210" i="1" s="1"/>
  <c r="AW210" i="1" s="1"/>
  <c r="L210" i="1"/>
  <c r="M210" i="1" s="1"/>
  <c r="B211" i="1"/>
  <c r="C211" i="1" s="1"/>
  <c r="D211" i="1"/>
  <c r="E211" i="1"/>
  <c r="F211" i="1" s="1"/>
  <c r="G211" i="1"/>
  <c r="H211" i="1" s="1"/>
  <c r="I211" i="1"/>
  <c r="J211" i="1"/>
  <c r="K211" i="1"/>
  <c r="L211" i="1"/>
  <c r="M211" i="1" s="1"/>
  <c r="B212" i="1"/>
  <c r="C212" i="1" s="1"/>
  <c r="D212" i="1"/>
  <c r="E212" i="1"/>
  <c r="F212" i="1" s="1"/>
  <c r="G212" i="1"/>
  <c r="H212" i="1" s="1"/>
  <c r="I212" i="1"/>
  <c r="J212" i="1"/>
  <c r="K212" i="1"/>
  <c r="L212" i="1"/>
  <c r="M212" i="1" s="1"/>
  <c r="B213" i="1"/>
  <c r="C213" i="1" s="1"/>
  <c r="D213" i="1"/>
  <c r="E213" i="1"/>
  <c r="F213" i="1" s="1"/>
  <c r="G213" i="1"/>
  <c r="H213" i="1" s="1"/>
  <c r="I213" i="1"/>
  <c r="J213" i="1"/>
  <c r="K213" i="1"/>
  <c r="N213" i="1" s="1"/>
  <c r="L213" i="1"/>
  <c r="M213" i="1" s="1"/>
  <c r="B214" i="1"/>
  <c r="C214" i="1" s="1"/>
  <c r="D214" i="1"/>
  <c r="E214" i="1"/>
  <c r="F214" i="1" s="1"/>
  <c r="G214" i="1"/>
  <c r="H214" i="1" s="1"/>
  <c r="I214" i="1"/>
  <c r="J214" i="1"/>
  <c r="K214" i="1"/>
  <c r="L214" i="1"/>
  <c r="M214" i="1" s="1"/>
  <c r="B215" i="1"/>
  <c r="C215" i="1" s="1"/>
  <c r="Y215" i="1" s="1"/>
  <c r="D215" i="1"/>
  <c r="E215" i="1"/>
  <c r="F215" i="1" s="1"/>
  <c r="G215" i="1"/>
  <c r="H215" i="1" s="1"/>
  <c r="I215" i="1"/>
  <c r="J215" i="1"/>
  <c r="K215" i="1"/>
  <c r="L215" i="1"/>
  <c r="M215" i="1" s="1"/>
  <c r="B216" i="1"/>
  <c r="C216" i="1" s="1"/>
  <c r="D216" i="1"/>
  <c r="E216" i="1"/>
  <c r="F216" i="1" s="1"/>
  <c r="G216" i="1"/>
  <c r="H216" i="1" s="1"/>
  <c r="I216" i="1"/>
  <c r="J216" i="1"/>
  <c r="K216" i="1"/>
  <c r="L216" i="1"/>
  <c r="M216" i="1" s="1"/>
  <c r="B217" i="1"/>
  <c r="C217" i="1" s="1"/>
  <c r="D217" i="1"/>
  <c r="E217" i="1"/>
  <c r="F217" i="1" s="1"/>
  <c r="G217" i="1"/>
  <c r="H217" i="1" s="1"/>
  <c r="I217" i="1"/>
  <c r="J217" i="1"/>
  <c r="K217" i="1"/>
  <c r="N217" i="1" s="1"/>
  <c r="L217" i="1"/>
  <c r="M217" i="1" s="1"/>
  <c r="B218" i="1"/>
  <c r="C218" i="1" s="1"/>
  <c r="D218" i="1"/>
  <c r="E218" i="1"/>
  <c r="F218" i="1" s="1"/>
  <c r="G218" i="1"/>
  <c r="H218" i="1" s="1"/>
  <c r="I218" i="1"/>
  <c r="J218" i="1"/>
  <c r="K218" i="1"/>
  <c r="L218" i="1"/>
  <c r="M218" i="1" s="1"/>
  <c r="B219" i="1"/>
  <c r="C219" i="1" s="1"/>
  <c r="D219" i="1"/>
  <c r="E219" i="1"/>
  <c r="F219" i="1" s="1"/>
  <c r="G219" i="1"/>
  <c r="H219" i="1" s="1"/>
  <c r="I219" i="1"/>
  <c r="J219" i="1"/>
  <c r="K219" i="1"/>
  <c r="L219" i="1"/>
  <c r="M219" i="1" s="1"/>
  <c r="B220" i="1"/>
  <c r="C220" i="1" s="1"/>
  <c r="D220" i="1"/>
  <c r="E220" i="1"/>
  <c r="F220" i="1" s="1"/>
  <c r="G220" i="1"/>
  <c r="H220" i="1" s="1"/>
  <c r="I220" i="1"/>
  <c r="J220" i="1"/>
  <c r="K220" i="1"/>
  <c r="L220" i="1"/>
  <c r="M220" i="1" s="1"/>
  <c r="B221" i="1"/>
  <c r="C221" i="1" s="1"/>
  <c r="D221" i="1"/>
  <c r="E221" i="1"/>
  <c r="F221" i="1" s="1"/>
  <c r="G221" i="1"/>
  <c r="H221" i="1" s="1"/>
  <c r="I221" i="1"/>
  <c r="J221" i="1"/>
  <c r="K221" i="1"/>
  <c r="N221" i="1" s="1"/>
  <c r="L221" i="1"/>
  <c r="M221" i="1" s="1"/>
  <c r="B222" i="1"/>
  <c r="C222" i="1" s="1"/>
  <c r="D222" i="1"/>
  <c r="E222" i="1"/>
  <c r="F222" i="1" s="1"/>
  <c r="G222" i="1"/>
  <c r="H222" i="1" s="1"/>
  <c r="I222" i="1"/>
  <c r="J222" i="1"/>
  <c r="K222" i="1"/>
  <c r="L222" i="1"/>
  <c r="M222" i="1" s="1"/>
  <c r="B223" i="1"/>
  <c r="C223" i="1" s="1"/>
  <c r="Y223" i="1" s="1"/>
  <c r="D223" i="1"/>
  <c r="E223" i="1"/>
  <c r="F223" i="1" s="1"/>
  <c r="G223" i="1"/>
  <c r="H223" i="1" s="1"/>
  <c r="I223" i="1"/>
  <c r="J223" i="1"/>
  <c r="K223" i="1"/>
  <c r="L223" i="1"/>
  <c r="M223" i="1" s="1"/>
  <c r="B224" i="1"/>
  <c r="C224" i="1" s="1"/>
  <c r="D224" i="1"/>
  <c r="E224" i="1"/>
  <c r="F224" i="1" s="1"/>
  <c r="G224" i="1"/>
  <c r="H224" i="1" s="1"/>
  <c r="I224" i="1"/>
  <c r="J224" i="1"/>
  <c r="K224" i="1"/>
  <c r="L224" i="1"/>
  <c r="M224" i="1" s="1"/>
  <c r="B225" i="1"/>
  <c r="C225" i="1" s="1"/>
  <c r="D225" i="1"/>
  <c r="E225" i="1"/>
  <c r="F225" i="1" s="1"/>
  <c r="G225" i="1"/>
  <c r="H225" i="1" s="1"/>
  <c r="I225" i="1"/>
  <c r="J225" i="1"/>
  <c r="K225" i="1"/>
  <c r="N225" i="1" s="1"/>
  <c r="L225" i="1"/>
  <c r="M225" i="1" s="1"/>
  <c r="B226" i="1"/>
  <c r="C226" i="1" s="1"/>
  <c r="D226" i="1"/>
  <c r="E226" i="1"/>
  <c r="F226" i="1" s="1"/>
  <c r="G226" i="1"/>
  <c r="H226" i="1" s="1"/>
  <c r="I226" i="1"/>
  <c r="J226" i="1"/>
  <c r="K226" i="1"/>
  <c r="L226" i="1"/>
  <c r="M226" i="1" s="1"/>
  <c r="B227" i="1"/>
  <c r="C227" i="1" s="1"/>
  <c r="D227" i="1"/>
  <c r="E227" i="1"/>
  <c r="F227" i="1" s="1"/>
  <c r="G227" i="1"/>
  <c r="H227" i="1" s="1"/>
  <c r="I227" i="1"/>
  <c r="J227" i="1"/>
  <c r="K227" i="1"/>
  <c r="S227" i="1" s="1"/>
  <c r="L227" i="1"/>
  <c r="M227" i="1" s="1"/>
  <c r="B228" i="1"/>
  <c r="C228" i="1" s="1"/>
  <c r="D228" i="1"/>
  <c r="E228" i="1"/>
  <c r="F228" i="1" s="1"/>
  <c r="G228" i="1"/>
  <c r="H228" i="1" s="1"/>
  <c r="I228" i="1"/>
  <c r="J228" i="1"/>
  <c r="K228" i="1"/>
  <c r="L228" i="1"/>
  <c r="M228" i="1" s="1"/>
  <c r="B229" i="1"/>
  <c r="C229" i="1" s="1"/>
  <c r="D229" i="1"/>
  <c r="E229" i="1"/>
  <c r="F229" i="1" s="1"/>
  <c r="G229" i="1"/>
  <c r="H229" i="1" s="1"/>
  <c r="I229" i="1"/>
  <c r="J229" i="1"/>
  <c r="K229" i="1"/>
  <c r="S229" i="1" s="1"/>
  <c r="L229" i="1"/>
  <c r="M229" i="1" s="1"/>
  <c r="B230" i="1"/>
  <c r="C230" i="1" s="1"/>
  <c r="D230" i="1"/>
  <c r="E230" i="1"/>
  <c r="F230" i="1" s="1"/>
  <c r="G230" i="1"/>
  <c r="H230" i="1" s="1"/>
  <c r="I230" i="1"/>
  <c r="J230" i="1"/>
  <c r="K230" i="1"/>
  <c r="S230" i="1" s="1"/>
  <c r="L230" i="1"/>
  <c r="M230" i="1" s="1"/>
  <c r="B231" i="1"/>
  <c r="C231" i="1" s="1"/>
  <c r="Y231" i="1" s="1"/>
  <c r="D231" i="1"/>
  <c r="E231" i="1"/>
  <c r="F231" i="1" s="1"/>
  <c r="G231" i="1"/>
  <c r="H231" i="1" s="1"/>
  <c r="I231" i="1"/>
  <c r="J231" i="1"/>
  <c r="K231" i="1"/>
  <c r="R231" i="1" s="1"/>
  <c r="L231" i="1"/>
  <c r="M231" i="1" s="1"/>
  <c r="B232" i="1"/>
  <c r="C232" i="1" s="1"/>
  <c r="D232" i="1"/>
  <c r="E232" i="1"/>
  <c r="F232" i="1" s="1"/>
  <c r="G232" i="1"/>
  <c r="H232" i="1" s="1"/>
  <c r="I232" i="1"/>
  <c r="J232" i="1"/>
  <c r="K232" i="1"/>
  <c r="S232" i="1" s="1"/>
  <c r="L232" i="1"/>
  <c r="M232" i="1" s="1"/>
  <c r="B233" i="1"/>
  <c r="C233" i="1" s="1"/>
  <c r="D233" i="1"/>
  <c r="E233" i="1"/>
  <c r="F233" i="1" s="1"/>
  <c r="G233" i="1"/>
  <c r="H233" i="1" s="1"/>
  <c r="I233" i="1"/>
  <c r="J233" i="1"/>
  <c r="K233" i="1"/>
  <c r="N233" i="1" s="1"/>
  <c r="O233" i="1" s="1"/>
  <c r="AV233" i="1" s="1"/>
  <c r="AW233" i="1" s="1"/>
  <c r="L233" i="1"/>
  <c r="M233" i="1" s="1"/>
  <c r="B234" i="1"/>
  <c r="C234" i="1" s="1"/>
  <c r="D234" i="1"/>
  <c r="E234" i="1"/>
  <c r="F234" i="1" s="1"/>
  <c r="G234" i="1"/>
  <c r="H234" i="1" s="1"/>
  <c r="I234" i="1"/>
  <c r="J234" i="1"/>
  <c r="K234" i="1"/>
  <c r="S234" i="1" s="1"/>
  <c r="L234" i="1"/>
  <c r="M234" i="1" s="1"/>
  <c r="B235" i="1"/>
  <c r="C235" i="1" s="1"/>
  <c r="D235" i="1"/>
  <c r="E235" i="1"/>
  <c r="F235" i="1" s="1"/>
  <c r="G235" i="1"/>
  <c r="H235" i="1" s="1"/>
  <c r="I235" i="1"/>
  <c r="J235" i="1"/>
  <c r="K235" i="1"/>
  <c r="L235" i="1"/>
  <c r="M235" i="1" s="1"/>
  <c r="B236" i="1"/>
  <c r="C236" i="1" s="1"/>
  <c r="D236" i="1"/>
  <c r="E236" i="1"/>
  <c r="F236" i="1" s="1"/>
  <c r="G236" i="1"/>
  <c r="H236" i="1" s="1"/>
  <c r="I236" i="1"/>
  <c r="J236" i="1"/>
  <c r="K236" i="1"/>
  <c r="R236" i="1" s="1"/>
  <c r="L236" i="1"/>
  <c r="M236" i="1" s="1"/>
  <c r="B237" i="1"/>
  <c r="C237" i="1" s="1"/>
  <c r="D237" i="1"/>
  <c r="E237" i="1"/>
  <c r="F237" i="1" s="1"/>
  <c r="G237" i="1"/>
  <c r="H237" i="1" s="1"/>
  <c r="I237" i="1"/>
  <c r="J237" i="1"/>
  <c r="K237" i="1"/>
  <c r="N237" i="1" s="1"/>
  <c r="O237" i="1" s="1"/>
  <c r="AV237" i="1" s="1"/>
  <c r="AW237" i="1" s="1"/>
  <c r="L237" i="1"/>
  <c r="M237" i="1" s="1"/>
  <c r="B238" i="1"/>
  <c r="C238" i="1" s="1"/>
  <c r="D238" i="1"/>
  <c r="E238" i="1"/>
  <c r="F238" i="1" s="1"/>
  <c r="G238" i="1"/>
  <c r="H238" i="1" s="1"/>
  <c r="I238" i="1"/>
  <c r="J238" i="1"/>
  <c r="K238" i="1"/>
  <c r="S238" i="1" s="1"/>
  <c r="L238" i="1"/>
  <c r="M238" i="1" s="1"/>
  <c r="B239" i="1"/>
  <c r="C239" i="1" s="1"/>
  <c r="Y239" i="1" s="1"/>
  <c r="D239" i="1"/>
  <c r="E239" i="1"/>
  <c r="F239" i="1" s="1"/>
  <c r="G239" i="1"/>
  <c r="H239" i="1" s="1"/>
  <c r="I239" i="1"/>
  <c r="J239" i="1"/>
  <c r="K239" i="1"/>
  <c r="L239" i="1"/>
  <c r="M239" i="1" s="1"/>
  <c r="B240" i="1"/>
  <c r="C240" i="1" s="1"/>
  <c r="D240" i="1"/>
  <c r="E240" i="1"/>
  <c r="F240" i="1" s="1"/>
  <c r="G240" i="1"/>
  <c r="H240" i="1" s="1"/>
  <c r="I240" i="1"/>
  <c r="J240" i="1"/>
  <c r="K240" i="1"/>
  <c r="L240" i="1"/>
  <c r="M240" i="1" s="1"/>
  <c r="B241" i="1"/>
  <c r="C241" i="1" s="1"/>
  <c r="D241" i="1"/>
  <c r="E241" i="1"/>
  <c r="F241" i="1" s="1"/>
  <c r="G241" i="1"/>
  <c r="H241" i="1" s="1"/>
  <c r="I241" i="1"/>
  <c r="J241" i="1"/>
  <c r="K241" i="1"/>
  <c r="L241" i="1"/>
  <c r="M241" i="1" s="1"/>
  <c r="B242" i="1"/>
  <c r="C242" i="1" s="1"/>
  <c r="D242" i="1"/>
  <c r="E242" i="1"/>
  <c r="F242" i="1" s="1"/>
  <c r="G242" i="1"/>
  <c r="H242" i="1" s="1"/>
  <c r="I242" i="1"/>
  <c r="J242" i="1"/>
  <c r="K242" i="1"/>
  <c r="S242" i="1" s="1"/>
  <c r="L242" i="1"/>
  <c r="M242" i="1" s="1"/>
  <c r="B243" i="1"/>
  <c r="C243" i="1" s="1"/>
  <c r="D243" i="1"/>
  <c r="E243" i="1"/>
  <c r="F243" i="1" s="1"/>
  <c r="G243" i="1"/>
  <c r="H243" i="1" s="1"/>
  <c r="I243" i="1"/>
  <c r="J243" i="1"/>
  <c r="K243" i="1"/>
  <c r="N243" i="1" s="1"/>
  <c r="L243" i="1"/>
  <c r="M243" i="1" s="1"/>
  <c r="B244" i="1"/>
  <c r="C244" i="1" s="1"/>
  <c r="D244" i="1"/>
  <c r="E244" i="1"/>
  <c r="F244" i="1" s="1"/>
  <c r="G244" i="1"/>
  <c r="H244" i="1" s="1"/>
  <c r="I244" i="1"/>
  <c r="J244" i="1"/>
  <c r="K244" i="1"/>
  <c r="S244" i="1" s="1"/>
  <c r="L244" i="1"/>
  <c r="M244" i="1" s="1"/>
  <c r="B245" i="1"/>
  <c r="C245" i="1" s="1"/>
  <c r="D245" i="1"/>
  <c r="E245" i="1"/>
  <c r="F245" i="1" s="1"/>
  <c r="G245" i="1"/>
  <c r="H245" i="1" s="1"/>
  <c r="I245" i="1"/>
  <c r="J245" i="1"/>
  <c r="K245" i="1"/>
  <c r="N245" i="1" s="1"/>
  <c r="O245" i="1" s="1"/>
  <c r="AV245" i="1" s="1"/>
  <c r="AW245" i="1" s="1"/>
  <c r="L245" i="1"/>
  <c r="M245" i="1" s="1"/>
  <c r="B246" i="1"/>
  <c r="C246" i="1" s="1"/>
  <c r="D246" i="1"/>
  <c r="E246" i="1"/>
  <c r="F246" i="1" s="1"/>
  <c r="G246" i="1"/>
  <c r="H246" i="1" s="1"/>
  <c r="I246" i="1"/>
  <c r="J246" i="1"/>
  <c r="K246" i="1"/>
  <c r="S246" i="1" s="1"/>
  <c r="L246" i="1"/>
  <c r="M246" i="1" s="1"/>
  <c r="B247" i="1"/>
  <c r="C247" i="1" s="1"/>
  <c r="Y247" i="1" s="1"/>
  <c r="D247" i="1"/>
  <c r="E247" i="1"/>
  <c r="F247" i="1" s="1"/>
  <c r="G247" i="1"/>
  <c r="H247" i="1" s="1"/>
  <c r="I247" i="1"/>
  <c r="J247" i="1"/>
  <c r="K247" i="1"/>
  <c r="S247" i="1" s="1"/>
  <c r="L247" i="1"/>
  <c r="M247" i="1" s="1"/>
  <c r="B248" i="1"/>
  <c r="C248" i="1" s="1"/>
  <c r="D248" i="1"/>
  <c r="E248" i="1"/>
  <c r="F248" i="1" s="1"/>
  <c r="G248" i="1"/>
  <c r="H248" i="1" s="1"/>
  <c r="I248" i="1"/>
  <c r="J248" i="1"/>
  <c r="K248" i="1"/>
  <c r="R248" i="1" s="1"/>
  <c r="L248" i="1"/>
  <c r="M248" i="1" s="1"/>
  <c r="B249" i="1"/>
  <c r="C249" i="1" s="1"/>
  <c r="D249" i="1"/>
  <c r="E249" i="1"/>
  <c r="F249" i="1" s="1"/>
  <c r="G249" i="1"/>
  <c r="H249" i="1" s="1"/>
  <c r="I249" i="1"/>
  <c r="J249" i="1"/>
  <c r="K249" i="1"/>
  <c r="L249" i="1"/>
  <c r="M249" i="1" s="1"/>
  <c r="B250" i="1"/>
  <c r="C250" i="1" s="1"/>
  <c r="D250" i="1"/>
  <c r="E250" i="1"/>
  <c r="F250" i="1" s="1"/>
  <c r="G250" i="1"/>
  <c r="H250" i="1" s="1"/>
  <c r="I250" i="1"/>
  <c r="J250" i="1"/>
  <c r="K250" i="1"/>
  <c r="S250" i="1" s="1"/>
  <c r="L250" i="1"/>
  <c r="M250" i="1" s="1"/>
  <c r="B251" i="1"/>
  <c r="C251" i="1" s="1"/>
  <c r="D251" i="1"/>
  <c r="E251" i="1"/>
  <c r="F251" i="1" s="1"/>
  <c r="G251" i="1"/>
  <c r="H251" i="1" s="1"/>
  <c r="I251" i="1"/>
  <c r="J251" i="1"/>
  <c r="K251" i="1"/>
  <c r="S251" i="1" s="1"/>
  <c r="L251" i="1"/>
  <c r="M251" i="1" s="1"/>
  <c r="B252" i="1"/>
  <c r="C252" i="1" s="1"/>
  <c r="D252" i="1"/>
  <c r="E252" i="1"/>
  <c r="F252" i="1" s="1"/>
  <c r="G252" i="1"/>
  <c r="H252" i="1" s="1"/>
  <c r="I252" i="1"/>
  <c r="J252" i="1"/>
  <c r="K252" i="1"/>
  <c r="L252" i="1"/>
  <c r="M252" i="1" s="1"/>
  <c r="B253" i="1"/>
  <c r="C253" i="1" s="1"/>
  <c r="D253" i="1"/>
  <c r="E253" i="1"/>
  <c r="F253" i="1" s="1"/>
  <c r="G253" i="1"/>
  <c r="H253" i="1" s="1"/>
  <c r="I253" i="1"/>
  <c r="J253" i="1"/>
  <c r="K253" i="1"/>
  <c r="L253" i="1"/>
  <c r="M253" i="1" s="1"/>
  <c r="B254" i="1"/>
  <c r="C254" i="1" s="1"/>
  <c r="D254" i="1"/>
  <c r="E254" i="1"/>
  <c r="F254" i="1" s="1"/>
  <c r="G254" i="1"/>
  <c r="H254" i="1" s="1"/>
  <c r="I254" i="1"/>
  <c r="J254" i="1"/>
  <c r="K254" i="1"/>
  <c r="S254" i="1" s="1"/>
  <c r="L254" i="1"/>
  <c r="M254" i="1" s="1"/>
  <c r="B255" i="1"/>
  <c r="C255" i="1" s="1"/>
  <c r="Y255" i="1" s="1"/>
  <c r="D255" i="1"/>
  <c r="E255" i="1"/>
  <c r="F255" i="1" s="1"/>
  <c r="G255" i="1"/>
  <c r="H255" i="1" s="1"/>
  <c r="I255" i="1"/>
  <c r="J255" i="1"/>
  <c r="K255" i="1"/>
  <c r="R255" i="1" s="1"/>
  <c r="L255" i="1"/>
  <c r="M255" i="1" s="1"/>
  <c r="B256" i="1"/>
  <c r="C256" i="1" s="1"/>
  <c r="D256" i="1"/>
  <c r="E256" i="1"/>
  <c r="F256" i="1" s="1"/>
  <c r="G256" i="1"/>
  <c r="H256" i="1" s="1"/>
  <c r="I256" i="1"/>
  <c r="J256" i="1"/>
  <c r="K256" i="1"/>
  <c r="L256" i="1"/>
  <c r="M256" i="1" s="1"/>
  <c r="B257" i="1"/>
  <c r="C257" i="1" s="1"/>
  <c r="D257" i="1"/>
  <c r="E257" i="1"/>
  <c r="F257" i="1" s="1"/>
  <c r="G257" i="1"/>
  <c r="H257" i="1" s="1"/>
  <c r="I257" i="1"/>
  <c r="J257" i="1"/>
  <c r="K257" i="1"/>
  <c r="L257" i="1"/>
  <c r="M257" i="1" s="1"/>
  <c r="B258" i="1"/>
  <c r="C258" i="1" s="1"/>
  <c r="D258" i="1"/>
  <c r="E258" i="1"/>
  <c r="F258" i="1" s="1"/>
  <c r="G258" i="1"/>
  <c r="H258" i="1" s="1"/>
  <c r="I258" i="1"/>
  <c r="J258" i="1"/>
  <c r="K258" i="1"/>
  <c r="S258" i="1" s="1"/>
  <c r="L258" i="1"/>
  <c r="M258" i="1" s="1"/>
  <c r="B259" i="1"/>
  <c r="C259" i="1" s="1"/>
  <c r="D259" i="1"/>
  <c r="E259" i="1"/>
  <c r="F259" i="1" s="1"/>
  <c r="G259" i="1"/>
  <c r="H259" i="1" s="1"/>
  <c r="I259" i="1"/>
  <c r="J259" i="1"/>
  <c r="K259" i="1"/>
  <c r="L259" i="1"/>
  <c r="M259" i="1" s="1"/>
  <c r="B260" i="1"/>
  <c r="C260" i="1" s="1"/>
  <c r="D260" i="1"/>
  <c r="E260" i="1"/>
  <c r="F260" i="1" s="1"/>
  <c r="G260" i="1"/>
  <c r="H260" i="1" s="1"/>
  <c r="I260" i="1"/>
  <c r="J260" i="1"/>
  <c r="K260" i="1"/>
  <c r="L260" i="1"/>
  <c r="M260" i="1" s="1"/>
  <c r="B261" i="1"/>
  <c r="C261" i="1" s="1"/>
  <c r="D261" i="1"/>
  <c r="E261" i="1"/>
  <c r="F261" i="1" s="1"/>
  <c r="G261" i="1"/>
  <c r="H261" i="1" s="1"/>
  <c r="I261" i="1"/>
  <c r="J261" i="1"/>
  <c r="K261" i="1"/>
  <c r="N261" i="1" s="1"/>
  <c r="O261" i="1" s="1"/>
  <c r="AV261" i="1" s="1"/>
  <c r="AW261" i="1" s="1"/>
  <c r="L261" i="1"/>
  <c r="M261" i="1" s="1"/>
  <c r="B262" i="1"/>
  <c r="C262" i="1" s="1"/>
  <c r="D262" i="1"/>
  <c r="E262" i="1"/>
  <c r="F262" i="1" s="1"/>
  <c r="G262" i="1"/>
  <c r="H262" i="1" s="1"/>
  <c r="I262" i="1"/>
  <c r="J262" i="1"/>
  <c r="K262" i="1"/>
  <c r="S262" i="1" s="1"/>
  <c r="L262" i="1"/>
  <c r="M262" i="1" s="1"/>
  <c r="B263" i="1"/>
  <c r="C263" i="1" s="1"/>
  <c r="Y263" i="1" s="1"/>
  <c r="D263" i="1"/>
  <c r="E263" i="1"/>
  <c r="F263" i="1" s="1"/>
  <c r="G263" i="1"/>
  <c r="H263" i="1" s="1"/>
  <c r="I263" i="1"/>
  <c r="J263" i="1"/>
  <c r="K263" i="1"/>
  <c r="N263" i="1" s="1"/>
  <c r="L263" i="1"/>
  <c r="M263" i="1" s="1"/>
  <c r="B264" i="1"/>
  <c r="C264" i="1" s="1"/>
  <c r="D264" i="1"/>
  <c r="E264" i="1"/>
  <c r="F264" i="1" s="1"/>
  <c r="G264" i="1"/>
  <c r="H264" i="1" s="1"/>
  <c r="I264" i="1"/>
  <c r="J264" i="1"/>
  <c r="K264" i="1"/>
  <c r="L264" i="1"/>
  <c r="M264" i="1" s="1"/>
  <c r="B265" i="1"/>
  <c r="C265" i="1" s="1"/>
  <c r="D265" i="1"/>
  <c r="E265" i="1"/>
  <c r="F265" i="1" s="1"/>
  <c r="G265" i="1"/>
  <c r="H265" i="1" s="1"/>
  <c r="I265" i="1"/>
  <c r="J265" i="1"/>
  <c r="K265" i="1"/>
  <c r="N265" i="1" s="1"/>
  <c r="O265" i="1" s="1"/>
  <c r="AV265" i="1" s="1"/>
  <c r="AW265" i="1" s="1"/>
  <c r="L265" i="1"/>
  <c r="M265" i="1" s="1"/>
  <c r="B266" i="1"/>
  <c r="C266" i="1" s="1"/>
  <c r="D266" i="1"/>
  <c r="E266" i="1"/>
  <c r="F266" i="1" s="1"/>
  <c r="G266" i="1"/>
  <c r="H266" i="1" s="1"/>
  <c r="I266" i="1"/>
  <c r="J266" i="1"/>
  <c r="K266" i="1"/>
  <c r="S266" i="1" s="1"/>
  <c r="L266" i="1"/>
  <c r="M266" i="1" s="1"/>
  <c r="B267" i="1"/>
  <c r="C267" i="1" s="1"/>
  <c r="D267" i="1"/>
  <c r="E267" i="1"/>
  <c r="F267" i="1" s="1"/>
  <c r="G267" i="1"/>
  <c r="H267" i="1" s="1"/>
  <c r="I267" i="1"/>
  <c r="J267" i="1"/>
  <c r="K267" i="1"/>
  <c r="L267" i="1"/>
  <c r="M267" i="1" s="1"/>
  <c r="B268" i="1"/>
  <c r="C268" i="1" s="1"/>
  <c r="D268" i="1"/>
  <c r="E268" i="1"/>
  <c r="F268" i="1" s="1"/>
  <c r="G268" i="1"/>
  <c r="H268" i="1" s="1"/>
  <c r="I268" i="1"/>
  <c r="J268" i="1"/>
  <c r="K268" i="1"/>
  <c r="N268" i="1" s="1"/>
  <c r="O268" i="1" s="1"/>
  <c r="AV268" i="1" s="1"/>
  <c r="AW268" i="1" s="1"/>
  <c r="L268" i="1"/>
  <c r="M268" i="1" s="1"/>
  <c r="B269" i="1"/>
  <c r="C269" i="1" s="1"/>
  <c r="Y269" i="1" s="1"/>
  <c r="D269" i="1"/>
  <c r="E269" i="1"/>
  <c r="F269" i="1" s="1"/>
  <c r="G269" i="1"/>
  <c r="H269" i="1" s="1"/>
  <c r="I269" i="1"/>
  <c r="J269" i="1"/>
  <c r="K269" i="1"/>
  <c r="N269" i="1" s="1"/>
  <c r="O269" i="1" s="1"/>
  <c r="AV269" i="1" s="1"/>
  <c r="AW269" i="1" s="1"/>
  <c r="L269" i="1"/>
  <c r="M269" i="1" s="1"/>
  <c r="B270" i="1"/>
  <c r="C270" i="1" s="1"/>
  <c r="D270" i="1"/>
  <c r="E270" i="1"/>
  <c r="F270" i="1" s="1"/>
  <c r="G270" i="1"/>
  <c r="H270" i="1" s="1"/>
  <c r="I270" i="1"/>
  <c r="J270" i="1"/>
  <c r="K270" i="1"/>
  <c r="S270" i="1" s="1"/>
  <c r="L270" i="1"/>
  <c r="M270" i="1" s="1"/>
  <c r="B271" i="1"/>
  <c r="C271" i="1" s="1"/>
  <c r="Y271" i="1" s="1"/>
  <c r="D271" i="1"/>
  <c r="E271" i="1"/>
  <c r="F271" i="1" s="1"/>
  <c r="G271" i="1"/>
  <c r="H271" i="1" s="1"/>
  <c r="I271" i="1"/>
  <c r="J271" i="1"/>
  <c r="K271" i="1"/>
  <c r="R271" i="1" s="1"/>
  <c r="L271" i="1"/>
  <c r="M271" i="1" s="1"/>
  <c r="B272" i="1"/>
  <c r="C272" i="1" s="1"/>
  <c r="D272" i="1"/>
  <c r="E272" i="1"/>
  <c r="F272" i="1" s="1"/>
  <c r="G272" i="1"/>
  <c r="H272" i="1" s="1"/>
  <c r="I272" i="1"/>
  <c r="J272" i="1"/>
  <c r="K272" i="1"/>
  <c r="L272" i="1"/>
  <c r="M272" i="1" s="1"/>
  <c r="B273" i="1"/>
  <c r="C273" i="1" s="1"/>
  <c r="D273" i="1"/>
  <c r="E273" i="1"/>
  <c r="F273" i="1" s="1"/>
  <c r="G273" i="1"/>
  <c r="H273" i="1" s="1"/>
  <c r="I273" i="1"/>
  <c r="J273" i="1"/>
  <c r="K273" i="1"/>
  <c r="N273" i="1" s="1"/>
  <c r="O273" i="1" s="1"/>
  <c r="AV273" i="1" s="1"/>
  <c r="AW273" i="1" s="1"/>
  <c r="L273" i="1"/>
  <c r="M273" i="1" s="1"/>
  <c r="B274" i="1"/>
  <c r="C274" i="1" s="1"/>
  <c r="D274" i="1"/>
  <c r="E274" i="1"/>
  <c r="F274" i="1" s="1"/>
  <c r="G274" i="1"/>
  <c r="H274" i="1" s="1"/>
  <c r="I274" i="1"/>
  <c r="J274" i="1"/>
  <c r="K274" i="1"/>
  <c r="S274" i="1" s="1"/>
  <c r="L274" i="1"/>
  <c r="M274" i="1" s="1"/>
  <c r="B275" i="1"/>
  <c r="C275" i="1" s="1"/>
  <c r="D275" i="1"/>
  <c r="E275" i="1"/>
  <c r="F275" i="1" s="1"/>
  <c r="G275" i="1"/>
  <c r="H275" i="1" s="1"/>
  <c r="I275" i="1"/>
  <c r="J275" i="1"/>
  <c r="K275" i="1"/>
  <c r="L275" i="1"/>
  <c r="M275" i="1" s="1"/>
  <c r="B276" i="1"/>
  <c r="C276" i="1" s="1"/>
  <c r="D276" i="1"/>
  <c r="E276" i="1"/>
  <c r="F276" i="1" s="1"/>
  <c r="G276" i="1"/>
  <c r="H276" i="1" s="1"/>
  <c r="I276" i="1"/>
  <c r="J276" i="1"/>
  <c r="K276" i="1"/>
  <c r="R276" i="1" s="1"/>
  <c r="L276" i="1"/>
  <c r="M276" i="1" s="1"/>
  <c r="B277" i="1"/>
  <c r="C277" i="1" s="1"/>
  <c r="Y277" i="1" s="1"/>
  <c r="D277" i="1"/>
  <c r="E277" i="1"/>
  <c r="F277" i="1" s="1"/>
  <c r="G277" i="1"/>
  <c r="H277" i="1" s="1"/>
  <c r="I277" i="1"/>
  <c r="J277" i="1"/>
  <c r="K277" i="1"/>
  <c r="S277" i="1" s="1"/>
  <c r="L277" i="1"/>
  <c r="M277" i="1" s="1"/>
  <c r="B278" i="1"/>
  <c r="C278" i="1" s="1"/>
  <c r="D278" i="1"/>
  <c r="E278" i="1"/>
  <c r="F278" i="1" s="1"/>
  <c r="G278" i="1"/>
  <c r="H278" i="1" s="1"/>
  <c r="I278" i="1"/>
  <c r="J278" i="1"/>
  <c r="K278" i="1"/>
  <c r="N278" i="1" s="1"/>
  <c r="O278" i="1" s="1"/>
  <c r="AV278" i="1" s="1"/>
  <c r="AW278" i="1" s="1"/>
  <c r="L278" i="1"/>
  <c r="M278" i="1" s="1"/>
  <c r="B279" i="1"/>
  <c r="C279" i="1" s="1"/>
  <c r="Y279" i="1" s="1"/>
  <c r="D279" i="1"/>
  <c r="E279" i="1"/>
  <c r="F279" i="1" s="1"/>
  <c r="G279" i="1"/>
  <c r="H279" i="1" s="1"/>
  <c r="I279" i="1"/>
  <c r="J279" i="1"/>
  <c r="K279" i="1"/>
  <c r="L279" i="1"/>
  <c r="M279" i="1" s="1"/>
  <c r="B280" i="1"/>
  <c r="C280" i="1" s="1"/>
  <c r="D280" i="1"/>
  <c r="E280" i="1"/>
  <c r="F280" i="1" s="1"/>
  <c r="G280" i="1"/>
  <c r="H280" i="1" s="1"/>
  <c r="I280" i="1"/>
  <c r="J280" i="1"/>
  <c r="K280" i="1"/>
  <c r="S280" i="1" s="1"/>
  <c r="L280" i="1"/>
  <c r="M280" i="1" s="1"/>
  <c r="B281" i="1"/>
  <c r="C281" i="1" s="1"/>
  <c r="D281" i="1"/>
  <c r="E281" i="1"/>
  <c r="F281" i="1" s="1"/>
  <c r="G281" i="1"/>
  <c r="H281" i="1" s="1"/>
  <c r="I281" i="1"/>
  <c r="J281" i="1"/>
  <c r="K281" i="1"/>
  <c r="S281" i="1" s="1"/>
  <c r="L281" i="1"/>
  <c r="M281" i="1" s="1"/>
  <c r="B282" i="1"/>
  <c r="C282" i="1" s="1"/>
  <c r="D282" i="1"/>
  <c r="E282" i="1"/>
  <c r="F282" i="1" s="1"/>
  <c r="G282" i="1"/>
  <c r="H282" i="1" s="1"/>
  <c r="I282" i="1"/>
  <c r="J282" i="1"/>
  <c r="K282" i="1"/>
  <c r="S282" i="1" s="1"/>
  <c r="L282" i="1"/>
  <c r="M282" i="1" s="1"/>
  <c r="B283" i="1"/>
  <c r="C283" i="1" s="1"/>
  <c r="D283" i="1"/>
  <c r="E283" i="1"/>
  <c r="F283" i="1" s="1"/>
  <c r="G283" i="1"/>
  <c r="H283" i="1" s="1"/>
  <c r="I283" i="1"/>
  <c r="J283" i="1"/>
  <c r="K283" i="1"/>
  <c r="S283" i="1" s="1"/>
  <c r="L283" i="1"/>
  <c r="M283" i="1" s="1"/>
  <c r="B284" i="1"/>
  <c r="C284" i="1" s="1"/>
  <c r="D284" i="1"/>
  <c r="E284" i="1"/>
  <c r="F284" i="1" s="1"/>
  <c r="G284" i="1"/>
  <c r="H284" i="1" s="1"/>
  <c r="I284" i="1"/>
  <c r="J284" i="1"/>
  <c r="K284" i="1"/>
  <c r="L284" i="1"/>
  <c r="M284" i="1" s="1"/>
  <c r="B285" i="1"/>
  <c r="C285" i="1" s="1"/>
  <c r="Y285" i="1" s="1"/>
  <c r="D285" i="1"/>
  <c r="E285" i="1"/>
  <c r="F285" i="1" s="1"/>
  <c r="G285" i="1"/>
  <c r="H285" i="1" s="1"/>
  <c r="I285" i="1"/>
  <c r="J285" i="1"/>
  <c r="K285" i="1"/>
  <c r="S285" i="1" s="1"/>
  <c r="L285" i="1"/>
  <c r="M285" i="1" s="1"/>
  <c r="B286" i="1"/>
  <c r="C286" i="1" s="1"/>
  <c r="D286" i="1"/>
  <c r="E286" i="1"/>
  <c r="F286" i="1" s="1"/>
  <c r="G286" i="1"/>
  <c r="H286" i="1" s="1"/>
  <c r="I286" i="1"/>
  <c r="J286" i="1"/>
  <c r="K286" i="1"/>
  <c r="N286" i="1" s="1"/>
  <c r="O286" i="1" s="1"/>
  <c r="AV286" i="1" s="1"/>
  <c r="AW286" i="1" s="1"/>
  <c r="L286" i="1"/>
  <c r="M286" i="1" s="1"/>
  <c r="B287" i="1"/>
  <c r="C287" i="1" s="1"/>
  <c r="Y287" i="1" s="1"/>
  <c r="D287" i="1"/>
  <c r="E287" i="1"/>
  <c r="F287" i="1" s="1"/>
  <c r="G287" i="1"/>
  <c r="H287" i="1" s="1"/>
  <c r="I287" i="1"/>
  <c r="J287" i="1"/>
  <c r="K287" i="1"/>
  <c r="L287" i="1"/>
  <c r="M287" i="1" s="1"/>
  <c r="B288" i="1"/>
  <c r="C288" i="1" s="1"/>
  <c r="D288" i="1"/>
  <c r="E288" i="1"/>
  <c r="F288" i="1" s="1"/>
  <c r="G288" i="1"/>
  <c r="H288" i="1" s="1"/>
  <c r="I288" i="1"/>
  <c r="J288" i="1"/>
  <c r="K288" i="1"/>
  <c r="S288" i="1" s="1"/>
  <c r="L288" i="1"/>
  <c r="M288" i="1" s="1"/>
  <c r="B289" i="1"/>
  <c r="C289" i="1" s="1"/>
  <c r="D289" i="1"/>
  <c r="E289" i="1"/>
  <c r="F289" i="1" s="1"/>
  <c r="G289" i="1"/>
  <c r="H289" i="1" s="1"/>
  <c r="I289" i="1"/>
  <c r="J289" i="1"/>
  <c r="K289" i="1"/>
  <c r="S289" i="1" s="1"/>
  <c r="L289" i="1"/>
  <c r="M289" i="1" s="1"/>
  <c r="B290" i="1"/>
  <c r="C290" i="1" s="1"/>
  <c r="D290" i="1"/>
  <c r="E290" i="1"/>
  <c r="F290" i="1" s="1"/>
  <c r="G290" i="1"/>
  <c r="H290" i="1" s="1"/>
  <c r="I290" i="1"/>
  <c r="J290" i="1"/>
  <c r="K290" i="1"/>
  <c r="S290" i="1" s="1"/>
  <c r="L290" i="1"/>
  <c r="M290" i="1" s="1"/>
  <c r="B291" i="1"/>
  <c r="C291" i="1" s="1"/>
  <c r="D291" i="1"/>
  <c r="E291" i="1"/>
  <c r="F291" i="1" s="1"/>
  <c r="G291" i="1"/>
  <c r="H291" i="1" s="1"/>
  <c r="I291" i="1"/>
  <c r="J291" i="1"/>
  <c r="K291" i="1"/>
  <c r="L291" i="1"/>
  <c r="M291" i="1" s="1"/>
  <c r="B292" i="1"/>
  <c r="C292" i="1" s="1"/>
  <c r="D292" i="1"/>
  <c r="E292" i="1"/>
  <c r="F292" i="1" s="1"/>
  <c r="G292" i="1"/>
  <c r="H292" i="1" s="1"/>
  <c r="I292" i="1"/>
  <c r="J292" i="1"/>
  <c r="K292" i="1"/>
  <c r="L292" i="1"/>
  <c r="M292" i="1" s="1"/>
  <c r="B293" i="1"/>
  <c r="C293" i="1" s="1"/>
  <c r="Y293" i="1" s="1"/>
  <c r="D293" i="1"/>
  <c r="E293" i="1"/>
  <c r="F293" i="1" s="1"/>
  <c r="G293" i="1"/>
  <c r="H293" i="1" s="1"/>
  <c r="I293" i="1"/>
  <c r="J293" i="1"/>
  <c r="K293" i="1"/>
  <c r="S293" i="1" s="1"/>
  <c r="L293" i="1"/>
  <c r="M293" i="1" s="1"/>
  <c r="B294" i="1"/>
  <c r="C294" i="1" s="1"/>
  <c r="D294" i="1"/>
  <c r="E294" i="1"/>
  <c r="F294" i="1" s="1"/>
  <c r="G294" i="1"/>
  <c r="H294" i="1" s="1"/>
  <c r="I294" i="1"/>
  <c r="J294" i="1"/>
  <c r="K294" i="1"/>
  <c r="N294" i="1" s="1"/>
  <c r="O294" i="1" s="1"/>
  <c r="AV294" i="1" s="1"/>
  <c r="AW294" i="1" s="1"/>
  <c r="L294" i="1"/>
  <c r="M294" i="1" s="1"/>
  <c r="B295" i="1"/>
  <c r="C295" i="1" s="1"/>
  <c r="Y295" i="1" s="1"/>
  <c r="D295" i="1"/>
  <c r="E295" i="1"/>
  <c r="F295" i="1" s="1"/>
  <c r="G295" i="1"/>
  <c r="H295" i="1" s="1"/>
  <c r="I295" i="1"/>
  <c r="J295" i="1"/>
  <c r="K295" i="1"/>
  <c r="N295" i="1" s="1"/>
  <c r="L295" i="1"/>
  <c r="M295" i="1" s="1"/>
  <c r="B296" i="1"/>
  <c r="C296" i="1" s="1"/>
  <c r="D296" i="1"/>
  <c r="E296" i="1"/>
  <c r="F296" i="1" s="1"/>
  <c r="G296" i="1"/>
  <c r="H296" i="1" s="1"/>
  <c r="I296" i="1"/>
  <c r="J296" i="1"/>
  <c r="K296" i="1"/>
  <c r="L296" i="1"/>
  <c r="M296" i="1" s="1"/>
  <c r="B297" i="1"/>
  <c r="C297" i="1" s="1"/>
  <c r="D297" i="1"/>
  <c r="E297" i="1"/>
  <c r="F297" i="1" s="1"/>
  <c r="G297" i="1"/>
  <c r="H297" i="1" s="1"/>
  <c r="I297" i="1"/>
  <c r="J297" i="1"/>
  <c r="K297" i="1"/>
  <c r="S297" i="1" s="1"/>
  <c r="L297" i="1"/>
  <c r="M297" i="1" s="1"/>
  <c r="B298" i="1"/>
  <c r="C298" i="1" s="1"/>
  <c r="D298" i="1"/>
  <c r="E298" i="1"/>
  <c r="F298" i="1" s="1"/>
  <c r="G298" i="1"/>
  <c r="H298" i="1" s="1"/>
  <c r="I298" i="1"/>
  <c r="J298" i="1"/>
  <c r="K298" i="1"/>
  <c r="S298" i="1" s="1"/>
  <c r="L298" i="1"/>
  <c r="M298" i="1" s="1"/>
  <c r="B299" i="1"/>
  <c r="C299" i="1" s="1"/>
  <c r="D299" i="1"/>
  <c r="E299" i="1"/>
  <c r="F299" i="1" s="1"/>
  <c r="G299" i="1"/>
  <c r="H299" i="1" s="1"/>
  <c r="I299" i="1"/>
  <c r="J299" i="1"/>
  <c r="K299" i="1"/>
  <c r="N299" i="1" s="1"/>
  <c r="L299" i="1"/>
  <c r="M299" i="1" s="1"/>
  <c r="B300" i="1"/>
  <c r="C300" i="1" s="1"/>
  <c r="D300" i="1"/>
  <c r="E300" i="1"/>
  <c r="F300" i="1" s="1"/>
  <c r="G300" i="1"/>
  <c r="H300" i="1" s="1"/>
  <c r="I300" i="1"/>
  <c r="J300" i="1"/>
  <c r="K300" i="1"/>
  <c r="N300" i="1" s="1"/>
  <c r="L300" i="1"/>
  <c r="M300" i="1" s="1"/>
  <c r="B301" i="1"/>
  <c r="C301" i="1" s="1"/>
  <c r="Y301" i="1" s="1"/>
  <c r="D301" i="1"/>
  <c r="E301" i="1"/>
  <c r="F301" i="1" s="1"/>
  <c r="G301" i="1"/>
  <c r="H301" i="1" s="1"/>
  <c r="I301" i="1"/>
  <c r="J301" i="1"/>
  <c r="K301" i="1"/>
  <c r="S301" i="1" s="1"/>
  <c r="L301" i="1"/>
  <c r="M301" i="1" s="1"/>
  <c r="B302" i="1"/>
  <c r="C302" i="1" s="1"/>
  <c r="D302" i="1"/>
  <c r="E302" i="1"/>
  <c r="F302" i="1" s="1"/>
  <c r="G302" i="1"/>
  <c r="H302" i="1" s="1"/>
  <c r="I302" i="1"/>
  <c r="J302" i="1"/>
  <c r="K302" i="1"/>
  <c r="R302" i="1" s="1"/>
  <c r="L302" i="1"/>
  <c r="M302" i="1" s="1"/>
  <c r="B303" i="1"/>
  <c r="C303" i="1" s="1"/>
  <c r="Y303" i="1" s="1"/>
  <c r="D303" i="1"/>
  <c r="E303" i="1"/>
  <c r="F303" i="1" s="1"/>
  <c r="G303" i="1"/>
  <c r="H303" i="1" s="1"/>
  <c r="I303" i="1"/>
  <c r="J303" i="1"/>
  <c r="K303" i="1"/>
  <c r="L303" i="1"/>
  <c r="M303" i="1" s="1"/>
  <c r="B304" i="1"/>
  <c r="C304" i="1" s="1"/>
  <c r="D304" i="1"/>
  <c r="E304" i="1"/>
  <c r="F304" i="1" s="1"/>
  <c r="G304" i="1"/>
  <c r="H304" i="1" s="1"/>
  <c r="I304" i="1"/>
  <c r="J304" i="1"/>
  <c r="K304" i="1"/>
  <c r="L304" i="1"/>
  <c r="M304" i="1" s="1"/>
  <c r="B305" i="1"/>
  <c r="C305" i="1" s="1"/>
  <c r="D305" i="1"/>
  <c r="E305" i="1"/>
  <c r="F305" i="1" s="1"/>
  <c r="G305" i="1"/>
  <c r="H305" i="1" s="1"/>
  <c r="I305" i="1"/>
  <c r="J305" i="1"/>
  <c r="K305" i="1"/>
  <c r="S305" i="1" s="1"/>
  <c r="L305" i="1"/>
  <c r="M305" i="1" s="1"/>
  <c r="B306" i="1"/>
  <c r="C306" i="1" s="1"/>
  <c r="X306" i="1" s="1"/>
  <c r="D306" i="1"/>
  <c r="E306" i="1"/>
  <c r="F306" i="1" s="1"/>
  <c r="G306" i="1"/>
  <c r="H306" i="1" s="1"/>
  <c r="I306" i="1"/>
  <c r="J306" i="1"/>
  <c r="K306" i="1"/>
  <c r="S306" i="1" s="1"/>
  <c r="L306" i="1"/>
  <c r="M306" i="1" s="1"/>
  <c r="B307" i="1"/>
  <c r="C307" i="1" s="1"/>
  <c r="Y307" i="1" s="1"/>
  <c r="D307" i="1"/>
  <c r="E307" i="1"/>
  <c r="F307" i="1" s="1"/>
  <c r="G307" i="1"/>
  <c r="H307" i="1" s="1"/>
  <c r="I307" i="1"/>
  <c r="J307" i="1"/>
  <c r="K307" i="1"/>
  <c r="L307" i="1"/>
  <c r="M307" i="1" s="1"/>
  <c r="B308" i="1"/>
  <c r="C308" i="1" s="1"/>
  <c r="D308" i="1"/>
  <c r="E308" i="1"/>
  <c r="F308" i="1" s="1"/>
  <c r="G308" i="1"/>
  <c r="H308" i="1" s="1"/>
  <c r="I308" i="1"/>
  <c r="J308" i="1"/>
  <c r="K308" i="1"/>
  <c r="N308" i="1" s="1"/>
  <c r="L308" i="1"/>
  <c r="M308" i="1" s="1"/>
  <c r="B309" i="1"/>
  <c r="C309" i="1" s="1"/>
  <c r="Y309" i="1" s="1"/>
  <c r="D309" i="1"/>
  <c r="E309" i="1"/>
  <c r="F309" i="1" s="1"/>
  <c r="G309" i="1"/>
  <c r="H309" i="1" s="1"/>
  <c r="I309" i="1"/>
  <c r="J309" i="1"/>
  <c r="K309" i="1"/>
  <c r="S309" i="1" s="1"/>
  <c r="L309" i="1"/>
  <c r="M309" i="1" s="1"/>
  <c r="B310" i="1"/>
  <c r="C310" i="1" s="1"/>
  <c r="Y310" i="1" s="1"/>
  <c r="D310" i="1"/>
  <c r="E310" i="1"/>
  <c r="F310" i="1" s="1"/>
  <c r="G310" i="1"/>
  <c r="H310" i="1" s="1"/>
  <c r="I310" i="1"/>
  <c r="J310" i="1"/>
  <c r="K310" i="1"/>
  <c r="N310" i="1" s="1"/>
  <c r="O310" i="1" s="1"/>
  <c r="AV310" i="1" s="1"/>
  <c r="AW310" i="1" s="1"/>
  <c r="L310" i="1"/>
  <c r="M310" i="1" s="1"/>
  <c r="B311" i="1"/>
  <c r="C311" i="1" s="1"/>
  <c r="D311" i="1"/>
  <c r="E311" i="1"/>
  <c r="F311" i="1" s="1"/>
  <c r="G311" i="1"/>
  <c r="H311" i="1" s="1"/>
  <c r="I311" i="1"/>
  <c r="J311" i="1"/>
  <c r="K311" i="1"/>
  <c r="S311" i="1" s="1"/>
  <c r="L311" i="1"/>
  <c r="M311" i="1" s="1"/>
  <c r="B312" i="1"/>
  <c r="C312" i="1" s="1"/>
  <c r="X312" i="1" s="1"/>
  <c r="D312" i="1"/>
  <c r="E312" i="1"/>
  <c r="F312" i="1" s="1"/>
  <c r="G312" i="1"/>
  <c r="H312" i="1" s="1"/>
  <c r="I312" i="1"/>
  <c r="J312" i="1"/>
  <c r="K312" i="1"/>
  <c r="S312" i="1" s="1"/>
  <c r="L312" i="1"/>
  <c r="M312" i="1" s="1"/>
  <c r="B313" i="1"/>
  <c r="C313" i="1" s="1"/>
  <c r="D313" i="1"/>
  <c r="E313" i="1"/>
  <c r="F313" i="1" s="1"/>
  <c r="G313" i="1"/>
  <c r="H313" i="1" s="1"/>
  <c r="I313" i="1"/>
  <c r="J313" i="1"/>
  <c r="K313" i="1"/>
  <c r="S313" i="1" s="1"/>
  <c r="L313" i="1"/>
  <c r="M313" i="1" s="1"/>
  <c r="B314" i="1"/>
  <c r="C314" i="1" s="1"/>
  <c r="X314" i="1" s="1"/>
  <c r="D314" i="1"/>
  <c r="E314" i="1"/>
  <c r="F314" i="1" s="1"/>
  <c r="G314" i="1"/>
  <c r="H314" i="1" s="1"/>
  <c r="I314" i="1"/>
  <c r="J314" i="1"/>
  <c r="K314" i="1"/>
  <c r="L314" i="1"/>
  <c r="M314" i="1" s="1"/>
  <c r="B315" i="1"/>
  <c r="C315" i="1" s="1"/>
  <c r="Y315" i="1" s="1"/>
  <c r="D315" i="1"/>
  <c r="E315" i="1"/>
  <c r="F315" i="1" s="1"/>
  <c r="G315" i="1"/>
  <c r="H315" i="1" s="1"/>
  <c r="I315" i="1"/>
  <c r="J315" i="1"/>
  <c r="K315" i="1"/>
  <c r="L315" i="1"/>
  <c r="M315" i="1" s="1"/>
  <c r="B316" i="1"/>
  <c r="C316" i="1" s="1"/>
  <c r="D316" i="1"/>
  <c r="E316" i="1"/>
  <c r="F316" i="1" s="1"/>
  <c r="G316" i="1"/>
  <c r="H316" i="1" s="1"/>
  <c r="I316" i="1"/>
  <c r="J316" i="1"/>
  <c r="K316" i="1"/>
  <c r="N316" i="1" s="1"/>
  <c r="O316" i="1" s="1"/>
  <c r="AV316" i="1" s="1"/>
  <c r="AW316" i="1" s="1"/>
  <c r="L316" i="1"/>
  <c r="M316" i="1" s="1"/>
  <c r="B317" i="1"/>
  <c r="C317" i="1" s="1"/>
  <c r="Y317" i="1" s="1"/>
  <c r="D317" i="1"/>
  <c r="E317" i="1"/>
  <c r="F317" i="1" s="1"/>
  <c r="G317" i="1"/>
  <c r="H317" i="1" s="1"/>
  <c r="I317" i="1"/>
  <c r="J317" i="1"/>
  <c r="K317" i="1"/>
  <c r="S317" i="1" s="1"/>
  <c r="L317" i="1"/>
  <c r="M317" i="1" s="1"/>
  <c r="B318" i="1"/>
  <c r="C318" i="1" s="1"/>
  <c r="Y318" i="1" s="1"/>
  <c r="D318" i="1"/>
  <c r="E318" i="1"/>
  <c r="F318" i="1" s="1"/>
  <c r="G318" i="1"/>
  <c r="H318" i="1" s="1"/>
  <c r="I318" i="1"/>
  <c r="J318" i="1"/>
  <c r="K318" i="1"/>
  <c r="S318" i="1" s="1"/>
  <c r="L318" i="1"/>
  <c r="M318" i="1" s="1"/>
  <c r="B319" i="1"/>
  <c r="C319" i="1" s="1"/>
  <c r="D319" i="1"/>
  <c r="E319" i="1"/>
  <c r="F319" i="1" s="1"/>
  <c r="G319" i="1"/>
  <c r="H319" i="1" s="1"/>
  <c r="I319" i="1"/>
  <c r="J319" i="1"/>
  <c r="K319" i="1"/>
  <c r="L319" i="1"/>
  <c r="M319" i="1" s="1"/>
  <c r="B320" i="1"/>
  <c r="C320" i="1" s="1"/>
  <c r="X320" i="1" s="1"/>
  <c r="D320" i="1"/>
  <c r="E320" i="1"/>
  <c r="F320" i="1" s="1"/>
  <c r="G320" i="1"/>
  <c r="H320" i="1" s="1"/>
  <c r="I320" i="1"/>
  <c r="J320" i="1"/>
  <c r="K320" i="1"/>
  <c r="L320" i="1"/>
  <c r="M320" i="1" s="1"/>
  <c r="B321" i="1"/>
  <c r="C321" i="1" s="1"/>
  <c r="D321" i="1"/>
  <c r="E321" i="1"/>
  <c r="F321" i="1" s="1"/>
  <c r="G321" i="1"/>
  <c r="H321" i="1" s="1"/>
  <c r="I321" i="1"/>
  <c r="J321" i="1"/>
  <c r="K321" i="1"/>
  <c r="S321" i="1" s="1"/>
  <c r="L321" i="1"/>
  <c r="M321" i="1" s="1"/>
  <c r="B322" i="1"/>
  <c r="C322" i="1" s="1"/>
  <c r="X322" i="1" s="1"/>
  <c r="D322" i="1"/>
  <c r="E322" i="1"/>
  <c r="F322" i="1" s="1"/>
  <c r="G322" i="1"/>
  <c r="H322" i="1" s="1"/>
  <c r="I322" i="1"/>
  <c r="J322" i="1"/>
  <c r="K322" i="1"/>
  <c r="L322" i="1"/>
  <c r="M322" i="1" s="1"/>
  <c r="B323" i="1"/>
  <c r="C323" i="1" s="1"/>
  <c r="Y323" i="1" s="1"/>
  <c r="D323" i="1"/>
  <c r="E323" i="1"/>
  <c r="F323" i="1" s="1"/>
  <c r="G323" i="1"/>
  <c r="H323" i="1" s="1"/>
  <c r="I323" i="1"/>
  <c r="J323" i="1"/>
  <c r="K323" i="1"/>
  <c r="L323" i="1"/>
  <c r="M323" i="1" s="1"/>
  <c r="B324" i="1"/>
  <c r="C324" i="1" s="1"/>
  <c r="D324" i="1"/>
  <c r="E324" i="1"/>
  <c r="F324" i="1" s="1"/>
  <c r="G324" i="1"/>
  <c r="H324" i="1" s="1"/>
  <c r="I324" i="1"/>
  <c r="J324" i="1"/>
  <c r="K324" i="1"/>
  <c r="S324" i="1" s="1"/>
  <c r="L324" i="1"/>
  <c r="M324" i="1" s="1"/>
  <c r="B325" i="1"/>
  <c r="C325" i="1" s="1"/>
  <c r="Y325" i="1" s="1"/>
  <c r="D325" i="1"/>
  <c r="E325" i="1"/>
  <c r="F325" i="1" s="1"/>
  <c r="G325" i="1"/>
  <c r="H325" i="1" s="1"/>
  <c r="I325" i="1"/>
  <c r="J325" i="1"/>
  <c r="K325" i="1"/>
  <c r="N325" i="1" s="1"/>
  <c r="L325" i="1"/>
  <c r="M325" i="1" s="1"/>
  <c r="B326" i="1"/>
  <c r="C326" i="1" s="1"/>
  <c r="Y326" i="1" s="1"/>
  <c r="D326" i="1"/>
  <c r="E326" i="1"/>
  <c r="F326" i="1" s="1"/>
  <c r="G326" i="1"/>
  <c r="H326" i="1" s="1"/>
  <c r="I326" i="1"/>
  <c r="J326" i="1"/>
  <c r="K326" i="1"/>
  <c r="L326" i="1"/>
  <c r="M326" i="1" s="1"/>
  <c r="B327" i="1"/>
  <c r="C327" i="1" s="1"/>
  <c r="D327" i="1"/>
  <c r="E327" i="1"/>
  <c r="F327" i="1" s="1"/>
  <c r="G327" i="1"/>
  <c r="H327" i="1" s="1"/>
  <c r="I327" i="1"/>
  <c r="J327" i="1"/>
  <c r="K327" i="1"/>
  <c r="N327" i="1" s="1"/>
  <c r="L327" i="1"/>
  <c r="M327" i="1" s="1"/>
  <c r="B328" i="1"/>
  <c r="C328" i="1" s="1"/>
  <c r="X328" i="1" s="1"/>
  <c r="D328" i="1"/>
  <c r="E328" i="1"/>
  <c r="F328" i="1" s="1"/>
  <c r="G328" i="1"/>
  <c r="H328" i="1" s="1"/>
  <c r="I328" i="1"/>
  <c r="J328" i="1"/>
  <c r="K328" i="1"/>
  <c r="L328" i="1"/>
  <c r="M328" i="1" s="1"/>
  <c r="B329" i="1"/>
  <c r="C329" i="1" s="1"/>
  <c r="D329" i="1"/>
  <c r="E329" i="1"/>
  <c r="F329" i="1" s="1"/>
  <c r="G329" i="1"/>
  <c r="H329" i="1" s="1"/>
  <c r="I329" i="1"/>
  <c r="J329" i="1"/>
  <c r="K329" i="1"/>
  <c r="N329" i="1" s="1"/>
  <c r="L329" i="1"/>
  <c r="M329" i="1" s="1"/>
  <c r="B330" i="1"/>
  <c r="C330" i="1" s="1"/>
  <c r="X330" i="1" s="1"/>
  <c r="D330" i="1"/>
  <c r="E330" i="1"/>
  <c r="F330" i="1" s="1"/>
  <c r="G330" i="1"/>
  <c r="H330" i="1" s="1"/>
  <c r="I330" i="1"/>
  <c r="J330" i="1"/>
  <c r="K330" i="1"/>
  <c r="L330" i="1"/>
  <c r="M330" i="1" s="1"/>
  <c r="B331" i="1"/>
  <c r="C331" i="1" s="1"/>
  <c r="Y331" i="1" s="1"/>
  <c r="D331" i="1"/>
  <c r="E331" i="1"/>
  <c r="F331" i="1" s="1"/>
  <c r="G331" i="1"/>
  <c r="H331" i="1" s="1"/>
  <c r="I331" i="1"/>
  <c r="J331" i="1"/>
  <c r="K331" i="1"/>
  <c r="N331" i="1" s="1"/>
  <c r="L331" i="1"/>
  <c r="M331" i="1" s="1"/>
  <c r="B332" i="1"/>
  <c r="C332" i="1" s="1"/>
  <c r="D332" i="1"/>
  <c r="E332" i="1"/>
  <c r="F332" i="1" s="1"/>
  <c r="G332" i="1"/>
  <c r="H332" i="1" s="1"/>
  <c r="I332" i="1"/>
  <c r="J332" i="1"/>
  <c r="K332" i="1"/>
  <c r="S332" i="1" s="1"/>
  <c r="L332" i="1"/>
  <c r="M332" i="1" s="1"/>
  <c r="B333" i="1"/>
  <c r="C333" i="1" s="1"/>
  <c r="X333" i="1" s="1"/>
  <c r="D333" i="1"/>
  <c r="E333" i="1"/>
  <c r="F333" i="1" s="1"/>
  <c r="G333" i="1"/>
  <c r="H333" i="1" s="1"/>
  <c r="I333" i="1"/>
  <c r="J333" i="1"/>
  <c r="K333" i="1"/>
  <c r="N333" i="1" s="1"/>
  <c r="L333" i="1"/>
  <c r="M333" i="1" s="1"/>
  <c r="B334" i="1"/>
  <c r="C334" i="1" s="1"/>
  <c r="D334" i="1"/>
  <c r="E334" i="1"/>
  <c r="F334" i="1" s="1"/>
  <c r="G334" i="1"/>
  <c r="H334" i="1" s="1"/>
  <c r="I334" i="1"/>
  <c r="J334" i="1"/>
  <c r="K334" i="1"/>
  <c r="L334" i="1"/>
  <c r="M334" i="1" s="1"/>
  <c r="B335" i="1"/>
  <c r="C335" i="1" s="1"/>
  <c r="X335" i="1" s="1"/>
  <c r="D335" i="1"/>
  <c r="E335" i="1"/>
  <c r="F335" i="1" s="1"/>
  <c r="G335" i="1"/>
  <c r="H335" i="1" s="1"/>
  <c r="I335" i="1"/>
  <c r="J335" i="1"/>
  <c r="K335" i="1"/>
  <c r="N335" i="1" s="1"/>
  <c r="L335" i="1"/>
  <c r="M335" i="1" s="1"/>
  <c r="B336" i="1"/>
  <c r="C336" i="1" s="1"/>
  <c r="D336" i="1"/>
  <c r="E336" i="1"/>
  <c r="F336" i="1" s="1"/>
  <c r="G336" i="1"/>
  <c r="H336" i="1" s="1"/>
  <c r="I336" i="1"/>
  <c r="J336" i="1"/>
  <c r="K336" i="1"/>
  <c r="S336" i="1" s="1"/>
  <c r="L336" i="1"/>
  <c r="M336" i="1" s="1"/>
  <c r="B337" i="1"/>
  <c r="C337" i="1" s="1"/>
  <c r="X337" i="1" s="1"/>
  <c r="D337" i="1"/>
  <c r="E337" i="1"/>
  <c r="F337" i="1" s="1"/>
  <c r="G337" i="1"/>
  <c r="H337" i="1" s="1"/>
  <c r="I337" i="1"/>
  <c r="J337" i="1"/>
  <c r="K337" i="1"/>
  <c r="S337" i="1" s="1"/>
  <c r="L337" i="1"/>
  <c r="M337" i="1" s="1"/>
  <c r="B338" i="1"/>
  <c r="C338" i="1" s="1"/>
  <c r="D338" i="1"/>
  <c r="E338" i="1"/>
  <c r="F338" i="1" s="1"/>
  <c r="G338" i="1"/>
  <c r="H338" i="1" s="1"/>
  <c r="I338" i="1"/>
  <c r="J338" i="1"/>
  <c r="K338" i="1"/>
  <c r="L338" i="1"/>
  <c r="M338" i="1" s="1"/>
  <c r="B339" i="1"/>
  <c r="C339" i="1" s="1"/>
  <c r="X339" i="1" s="1"/>
  <c r="D339" i="1"/>
  <c r="E339" i="1"/>
  <c r="F339" i="1" s="1"/>
  <c r="G339" i="1"/>
  <c r="H339" i="1" s="1"/>
  <c r="I339" i="1"/>
  <c r="J339" i="1"/>
  <c r="K339" i="1"/>
  <c r="L339" i="1"/>
  <c r="M339" i="1" s="1"/>
  <c r="B340" i="1"/>
  <c r="C340" i="1" s="1"/>
  <c r="D340" i="1"/>
  <c r="E340" i="1"/>
  <c r="F340" i="1" s="1"/>
  <c r="G340" i="1"/>
  <c r="H340" i="1" s="1"/>
  <c r="I340" i="1"/>
  <c r="J340" i="1"/>
  <c r="K340" i="1"/>
  <c r="R340" i="1" s="1"/>
  <c r="L340" i="1"/>
  <c r="M340" i="1" s="1"/>
  <c r="B341" i="1"/>
  <c r="C341" i="1" s="1"/>
  <c r="X341" i="1" s="1"/>
  <c r="D341" i="1"/>
  <c r="E341" i="1"/>
  <c r="F341" i="1" s="1"/>
  <c r="G341" i="1"/>
  <c r="H341" i="1" s="1"/>
  <c r="I341" i="1"/>
  <c r="J341" i="1"/>
  <c r="K341" i="1"/>
  <c r="S341" i="1" s="1"/>
  <c r="L341" i="1"/>
  <c r="M341" i="1" s="1"/>
  <c r="B342" i="1"/>
  <c r="C342" i="1" s="1"/>
  <c r="D342" i="1"/>
  <c r="E342" i="1"/>
  <c r="F342" i="1" s="1"/>
  <c r="G342" i="1"/>
  <c r="H342" i="1" s="1"/>
  <c r="I342" i="1"/>
  <c r="J342" i="1"/>
  <c r="K342" i="1"/>
  <c r="L342" i="1"/>
  <c r="M342" i="1" s="1"/>
  <c r="B343" i="1"/>
  <c r="C343" i="1" s="1"/>
  <c r="X343" i="1" s="1"/>
  <c r="D343" i="1"/>
  <c r="E343" i="1"/>
  <c r="F343" i="1" s="1"/>
  <c r="G343" i="1"/>
  <c r="H343" i="1" s="1"/>
  <c r="I343" i="1"/>
  <c r="J343" i="1"/>
  <c r="K343" i="1"/>
  <c r="R343" i="1" s="1"/>
  <c r="L343" i="1"/>
  <c r="M343" i="1" s="1"/>
  <c r="B344" i="1"/>
  <c r="C344" i="1" s="1"/>
  <c r="D344" i="1"/>
  <c r="E344" i="1"/>
  <c r="F344" i="1" s="1"/>
  <c r="G344" i="1"/>
  <c r="H344" i="1" s="1"/>
  <c r="I344" i="1"/>
  <c r="J344" i="1"/>
  <c r="K344" i="1"/>
  <c r="N344" i="1" s="1"/>
  <c r="O344" i="1" s="1"/>
  <c r="AV344" i="1" s="1"/>
  <c r="AW344" i="1" s="1"/>
  <c r="L344" i="1"/>
  <c r="M344" i="1" s="1"/>
  <c r="B345" i="1"/>
  <c r="C345" i="1" s="1"/>
  <c r="X345" i="1" s="1"/>
  <c r="D345" i="1"/>
  <c r="E345" i="1"/>
  <c r="F345" i="1" s="1"/>
  <c r="G345" i="1"/>
  <c r="H345" i="1" s="1"/>
  <c r="I345" i="1"/>
  <c r="J345" i="1"/>
  <c r="K345" i="1"/>
  <c r="N345" i="1" s="1"/>
  <c r="L345" i="1"/>
  <c r="M345" i="1" s="1"/>
  <c r="B346" i="1"/>
  <c r="C346" i="1" s="1"/>
  <c r="D346" i="1"/>
  <c r="E346" i="1"/>
  <c r="F346" i="1" s="1"/>
  <c r="G346" i="1"/>
  <c r="H346" i="1" s="1"/>
  <c r="I346" i="1"/>
  <c r="J346" i="1"/>
  <c r="K346" i="1"/>
  <c r="L346" i="1"/>
  <c r="M346" i="1" s="1"/>
  <c r="B347" i="1"/>
  <c r="C347" i="1" s="1"/>
  <c r="X347" i="1" s="1"/>
  <c r="D347" i="1"/>
  <c r="E347" i="1"/>
  <c r="F347" i="1" s="1"/>
  <c r="G347" i="1"/>
  <c r="H347" i="1" s="1"/>
  <c r="I347" i="1"/>
  <c r="J347" i="1"/>
  <c r="K347" i="1"/>
  <c r="R347" i="1" s="1"/>
  <c r="L347" i="1"/>
  <c r="M347" i="1" s="1"/>
  <c r="B348" i="1"/>
  <c r="C348" i="1" s="1"/>
  <c r="D348" i="1"/>
  <c r="E348" i="1"/>
  <c r="F348" i="1" s="1"/>
  <c r="G348" i="1"/>
  <c r="H348" i="1" s="1"/>
  <c r="I348" i="1"/>
  <c r="J348" i="1"/>
  <c r="K348" i="1"/>
  <c r="L348" i="1"/>
  <c r="M348" i="1" s="1"/>
  <c r="B349" i="1"/>
  <c r="C349" i="1" s="1"/>
  <c r="X349" i="1" s="1"/>
  <c r="D349" i="1"/>
  <c r="E349" i="1"/>
  <c r="F349" i="1" s="1"/>
  <c r="G349" i="1"/>
  <c r="H349" i="1" s="1"/>
  <c r="I349" i="1"/>
  <c r="J349" i="1"/>
  <c r="K349" i="1"/>
  <c r="N349" i="1" s="1"/>
  <c r="L349" i="1"/>
  <c r="M349" i="1" s="1"/>
  <c r="B350" i="1"/>
  <c r="C350" i="1" s="1"/>
  <c r="D350" i="1"/>
  <c r="E350" i="1"/>
  <c r="F350" i="1" s="1"/>
  <c r="G350" i="1"/>
  <c r="H350" i="1" s="1"/>
  <c r="I350" i="1"/>
  <c r="J350" i="1"/>
  <c r="K350" i="1"/>
  <c r="L350" i="1"/>
  <c r="M350" i="1" s="1"/>
  <c r="B351" i="1"/>
  <c r="C351" i="1" s="1"/>
  <c r="X351" i="1" s="1"/>
  <c r="D351" i="1"/>
  <c r="E351" i="1"/>
  <c r="F351" i="1" s="1"/>
  <c r="G351" i="1"/>
  <c r="H351" i="1" s="1"/>
  <c r="I351" i="1"/>
  <c r="J351" i="1"/>
  <c r="K351" i="1"/>
  <c r="L351" i="1"/>
  <c r="M351" i="1" s="1"/>
  <c r="B352" i="1"/>
  <c r="C352" i="1" s="1"/>
  <c r="D352" i="1"/>
  <c r="E352" i="1"/>
  <c r="F352" i="1" s="1"/>
  <c r="G352" i="1"/>
  <c r="H352" i="1" s="1"/>
  <c r="I352" i="1"/>
  <c r="J352" i="1"/>
  <c r="K352" i="1"/>
  <c r="N352" i="1" s="1"/>
  <c r="O352" i="1" s="1"/>
  <c r="AV352" i="1" s="1"/>
  <c r="AW352" i="1" s="1"/>
  <c r="L352" i="1"/>
  <c r="M352" i="1" s="1"/>
  <c r="B353" i="1"/>
  <c r="C353" i="1" s="1"/>
  <c r="X353" i="1" s="1"/>
  <c r="D353" i="1"/>
  <c r="E353" i="1"/>
  <c r="F353" i="1" s="1"/>
  <c r="G353" i="1"/>
  <c r="H353" i="1" s="1"/>
  <c r="I353" i="1"/>
  <c r="J353" i="1"/>
  <c r="K353" i="1"/>
  <c r="N353" i="1" s="1"/>
  <c r="O353" i="1" s="1"/>
  <c r="AV353" i="1" s="1"/>
  <c r="AW353" i="1" s="1"/>
  <c r="L353" i="1"/>
  <c r="M353" i="1" s="1"/>
  <c r="B354" i="1"/>
  <c r="C354" i="1" s="1"/>
  <c r="D354" i="1"/>
  <c r="E354" i="1"/>
  <c r="F354" i="1" s="1"/>
  <c r="G354" i="1"/>
  <c r="H354" i="1" s="1"/>
  <c r="I354" i="1"/>
  <c r="J354" i="1"/>
  <c r="K354" i="1"/>
  <c r="L354" i="1"/>
  <c r="M354" i="1" s="1"/>
  <c r="B355" i="1"/>
  <c r="C355" i="1" s="1"/>
  <c r="X355" i="1" s="1"/>
  <c r="D355" i="1"/>
  <c r="E355" i="1"/>
  <c r="F355" i="1" s="1"/>
  <c r="G355" i="1"/>
  <c r="H355" i="1" s="1"/>
  <c r="I355" i="1"/>
  <c r="J355" i="1"/>
  <c r="K355" i="1"/>
  <c r="S355" i="1" s="1"/>
  <c r="L355" i="1"/>
  <c r="M355" i="1" s="1"/>
  <c r="B356" i="1"/>
  <c r="C356" i="1" s="1"/>
  <c r="D356" i="1"/>
  <c r="E356" i="1"/>
  <c r="F356" i="1" s="1"/>
  <c r="G356" i="1"/>
  <c r="H356" i="1" s="1"/>
  <c r="I356" i="1"/>
  <c r="J356" i="1"/>
  <c r="K356" i="1"/>
  <c r="R356" i="1" s="1"/>
  <c r="L356" i="1"/>
  <c r="M356" i="1" s="1"/>
  <c r="B357" i="1"/>
  <c r="C357" i="1" s="1"/>
  <c r="X357" i="1" s="1"/>
  <c r="D357" i="1"/>
  <c r="E357" i="1"/>
  <c r="F357" i="1" s="1"/>
  <c r="G357" i="1"/>
  <c r="H357" i="1" s="1"/>
  <c r="I357" i="1"/>
  <c r="J357" i="1"/>
  <c r="K357" i="1"/>
  <c r="L357" i="1"/>
  <c r="M357" i="1" s="1"/>
  <c r="B358" i="1"/>
  <c r="C358" i="1" s="1"/>
  <c r="D358" i="1"/>
  <c r="E358" i="1"/>
  <c r="F358" i="1" s="1"/>
  <c r="G358" i="1"/>
  <c r="H358" i="1" s="1"/>
  <c r="I358" i="1"/>
  <c r="J358" i="1"/>
  <c r="K358" i="1"/>
  <c r="L358" i="1"/>
  <c r="M358" i="1" s="1"/>
  <c r="B359" i="1"/>
  <c r="C359" i="1" s="1"/>
  <c r="X359" i="1" s="1"/>
  <c r="D359" i="1"/>
  <c r="E359" i="1"/>
  <c r="F359" i="1" s="1"/>
  <c r="G359" i="1"/>
  <c r="H359" i="1" s="1"/>
  <c r="I359" i="1"/>
  <c r="J359" i="1"/>
  <c r="K359" i="1"/>
  <c r="L359" i="1"/>
  <c r="M359" i="1" s="1"/>
  <c r="B360" i="1"/>
  <c r="C360" i="1" s="1"/>
  <c r="D360" i="1"/>
  <c r="E360" i="1"/>
  <c r="F360" i="1" s="1"/>
  <c r="G360" i="1"/>
  <c r="H360" i="1" s="1"/>
  <c r="I360" i="1"/>
  <c r="J360" i="1"/>
  <c r="K360" i="1"/>
  <c r="R360" i="1" s="1"/>
  <c r="L360" i="1"/>
  <c r="M360" i="1" s="1"/>
  <c r="B361" i="1"/>
  <c r="C361" i="1" s="1"/>
  <c r="X361" i="1" s="1"/>
  <c r="D361" i="1"/>
  <c r="E361" i="1"/>
  <c r="F361" i="1" s="1"/>
  <c r="G361" i="1"/>
  <c r="H361" i="1" s="1"/>
  <c r="I361" i="1"/>
  <c r="J361" i="1"/>
  <c r="K361" i="1"/>
  <c r="S361" i="1" s="1"/>
  <c r="L361" i="1"/>
  <c r="M361" i="1" s="1"/>
  <c r="B362" i="1"/>
  <c r="C362" i="1" s="1"/>
  <c r="D362" i="1"/>
  <c r="E362" i="1"/>
  <c r="F362" i="1" s="1"/>
  <c r="G362" i="1"/>
  <c r="H362" i="1" s="1"/>
  <c r="I362" i="1"/>
  <c r="J362" i="1"/>
  <c r="K362" i="1"/>
  <c r="L362" i="1"/>
  <c r="M362" i="1" s="1"/>
  <c r="B363" i="1"/>
  <c r="C363" i="1" s="1"/>
  <c r="X363" i="1" s="1"/>
  <c r="D363" i="1"/>
  <c r="E363" i="1"/>
  <c r="F363" i="1" s="1"/>
  <c r="G363" i="1"/>
  <c r="H363" i="1" s="1"/>
  <c r="I363" i="1"/>
  <c r="J363" i="1"/>
  <c r="K363" i="1"/>
  <c r="N363" i="1" s="1"/>
  <c r="L363" i="1"/>
  <c r="M363" i="1" s="1"/>
  <c r="B364" i="1"/>
  <c r="C364" i="1" s="1"/>
  <c r="D364" i="1"/>
  <c r="E364" i="1"/>
  <c r="F364" i="1" s="1"/>
  <c r="G364" i="1"/>
  <c r="H364" i="1" s="1"/>
  <c r="I364" i="1"/>
  <c r="J364" i="1"/>
  <c r="K364" i="1"/>
  <c r="R364" i="1" s="1"/>
  <c r="L364" i="1"/>
  <c r="M364" i="1" s="1"/>
  <c r="B365" i="1"/>
  <c r="C365" i="1" s="1"/>
  <c r="X365" i="1" s="1"/>
  <c r="D365" i="1"/>
  <c r="E365" i="1"/>
  <c r="F365" i="1" s="1"/>
  <c r="G365" i="1"/>
  <c r="H365" i="1" s="1"/>
  <c r="I365" i="1"/>
  <c r="J365" i="1"/>
  <c r="K365" i="1"/>
  <c r="S365" i="1" s="1"/>
  <c r="L365" i="1"/>
  <c r="M365" i="1" s="1"/>
  <c r="B366" i="1"/>
  <c r="C366" i="1" s="1"/>
  <c r="D366" i="1"/>
  <c r="E366" i="1"/>
  <c r="F366" i="1" s="1"/>
  <c r="G366" i="1"/>
  <c r="H366" i="1" s="1"/>
  <c r="I366" i="1"/>
  <c r="J366" i="1"/>
  <c r="K366" i="1"/>
  <c r="L366" i="1"/>
  <c r="M366" i="1" s="1"/>
  <c r="B367" i="1"/>
  <c r="C367" i="1" s="1"/>
  <c r="X367" i="1" s="1"/>
  <c r="D367" i="1"/>
  <c r="E367" i="1"/>
  <c r="F367" i="1" s="1"/>
  <c r="G367" i="1"/>
  <c r="H367" i="1" s="1"/>
  <c r="I367" i="1"/>
  <c r="J367" i="1"/>
  <c r="K367" i="1"/>
  <c r="R367" i="1" s="1"/>
  <c r="L367" i="1"/>
  <c r="M367" i="1" s="1"/>
  <c r="B368" i="1"/>
  <c r="C368" i="1" s="1"/>
  <c r="D368" i="1"/>
  <c r="E368" i="1"/>
  <c r="F368" i="1" s="1"/>
  <c r="G368" i="1"/>
  <c r="H368" i="1" s="1"/>
  <c r="I368" i="1"/>
  <c r="J368" i="1"/>
  <c r="K368" i="1"/>
  <c r="R368" i="1" s="1"/>
  <c r="L368" i="1"/>
  <c r="M368" i="1" s="1"/>
  <c r="B369" i="1"/>
  <c r="C369" i="1" s="1"/>
  <c r="X369" i="1" s="1"/>
  <c r="D369" i="1"/>
  <c r="E369" i="1"/>
  <c r="F369" i="1" s="1"/>
  <c r="G369" i="1"/>
  <c r="H369" i="1" s="1"/>
  <c r="I369" i="1"/>
  <c r="J369" i="1"/>
  <c r="K369" i="1"/>
  <c r="N369" i="1" s="1"/>
  <c r="L369" i="1"/>
  <c r="M369" i="1" s="1"/>
  <c r="B370" i="1"/>
  <c r="C370" i="1" s="1"/>
  <c r="D370" i="1"/>
  <c r="E370" i="1"/>
  <c r="F370" i="1" s="1"/>
  <c r="G370" i="1"/>
  <c r="H370" i="1" s="1"/>
  <c r="I370" i="1"/>
  <c r="J370" i="1"/>
  <c r="K370" i="1"/>
  <c r="L370" i="1"/>
  <c r="M370" i="1" s="1"/>
  <c r="B371" i="1"/>
  <c r="C371" i="1" s="1"/>
  <c r="X371" i="1" s="1"/>
  <c r="D371" i="1"/>
  <c r="E371" i="1"/>
  <c r="F371" i="1" s="1"/>
  <c r="G371" i="1"/>
  <c r="H371" i="1" s="1"/>
  <c r="I371" i="1"/>
  <c r="J371" i="1"/>
  <c r="K371" i="1"/>
  <c r="L371" i="1"/>
  <c r="M371" i="1" s="1"/>
  <c r="B372" i="1"/>
  <c r="C372" i="1" s="1"/>
  <c r="D372" i="1"/>
  <c r="E372" i="1"/>
  <c r="F372" i="1" s="1"/>
  <c r="G372" i="1"/>
  <c r="H372" i="1" s="1"/>
  <c r="I372" i="1"/>
  <c r="J372" i="1"/>
  <c r="K372" i="1"/>
  <c r="N372" i="1" s="1"/>
  <c r="O372" i="1" s="1"/>
  <c r="AV372" i="1" s="1"/>
  <c r="AW372" i="1" s="1"/>
  <c r="L372" i="1"/>
  <c r="M372" i="1" s="1"/>
  <c r="B373" i="1"/>
  <c r="C373" i="1" s="1"/>
  <c r="X373" i="1" s="1"/>
  <c r="D373" i="1"/>
  <c r="E373" i="1"/>
  <c r="F373" i="1" s="1"/>
  <c r="G373" i="1"/>
  <c r="H373" i="1" s="1"/>
  <c r="I373" i="1"/>
  <c r="J373" i="1"/>
  <c r="K373" i="1"/>
  <c r="L373" i="1"/>
  <c r="M373" i="1" s="1"/>
  <c r="B374" i="1"/>
  <c r="C374" i="1" s="1"/>
  <c r="D374" i="1"/>
  <c r="E374" i="1"/>
  <c r="F374" i="1" s="1"/>
  <c r="G374" i="1"/>
  <c r="H374" i="1" s="1"/>
  <c r="I374" i="1"/>
  <c r="J374" i="1"/>
  <c r="K374" i="1"/>
  <c r="L374" i="1"/>
  <c r="M374" i="1" s="1"/>
  <c r="B375" i="1"/>
  <c r="C375" i="1" s="1"/>
  <c r="X375" i="1" s="1"/>
  <c r="D375" i="1"/>
  <c r="E375" i="1"/>
  <c r="F375" i="1" s="1"/>
  <c r="G375" i="1"/>
  <c r="H375" i="1" s="1"/>
  <c r="I375" i="1"/>
  <c r="J375" i="1"/>
  <c r="K375" i="1"/>
  <c r="R375" i="1" s="1"/>
  <c r="L375" i="1"/>
  <c r="M375" i="1" s="1"/>
  <c r="B376" i="1"/>
  <c r="C376" i="1" s="1"/>
  <c r="D376" i="1"/>
  <c r="E376" i="1"/>
  <c r="F376" i="1" s="1"/>
  <c r="G376" i="1"/>
  <c r="H376" i="1" s="1"/>
  <c r="I376" i="1"/>
  <c r="J376" i="1"/>
  <c r="K376" i="1"/>
  <c r="R376" i="1" s="1"/>
  <c r="L376" i="1"/>
  <c r="M376" i="1" s="1"/>
  <c r="B377" i="1"/>
  <c r="C377" i="1" s="1"/>
  <c r="X377" i="1" s="1"/>
  <c r="D377" i="1"/>
  <c r="E377" i="1"/>
  <c r="F377" i="1" s="1"/>
  <c r="G377" i="1"/>
  <c r="H377" i="1" s="1"/>
  <c r="I377" i="1"/>
  <c r="J377" i="1"/>
  <c r="K377" i="1"/>
  <c r="L377" i="1"/>
  <c r="M377" i="1" s="1"/>
  <c r="B378" i="1"/>
  <c r="C378" i="1" s="1"/>
  <c r="D378" i="1"/>
  <c r="E378" i="1"/>
  <c r="F378" i="1" s="1"/>
  <c r="G378" i="1"/>
  <c r="H378" i="1" s="1"/>
  <c r="I378" i="1"/>
  <c r="J378" i="1"/>
  <c r="K378" i="1"/>
  <c r="L378" i="1"/>
  <c r="M378" i="1" s="1"/>
  <c r="B379" i="1"/>
  <c r="C379" i="1" s="1"/>
  <c r="X379" i="1" s="1"/>
  <c r="D379" i="1"/>
  <c r="E379" i="1"/>
  <c r="F379" i="1" s="1"/>
  <c r="G379" i="1"/>
  <c r="H379" i="1" s="1"/>
  <c r="I379" i="1"/>
  <c r="J379" i="1"/>
  <c r="K379" i="1"/>
  <c r="S379" i="1" s="1"/>
  <c r="L379" i="1"/>
  <c r="M379" i="1" s="1"/>
  <c r="B380" i="1"/>
  <c r="C380" i="1" s="1"/>
  <c r="D380" i="1"/>
  <c r="E380" i="1"/>
  <c r="F380" i="1" s="1"/>
  <c r="G380" i="1"/>
  <c r="H380" i="1" s="1"/>
  <c r="I380" i="1"/>
  <c r="J380" i="1"/>
  <c r="K380" i="1"/>
  <c r="L380" i="1"/>
  <c r="M380" i="1" s="1"/>
  <c r="B381" i="1"/>
  <c r="C381" i="1" s="1"/>
  <c r="X381" i="1" s="1"/>
  <c r="D381" i="1"/>
  <c r="E381" i="1"/>
  <c r="F381" i="1" s="1"/>
  <c r="G381" i="1"/>
  <c r="H381" i="1" s="1"/>
  <c r="I381" i="1"/>
  <c r="J381" i="1"/>
  <c r="K381" i="1"/>
  <c r="R381" i="1" s="1"/>
  <c r="L381" i="1"/>
  <c r="M381" i="1" s="1"/>
  <c r="B382" i="1"/>
  <c r="C382" i="1" s="1"/>
  <c r="D382" i="1"/>
  <c r="E382" i="1"/>
  <c r="F382" i="1" s="1"/>
  <c r="G382" i="1"/>
  <c r="H382" i="1" s="1"/>
  <c r="I382" i="1"/>
  <c r="J382" i="1"/>
  <c r="K382" i="1"/>
  <c r="L382" i="1"/>
  <c r="M382" i="1" s="1"/>
  <c r="B383" i="1"/>
  <c r="C383" i="1" s="1"/>
  <c r="X383" i="1" s="1"/>
  <c r="D383" i="1"/>
  <c r="E383" i="1"/>
  <c r="F383" i="1" s="1"/>
  <c r="G383" i="1"/>
  <c r="H383" i="1" s="1"/>
  <c r="I383" i="1"/>
  <c r="J383" i="1"/>
  <c r="K383" i="1"/>
  <c r="N383" i="1" s="1"/>
  <c r="L383" i="1"/>
  <c r="M383" i="1" s="1"/>
  <c r="B384" i="1"/>
  <c r="C384" i="1" s="1"/>
  <c r="D384" i="1"/>
  <c r="E384" i="1"/>
  <c r="F384" i="1" s="1"/>
  <c r="G384" i="1"/>
  <c r="H384" i="1" s="1"/>
  <c r="I384" i="1"/>
  <c r="J384" i="1"/>
  <c r="K384" i="1"/>
  <c r="L384" i="1"/>
  <c r="M384" i="1" s="1"/>
  <c r="B385" i="1"/>
  <c r="C385" i="1" s="1"/>
  <c r="X385" i="1" s="1"/>
  <c r="D385" i="1"/>
  <c r="E385" i="1"/>
  <c r="F385" i="1" s="1"/>
  <c r="G385" i="1"/>
  <c r="H385" i="1" s="1"/>
  <c r="I385" i="1"/>
  <c r="J385" i="1"/>
  <c r="K385" i="1"/>
  <c r="N385" i="1" s="1"/>
  <c r="O385" i="1" s="1"/>
  <c r="AV385" i="1" s="1"/>
  <c r="AW385" i="1" s="1"/>
  <c r="L385" i="1"/>
  <c r="M385" i="1" s="1"/>
  <c r="B386" i="1"/>
  <c r="C386" i="1" s="1"/>
  <c r="D386" i="1"/>
  <c r="E386" i="1"/>
  <c r="F386" i="1" s="1"/>
  <c r="G386" i="1"/>
  <c r="H386" i="1" s="1"/>
  <c r="I386" i="1"/>
  <c r="J386" i="1"/>
  <c r="K386" i="1"/>
  <c r="L386" i="1"/>
  <c r="M386" i="1" s="1"/>
  <c r="B387" i="1"/>
  <c r="C387" i="1" s="1"/>
  <c r="X387" i="1" s="1"/>
  <c r="D387" i="1"/>
  <c r="E387" i="1"/>
  <c r="F387" i="1" s="1"/>
  <c r="G387" i="1"/>
  <c r="H387" i="1" s="1"/>
  <c r="I387" i="1"/>
  <c r="J387" i="1"/>
  <c r="K387" i="1"/>
  <c r="L387" i="1"/>
  <c r="M387" i="1" s="1"/>
  <c r="B388" i="1"/>
  <c r="C388" i="1" s="1"/>
  <c r="D388" i="1"/>
  <c r="E388" i="1"/>
  <c r="F388" i="1" s="1"/>
  <c r="G388" i="1"/>
  <c r="H388" i="1" s="1"/>
  <c r="I388" i="1"/>
  <c r="J388" i="1"/>
  <c r="K388" i="1"/>
  <c r="N388" i="1" s="1"/>
  <c r="O388" i="1" s="1"/>
  <c r="AV388" i="1" s="1"/>
  <c r="AW388" i="1" s="1"/>
  <c r="L388" i="1"/>
  <c r="M388" i="1" s="1"/>
  <c r="B389" i="1"/>
  <c r="C389" i="1" s="1"/>
  <c r="X389" i="1" s="1"/>
  <c r="D389" i="1"/>
  <c r="E389" i="1"/>
  <c r="F389" i="1" s="1"/>
  <c r="G389" i="1"/>
  <c r="H389" i="1" s="1"/>
  <c r="I389" i="1"/>
  <c r="J389" i="1"/>
  <c r="K389" i="1"/>
  <c r="N389" i="1" s="1"/>
  <c r="L389" i="1"/>
  <c r="M389" i="1" s="1"/>
  <c r="B390" i="1"/>
  <c r="C390" i="1" s="1"/>
  <c r="D390" i="1"/>
  <c r="E390" i="1"/>
  <c r="F390" i="1" s="1"/>
  <c r="G390" i="1"/>
  <c r="H390" i="1" s="1"/>
  <c r="I390" i="1"/>
  <c r="J390" i="1"/>
  <c r="K390" i="1"/>
  <c r="S390" i="1" s="1"/>
  <c r="L390" i="1"/>
  <c r="M390" i="1" s="1"/>
  <c r="B391" i="1"/>
  <c r="C391" i="1" s="1"/>
  <c r="X391" i="1" s="1"/>
  <c r="D391" i="1"/>
  <c r="E391" i="1"/>
  <c r="F391" i="1" s="1"/>
  <c r="G391" i="1"/>
  <c r="H391" i="1" s="1"/>
  <c r="I391" i="1"/>
  <c r="J391" i="1"/>
  <c r="K391" i="1"/>
  <c r="L391" i="1"/>
  <c r="M391" i="1" s="1"/>
  <c r="B392" i="1"/>
  <c r="C392" i="1" s="1"/>
  <c r="D392" i="1"/>
  <c r="E392" i="1"/>
  <c r="F392" i="1" s="1"/>
  <c r="G392" i="1"/>
  <c r="H392" i="1" s="1"/>
  <c r="I392" i="1"/>
  <c r="J392" i="1"/>
  <c r="K392" i="1"/>
  <c r="L392" i="1"/>
  <c r="M392" i="1" s="1"/>
  <c r="B393" i="1"/>
  <c r="C393" i="1" s="1"/>
  <c r="X393" i="1" s="1"/>
  <c r="D393" i="1"/>
  <c r="E393" i="1"/>
  <c r="F393" i="1" s="1"/>
  <c r="G393" i="1"/>
  <c r="H393" i="1" s="1"/>
  <c r="I393" i="1"/>
  <c r="J393" i="1"/>
  <c r="K393" i="1"/>
  <c r="L393" i="1"/>
  <c r="M393" i="1" s="1"/>
  <c r="B394" i="1"/>
  <c r="C394" i="1" s="1"/>
  <c r="D394" i="1"/>
  <c r="E394" i="1"/>
  <c r="F394" i="1" s="1"/>
  <c r="G394" i="1"/>
  <c r="H394" i="1" s="1"/>
  <c r="I394" i="1"/>
  <c r="J394" i="1"/>
  <c r="K394" i="1"/>
  <c r="S394" i="1" s="1"/>
  <c r="L394" i="1"/>
  <c r="M394" i="1" s="1"/>
  <c r="B395" i="1"/>
  <c r="C395" i="1" s="1"/>
  <c r="X395" i="1" s="1"/>
  <c r="D395" i="1"/>
  <c r="E395" i="1"/>
  <c r="F395" i="1" s="1"/>
  <c r="G395" i="1"/>
  <c r="H395" i="1" s="1"/>
  <c r="I395" i="1"/>
  <c r="J395" i="1"/>
  <c r="K395" i="1"/>
  <c r="N395" i="1" s="1"/>
  <c r="L395" i="1"/>
  <c r="M395" i="1" s="1"/>
  <c r="B396" i="1"/>
  <c r="C396" i="1" s="1"/>
  <c r="D396" i="1"/>
  <c r="E396" i="1"/>
  <c r="F396" i="1" s="1"/>
  <c r="G396" i="1"/>
  <c r="H396" i="1" s="1"/>
  <c r="I396" i="1"/>
  <c r="J396" i="1"/>
  <c r="K396" i="1"/>
  <c r="N396" i="1" s="1"/>
  <c r="L396" i="1"/>
  <c r="M396" i="1" s="1"/>
  <c r="B397" i="1"/>
  <c r="C397" i="1" s="1"/>
  <c r="X397" i="1" s="1"/>
  <c r="D397" i="1"/>
  <c r="E397" i="1"/>
  <c r="F397" i="1" s="1"/>
  <c r="G397" i="1"/>
  <c r="H397" i="1" s="1"/>
  <c r="I397" i="1"/>
  <c r="J397" i="1"/>
  <c r="K397" i="1"/>
  <c r="L397" i="1"/>
  <c r="M397" i="1" s="1"/>
  <c r="B398" i="1"/>
  <c r="C398" i="1" s="1"/>
  <c r="D398" i="1"/>
  <c r="E398" i="1"/>
  <c r="F398" i="1" s="1"/>
  <c r="G398" i="1"/>
  <c r="H398" i="1" s="1"/>
  <c r="I398" i="1"/>
  <c r="J398" i="1"/>
  <c r="K398" i="1"/>
  <c r="L398" i="1"/>
  <c r="M398" i="1" s="1"/>
  <c r="B399" i="1"/>
  <c r="C399" i="1" s="1"/>
  <c r="D399" i="1"/>
  <c r="E399" i="1"/>
  <c r="F399" i="1" s="1"/>
  <c r="G399" i="1"/>
  <c r="H399" i="1" s="1"/>
  <c r="I399" i="1"/>
  <c r="J399" i="1"/>
  <c r="K399" i="1"/>
  <c r="L399" i="1"/>
  <c r="M399" i="1" s="1"/>
  <c r="B400" i="1"/>
  <c r="C400" i="1" s="1"/>
  <c r="D400" i="1"/>
  <c r="E400" i="1"/>
  <c r="F400" i="1" s="1"/>
  <c r="G400" i="1"/>
  <c r="H400" i="1" s="1"/>
  <c r="I400" i="1"/>
  <c r="J400" i="1"/>
  <c r="K400" i="1"/>
  <c r="R400" i="1" s="1"/>
  <c r="L400" i="1"/>
  <c r="M400" i="1" s="1"/>
  <c r="B401" i="1"/>
  <c r="C401" i="1" s="1"/>
  <c r="X401" i="1" s="1"/>
  <c r="D401" i="1"/>
  <c r="E401" i="1"/>
  <c r="F401" i="1" s="1"/>
  <c r="G401" i="1"/>
  <c r="H401" i="1" s="1"/>
  <c r="I401" i="1"/>
  <c r="J401" i="1"/>
  <c r="K401" i="1"/>
  <c r="N401" i="1" s="1"/>
  <c r="L401" i="1"/>
  <c r="M401" i="1" s="1"/>
  <c r="B402" i="1"/>
  <c r="C402" i="1" s="1"/>
  <c r="D402" i="1"/>
  <c r="E402" i="1"/>
  <c r="F402" i="1" s="1"/>
  <c r="G402" i="1"/>
  <c r="H402" i="1" s="1"/>
  <c r="I402" i="1"/>
  <c r="J402" i="1"/>
  <c r="K402" i="1"/>
  <c r="L402" i="1"/>
  <c r="M402" i="1" s="1"/>
  <c r="B403" i="1"/>
  <c r="C403" i="1" s="1"/>
  <c r="D403" i="1"/>
  <c r="E403" i="1"/>
  <c r="F403" i="1" s="1"/>
  <c r="G403" i="1"/>
  <c r="H403" i="1" s="1"/>
  <c r="I403" i="1"/>
  <c r="J403" i="1"/>
  <c r="K403" i="1"/>
  <c r="S403" i="1" s="1"/>
  <c r="L403" i="1"/>
  <c r="M403" i="1" s="1"/>
  <c r="B404" i="1"/>
  <c r="C404" i="1" s="1"/>
  <c r="D404" i="1"/>
  <c r="E404" i="1"/>
  <c r="F404" i="1" s="1"/>
  <c r="G404" i="1"/>
  <c r="H404" i="1" s="1"/>
  <c r="I404" i="1"/>
  <c r="J404" i="1"/>
  <c r="K404" i="1"/>
  <c r="R404" i="1" s="1"/>
  <c r="L404" i="1"/>
  <c r="M404" i="1" s="1"/>
  <c r="B405" i="1"/>
  <c r="C405" i="1" s="1"/>
  <c r="X405" i="1" s="1"/>
  <c r="D405" i="1"/>
  <c r="E405" i="1"/>
  <c r="F405" i="1" s="1"/>
  <c r="G405" i="1"/>
  <c r="H405" i="1" s="1"/>
  <c r="I405" i="1"/>
  <c r="J405" i="1"/>
  <c r="K405" i="1"/>
  <c r="N405" i="1" s="1"/>
  <c r="L405" i="1"/>
  <c r="M405" i="1" s="1"/>
  <c r="B406" i="1"/>
  <c r="C406" i="1" s="1"/>
  <c r="D406" i="1"/>
  <c r="E406" i="1"/>
  <c r="F406" i="1" s="1"/>
  <c r="G406" i="1"/>
  <c r="H406" i="1" s="1"/>
  <c r="I406" i="1"/>
  <c r="J406" i="1"/>
  <c r="K406" i="1"/>
  <c r="L406" i="1"/>
  <c r="M406" i="1" s="1"/>
  <c r="B407" i="1"/>
  <c r="C407" i="1" s="1"/>
  <c r="D407" i="1"/>
  <c r="E407" i="1"/>
  <c r="F407" i="1" s="1"/>
  <c r="G407" i="1"/>
  <c r="H407" i="1" s="1"/>
  <c r="I407" i="1"/>
  <c r="J407" i="1"/>
  <c r="K407" i="1"/>
  <c r="R407" i="1" s="1"/>
  <c r="L407" i="1"/>
  <c r="M407" i="1" s="1"/>
  <c r="B408" i="1"/>
  <c r="C408" i="1" s="1"/>
  <c r="D408" i="1"/>
  <c r="E408" i="1"/>
  <c r="F408" i="1" s="1"/>
  <c r="G408" i="1"/>
  <c r="H408" i="1" s="1"/>
  <c r="I408" i="1"/>
  <c r="J408" i="1"/>
  <c r="K408" i="1"/>
  <c r="S408" i="1" s="1"/>
  <c r="L408" i="1"/>
  <c r="M408" i="1" s="1"/>
  <c r="B409" i="1"/>
  <c r="C409" i="1" s="1"/>
  <c r="X409" i="1" s="1"/>
  <c r="D409" i="1"/>
  <c r="E409" i="1"/>
  <c r="F409" i="1" s="1"/>
  <c r="G409" i="1"/>
  <c r="H409" i="1" s="1"/>
  <c r="I409" i="1"/>
  <c r="J409" i="1"/>
  <c r="K409" i="1"/>
  <c r="N409" i="1" s="1"/>
  <c r="L409" i="1"/>
  <c r="M409" i="1" s="1"/>
  <c r="B410" i="1"/>
  <c r="C410" i="1" s="1"/>
  <c r="D410" i="1"/>
  <c r="E410" i="1"/>
  <c r="F410" i="1" s="1"/>
  <c r="G410" i="1"/>
  <c r="H410" i="1" s="1"/>
  <c r="I410" i="1"/>
  <c r="J410" i="1"/>
  <c r="K410" i="1"/>
  <c r="L410" i="1"/>
  <c r="M410" i="1" s="1"/>
  <c r="B411" i="1"/>
  <c r="C411" i="1" s="1"/>
  <c r="D411" i="1"/>
  <c r="E411" i="1"/>
  <c r="F411" i="1" s="1"/>
  <c r="G411" i="1"/>
  <c r="H411" i="1" s="1"/>
  <c r="I411" i="1"/>
  <c r="J411" i="1"/>
  <c r="K411" i="1"/>
  <c r="L411" i="1"/>
  <c r="M411" i="1" s="1"/>
  <c r="B412" i="1"/>
  <c r="C412" i="1" s="1"/>
  <c r="D412" i="1"/>
  <c r="E412" i="1"/>
  <c r="F412" i="1" s="1"/>
  <c r="G412" i="1"/>
  <c r="H412" i="1" s="1"/>
  <c r="I412" i="1"/>
  <c r="J412" i="1"/>
  <c r="K412" i="1"/>
  <c r="S412" i="1" s="1"/>
  <c r="L412" i="1"/>
  <c r="M412" i="1" s="1"/>
  <c r="B413" i="1"/>
  <c r="C413" i="1" s="1"/>
  <c r="X413" i="1" s="1"/>
  <c r="D413" i="1"/>
  <c r="E413" i="1"/>
  <c r="F413" i="1" s="1"/>
  <c r="G413" i="1"/>
  <c r="H413" i="1" s="1"/>
  <c r="I413" i="1"/>
  <c r="J413" i="1"/>
  <c r="K413" i="1"/>
  <c r="N413" i="1" s="1"/>
  <c r="L413" i="1"/>
  <c r="M413" i="1" s="1"/>
  <c r="B414" i="1"/>
  <c r="C414" i="1" s="1"/>
  <c r="D414" i="1"/>
  <c r="E414" i="1"/>
  <c r="F414" i="1" s="1"/>
  <c r="G414" i="1"/>
  <c r="H414" i="1" s="1"/>
  <c r="I414" i="1"/>
  <c r="J414" i="1"/>
  <c r="K414" i="1"/>
  <c r="N414" i="1" s="1"/>
  <c r="L414" i="1"/>
  <c r="M414" i="1" s="1"/>
  <c r="B415" i="1"/>
  <c r="C415" i="1" s="1"/>
  <c r="D415" i="1"/>
  <c r="E415" i="1"/>
  <c r="F415" i="1" s="1"/>
  <c r="G415" i="1"/>
  <c r="H415" i="1" s="1"/>
  <c r="I415" i="1"/>
  <c r="J415" i="1"/>
  <c r="K415" i="1"/>
  <c r="L415" i="1"/>
  <c r="M415" i="1" s="1"/>
  <c r="B416" i="1"/>
  <c r="C416" i="1" s="1"/>
  <c r="D416" i="1"/>
  <c r="E416" i="1"/>
  <c r="F416" i="1" s="1"/>
  <c r="G416" i="1"/>
  <c r="H416" i="1" s="1"/>
  <c r="I416" i="1"/>
  <c r="J416" i="1"/>
  <c r="K416" i="1"/>
  <c r="S416" i="1" s="1"/>
  <c r="L416" i="1"/>
  <c r="M416" i="1" s="1"/>
  <c r="B417" i="1"/>
  <c r="C417" i="1" s="1"/>
  <c r="X417" i="1" s="1"/>
  <c r="D417" i="1"/>
  <c r="E417" i="1"/>
  <c r="F417" i="1" s="1"/>
  <c r="G417" i="1"/>
  <c r="H417" i="1" s="1"/>
  <c r="I417" i="1"/>
  <c r="J417" i="1"/>
  <c r="K417" i="1"/>
  <c r="R417" i="1" s="1"/>
  <c r="L417" i="1"/>
  <c r="M417" i="1" s="1"/>
  <c r="B418" i="1"/>
  <c r="C418" i="1" s="1"/>
  <c r="D418" i="1"/>
  <c r="E418" i="1"/>
  <c r="F418" i="1" s="1"/>
  <c r="G418" i="1"/>
  <c r="H418" i="1" s="1"/>
  <c r="I418" i="1"/>
  <c r="J418" i="1"/>
  <c r="K418" i="1"/>
  <c r="L418" i="1"/>
  <c r="M418" i="1" s="1"/>
  <c r="B419" i="1"/>
  <c r="C419" i="1" s="1"/>
  <c r="D419" i="1"/>
  <c r="E419" i="1"/>
  <c r="F419" i="1" s="1"/>
  <c r="G419" i="1"/>
  <c r="H419" i="1" s="1"/>
  <c r="I419" i="1"/>
  <c r="J419" i="1"/>
  <c r="K419" i="1"/>
  <c r="N419" i="1" s="1"/>
  <c r="O419" i="1" s="1"/>
  <c r="AV419" i="1" s="1"/>
  <c r="AW419" i="1" s="1"/>
  <c r="L419" i="1"/>
  <c r="M419" i="1" s="1"/>
  <c r="B420" i="1"/>
  <c r="C420" i="1" s="1"/>
  <c r="D420" i="1"/>
  <c r="E420" i="1"/>
  <c r="F420" i="1" s="1"/>
  <c r="G420" i="1"/>
  <c r="H420" i="1" s="1"/>
  <c r="I420" i="1"/>
  <c r="J420" i="1"/>
  <c r="K420" i="1"/>
  <c r="S420" i="1" s="1"/>
  <c r="L420" i="1"/>
  <c r="M420" i="1" s="1"/>
  <c r="B421" i="1"/>
  <c r="C421" i="1" s="1"/>
  <c r="X421" i="1" s="1"/>
  <c r="D421" i="1"/>
  <c r="E421" i="1"/>
  <c r="F421" i="1" s="1"/>
  <c r="G421" i="1"/>
  <c r="H421" i="1" s="1"/>
  <c r="I421" i="1"/>
  <c r="J421" i="1"/>
  <c r="K421" i="1"/>
  <c r="R421" i="1" s="1"/>
  <c r="L421" i="1"/>
  <c r="M421" i="1" s="1"/>
  <c r="B422" i="1"/>
  <c r="C422" i="1" s="1"/>
  <c r="D422" i="1"/>
  <c r="E422" i="1"/>
  <c r="F422" i="1" s="1"/>
  <c r="G422" i="1"/>
  <c r="H422" i="1" s="1"/>
  <c r="I422" i="1"/>
  <c r="J422" i="1"/>
  <c r="K422" i="1"/>
  <c r="L422" i="1"/>
  <c r="M422" i="1" s="1"/>
  <c r="B423" i="1"/>
  <c r="C423" i="1" s="1"/>
  <c r="D423" i="1"/>
  <c r="E423" i="1"/>
  <c r="F423" i="1" s="1"/>
  <c r="G423" i="1"/>
  <c r="H423" i="1" s="1"/>
  <c r="I423" i="1"/>
  <c r="J423" i="1"/>
  <c r="K423" i="1"/>
  <c r="N423" i="1" s="1"/>
  <c r="O423" i="1" s="1"/>
  <c r="AV423" i="1" s="1"/>
  <c r="AW423" i="1" s="1"/>
  <c r="L423" i="1"/>
  <c r="M423" i="1" s="1"/>
  <c r="B424" i="1"/>
  <c r="C424" i="1" s="1"/>
  <c r="D424" i="1"/>
  <c r="E424" i="1"/>
  <c r="F424" i="1" s="1"/>
  <c r="G424" i="1"/>
  <c r="H424" i="1" s="1"/>
  <c r="I424" i="1"/>
  <c r="J424" i="1"/>
  <c r="K424" i="1"/>
  <c r="S424" i="1" s="1"/>
  <c r="L424" i="1"/>
  <c r="M424" i="1" s="1"/>
  <c r="B425" i="1"/>
  <c r="C425" i="1" s="1"/>
  <c r="X425" i="1" s="1"/>
  <c r="D425" i="1"/>
  <c r="E425" i="1"/>
  <c r="F425" i="1" s="1"/>
  <c r="G425" i="1"/>
  <c r="H425" i="1" s="1"/>
  <c r="I425" i="1"/>
  <c r="J425" i="1"/>
  <c r="K425" i="1"/>
  <c r="R425" i="1" s="1"/>
  <c r="L425" i="1"/>
  <c r="M425" i="1" s="1"/>
  <c r="B426" i="1"/>
  <c r="C426" i="1" s="1"/>
  <c r="D426" i="1"/>
  <c r="E426" i="1"/>
  <c r="F426" i="1" s="1"/>
  <c r="G426" i="1"/>
  <c r="H426" i="1" s="1"/>
  <c r="I426" i="1"/>
  <c r="J426" i="1"/>
  <c r="K426" i="1"/>
  <c r="N426" i="1" s="1"/>
  <c r="L426" i="1"/>
  <c r="M426" i="1" s="1"/>
  <c r="B427" i="1"/>
  <c r="C427" i="1" s="1"/>
  <c r="D427" i="1"/>
  <c r="E427" i="1"/>
  <c r="F427" i="1" s="1"/>
  <c r="G427" i="1"/>
  <c r="H427" i="1" s="1"/>
  <c r="I427" i="1"/>
  <c r="J427" i="1"/>
  <c r="K427" i="1"/>
  <c r="N427" i="1" s="1"/>
  <c r="L427" i="1"/>
  <c r="M427" i="1" s="1"/>
  <c r="B428" i="1"/>
  <c r="C428" i="1" s="1"/>
  <c r="D428" i="1"/>
  <c r="E428" i="1"/>
  <c r="F428" i="1" s="1"/>
  <c r="G428" i="1"/>
  <c r="H428" i="1" s="1"/>
  <c r="I428" i="1"/>
  <c r="J428" i="1"/>
  <c r="K428" i="1"/>
  <c r="S428" i="1" s="1"/>
  <c r="L428" i="1"/>
  <c r="M428" i="1" s="1"/>
  <c r="B429" i="1"/>
  <c r="C429" i="1" s="1"/>
  <c r="X429" i="1" s="1"/>
  <c r="D429" i="1"/>
  <c r="E429" i="1"/>
  <c r="F429" i="1" s="1"/>
  <c r="G429" i="1"/>
  <c r="H429" i="1" s="1"/>
  <c r="I429" i="1"/>
  <c r="J429" i="1"/>
  <c r="K429" i="1"/>
  <c r="N429" i="1" s="1"/>
  <c r="L429" i="1"/>
  <c r="M429" i="1" s="1"/>
  <c r="B430" i="1"/>
  <c r="C430" i="1" s="1"/>
  <c r="D430" i="1"/>
  <c r="E430" i="1"/>
  <c r="F430" i="1" s="1"/>
  <c r="G430" i="1"/>
  <c r="H430" i="1" s="1"/>
  <c r="I430" i="1"/>
  <c r="J430" i="1"/>
  <c r="K430" i="1"/>
  <c r="N430" i="1" s="1"/>
  <c r="L430" i="1"/>
  <c r="M430" i="1" s="1"/>
  <c r="B431" i="1"/>
  <c r="C431" i="1" s="1"/>
  <c r="D431" i="1"/>
  <c r="E431" i="1"/>
  <c r="F431" i="1" s="1"/>
  <c r="G431" i="1"/>
  <c r="H431" i="1" s="1"/>
  <c r="I431" i="1"/>
  <c r="J431" i="1"/>
  <c r="K431" i="1"/>
  <c r="N431" i="1" s="1"/>
  <c r="O431" i="1" s="1"/>
  <c r="AV431" i="1" s="1"/>
  <c r="AW431" i="1" s="1"/>
  <c r="L431" i="1"/>
  <c r="M431" i="1" s="1"/>
  <c r="B432" i="1"/>
  <c r="C432" i="1" s="1"/>
  <c r="D432" i="1"/>
  <c r="E432" i="1"/>
  <c r="F432" i="1" s="1"/>
  <c r="G432" i="1"/>
  <c r="H432" i="1" s="1"/>
  <c r="I432" i="1"/>
  <c r="J432" i="1"/>
  <c r="K432" i="1"/>
  <c r="S432" i="1" s="1"/>
  <c r="L432" i="1"/>
  <c r="M432" i="1" s="1"/>
  <c r="B433" i="1"/>
  <c r="C433" i="1" s="1"/>
  <c r="X433" i="1" s="1"/>
  <c r="D433" i="1"/>
  <c r="E433" i="1"/>
  <c r="F433" i="1" s="1"/>
  <c r="G433" i="1"/>
  <c r="H433" i="1" s="1"/>
  <c r="I433" i="1"/>
  <c r="J433" i="1"/>
  <c r="K433" i="1"/>
  <c r="N433" i="1" s="1"/>
  <c r="O433" i="1" s="1"/>
  <c r="AV433" i="1" s="1"/>
  <c r="AW433" i="1" s="1"/>
  <c r="L433" i="1"/>
  <c r="M433" i="1" s="1"/>
  <c r="B434" i="1"/>
  <c r="C434" i="1" s="1"/>
  <c r="D434" i="1"/>
  <c r="E434" i="1"/>
  <c r="F434" i="1" s="1"/>
  <c r="G434" i="1"/>
  <c r="H434" i="1" s="1"/>
  <c r="I434" i="1"/>
  <c r="J434" i="1"/>
  <c r="K434" i="1"/>
  <c r="S434" i="1" s="1"/>
  <c r="L434" i="1"/>
  <c r="M434" i="1" s="1"/>
  <c r="B435" i="1"/>
  <c r="C435" i="1" s="1"/>
  <c r="D435" i="1"/>
  <c r="E435" i="1"/>
  <c r="F435" i="1" s="1"/>
  <c r="G435" i="1"/>
  <c r="H435" i="1" s="1"/>
  <c r="I435" i="1"/>
  <c r="J435" i="1"/>
  <c r="K435" i="1"/>
  <c r="L435" i="1"/>
  <c r="M435" i="1" s="1"/>
  <c r="B436" i="1"/>
  <c r="C436" i="1" s="1"/>
  <c r="D436" i="1"/>
  <c r="E436" i="1"/>
  <c r="F436" i="1" s="1"/>
  <c r="G436" i="1"/>
  <c r="H436" i="1" s="1"/>
  <c r="I436" i="1"/>
  <c r="J436" i="1"/>
  <c r="K436" i="1"/>
  <c r="S436" i="1" s="1"/>
  <c r="L436" i="1"/>
  <c r="M436" i="1" s="1"/>
  <c r="B437" i="1"/>
  <c r="C437" i="1" s="1"/>
  <c r="X437" i="1" s="1"/>
  <c r="D437" i="1"/>
  <c r="E437" i="1"/>
  <c r="F437" i="1" s="1"/>
  <c r="G437" i="1"/>
  <c r="H437" i="1" s="1"/>
  <c r="I437" i="1"/>
  <c r="J437" i="1"/>
  <c r="K437" i="1"/>
  <c r="R437" i="1" s="1"/>
  <c r="L437" i="1"/>
  <c r="M437" i="1" s="1"/>
  <c r="B438" i="1"/>
  <c r="C438" i="1" s="1"/>
  <c r="D438" i="1"/>
  <c r="E438" i="1"/>
  <c r="F438" i="1" s="1"/>
  <c r="G438" i="1"/>
  <c r="H438" i="1" s="1"/>
  <c r="I438" i="1"/>
  <c r="J438" i="1"/>
  <c r="K438" i="1"/>
  <c r="S438" i="1" s="1"/>
  <c r="L438" i="1"/>
  <c r="M438" i="1" s="1"/>
  <c r="B439" i="1"/>
  <c r="C439" i="1" s="1"/>
  <c r="D439" i="1"/>
  <c r="E439" i="1"/>
  <c r="F439" i="1" s="1"/>
  <c r="G439" i="1"/>
  <c r="H439" i="1" s="1"/>
  <c r="I439" i="1"/>
  <c r="J439" i="1"/>
  <c r="K439" i="1"/>
  <c r="N439" i="1" s="1"/>
  <c r="O439" i="1" s="1"/>
  <c r="AV439" i="1" s="1"/>
  <c r="AW439" i="1" s="1"/>
  <c r="L439" i="1"/>
  <c r="M439" i="1" s="1"/>
  <c r="B440" i="1"/>
  <c r="C440" i="1" s="1"/>
  <c r="D440" i="1"/>
  <c r="E440" i="1"/>
  <c r="F440" i="1" s="1"/>
  <c r="G440" i="1"/>
  <c r="H440" i="1" s="1"/>
  <c r="I440" i="1"/>
  <c r="J440" i="1"/>
  <c r="K440" i="1"/>
  <c r="S440" i="1" s="1"/>
  <c r="L440" i="1"/>
  <c r="M440" i="1" s="1"/>
  <c r="B441" i="1"/>
  <c r="C441" i="1" s="1"/>
  <c r="Y441" i="1" s="1"/>
  <c r="D441" i="1"/>
  <c r="E441" i="1"/>
  <c r="F441" i="1" s="1"/>
  <c r="G441" i="1"/>
  <c r="H441" i="1" s="1"/>
  <c r="I441" i="1"/>
  <c r="J441" i="1"/>
  <c r="K441" i="1"/>
  <c r="N441" i="1" s="1"/>
  <c r="O441" i="1" s="1"/>
  <c r="AV441" i="1" s="1"/>
  <c r="AW441" i="1" s="1"/>
  <c r="L441" i="1"/>
  <c r="M441" i="1" s="1"/>
  <c r="B442" i="1"/>
  <c r="C442" i="1" s="1"/>
  <c r="D442" i="1"/>
  <c r="E442" i="1"/>
  <c r="F442" i="1" s="1"/>
  <c r="G442" i="1"/>
  <c r="H442" i="1" s="1"/>
  <c r="I442" i="1"/>
  <c r="J442" i="1"/>
  <c r="K442" i="1"/>
  <c r="S442" i="1" s="1"/>
  <c r="L442" i="1"/>
  <c r="M442" i="1" s="1"/>
  <c r="B443" i="1"/>
  <c r="C443" i="1" s="1"/>
  <c r="X443" i="1" s="1"/>
  <c r="D443" i="1"/>
  <c r="E443" i="1"/>
  <c r="F443" i="1" s="1"/>
  <c r="G443" i="1"/>
  <c r="H443" i="1" s="1"/>
  <c r="I443" i="1"/>
  <c r="J443" i="1"/>
  <c r="K443" i="1"/>
  <c r="S443" i="1" s="1"/>
  <c r="L443" i="1"/>
  <c r="M443" i="1" s="1"/>
  <c r="B444" i="1"/>
  <c r="C444" i="1" s="1"/>
  <c r="D444" i="1"/>
  <c r="E444" i="1"/>
  <c r="F444" i="1" s="1"/>
  <c r="G444" i="1"/>
  <c r="H444" i="1" s="1"/>
  <c r="I444" i="1"/>
  <c r="J444" i="1"/>
  <c r="K444" i="1"/>
  <c r="S444" i="1" s="1"/>
  <c r="L444" i="1"/>
  <c r="M444" i="1" s="1"/>
  <c r="B445" i="1"/>
  <c r="C445" i="1" s="1"/>
  <c r="D445" i="1"/>
  <c r="E445" i="1"/>
  <c r="F445" i="1" s="1"/>
  <c r="G445" i="1"/>
  <c r="H445" i="1" s="1"/>
  <c r="I445" i="1"/>
  <c r="J445" i="1"/>
  <c r="K445" i="1"/>
  <c r="S445" i="1" s="1"/>
  <c r="L445" i="1"/>
  <c r="M445" i="1" s="1"/>
  <c r="B446" i="1"/>
  <c r="C446" i="1" s="1"/>
  <c r="X446" i="1" s="1"/>
  <c r="D446" i="1"/>
  <c r="E446" i="1"/>
  <c r="F446" i="1" s="1"/>
  <c r="G446" i="1"/>
  <c r="H446" i="1" s="1"/>
  <c r="I446" i="1"/>
  <c r="J446" i="1"/>
  <c r="K446" i="1"/>
  <c r="S446" i="1" s="1"/>
  <c r="L446" i="1"/>
  <c r="M446" i="1" s="1"/>
  <c r="B447" i="1"/>
  <c r="C447" i="1" s="1"/>
  <c r="D447" i="1"/>
  <c r="E447" i="1"/>
  <c r="F447" i="1" s="1"/>
  <c r="G447" i="1"/>
  <c r="H447" i="1" s="1"/>
  <c r="I447" i="1"/>
  <c r="J447" i="1"/>
  <c r="K447" i="1"/>
  <c r="N447" i="1" s="1"/>
  <c r="L447" i="1"/>
  <c r="M447" i="1" s="1"/>
  <c r="B448" i="1"/>
  <c r="C448" i="1" s="1"/>
  <c r="D448" i="1"/>
  <c r="E448" i="1"/>
  <c r="F448" i="1" s="1"/>
  <c r="G448" i="1"/>
  <c r="H448" i="1" s="1"/>
  <c r="I448" i="1"/>
  <c r="J448" i="1"/>
  <c r="K448" i="1"/>
  <c r="S448" i="1" s="1"/>
  <c r="L448" i="1"/>
  <c r="M448" i="1" s="1"/>
  <c r="B449" i="1"/>
  <c r="C449" i="1" s="1"/>
  <c r="Y449" i="1" s="1"/>
  <c r="D449" i="1"/>
  <c r="E449" i="1"/>
  <c r="F449" i="1" s="1"/>
  <c r="G449" i="1"/>
  <c r="H449" i="1" s="1"/>
  <c r="I449" i="1"/>
  <c r="J449" i="1"/>
  <c r="K449" i="1"/>
  <c r="N449" i="1" s="1"/>
  <c r="O449" i="1" s="1"/>
  <c r="AV449" i="1" s="1"/>
  <c r="AW449" i="1" s="1"/>
  <c r="L449" i="1"/>
  <c r="M449" i="1" s="1"/>
  <c r="B450" i="1"/>
  <c r="C450" i="1" s="1"/>
  <c r="D450" i="1"/>
  <c r="E450" i="1"/>
  <c r="F450" i="1" s="1"/>
  <c r="G450" i="1"/>
  <c r="H450" i="1" s="1"/>
  <c r="I450" i="1"/>
  <c r="J450" i="1"/>
  <c r="K450" i="1"/>
  <c r="S450" i="1" s="1"/>
  <c r="L450" i="1"/>
  <c r="M450" i="1" s="1"/>
  <c r="B451" i="1"/>
  <c r="C451" i="1" s="1"/>
  <c r="Y451" i="1" s="1"/>
  <c r="D451" i="1"/>
  <c r="E451" i="1"/>
  <c r="F451" i="1" s="1"/>
  <c r="G451" i="1"/>
  <c r="H451" i="1" s="1"/>
  <c r="I451" i="1"/>
  <c r="J451" i="1"/>
  <c r="K451" i="1"/>
  <c r="S451" i="1" s="1"/>
  <c r="L451" i="1"/>
  <c r="M451" i="1" s="1"/>
  <c r="B452" i="1"/>
  <c r="C452" i="1" s="1"/>
  <c r="D452" i="1"/>
  <c r="E452" i="1"/>
  <c r="F452" i="1" s="1"/>
  <c r="G452" i="1"/>
  <c r="H452" i="1" s="1"/>
  <c r="I452" i="1"/>
  <c r="J452" i="1"/>
  <c r="K452" i="1"/>
  <c r="S452" i="1" s="1"/>
  <c r="L452" i="1"/>
  <c r="M452" i="1" s="1"/>
  <c r="B453" i="1"/>
  <c r="C453" i="1" s="1"/>
  <c r="Y453" i="1" s="1"/>
  <c r="D453" i="1"/>
  <c r="E453" i="1"/>
  <c r="F453" i="1" s="1"/>
  <c r="G453" i="1"/>
  <c r="H453" i="1" s="1"/>
  <c r="I453" i="1"/>
  <c r="J453" i="1"/>
  <c r="K453" i="1"/>
  <c r="S453" i="1" s="1"/>
  <c r="L453" i="1"/>
  <c r="M453" i="1" s="1"/>
  <c r="B454" i="1"/>
  <c r="C454" i="1" s="1"/>
  <c r="D454" i="1"/>
  <c r="E454" i="1"/>
  <c r="F454" i="1" s="1"/>
  <c r="G454" i="1"/>
  <c r="H454" i="1" s="1"/>
  <c r="I454" i="1"/>
  <c r="J454" i="1"/>
  <c r="K454" i="1"/>
  <c r="S454" i="1" s="1"/>
  <c r="L454" i="1"/>
  <c r="M454" i="1" s="1"/>
  <c r="B455" i="1"/>
  <c r="C455" i="1" s="1"/>
  <c r="Y455" i="1" s="1"/>
  <c r="D455" i="1"/>
  <c r="E455" i="1"/>
  <c r="F455" i="1" s="1"/>
  <c r="G455" i="1"/>
  <c r="H455" i="1" s="1"/>
  <c r="I455" i="1"/>
  <c r="J455" i="1"/>
  <c r="K455" i="1"/>
  <c r="N455" i="1" s="1"/>
  <c r="O455" i="1" s="1"/>
  <c r="AV455" i="1" s="1"/>
  <c r="AW455" i="1" s="1"/>
  <c r="L455" i="1"/>
  <c r="M455" i="1" s="1"/>
  <c r="B456" i="1"/>
  <c r="C456" i="1" s="1"/>
  <c r="D456" i="1"/>
  <c r="E456" i="1"/>
  <c r="F456" i="1" s="1"/>
  <c r="G456" i="1"/>
  <c r="H456" i="1" s="1"/>
  <c r="I456" i="1"/>
  <c r="J456" i="1"/>
  <c r="K456" i="1"/>
  <c r="S456" i="1" s="1"/>
  <c r="L456" i="1"/>
  <c r="M456" i="1" s="1"/>
  <c r="B457" i="1"/>
  <c r="C457" i="1" s="1"/>
  <c r="Y457" i="1" s="1"/>
  <c r="D457" i="1"/>
  <c r="E457" i="1"/>
  <c r="F457" i="1" s="1"/>
  <c r="G457" i="1"/>
  <c r="H457" i="1" s="1"/>
  <c r="I457" i="1"/>
  <c r="J457" i="1"/>
  <c r="K457" i="1"/>
  <c r="N457" i="1" s="1"/>
  <c r="O457" i="1" s="1"/>
  <c r="AV457" i="1" s="1"/>
  <c r="AW457" i="1" s="1"/>
  <c r="L457" i="1"/>
  <c r="M457" i="1" s="1"/>
  <c r="B458" i="1"/>
  <c r="C458" i="1" s="1"/>
  <c r="D458" i="1"/>
  <c r="E458" i="1"/>
  <c r="F458" i="1" s="1"/>
  <c r="G458" i="1"/>
  <c r="H458" i="1" s="1"/>
  <c r="I458" i="1"/>
  <c r="J458" i="1"/>
  <c r="K458" i="1"/>
  <c r="S458" i="1" s="1"/>
  <c r="L458" i="1"/>
  <c r="M458" i="1" s="1"/>
  <c r="B459" i="1"/>
  <c r="C459" i="1" s="1"/>
  <c r="Y459" i="1" s="1"/>
  <c r="D459" i="1"/>
  <c r="E459" i="1"/>
  <c r="F459" i="1" s="1"/>
  <c r="G459" i="1"/>
  <c r="H459" i="1" s="1"/>
  <c r="I459" i="1"/>
  <c r="J459" i="1"/>
  <c r="K459" i="1"/>
  <c r="N459" i="1" s="1"/>
  <c r="O459" i="1" s="1"/>
  <c r="AV459" i="1" s="1"/>
  <c r="AW459" i="1" s="1"/>
  <c r="L459" i="1"/>
  <c r="M459" i="1" s="1"/>
  <c r="B460" i="1"/>
  <c r="C460" i="1" s="1"/>
  <c r="D460" i="1"/>
  <c r="E460" i="1"/>
  <c r="F460" i="1" s="1"/>
  <c r="G460" i="1"/>
  <c r="H460" i="1" s="1"/>
  <c r="I460" i="1"/>
  <c r="J460" i="1"/>
  <c r="K460" i="1"/>
  <c r="S460" i="1" s="1"/>
  <c r="L460" i="1"/>
  <c r="M460" i="1" s="1"/>
  <c r="B461" i="1"/>
  <c r="C461" i="1" s="1"/>
  <c r="Y461" i="1" s="1"/>
  <c r="D461" i="1"/>
  <c r="E461" i="1"/>
  <c r="F461" i="1" s="1"/>
  <c r="G461" i="1"/>
  <c r="H461" i="1" s="1"/>
  <c r="I461" i="1"/>
  <c r="J461" i="1"/>
  <c r="K461" i="1"/>
  <c r="N461" i="1" s="1"/>
  <c r="O461" i="1" s="1"/>
  <c r="AV461" i="1" s="1"/>
  <c r="AW461" i="1" s="1"/>
  <c r="L461" i="1"/>
  <c r="M461" i="1" s="1"/>
  <c r="B462" i="1"/>
  <c r="C462" i="1" s="1"/>
  <c r="D462" i="1"/>
  <c r="E462" i="1"/>
  <c r="F462" i="1" s="1"/>
  <c r="G462" i="1"/>
  <c r="H462" i="1" s="1"/>
  <c r="I462" i="1"/>
  <c r="J462" i="1"/>
  <c r="K462" i="1"/>
  <c r="S462" i="1" s="1"/>
  <c r="L462" i="1"/>
  <c r="M462" i="1" s="1"/>
  <c r="B463" i="1"/>
  <c r="C463" i="1" s="1"/>
  <c r="Y463" i="1" s="1"/>
  <c r="D463" i="1"/>
  <c r="E463" i="1"/>
  <c r="F463" i="1" s="1"/>
  <c r="G463" i="1"/>
  <c r="H463" i="1" s="1"/>
  <c r="I463" i="1"/>
  <c r="J463" i="1"/>
  <c r="K463" i="1"/>
  <c r="S463" i="1" s="1"/>
  <c r="L463" i="1"/>
  <c r="M463" i="1" s="1"/>
  <c r="B464" i="1"/>
  <c r="C464" i="1" s="1"/>
  <c r="D464" i="1"/>
  <c r="E464" i="1"/>
  <c r="F464" i="1" s="1"/>
  <c r="G464" i="1"/>
  <c r="H464" i="1" s="1"/>
  <c r="I464" i="1"/>
  <c r="J464" i="1"/>
  <c r="K464" i="1"/>
  <c r="S464" i="1" s="1"/>
  <c r="L464" i="1"/>
  <c r="M464" i="1" s="1"/>
  <c r="B465" i="1"/>
  <c r="C465" i="1" s="1"/>
  <c r="Y465" i="1" s="1"/>
  <c r="D465" i="1"/>
  <c r="E465" i="1"/>
  <c r="F465" i="1" s="1"/>
  <c r="G465" i="1"/>
  <c r="H465" i="1" s="1"/>
  <c r="I465" i="1"/>
  <c r="J465" i="1"/>
  <c r="K465" i="1"/>
  <c r="S465" i="1" s="1"/>
  <c r="L465" i="1"/>
  <c r="M465" i="1" s="1"/>
  <c r="B466" i="1"/>
  <c r="C466" i="1" s="1"/>
  <c r="D466" i="1"/>
  <c r="E466" i="1"/>
  <c r="F466" i="1" s="1"/>
  <c r="G466" i="1"/>
  <c r="H466" i="1" s="1"/>
  <c r="I466" i="1"/>
  <c r="J466" i="1"/>
  <c r="K466" i="1"/>
  <c r="S466" i="1" s="1"/>
  <c r="L466" i="1"/>
  <c r="M466" i="1" s="1"/>
  <c r="B467" i="1"/>
  <c r="C467" i="1" s="1"/>
  <c r="Y467" i="1" s="1"/>
  <c r="D467" i="1"/>
  <c r="E467" i="1"/>
  <c r="F467" i="1" s="1"/>
  <c r="G467" i="1"/>
  <c r="H467" i="1" s="1"/>
  <c r="I467" i="1"/>
  <c r="J467" i="1"/>
  <c r="K467" i="1"/>
  <c r="N467" i="1" s="1"/>
  <c r="L467" i="1"/>
  <c r="M467" i="1" s="1"/>
  <c r="B468" i="1"/>
  <c r="C468" i="1" s="1"/>
  <c r="D468" i="1"/>
  <c r="E468" i="1"/>
  <c r="F468" i="1" s="1"/>
  <c r="G468" i="1"/>
  <c r="H468" i="1" s="1"/>
  <c r="I468" i="1"/>
  <c r="J468" i="1"/>
  <c r="K468" i="1"/>
  <c r="S468" i="1" s="1"/>
  <c r="L468" i="1"/>
  <c r="M468" i="1" s="1"/>
  <c r="B469" i="1"/>
  <c r="C469" i="1" s="1"/>
  <c r="Y469" i="1" s="1"/>
  <c r="D469" i="1"/>
  <c r="E469" i="1"/>
  <c r="F469" i="1" s="1"/>
  <c r="G469" i="1"/>
  <c r="H469" i="1" s="1"/>
  <c r="I469" i="1"/>
  <c r="J469" i="1"/>
  <c r="K469" i="1"/>
  <c r="N469" i="1" s="1"/>
  <c r="O469" i="1" s="1"/>
  <c r="AV469" i="1" s="1"/>
  <c r="AW469" i="1" s="1"/>
  <c r="L469" i="1"/>
  <c r="M469" i="1" s="1"/>
  <c r="B470" i="1"/>
  <c r="C470" i="1" s="1"/>
  <c r="D470" i="1"/>
  <c r="E470" i="1"/>
  <c r="F470" i="1" s="1"/>
  <c r="G470" i="1"/>
  <c r="H470" i="1" s="1"/>
  <c r="I470" i="1"/>
  <c r="J470" i="1"/>
  <c r="K470" i="1"/>
  <c r="S470" i="1" s="1"/>
  <c r="L470" i="1"/>
  <c r="M470" i="1" s="1"/>
  <c r="B471" i="1"/>
  <c r="C471" i="1" s="1"/>
  <c r="Y471" i="1" s="1"/>
  <c r="D471" i="1"/>
  <c r="E471" i="1"/>
  <c r="F471" i="1" s="1"/>
  <c r="G471" i="1"/>
  <c r="H471" i="1" s="1"/>
  <c r="I471" i="1"/>
  <c r="J471" i="1"/>
  <c r="K471" i="1"/>
  <c r="S471" i="1" s="1"/>
  <c r="L471" i="1"/>
  <c r="M471" i="1" s="1"/>
  <c r="B472" i="1"/>
  <c r="C472" i="1" s="1"/>
  <c r="D472" i="1"/>
  <c r="E472" i="1"/>
  <c r="F472" i="1" s="1"/>
  <c r="G472" i="1"/>
  <c r="H472" i="1" s="1"/>
  <c r="I472" i="1"/>
  <c r="J472" i="1"/>
  <c r="K472" i="1"/>
  <c r="S472" i="1" s="1"/>
  <c r="L472" i="1"/>
  <c r="M472" i="1" s="1"/>
  <c r="B473" i="1"/>
  <c r="C473" i="1" s="1"/>
  <c r="Y473" i="1" s="1"/>
  <c r="D473" i="1"/>
  <c r="E473" i="1"/>
  <c r="F473" i="1" s="1"/>
  <c r="G473" i="1"/>
  <c r="H473" i="1" s="1"/>
  <c r="I473" i="1"/>
  <c r="J473" i="1"/>
  <c r="K473" i="1"/>
  <c r="S473" i="1" s="1"/>
  <c r="L473" i="1"/>
  <c r="M473" i="1" s="1"/>
  <c r="B474" i="1"/>
  <c r="C474" i="1" s="1"/>
  <c r="D474" i="1"/>
  <c r="E474" i="1"/>
  <c r="F474" i="1" s="1"/>
  <c r="G474" i="1"/>
  <c r="H474" i="1" s="1"/>
  <c r="I474" i="1"/>
  <c r="J474" i="1"/>
  <c r="K474" i="1"/>
  <c r="S474" i="1" s="1"/>
  <c r="L474" i="1"/>
  <c r="M474" i="1" s="1"/>
  <c r="B475" i="1"/>
  <c r="C475" i="1" s="1"/>
  <c r="Y475" i="1" s="1"/>
  <c r="D475" i="1"/>
  <c r="E475" i="1"/>
  <c r="F475" i="1" s="1"/>
  <c r="G475" i="1"/>
  <c r="H475" i="1" s="1"/>
  <c r="I475" i="1"/>
  <c r="J475" i="1"/>
  <c r="K475" i="1"/>
  <c r="N475" i="1" s="1"/>
  <c r="O475" i="1" s="1"/>
  <c r="AV475" i="1" s="1"/>
  <c r="AW475" i="1" s="1"/>
  <c r="L475" i="1"/>
  <c r="M475" i="1" s="1"/>
  <c r="B476" i="1"/>
  <c r="C476" i="1" s="1"/>
  <c r="D476" i="1"/>
  <c r="E476" i="1"/>
  <c r="F476" i="1" s="1"/>
  <c r="G476" i="1"/>
  <c r="H476" i="1" s="1"/>
  <c r="I476" i="1"/>
  <c r="J476" i="1"/>
  <c r="K476" i="1"/>
  <c r="S476" i="1" s="1"/>
  <c r="L476" i="1"/>
  <c r="M476" i="1" s="1"/>
  <c r="B477" i="1"/>
  <c r="C477" i="1" s="1"/>
  <c r="Y477" i="1" s="1"/>
  <c r="D477" i="1"/>
  <c r="E477" i="1"/>
  <c r="F477" i="1" s="1"/>
  <c r="G477" i="1"/>
  <c r="H477" i="1" s="1"/>
  <c r="I477" i="1"/>
  <c r="J477" i="1"/>
  <c r="K477" i="1"/>
  <c r="N477" i="1" s="1"/>
  <c r="O477" i="1" s="1"/>
  <c r="AV477" i="1" s="1"/>
  <c r="AW477" i="1" s="1"/>
  <c r="L477" i="1"/>
  <c r="M477" i="1" s="1"/>
  <c r="B478" i="1"/>
  <c r="C478" i="1" s="1"/>
  <c r="D478" i="1"/>
  <c r="E478" i="1"/>
  <c r="F478" i="1" s="1"/>
  <c r="G478" i="1"/>
  <c r="H478" i="1" s="1"/>
  <c r="I478" i="1"/>
  <c r="J478" i="1"/>
  <c r="K478" i="1"/>
  <c r="S478" i="1" s="1"/>
  <c r="L478" i="1"/>
  <c r="M478" i="1" s="1"/>
  <c r="B479" i="1"/>
  <c r="C479" i="1" s="1"/>
  <c r="Y479" i="1" s="1"/>
  <c r="D479" i="1"/>
  <c r="E479" i="1"/>
  <c r="F479" i="1" s="1"/>
  <c r="G479" i="1"/>
  <c r="H479" i="1" s="1"/>
  <c r="I479" i="1"/>
  <c r="J479" i="1"/>
  <c r="K479" i="1"/>
  <c r="N479" i="1" s="1"/>
  <c r="O479" i="1" s="1"/>
  <c r="AV479" i="1" s="1"/>
  <c r="AW479" i="1" s="1"/>
  <c r="L479" i="1"/>
  <c r="M479" i="1" s="1"/>
  <c r="B480" i="1"/>
  <c r="C480" i="1" s="1"/>
  <c r="D480" i="1"/>
  <c r="E480" i="1"/>
  <c r="F480" i="1" s="1"/>
  <c r="G480" i="1"/>
  <c r="H480" i="1" s="1"/>
  <c r="I480" i="1"/>
  <c r="J480" i="1"/>
  <c r="K480" i="1"/>
  <c r="S480" i="1" s="1"/>
  <c r="L480" i="1"/>
  <c r="M480" i="1" s="1"/>
  <c r="B481" i="1"/>
  <c r="C481" i="1" s="1"/>
  <c r="Y481" i="1" s="1"/>
  <c r="D481" i="1"/>
  <c r="E481" i="1"/>
  <c r="F481" i="1" s="1"/>
  <c r="G481" i="1"/>
  <c r="H481" i="1" s="1"/>
  <c r="I481" i="1"/>
  <c r="J481" i="1"/>
  <c r="K481" i="1"/>
  <c r="N481" i="1" s="1"/>
  <c r="O481" i="1" s="1"/>
  <c r="AV481" i="1" s="1"/>
  <c r="AW481" i="1" s="1"/>
  <c r="L481" i="1"/>
  <c r="M481" i="1" s="1"/>
  <c r="B482" i="1"/>
  <c r="C482" i="1" s="1"/>
  <c r="D482" i="1"/>
  <c r="E482" i="1"/>
  <c r="F482" i="1" s="1"/>
  <c r="G482" i="1"/>
  <c r="H482" i="1" s="1"/>
  <c r="I482" i="1"/>
  <c r="J482" i="1"/>
  <c r="K482" i="1"/>
  <c r="L482" i="1"/>
  <c r="M482" i="1" s="1"/>
  <c r="B483" i="1"/>
  <c r="C483" i="1" s="1"/>
  <c r="Y483" i="1" s="1"/>
  <c r="D483" i="1"/>
  <c r="E483" i="1"/>
  <c r="F483" i="1" s="1"/>
  <c r="G483" i="1"/>
  <c r="H483" i="1" s="1"/>
  <c r="I483" i="1"/>
  <c r="J483" i="1"/>
  <c r="K483" i="1"/>
  <c r="N483" i="1" s="1"/>
  <c r="O483" i="1" s="1"/>
  <c r="AV483" i="1" s="1"/>
  <c r="AW483" i="1" s="1"/>
  <c r="L483" i="1"/>
  <c r="M483" i="1" s="1"/>
  <c r="B484" i="1"/>
  <c r="C484" i="1" s="1"/>
  <c r="D484" i="1"/>
  <c r="E484" i="1"/>
  <c r="F484" i="1" s="1"/>
  <c r="G484" i="1"/>
  <c r="H484" i="1" s="1"/>
  <c r="I484" i="1"/>
  <c r="J484" i="1"/>
  <c r="K484" i="1"/>
  <c r="N484" i="1" s="1"/>
  <c r="L484" i="1"/>
  <c r="M484" i="1" s="1"/>
  <c r="B485" i="1"/>
  <c r="C485" i="1" s="1"/>
  <c r="Y485" i="1" s="1"/>
  <c r="D485" i="1"/>
  <c r="E485" i="1"/>
  <c r="F485" i="1" s="1"/>
  <c r="G485" i="1"/>
  <c r="H485" i="1" s="1"/>
  <c r="I485" i="1"/>
  <c r="J485" i="1"/>
  <c r="K485" i="1"/>
  <c r="S485" i="1" s="1"/>
  <c r="L485" i="1"/>
  <c r="M485" i="1" s="1"/>
  <c r="B486" i="1"/>
  <c r="C486" i="1" s="1"/>
  <c r="D486" i="1"/>
  <c r="E486" i="1"/>
  <c r="F486" i="1" s="1"/>
  <c r="G486" i="1"/>
  <c r="H486" i="1" s="1"/>
  <c r="I486" i="1"/>
  <c r="J486" i="1"/>
  <c r="K486" i="1"/>
  <c r="L486" i="1"/>
  <c r="M486" i="1" s="1"/>
  <c r="B487" i="1"/>
  <c r="C487" i="1" s="1"/>
  <c r="Y487" i="1" s="1"/>
  <c r="D487" i="1"/>
  <c r="E487" i="1"/>
  <c r="F487" i="1" s="1"/>
  <c r="G487" i="1"/>
  <c r="H487" i="1" s="1"/>
  <c r="I487" i="1"/>
  <c r="J487" i="1"/>
  <c r="K487" i="1"/>
  <c r="L487" i="1"/>
  <c r="M487" i="1" s="1"/>
  <c r="B488" i="1"/>
  <c r="C488" i="1" s="1"/>
  <c r="D488" i="1"/>
  <c r="E488" i="1"/>
  <c r="F488" i="1" s="1"/>
  <c r="G488" i="1"/>
  <c r="H488" i="1" s="1"/>
  <c r="I488" i="1"/>
  <c r="J488" i="1"/>
  <c r="K488" i="1"/>
  <c r="N488" i="1" s="1"/>
  <c r="L488" i="1"/>
  <c r="M488" i="1" s="1"/>
  <c r="B489" i="1"/>
  <c r="C489" i="1" s="1"/>
  <c r="Y489" i="1" s="1"/>
  <c r="D489" i="1"/>
  <c r="E489" i="1"/>
  <c r="F489" i="1" s="1"/>
  <c r="G489" i="1"/>
  <c r="H489" i="1" s="1"/>
  <c r="I489" i="1"/>
  <c r="J489" i="1"/>
  <c r="K489" i="1"/>
  <c r="L489" i="1"/>
  <c r="M489" i="1" s="1"/>
  <c r="B490" i="1"/>
  <c r="C490" i="1" s="1"/>
  <c r="D490" i="1"/>
  <c r="E490" i="1"/>
  <c r="F490" i="1" s="1"/>
  <c r="G490" i="1"/>
  <c r="H490" i="1" s="1"/>
  <c r="I490" i="1"/>
  <c r="J490" i="1"/>
  <c r="K490" i="1"/>
  <c r="L490" i="1"/>
  <c r="M490" i="1" s="1"/>
  <c r="B491" i="1"/>
  <c r="C491" i="1" s="1"/>
  <c r="Y491" i="1" s="1"/>
  <c r="D491" i="1"/>
  <c r="E491" i="1"/>
  <c r="F491" i="1" s="1"/>
  <c r="G491" i="1"/>
  <c r="H491" i="1" s="1"/>
  <c r="I491" i="1"/>
  <c r="J491" i="1"/>
  <c r="K491" i="1"/>
  <c r="N491" i="1" s="1"/>
  <c r="O491" i="1" s="1"/>
  <c r="AV491" i="1" s="1"/>
  <c r="AW491" i="1" s="1"/>
  <c r="L491" i="1"/>
  <c r="M491" i="1" s="1"/>
  <c r="B492" i="1"/>
  <c r="C492" i="1" s="1"/>
  <c r="D492" i="1"/>
  <c r="E492" i="1"/>
  <c r="F492" i="1" s="1"/>
  <c r="G492" i="1"/>
  <c r="H492" i="1" s="1"/>
  <c r="I492" i="1"/>
  <c r="J492" i="1"/>
  <c r="K492" i="1"/>
  <c r="N492" i="1" s="1"/>
  <c r="L492" i="1"/>
  <c r="M492" i="1" s="1"/>
  <c r="B493" i="1"/>
  <c r="C493" i="1" s="1"/>
  <c r="Y493" i="1" s="1"/>
  <c r="D493" i="1"/>
  <c r="E493" i="1"/>
  <c r="F493" i="1" s="1"/>
  <c r="G493" i="1"/>
  <c r="H493" i="1" s="1"/>
  <c r="I493" i="1"/>
  <c r="J493" i="1"/>
  <c r="K493" i="1"/>
  <c r="N493" i="1" s="1"/>
  <c r="O493" i="1" s="1"/>
  <c r="AV493" i="1" s="1"/>
  <c r="AW493" i="1" s="1"/>
  <c r="L493" i="1"/>
  <c r="M493" i="1" s="1"/>
  <c r="B494" i="1"/>
  <c r="C494" i="1" s="1"/>
  <c r="D494" i="1"/>
  <c r="E494" i="1"/>
  <c r="F494" i="1" s="1"/>
  <c r="G494" i="1"/>
  <c r="H494" i="1" s="1"/>
  <c r="I494" i="1"/>
  <c r="J494" i="1"/>
  <c r="K494" i="1"/>
  <c r="L494" i="1"/>
  <c r="M494" i="1" s="1"/>
  <c r="B495" i="1"/>
  <c r="C495" i="1" s="1"/>
  <c r="Y495" i="1" s="1"/>
  <c r="D495" i="1"/>
  <c r="E495" i="1"/>
  <c r="F495" i="1" s="1"/>
  <c r="G495" i="1"/>
  <c r="H495" i="1" s="1"/>
  <c r="I495" i="1"/>
  <c r="J495" i="1"/>
  <c r="K495" i="1"/>
  <c r="N495" i="1" s="1"/>
  <c r="O495" i="1" s="1"/>
  <c r="AV495" i="1" s="1"/>
  <c r="AW495" i="1" s="1"/>
  <c r="L495" i="1"/>
  <c r="M495" i="1" s="1"/>
  <c r="B496" i="1"/>
  <c r="C496" i="1" s="1"/>
  <c r="D496" i="1"/>
  <c r="E496" i="1"/>
  <c r="F496" i="1" s="1"/>
  <c r="G496" i="1"/>
  <c r="H496" i="1" s="1"/>
  <c r="I496" i="1"/>
  <c r="J496" i="1"/>
  <c r="K496" i="1"/>
  <c r="N496" i="1" s="1"/>
  <c r="L496" i="1"/>
  <c r="M496" i="1" s="1"/>
  <c r="B497" i="1"/>
  <c r="C497" i="1" s="1"/>
  <c r="Y497" i="1" s="1"/>
  <c r="D497" i="1"/>
  <c r="E497" i="1"/>
  <c r="F497" i="1" s="1"/>
  <c r="G497" i="1"/>
  <c r="H497" i="1" s="1"/>
  <c r="I497" i="1"/>
  <c r="J497" i="1"/>
  <c r="K497" i="1"/>
  <c r="N497" i="1" s="1"/>
  <c r="L497" i="1"/>
  <c r="M497" i="1" s="1"/>
  <c r="B498" i="1"/>
  <c r="C498" i="1" s="1"/>
  <c r="D498" i="1"/>
  <c r="E498" i="1"/>
  <c r="F498" i="1" s="1"/>
  <c r="G498" i="1"/>
  <c r="H498" i="1" s="1"/>
  <c r="I498" i="1"/>
  <c r="J498" i="1"/>
  <c r="K498" i="1"/>
  <c r="L498" i="1"/>
  <c r="M498" i="1" s="1"/>
  <c r="B499" i="1"/>
  <c r="C499" i="1" s="1"/>
  <c r="Y499" i="1" s="1"/>
  <c r="D499" i="1"/>
  <c r="E499" i="1"/>
  <c r="F499" i="1" s="1"/>
  <c r="G499" i="1"/>
  <c r="H499" i="1" s="1"/>
  <c r="I499" i="1"/>
  <c r="J499" i="1"/>
  <c r="K499" i="1"/>
  <c r="S499" i="1" s="1"/>
  <c r="L499" i="1"/>
  <c r="M499" i="1" s="1"/>
  <c r="B500" i="1"/>
  <c r="C500" i="1" s="1"/>
  <c r="D500" i="1"/>
  <c r="E500" i="1"/>
  <c r="F500" i="1" s="1"/>
  <c r="G500" i="1"/>
  <c r="H500" i="1" s="1"/>
  <c r="I500" i="1"/>
  <c r="J500" i="1"/>
  <c r="K500" i="1"/>
  <c r="N500" i="1" s="1"/>
  <c r="O500" i="1" s="1"/>
  <c r="AV500" i="1" s="1"/>
  <c r="AW500" i="1" s="1"/>
  <c r="L500" i="1"/>
  <c r="M500" i="1" s="1"/>
  <c r="B501" i="1"/>
  <c r="C501" i="1" s="1"/>
  <c r="Y501" i="1" s="1"/>
  <c r="D501" i="1"/>
  <c r="E501" i="1"/>
  <c r="F501" i="1" s="1"/>
  <c r="G501" i="1"/>
  <c r="H501" i="1" s="1"/>
  <c r="I501" i="1"/>
  <c r="J501" i="1"/>
  <c r="K501" i="1"/>
  <c r="N501" i="1" s="1"/>
  <c r="L501" i="1"/>
  <c r="M501" i="1" s="1"/>
  <c r="B502" i="1"/>
  <c r="C502" i="1" s="1"/>
  <c r="D502" i="1"/>
  <c r="E502" i="1"/>
  <c r="F502" i="1" s="1"/>
  <c r="G502" i="1"/>
  <c r="H502" i="1" s="1"/>
  <c r="I502" i="1"/>
  <c r="J502" i="1"/>
  <c r="K502" i="1"/>
  <c r="S502" i="1" s="1"/>
  <c r="L502" i="1"/>
  <c r="M502" i="1" s="1"/>
  <c r="B503" i="1"/>
  <c r="C503" i="1" s="1"/>
  <c r="Y503" i="1" s="1"/>
  <c r="D503" i="1"/>
  <c r="E503" i="1"/>
  <c r="F503" i="1" s="1"/>
  <c r="G503" i="1"/>
  <c r="H503" i="1" s="1"/>
  <c r="I503" i="1"/>
  <c r="J503" i="1"/>
  <c r="K503" i="1"/>
  <c r="N503" i="1" s="1"/>
  <c r="O503" i="1" s="1"/>
  <c r="AV503" i="1" s="1"/>
  <c r="AW503" i="1" s="1"/>
  <c r="L503" i="1"/>
  <c r="M503" i="1" s="1"/>
  <c r="B504" i="1"/>
  <c r="C504" i="1" s="1"/>
  <c r="D504" i="1"/>
  <c r="E504" i="1"/>
  <c r="F504" i="1" s="1"/>
  <c r="G504" i="1"/>
  <c r="H504" i="1" s="1"/>
  <c r="I504" i="1"/>
  <c r="J504" i="1"/>
  <c r="K504" i="1"/>
  <c r="S504" i="1" s="1"/>
  <c r="L504" i="1"/>
  <c r="M504" i="1" s="1"/>
  <c r="B505" i="1"/>
  <c r="C505" i="1" s="1"/>
  <c r="Y505" i="1" s="1"/>
  <c r="D505" i="1"/>
  <c r="E505" i="1"/>
  <c r="F505" i="1" s="1"/>
  <c r="G505" i="1"/>
  <c r="H505" i="1" s="1"/>
  <c r="I505" i="1"/>
  <c r="J505" i="1"/>
  <c r="K505" i="1"/>
  <c r="N505" i="1" s="1"/>
  <c r="L505" i="1"/>
  <c r="M505" i="1" s="1"/>
  <c r="B506" i="1"/>
  <c r="C506" i="1" s="1"/>
  <c r="D506" i="1"/>
  <c r="E506" i="1"/>
  <c r="F506" i="1" s="1"/>
  <c r="G506" i="1"/>
  <c r="H506" i="1" s="1"/>
  <c r="I506" i="1"/>
  <c r="J506" i="1"/>
  <c r="K506" i="1"/>
  <c r="S506" i="1" s="1"/>
  <c r="L506" i="1"/>
  <c r="M506" i="1" s="1"/>
  <c r="B507" i="1"/>
  <c r="C507" i="1" s="1"/>
  <c r="Y507" i="1" s="1"/>
  <c r="D507" i="1"/>
  <c r="E507" i="1"/>
  <c r="F507" i="1" s="1"/>
  <c r="G507" i="1"/>
  <c r="H507" i="1" s="1"/>
  <c r="I507" i="1"/>
  <c r="J507" i="1"/>
  <c r="K507" i="1"/>
  <c r="S507" i="1" s="1"/>
  <c r="L507" i="1"/>
  <c r="M507" i="1" s="1"/>
  <c r="B8" i="1"/>
  <c r="C8" i="1" s="1"/>
  <c r="D8" i="1"/>
  <c r="E8" i="1"/>
  <c r="F8" i="1" s="1"/>
  <c r="G8" i="1"/>
  <c r="H8" i="1" s="1"/>
  <c r="I8" i="1"/>
  <c r="J8" i="1"/>
  <c r="K8" i="1"/>
  <c r="R8" i="1" s="1"/>
  <c r="L8" i="1"/>
  <c r="M8" i="1" s="1"/>
  <c r="B9" i="1"/>
  <c r="C9" i="1" s="1"/>
  <c r="D9" i="1"/>
  <c r="E9" i="1"/>
  <c r="F9" i="1" s="1"/>
  <c r="G9" i="1"/>
  <c r="H9" i="1" s="1"/>
  <c r="I9" i="1"/>
  <c r="J9" i="1"/>
  <c r="K9" i="1"/>
  <c r="N9" i="1" s="1"/>
  <c r="L9" i="1"/>
  <c r="M9" i="1" s="1"/>
  <c r="B10" i="1"/>
  <c r="C10" i="1" s="1"/>
  <c r="D10" i="1"/>
  <c r="E10" i="1"/>
  <c r="F10" i="1" s="1"/>
  <c r="G10" i="1"/>
  <c r="H10" i="1" s="1"/>
  <c r="I10" i="1"/>
  <c r="J10" i="1"/>
  <c r="K10" i="1"/>
  <c r="N10" i="1" s="1"/>
  <c r="L10" i="1"/>
  <c r="M10" i="1" s="1"/>
  <c r="B11" i="1"/>
  <c r="C11" i="1" s="1"/>
  <c r="D11" i="1"/>
  <c r="E11" i="1"/>
  <c r="F11" i="1" s="1"/>
  <c r="G11" i="1"/>
  <c r="H11" i="1" s="1"/>
  <c r="I11" i="1"/>
  <c r="J11" i="1"/>
  <c r="K11" i="1"/>
  <c r="N11" i="1" s="1"/>
  <c r="O11" i="1" s="1"/>
  <c r="AV11" i="1" s="1"/>
  <c r="AW11" i="1" s="1"/>
  <c r="L11" i="1"/>
  <c r="M11" i="1" s="1"/>
  <c r="B12" i="1"/>
  <c r="C12" i="1" s="1"/>
  <c r="D12" i="1"/>
  <c r="E12" i="1"/>
  <c r="F12" i="1" s="1"/>
  <c r="G12" i="1"/>
  <c r="H12" i="1" s="1"/>
  <c r="I12" i="1"/>
  <c r="J12" i="1"/>
  <c r="K12" i="1"/>
  <c r="R12" i="1" s="1"/>
  <c r="L12" i="1"/>
  <c r="M12" i="1" s="1"/>
  <c r="B13" i="1"/>
  <c r="C13" i="1" s="1"/>
  <c r="D13" i="1"/>
  <c r="E13" i="1"/>
  <c r="F13" i="1" s="1"/>
  <c r="G13" i="1"/>
  <c r="H13" i="1" s="1"/>
  <c r="I13" i="1"/>
  <c r="J13" i="1"/>
  <c r="K13" i="1"/>
  <c r="S13" i="1" s="1"/>
  <c r="L13" i="1"/>
  <c r="M13" i="1" s="1"/>
  <c r="B14" i="1"/>
  <c r="C14" i="1" s="1"/>
  <c r="D14" i="1"/>
  <c r="E14" i="1"/>
  <c r="F14" i="1" s="1"/>
  <c r="G14" i="1"/>
  <c r="H14" i="1" s="1"/>
  <c r="I14" i="1"/>
  <c r="J14" i="1"/>
  <c r="K14" i="1"/>
  <c r="N14" i="1" s="1"/>
  <c r="L14" i="1"/>
  <c r="M14" i="1" s="1"/>
  <c r="B15" i="1"/>
  <c r="C15" i="1" s="1"/>
  <c r="D15" i="1"/>
  <c r="E15" i="1"/>
  <c r="F15" i="1" s="1"/>
  <c r="G15" i="1"/>
  <c r="H15" i="1" s="1"/>
  <c r="I15" i="1"/>
  <c r="J15" i="1"/>
  <c r="K15" i="1"/>
  <c r="R15" i="1" s="1"/>
  <c r="L15" i="1"/>
  <c r="M15" i="1" s="1"/>
  <c r="B16" i="1"/>
  <c r="C16" i="1" s="1"/>
  <c r="D16" i="1"/>
  <c r="E16" i="1"/>
  <c r="F16" i="1" s="1"/>
  <c r="BP16" i="1" s="1"/>
  <c r="G16" i="1"/>
  <c r="H16" i="1" s="1"/>
  <c r="I16" i="1"/>
  <c r="J16" i="1"/>
  <c r="K16" i="1"/>
  <c r="N16" i="1" s="1"/>
  <c r="L16" i="1"/>
  <c r="M16" i="1" s="1"/>
  <c r="B17" i="1"/>
  <c r="C17" i="1" s="1"/>
  <c r="D17" i="1"/>
  <c r="E17" i="1"/>
  <c r="F17" i="1" s="1"/>
  <c r="G17" i="1"/>
  <c r="H17" i="1" s="1"/>
  <c r="I17" i="1"/>
  <c r="J17" i="1"/>
  <c r="K17" i="1"/>
  <c r="N17" i="1" s="1"/>
  <c r="O17" i="1" s="1"/>
  <c r="AV17" i="1" s="1"/>
  <c r="AW17" i="1" s="1"/>
  <c r="L17" i="1"/>
  <c r="M17" i="1" s="1"/>
  <c r="B18" i="1"/>
  <c r="C18" i="1" s="1"/>
  <c r="D18" i="1"/>
  <c r="E18" i="1"/>
  <c r="F18" i="1" s="1"/>
  <c r="G18" i="1"/>
  <c r="H18" i="1" s="1"/>
  <c r="I18" i="1"/>
  <c r="J18" i="1"/>
  <c r="K18" i="1"/>
  <c r="N18" i="1" s="1"/>
  <c r="L18" i="1"/>
  <c r="M18" i="1" s="1"/>
  <c r="B19" i="1"/>
  <c r="C19" i="1" s="1"/>
  <c r="D19" i="1"/>
  <c r="E19" i="1"/>
  <c r="F19" i="1" s="1"/>
  <c r="G19" i="1"/>
  <c r="H19" i="1" s="1"/>
  <c r="I19" i="1"/>
  <c r="J19" i="1"/>
  <c r="K19" i="1"/>
  <c r="N19" i="1" s="1"/>
  <c r="O19" i="1" s="1"/>
  <c r="AV19" i="1" s="1"/>
  <c r="AW19" i="1" s="1"/>
  <c r="L19" i="1"/>
  <c r="M19" i="1" s="1"/>
  <c r="B20" i="1"/>
  <c r="C20" i="1" s="1"/>
  <c r="D20" i="1"/>
  <c r="E20" i="1"/>
  <c r="F20" i="1" s="1"/>
  <c r="G20" i="1"/>
  <c r="H20" i="1" s="1"/>
  <c r="I20" i="1"/>
  <c r="J20" i="1"/>
  <c r="K20" i="1"/>
  <c r="N20" i="1" s="1"/>
  <c r="L20" i="1"/>
  <c r="M20" i="1" s="1"/>
  <c r="B21" i="1"/>
  <c r="C21" i="1" s="1"/>
  <c r="D21" i="1"/>
  <c r="E21" i="1"/>
  <c r="F21" i="1" s="1"/>
  <c r="G21" i="1"/>
  <c r="H21" i="1" s="1"/>
  <c r="I21" i="1"/>
  <c r="J21" i="1"/>
  <c r="K21" i="1"/>
  <c r="S21" i="1" s="1"/>
  <c r="L21" i="1"/>
  <c r="M21" i="1" s="1"/>
  <c r="B22" i="1"/>
  <c r="C22" i="1" s="1"/>
  <c r="D22" i="1"/>
  <c r="E22" i="1"/>
  <c r="F22" i="1" s="1"/>
  <c r="BP22" i="1" s="1"/>
  <c r="G22" i="1"/>
  <c r="H22" i="1" s="1"/>
  <c r="I22" i="1"/>
  <c r="J22" i="1"/>
  <c r="K22" i="1"/>
  <c r="N22" i="1" s="1"/>
  <c r="L22" i="1"/>
  <c r="M22" i="1" s="1"/>
  <c r="B23" i="1"/>
  <c r="C23" i="1" s="1"/>
  <c r="D23" i="1"/>
  <c r="E23" i="1"/>
  <c r="F23" i="1" s="1"/>
  <c r="G23" i="1"/>
  <c r="H23" i="1" s="1"/>
  <c r="I23" i="1"/>
  <c r="J23" i="1"/>
  <c r="K23" i="1"/>
  <c r="N23" i="1" s="1"/>
  <c r="O23" i="1" s="1"/>
  <c r="AV23" i="1" s="1"/>
  <c r="AW23" i="1" s="1"/>
  <c r="L23" i="1"/>
  <c r="M23" i="1" s="1"/>
  <c r="B24" i="1"/>
  <c r="C24" i="1" s="1"/>
  <c r="D24" i="1"/>
  <c r="E24" i="1"/>
  <c r="F24" i="1" s="1"/>
  <c r="G24" i="1"/>
  <c r="H24" i="1" s="1"/>
  <c r="I24" i="1"/>
  <c r="J24" i="1"/>
  <c r="K24" i="1"/>
  <c r="N24" i="1" s="1"/>
  <c r="L24" i="1"/>
  <c r="M24" i="1" s="1"/>
  <c r="L7" i="1"/>
  <c r="M7" i="1" s="1"/>
  <c r="K7" i="1"/>
  <c r="J7" i="1"/>
  <c r="I7" i="1"/>
  <c r="E7" i="1"/>
  <c r="F7" i="1" s="1"/>
  <c r="G7" i="1"/>
  <c r="H7" i="1" s="1"/>
  <c r="D7" i="1"/>
  <c r="B7" i="1"/>
  <c r="C7" i="1" s="1"/>
  <c r="X7" i="1" s="1"/>
  <c r="BP19" i="1" l="1"/>
  <c r="BP8" i="1"/>
  <c r="BP15" i="1"/>
  <c r="BP17" i="1"/>
  <c r="BP11" i="1"/>
  <c r="BP9" i="1"/>
  <c r="BP21" i="1"/>
  <c r="BP12" i="1"/>
  <c r="BP13" i="1"/>
  <c r="BP10" i="1"/>
  <c r="BP14" i="1"/>
  <c r="BP18" i="1"/>
  <c r="BQ34" i="1"/>
  <c r="BQ29" i="1"/>
  <c r="BP506" i="1"/>
  <c r="BS506" i="1"/>
  <c r="BQ506" i="1"/>
  <c r="BR506" i="1"/>
  <c r="BP502" i="1"/>
  <c r="BS502" i="1"/>
  <c r="BQ502" i="1"/>
  <c r="BR502" i="1"/>
  <c r="BP499" i="1"/>
  <c r="BR499" i="1"/>
  <c r="BQ499" i="1"/>
  <c r="BS499" i="1"/>
  <c r="BP489" i="1"/>
  <c r="BR489" i="1"/>
  <c r="BS489" i="1"/>
  <c r="BQ489" i="1"/>
  <c r="BP484" i="1"/>
  <c r="BQ484" i="1"/>
  <c r="BR484" i="1"/>
  <c r="BS484" i="1"/>
  <c r="BP482" i="1"/>
  <c r="BS482" i="1"/>
  <c r="BQ482" i="1"/>
  <c r="BR482" i="1"/>
  <c r="BP480" i="1"/>
  <c r="BQ480" i="1"/>
  <c r="BS480" i="1"/>
  <c r="BR480" i="1"/>
  <c r="BP478" i="1"/>
  <c r="BS478" i="1"/>
  <c r="BQ478" i="1"/>
  <c r="BR478" i="1"/>
  <c r="BP476" i="1"/>
  <c r="BQ476" i="1"/>
  <c r="BR476" i="1"/>
  <c r="BS476" i="1"/>
  <c r="BP474" i="1"/>
  <c r="BS474" i="1"/>
  <c r="BQ474" i="1"/>
  <c r="BR474" i="1"/>
  <c r="BP471" i="1"/>
  <c r="BS471" i="1"/>
  <c r="BQ471" i="1"/>
  <c r="BR471" i="1"/>
  <c r="BP470" i="1"/>
  <c r="BS470" i="1"/>
  <c r="BQ470" i="1"/>
  <c r="BR470" i="1"/>
  <c r="BP468" i="1"/>
  <c r="BQ468" i="1"/>
  <c r="BR468" i="1"/>
  <c r="BS468" i="1"/>
  <c r="BP462" i="1"/>
  <c r="BS462" i="1"/>
  <c r="BQ462" i="1"/>
  <c r="BR462" i="1"/>
  <c r="BP455" i="1"/>
  <c r="BS455" i="1"/>
  <c r="BQ455" i="1"/>
  <c r="BR455" i="1"/>
  <c r="BP450" i="1"/>
  <c r="BS450" i="1"/>
  <c r="BR450" i="1"/>
  <c r="BQ450" i="1"/>
  <c r="BP442" i="1"/>
  <c r="BS442" i="1"/>
  <c r="BQ442" i="1"/>
  <c r="BR442" i="1"/>
  <c r="BP426" i="1"/>
  <c r="BS426" i="1"/>
  <c r="BQ426" i="1"/>
  <c r="BR426" i="1"/>
  <c r="BP385" i="1"/>
  <c r="BR385" i="1"/>
  <c r="BS385" i="1"/>
  <c r="BQ385" i="1"/>
  <c r="BP380" i="1"/>
  <c r="BQ380" i="1"/>
  <c r="BR380" i="1"/>
  <c r="BS380" i="1"/>
  <c r="BP377" i="1"/>
  <c r="BR377" i="1"/>
  <c r="BS377" i="1"/>
  <c r="BQ377" i="1"/>
  <c r="BP366" i="1"/>
  <c r="BS366" i="1"/>
  <c r="BQ366" i="1"/>
  <c r="BR366" i="1"/>
  <c r="BP362" i="1"/>
  <c r="BS362" i="1"/>
  <c r="BQ362" i="1"/>
  <c r="BR362" i="1"/>
  <c r="BP360" i="1"/>
  <c r="BQ360" i="1"/>
  <c r="BR360" i="1"/>
  <c r="BS360" i="1"/>
  <c r="BP356" i="1"/>
  <c r="BQ356" i="1"/>
  <c r="BR356" i="1"/>
  <c r="BS356" i="1"/>
  <c r="BP350" i="1"/>
  <c r="BS350" i="1"/>
  <c r="BQ350" i="1"/>
  <c r="BR350" i="1"/>
  <c r="BP347" i="1"/>
  <c r="BQ347" i="1"/>
  <c r="BR347" i="1"/>
  <c r="BS347" i="1"/>
  <c r="BP345" i="1"/>
  <c r="BR345" i="1"/>
  <c r="BS345" i="1"/>
  <c r="BQ345" i="1"/>
  <c r="BP334" i="1"/>
  <c r="BS334" i="1"/>
  <c r="BQ334" i="1"/>
  <c r="BR334" i="1"/>
  <c r="BP328" i="1"/>
  <c r="BQ328" i="1"/>
  <c r="BR328" i="1"/>
  <c r="BS328" i="1"/>
  <c r="BP325" i="1"/>
  <c r="BR325" i="1"/>
  <c r="BS325" i="1"/>
  <c r="BQ325" i="1"/>
  <c r="BR313" i="1"/>
  <c r="BS313" i="1"/>
  <c r="BQ313" i="1"/>
  <c r="BP311" i="1"/>
  <c r="BQ311" i="1"/>
  <c r="BR311" i="1"/>
  <c r="BS311" i="1"/>
  <c r="BP308" i="1"/>
  <c r="BQ308" i="1"/>
  <c r="BR308" i="1"/>
  <c r="BS308" i="1"/>
  <c r="BP304" i="1"/>
  <c r="BQ304" i="1"/>
  <c r="BR304" i="1"/>
  <c r="BS304" i="1"/>
  <c r="BQ300" i="1"/>
  <c r="BR300" i="1"/>
  <c r="BS300" i="1"/>
  <c r="BP298" i="1"/>
  <c r="BS298" i="1"/>
  <c r="BR298" i="1"/>
  <c r="BQ298" i="1"/>
  <c r="BQ295" i="1"/>
  <c r="BR295" i="1"/>
  <c r="BS295" i="1"/>
  <c r="BP293" i="1"/>
  <c r="BR293" i="1"/>
  <c r="BS293" i="1"/>
  <c r="BQ293" i="1"/>
  <c r="BQ287" i="1"/>
  <c r="BS287" i="1"/>
  <c r="BR287" i="1"/>
  <c r="BP283" i="1"/>
  <c r="BQ283" i="1"/>
  <c r="BR283" i="1"/>
  <c r="BS283" i="1"/>
  <c r="BP281" i="1"/>
  <c r="BR281" i="1"/>
  <c r="BS281" i="1"/>
  <c r="BQ281" i="1"/>
  <c r="BP274" i="1"/>
  <c r="BS274" i="1"/>
  <c r="BQ274" i="1"/>
  <c r="BR274" i="1"/>
  <c r="BP272" i="1"/>
  <c r="BQ272" i="1"/>
  <c r="BR272" i="1"/>
  <c r="BS272" i="1"/>
  <c r="BP263" i="1"/>
  <c r="BQ263" i="1"/>
  <c r="BR263" i="1"/>
  <c r="BS263" i="1"/>
  <c r="BP261" i="1"/>
  <c r="BR261" i="1"/>
  <c r="BS261" i="1"/>
  <c r="BQ261" i="1"/>
  <c r="BP258" i="1"/>
  <c r="BS258" i="1"/>
  <c r="BQ258" i="1"/>
  <c r="BR258" i="1"/>
  <c r="BP251" i="1"/>
  <c r="BQ251" i="1"/>
  <c r="BR251" i="1"/>
  <c r="BS251" i="1"/>
  <c r="BP249" i="1"/>
  <c r="BR249" i="1"/>
  <c r="BS249" i="1"/>
  <c r="BQ249" i="1"/>
  <c r="BP248" i="1"/>
  <c r="BQ248" i="1"/>
  <c r="BR248" i="1"/>
  <c r="BS248" i="1"/>
  <c r="BP246" i="1"/>
  <c r="BS246" i="1"/>
  <c r="BQ246" i="1"/>
  <c r="BR246" i="1"/>
  <c r="BP245" i="1"/>
  <c r="BR245" i="1"/>
  <c r="BS245" i="1"/>
  <c r="BQ245" i="1"/>
  <c r="BP244" i="1"/>
  <c r="BQ244" i="1"/>
  <c r="BR244" i="1"/>
  <c r="BS244" i="1"/>
  <c r="BS242" i="1"/>
  <c r="BQ242" i="1"/>
  <c r="BR242" i="1"/>
  <c r="BP239" i="1"/>
  <c r="BQ239" i="1"/>
  <c r="BS239" i="1"/>
  <c r="BR239" i="1"/>
  <c r="BP237" i="1"/>
  <c r="BR237" i="1"/>
  <c r="BS237" i="1"/>
  <c r="BQ237" i="1"/>
  <c r="BP235" i="1"/>
  <c r="BQ235" i="1"/>
  <c r="BR235" i="1"/>
  <c r="BS235" i="1"/>
  <c r="BR234" i="1"/>
  <c r="BS234" i="1"/>
  <c r="BQ234" i="1"/>
  <c r="BP232" i="1"/>
  <c r="BS232" i="1"/>
  <c r="BQ232" i="1"/>
  <c r="BR232" i="1"/>
  <c r="BP230" i="1"/>
  <c r="BR230" i="1"/>
  <c r="BQ230" i="1"/>
  <c r="BS230" i="1"/>
  <c r="BP228" i="1"/>
  <c r="BQ228" i="1"/>
  <c r="BR228" i="1"/>
  <c r="BS228" i="1"/>
  <c r="BP223" i="1"/>
  <c r="BS223" i="1"/>
  <c r="BQ223" i="1"/>
  <c r="BR223" i="1"/>
  <c r="BP221" i="1"/>
  <c r="BQ221" i="1"/>
  <c r="BR221" i="1"/>
  <c r="BS221" i="1"/>
  <c r="BP219" i="1"/>
  <c r="BS219" i="1"/>
  <c r="BQ219" i="1"/>
  <c r="BR219" i="1"/>
  <c r="BP217" i="1"/>
  <c r="BQ217" i="1"/>
  <c r="BR217" i="1"/>
  <c r="BS217" i="1"/>
  <c r="BR214" i="1"/>
  <c r="BQ214" i="1"/>
  <c r="BS214" i="1"/>
  <c r="BP212" i="1"/>
  <c r="BQ212" i="1"/>
  <c r="BR212" i="1"/>
  <c r="BS212" i="1"/>
  <c r="BP211" i="1"/>
  <c r="BS211" i="1"/>
  <c r="BR211" i="1"/>
  <c r="BQ211" i="1"/>
  <c r="BQ209" i="1"/>
  <c r="BS209" i="1"/>
  <c r="BR209" i="1"/>
  <c r="BP207" i="1"/>
  <c r="BS207" i="1"/>
  <c r="BQ207" i="1"/>
  <c r="BR207" i="1"/>
  <c r="BQ205" i="1"/>
  <c r="BR205" i="1"/>
  <c r="BS205" i="1"/>
  <c r="BP203" i="1"/>
  <c r="BS203" i="1"/>
  <c r="BQ203" i="1"/>
  <c r="BR203" i="1"/>
  <c r="BP201" i="1"/>
  <c r="BQ201" i="1"/>
  <c r="BR201" i="1"/>
  <c r="BS201" i="1"/>
  <c r="BS199" i="1"/>
  <c r="BQ199" i="1"/>
  <c r="BR199" i="1"/>
  <c r="BP197" i="1"/>
  <c r="BQ197" i="1"/>
  <c r="BR197" i="1"/>
  <c r="BS197" i="1"/>
  <c r="BQ196" i="1"/>
  <c r="BR196" i="1"/>
  <c r="BS196" i="1"/>
  <c r="BP194" i="1"/>
  <c r="BR194" i="1"/>
  <c r="BS194" i="1"/>
  <c r="BQ194" i="1"/>
  <c r="BQ192" i="1"/>
  <c r="BR192" i="1"/>
  <c r="BS192" i="1"/>
  <c r="BR190" i="1"/>
  <c r="BS190" i="1"/>
  <c r="BQ190" i="1"/>
  <c r="BQ188" i="1"/>
  <c r="BR188" i="1"/>
  <c r="BS188" i="1"/>
  <c r="BP187" i="1"/>
  <c r="BS187" i="1"/>
  <c r="BQ187" i="1"/>
  <c r="BR187" i="1"/>
  <c r="BP185" i="1"/>
  <c r="BQ185" i="1"/>
  <c r="BR185" i="1"/>
  <c r="BS185" i="1"/>
  <c r="BP184" i="1"/>
  <c r="BQ184" i="1"/>
  <c r="BR184" i="1"/>
  <c r="BS184" i="1"/>
  <c r="BP183" i="1"/>
  <c r="BS183" i="1"/>
  <c r="BQ183" i="1"/>
  <c r="BR183" i="1"/>
  <c r="BP181" i="1"/>
  <c r="BQ181" i="1"/>
  <c r="BR181" i="1"/>
  <c r="BS181" i="1"/>
  <c r="BP180" i="1"/>
  <c r="BQ180" i="1"/>
  <c r="BR180" i="1"/>
  <c r="BS180" i="1"/>
  <c r="BS179" i="1"/>
  <c r="BQ179" i="1"/>
  <c r="BR179" i="1"/>
  <c r="BR178" i="1"/>
  <c r="BS178" i="1"/>
  <c r="BQ178" i="1"/>
  <c r="BP177" i="1"/>
  <c r="BQ177" i="1"/>
  <c r="BR177" i="1"/>
  <c r="BS177" i="1"/>
  <c r="BP175" i="1"/>
  <c r="BS175" i="1"/>
  <c r="BQ175" i="1"/>
  <c r="BR175" i="1"/>
  <c r="BR174" i="1"/>
  <c r="BS174" i="1"/>
  <c r="BQ174" i="1"/>
  <c r="BP173" i="1"/>
  <c r="BQ173" i="1"/>
  <c r="BR173" i="1"/>
  <c r="BS173" i="1"/>
  <c r="BP171" i="1"/>
  <c r="BS171" i="1"/>
  <c r="BQ171" i="1"/>
  <c r="BR171" i="1"/>
  <c r="BP170" i="1"/>
  <c r="BR170" i="1"/>
  <c r="BS170" i="1"/>
  <c r="BQ170" i="1"/>
  <c r="BP169" i="1"/>
  <c r="BQ169" i="1"/>
  <c r="BR169" i="1"/>
  <c r="BS169" i="1"/>
  <c r="BQ168" i="1"/>
  <c r="BR168" i="1"/>
  <c r="BS168" i="1"/>
  <c r="BQ165" i="1"/>
  <c r="BR165" i="1"/>
  <c r="BS165" i="1"/>
  <c r="BP164" i="1"/>
  <c r="BQ164" i="1"/>
  <c r="BR164" i="1"/>
  <c r="BS164" i="1"/>
  <c r="BP162" i="1"/>
  <c r="BR162" i="1"/>
  <c r="BS162" i="1"/>
  <c r="BQ162" i="1"/>
  <c r="BQ161" i="1"/>
  <c r="BR161" i="1"/>
  <c r="BS161" i="1"/>
  <c r="BS159" i="1"/>
  <c r="BQ159" i="1"/>
  <c r="BR159" i="1"/>
  <c r="BP157" i="1"/>
  <c r="BQ157" i="1"/>
  <c r="BR157" i="1"/>
  <c r="BS157" i="1"/>
  <c r="BQ156" i="1"/>
  <c r="BR156" i="1"/>
  <c r="BS156" i="1"/>
  <c r="BP143" i="1"/>
  <c r="BQ143" i="1"/>
  <c r="BR143" i="1"/>
  <c r="BS143" i="1"/>
  <c r="BQ142" i="1"/>
  <c r="BR142" i="1"/>
  <c r="BS142" i="1"/>
  <c r="BP140" i="1"/>
  <c r="BR140" i="1"/>
  <c r="BS140" i="1"/>
  <c r="BQ140" i="1"/>
  <c r="BP139" i="1"/>
  <c r="BQ139" i="1"/>
  <c r="BR139" i="1"/>
  <c r="BS139" i="1"/>
  <c r="BP136" i="1"/>
  <c r="BR136" i="1"/>
  <c r="BS136" i="1"/>
  <c r="BQ136" i="1"/>
  <c r="BP132" i="1"/>
  <c r="BR132" i="1"/>
  <c r="BS132" i="1"/>
  <c r="BQ132" i="1"/>
  <c r="BP23" i="1"/>
  <c r="BR507" i="1"/>
  <c r="BQ507" i="1"/>
  <c r="BS507" i="1"/>
  <c r="BP505" i="1"/>
  <c r="BR505" i="1"/>
  <c r="BS505" i="1"/>
  <c r="BQ505" i="1"/>
  <c r="BS498" i="1"/>
  <c r="BQ498" i="1"/>
  <c r="BR498" i="1"/>
  <c r="BQ496" i="1"/>
  <c r="BS496" i="1"/>
  <c r="BR496" i="1"/>
  <c r="BP495" i="1"/>
  <c r="BQ495" i="1"/>
  <c r="BR495" i="1"/>
  <c r="BS495" i="1"/>
  <c r="BP492" i="1"/>
  <c r="BQ492" i="1"/>
  <c r="BR492" i="1"/>
  <c r="BS492" i="1"/>
  <c r="BP491" i="1"/>
  <c r="BR491" i="1"/>
  <c r="BQ491" i="1"/>
  <c r="BS491" i="1"/>
  <c r="BP488" i="1"/>
  <c r="BQ488" i="1"/>
  <c r="BS488" i="1"/>
  <c r="BR488" i="1"/>
  <c r="BP486" i="1"/>
  <c r="BS486" i="1"/>
  <c r="BQ486" i="1"/>
  <c r="BR486" i="1"/>
  <c r="BP483" i="1"/>
  <c r="BR483" i="1"/>
  <c r="BQ483" i="1"/>
  <c r="BS483" i="1"/>
  <c r="BP479" i="1"/>
  <c r="BQ479" i="1"/>
  <c r="BR479" i="1"/>
  <c r="BS479" i="1"/>
  <c r="BP458" i="1"/>
  <c r="BS458" i="1"/>
  <c r="BR458" i="1"/>
  <c r="BQ458" i="1"/>
  <c r="BP456" i="1"/>
  <c r="BQ456" i="1"/>
  <c r="BS456" i="1"/>
  <c r="BR456" i="1"/>
  <c r="BP454" i="1"/>
  <c r="BS454" i="1"/>
  <c r="BQ454" i="1"/>
  <c r="BR454" i="1"/>
  <c r="BP451" i="1"/>
  <c r="BR451" i="1"/>
  <c r="BS451" i="1"/>
  <c r="BQ451" i="1"/>
  <c r="BP447" i="1"/>
  <c r="BQ447" i="1"/>
  <c r="BR447" i="1"/>
  <c r="BS447" i="1"/>
  <c r="BP445" i="1"/>
  <c r="BR445" i="1"/>
  <c r="BS445" i="1"/>
  <c r="BQ445" i="1"/>
  <c r="BP443" i="1"/>
  <c r="BS443" i="1"/>
  <c r="BQ443" i="1"/>
  <c r="BR443" i="1"/>
  <c r="BP438" i="1"/>
  <c r="BS438" i="1"/>
  <c r="BQ438" i="1"/>
  <c r="BR438" i="1"/>
  <c r="BP437" i="1"/>
  <c r="BR437" i="1"/>
  <c r="BQ437" i="1"/>
  <c r="BS437" i="1"/>
  <c r="BP435" i="1"/>
  <c r="BQ435" i="1"/>
  <c r="BR435" i="1"/>
  <c r="BS435" i="1"/>
  <c r="BP429" i="1"/>
  <c r="BR429" i="1"/>
  <c r="BQ429" i="1"/>
  <c r="BS429" i="1"/>
  <c r="BP427" i="1"/>
  <c r="BQ427" i="1"/>
  <c r="BR427" i="1"/>
  <c r="BS427" i="1"/>
  <c r="BP425" i="1"/>
  <c r="BR425" i="1"/>
  <c r="BS425" i="1"/>
  <c r="BQ425" i="1"/>
  <c r="BP422" i="1"/>
  <c r="BS422" i="1"/>
  <c r="BQ422" i="1"/>
  <c r="BR422" i="1"/>
  <c r="BP420" i="1"/>
  <c r="BQ420" i="1"/>
  <c r="BS420" i="1"/>
  <c r="BR420" i="1"/>
  <c r="BP419" i="1"/>
  <c r="BQ419" i="1"/>
  <c r="BR419" i="1"/>
  <c r="BS419" i="1"/>
  <c r="BP417" i="1"/>
  <c r="BR417" i="1"/>
  <c r="BS417" i="1"/>
  <c r="BQ417" i="1"/>
  <c r="BP415" i="1"/>
  <c r="BR415" i="1"/>
  <c r="BS415" i="1"/>
  <c r="BQ415" i="1"/>
  <c r="BP413" i="1"/>
  <c r="BR413" i="1"/>
  <c r="BQ413" i="1"/>
  <c r="BS413" i="1"/>
  <c r="BP412" i="1"/>
  <c r="BQ412" i="1"/>
  <c r="BS412" i="1"/>
  <c r="BR412" i="1"/>
  <c r="BP410" i="1"/>
  <c r="BS410" i="1"/>
  <c r="BQ410" i="1"/>
  <c r="BR410" i="1"/>
  <c r="BP407" i="1"/>
  <c r="BR407" i="1"/>
  <c r="BS407" i="1"/>
  <c r="BQ407" i="1"/>
  <c r="BP405" i="1"/>
  <c r="BR405" i="1"/>
  <c r="BQ405" i="1"/>
  <c r="BS405" i="1"/>
  <c r="BQ403" i="1"/>
  <c r="BR403" i="1"/>
  <c r="BS403" i="1"/>
  <c r="BP401" i="1"/>
  <c r="BR401" i="1"/>
  <c r="BS401" i="1"/>
  <c r="BQ401" i="1"/>
  <c r="BP399" i="1"/>
  <c r="BQ399" i="1"/>
  <c r="BR399" i="1"/>
  <c r="BS399" i="1"/>
  <c r="BP397" i="1"/>
  <c r="BR397" i="1"/>
  <c r="BS397" i="1"/>
  <c r="BQ397" i="1"/>
  <c r="BP395" i="1"/>
  <c r="BQ395" i="1"/>
  <c r="BR395" i="1"/>
  <c r="BS395" i="1"/>
  <c r="BP392" i="1"/>
  <c r="BQ392" i="1"/>
  <c r="BR392" i="1"/>
  <c r="BS392" i="1"/>
  <c r="BP390" i="1"/>
  <c r="BS390" i="1"/>
  <c r="BQ390" i="1"/>
  <c r="BR390" i="1"/>
  <c r="BP388" i="1"/>
  <c r="BQ388" i="1"/>
  <c r="BR388" i="1"/>
  <c r="BS388" i="1"/>
  <c r="BP387" i="1"/>
  <c r="BQ387" i="1"/>
  <c r="BR387" i="1"/>
  <c r="BS387" i="1"/>
  <c r="BP386" i="1"/>
  <c r="BS386" i="1"/>
  <c r="BR386" i="1"/>
  <c r="BQ386" i="1"/>
  <c r="BP384" i="1"/>
  <c r="BQ384" i="1"/>
  <c r="BR384" i="1"/>
  <c r="BS384" i="1"/>
  <c r="BP383" i="1"/>
  <c r="BQ383" i="1"/>
  <c r="BR383" i="1"/>
  <c r="BS383" i="1"/>
  <c r="BP381" i="1"/>
  <c r="BR381" i="1"/>
  <c r="BS381" i="1"/>
  <c r="BQ381" i="1"/>
  <c r="BP379" i="1"/>
  <c r="BQ379" i="1"/>
  <c r="BR379" i="1"/>
  <c r="BS379" i="1"/>
  <c r="BP378" i="1"/>
  <c r="BS378" i="1"/>
  <c r="BQ378" i="1"/>
  <c r="BR378" i="1"/>
  <c r="BP376" i="1"/>
  <c r="BQ376" i="1"/>
  <c r="BR376" i="1"/>
  <c r="BS376" i="1"/>
  <c r="BP375" i="1"/>
  <c r="BQ375" i="1"/>
  <c r="BS375" i="1"/>
  <c r="BR375" i="1"/>
  <c r="BP373" i="1"/>
  <c r="BR373" i="1"/>
  <c r="BS373" i="1"/>
  <c r="BQ373" i="1"/>
  <c r="BP370" i="1"/>
  <c r="BS370" i="1"/>
  <c r="BR370" i="1"/>
  <c r="BQ370" i="1"/>
  <c r="BP368" i="1"/>
  <c r="BQ368" i="1"/>
  <c r="BR368" i="1"/>
  <c r="BS368" i="1"/>
  <c r="BP363" i="1"/>
  <c r="BQ363" i="1"/>
  <c r="BR363" i="1"/>
  <c r="BS363" i="1"/>
  <c r="BP361" i="1"/>
  <c r="BR361" i="1"/>
  <c r="BS361" i="1"/>
  <c r="BQ361" i="1"/>
  <c r="BP359" i="1"/>
  <c r="BQ359" i="1"/>
  <c r="BR359" i="1"/>
  <c r="BS359" i="1"/>
  <c r="BP357" i="1"/>
  <c r="BR357" i="1"/>
  <c r="BS357" i="1"/>
  <c r="BQ357" i="1"/>
  <c r="BP355" i="1"/>
  <c r="BQ355" i="1"/>
  <c r="BR355" i="1"/>
  <c r="BS355" i="1"/>
  <c r="BP354" i="1"/>
  <c r="BS354" i="1"/>
  <c r="BQ354" i="1"/>
  <c r="BR354" i="1"/>
  <c r="BP353" i="1"/>
  <c r="BR353" i="1"/>
  <c r="BS353" i="1"/>
  <c r="BQ353" i="1"/>
  <c r="BP351" i="1"/>
  <c r="BQ351" i="1"/>
  <c r="BR351" i="1"/>
  <c r="BS351" i="1"/>
  <c r="BQ348" i="1"/>
  <c r="BR348" i="1"/>
  <c r="BS348" i="1"/>
  <c r="BP346" i="1"/>
  <c r="BS346" i="1"/>
  <c r="BQ346" i="1"/>
  <c r="BR346" i="1"/>
  <c r="BP344" i="1"/>
  <c r="BQ344" i="1"/>
  <c r="BR344" i="1"/>
  <c r="BS344" i="1"/>
  <c r="BP342" i="1"/>
  <c r="BS342" i="1"/>
  <c r="BQ342" i="1"/>
  <c r="BR342" i="1"/>
  <c r="BP340" i="1"/>
  <c r="BQ340" i="1"/>
  <c r="BR340" i="1"/>
  <c r="BS340" i="1"/>
  <c r="BP338" i="1"/>
  <c r="BS338" i="1"/>
  <c r="BQ338" i="1"/>
  <c r="BR338" i="1"/>
  <c r="BP336" i="1"/>
  <c r="BQ336" i="1"/>
  <c r="BR336" i="1"/>
  <c r="BS336" i="1"/>
  <c r="BP335" i="1"/>
  <c r="BQ335" i="1"/>
  <c r="BR335" i="1"/>
  <c r="BS335" i="1"/>
  <c r="BP332" i="1"/>
  <c r="BQ332" i="1"/>
  <c r="BR332" i="1"/>
  <c r="BS332" i="1"/>
  <c r="BP330" i="1"/>
  <c r="BS330" i="1"/>
  <c r="BQ330" i="1"/>
  <c r="BR330" i="1"/>
  <c r="BP327" i="1"/>
  <c r="BQ327" i="1"/>
  <c r="BR327" i="1"/>
  <c r="BS327" i="1"/>
  <c r="BP324" i="1"/>
  <c r="BQ324" i="1"/>
  <c r="BR324" i="1"/>
  <c r="BS324" i="1"/>
  <c r="BP322" i="1"/>
  <c r="BS322" i="1"/>
  <c r="BQ322" i="1"/>
  <c r="BR322" i="1"/>
  <c r="BQ320" i="1"/>
  <c r="BR320" i="1"/>
  <c r="BS320" i="1"/>
  <c r="BP318" i="1"/>
  <c r="BS318" i="1"/>
  <c r="BQ318" i="1"/>
  <c r="BR318" i="1"/>
  <c r="BP317" i="1"/>
  <c r="BR317" i="1"/>
  <c r="BS317" i="1"/>
  <c r="BQ317" i="1"/>
  <c r="BP315" i="1"/>
  <c r="BQ315" i="1"/>
  <c r="BR315" i="1"/>
  <c r="BS315" i="1"/>
  <c r="BP312" i="1"/>
  <c r="BQ312" i="1"/>
  <c r="BR312" i="1"/>
  <c r="BS312" i="1"/>
  <c r="BP310" i="1"/>
  <c r="BS310" i="1"/>
  <c r="BQ310" i="1"/>
  <c r="BR310" i="1"/>
  <c r="BP307" i="1"/>
  <c r="BQ307" i="1"/>
  <c r="BR307" i="1"/>
  <c r="BS307" i="1"/>
  <c r="BP305" i="1"/>
  <c r="BR305" i="1"/>
  <c r="BS305" i="1"/>
  <c r="BQ305" i="1"/>
  <c r="BP302" i="1"/>
  <c r="BS302" i="1"/>
  <c r="BQ302" i="1"/>
  <c r="BR302" i="1"/>
  <c r="BP299" i="1"/>
  <c r="BQ299" i="1"/>
  <c r="BR299" i="1"/>
  <c r="BS299" i="1"/>
  <c r="BP297" i="1"/>
  <c r="BR297" i="1"/>
  <c r="BS297" i="1"/>
  <c r="BQ297" i="1"/>
  <c r="BP294" i="1"/>
  <c r="BS294" i="1"/>
  <c r="BQ294" i="1"/>
  <c r="BR294" i="1"/>
  <c r="BP292" i="1"/>
  <c r="BQ292" i="1"/>
  <c r="BR292" i="1"/>
  <c r="BS292" i="1"/>
  <c r="BP290" i="1"/>
  <c r="BS290" i="1"/>
  <c r="BQ290" i="1"/>
  <c r="BR290" i="1"/>
  <c r="BP288" i="1"/>
  <c r="BQ288" i="1"/>
  <c r="BR288" i="1"/>
  <c r="BS288" i="1"/>
  <c r="BS286" i="1"/>
  <c r="BQ286" i="1"/>
  <c r="BR286" i="1"/>
  <c r="BP284" i="1"/>
  <c r="BQ284" i="1"/>
  <c r="BR284" i="1"/>
  <c r="BS284" i="1"/>
  <c r="BP280" i="1"/>
  <c r="BQ280" i="1"/>
  <c r="BR280" i="1"/>
  <c r="BS280" i="1"/>
  <c r="BP279" i="1"/>
  <c r="BQ279" i="1"/>
  <c r="BR279" i="1"/>
  <c r="BS279" i="1"/>
  <c r="BP277" i="1"/>
  <c r="BR277" i="1"/>
  <c r="BS277" i="1"/>
  <c r="BQ277" i="1"/>
  <c r="BP275" i="1"/>
  <c r="BQ275" i="1"/>
  <c r="BR275" i="1"/>
  <c r="BS275" i="1"/>
  <c r="BP273" i="1"/>
  <c r="BR273" i="1"/>
  <c r="BS273" i="1"/>
  <c r="BQ273" i="1"/>
  <c r="BP269" i="1"/>
  <c r="BR269" i="1"/>
  <c r="BS269" i="1"/>
  <c r="BQ269" i="1"/>
  <c r="BP268" i="1"/>
  <c r="BQ268" i="1"/>
  <c r="BR268" i="1"/>
  <c r="BS268" i="1"/>
  <c r="BS266" i="1"/>
  <c r="BR266" i="1"/>
  <c r="BQ266" i="1"/>
  <c r="BP264" i="1"/>
  <c r="BQ264" i="1"/>
  <c r="BR264" i="1"/>
  <c r="BS264" i="1"/>
  <c r="BP262" i="1"/>
  <c r="BS262" i="1"/>
  <c r="BQ262" i="1"/>
  <c r="BR262" i="1"/>
  <c r="BQ260" i="1"/>
  <c r="BR260" i="1"/>
  <c r="BS260" i="1"/>
  <c r="BP256" i="1"/>
  <c r="BQ256" i="1"/>
  <c r="BR256" i="1"/>
  <c r="BS256" i="1"/>
  <c r="BS254" i="1"/>
  <c r="BQ254" i="1"/>
  <c r="BR254" i="1"/>
  <c r="BP252" i="1"/>
  <c r="BQ252" i="1"/>
  <c r="BR252" i="1"/>
  <c r="BS252" i="1"/>
  <c r="BR241" i="1"/>
  <c r="BS241" i="1"/>
  <c r="BQ241" i="1"/>
  <c r="BS238" i="1"/>
  <c r="BQ238" i="1"/>
  <c r="BR238" i="1"/>
  <c r="BP236" i="1"/>
  <c r="BQ236" i="1"/>
  <c r="BR236" i="1"/>
  <c r="BS236" i="1"/>
  <c r="BP226" i="1"/>
  <c r="BR226" i="1"/>
  <c r="BQ226" i="1"/>
  <c r="BS226" i="1"/>
  <c r="BP224" i="1"/>
  <c r="BQ224" i="1"/>
  <c r="BR224" i="1"/>
  <c r="BS224" i="1"/>
  <c r="BP218" i="1"/>
  <c r="BR218" i="1"/>
  <c r="BS218" i="1"/>
  <c r="BQ218" i="1"/>
  <c r="BS216" i="1"/>
  <c r="BQ216" i="1"/>
  <c r="BR216" i="1"/>
  <c r="BP208" i="1"/>
  <c r="BQ208" i="1"/>
  <c r="BR208" i="1"/>
  <c r="BS208" i="1"/>
  <c r="BP204" i="1"/>
  <c r="BQ204" i="1"/>
  <c r="BR204" i="1"/>
  <c r="BS204" i="1"/>
  <c r="BP202" i="1"/>
  <c r="BR202" i="1"/>
  <c r="BS202" i="1"/>
  <c r="BQ202" i="1"/>
  <c r="BP191" i="1"/>
  <c r="BS191" i="1"/>
  <c r="BQ191" i="1"/>
  <c r="BR191" i="1"/>
  <c r="BP189" i="1"/>
  <c r="BQ189" i="1"/>
  <c r="BR189" i="1"/>
  <c r="BS189" i="1"/>
  <c r="BP182" i="1"/>
  <c r="BR182" i="1"/>
  <c r="BS182" i="1"/>
  <c r="BQ182" i="1"/>
  <c r="BQ176" i="1"/>
  <c r="BR176" i="1"/>
  <c r="BS176" i="1"/>
  <c r="BQ172" i="1"/>
  <c r="BR172" i="1"/>
  <c r="BS172" i="1"/>
  <c r="BS167" i="1"/>
  <c r="BR167" i="1"/>
  <c r="BQ167" i="1"/>
  <c r="BR166" i="1"/>
  <c r="BS166" i="1"/>
  <c r="BQ166" i="1"/>
  <c r="BP163" i="1"/>
  <c r="BS163" i="1"/>
  <c r="BQ163" i="1"/>
  <c r="BR163" i="1"/>
  <c r="BQ160" i="1"/>
  <c r="BR160" i="1"/>
  <c r="BS160" i="1"/>
  <c r="BR158" i="1"/>
  <c r="BS158" i="1"/>
  <c r="BQ158" i="1"/>
  <c r="BS155" i="1"/>
  <c r="BQ155" i="1"/>
  <c r="BR155" i="1"/>
  <c r="BP154" i="1"/>
  <c r="BR154" i="1"/>
  <c r="BS154" i="1"/>
  <c r="BQ154" i="1"/>
  <c r="BQ153" i="1"/>
  <c r="BR153" i="1"/>
  <c r="BS153" i="1"/>
  <c r="BQ152" i="1"/>
  <c r="BR152" i="1"/>
  <c r="BS152" i="1"/>
  <c r="BQ151" i="1"/>
  <c r="BS151" i="1"/>
  <c r="BR151" i="1"/>
  <c r="BR150" i="1"/>
  <c r="BQ150" i="1"/>
  <c r="BS150" i="1"/>
  <c r="BP149" i="1"/>
  <c r="BS149" i="1"/>
  <c r="BQ149" i="1"/>
  <c r="BR149" i="1"/>
  <c r="BR148" i="1"/>
  <c r="BS148" i="1"/>
  <c r="BQ148" i="1"/>
  <c r="BP147" i="1"/>
  <c r="BQ147" i="1"/>
  <c r="BS147" i="1"/>
  <c r="BR147" i="1"/>
  <c r="BP146" i="1"/>
  <c r="BR146" i="1"/>
  <c r="BQ146" i="1"/>
  <c r="BS146" i="1"/>
  <c r="BS145" i="1"/>
  <c r="BQ145" i="1"/>
  <c r="BR145" i="1"/>
  <c r="BR144" i="1"/>
  <c r="BQ144" i="1"/>
  <c r="BS144" i="1"/>
  <c r="BP141" i="1"/>
  <c r="BS141" i="1"/>
  <c r="BQ141" i="1"/>
  <c r="BR141" i="1"/>
  <c r="BQ138" i="1"/>
  <c r="BR138" i="1"/>
  <c r="BS138" i="1"/>
  <c r="BP137" i="1"/>
  <c r="BS137" i="1"/>
  <c r="BQ137" i="1"/>
  <c r="BR137" i="1"/>
  <c r="BP135" i="1"/>
  <c r="BQ135" i="1"/>
  <c r="BR135" i="1"/>
  <c r="BS135" i="1"/>
  <c r="BP134" i="1"/>
  <c r="BQ134" i="1"/>
  <c r="BR134" i="1"/>
  <c r="BS134" i="1"/>
  <c r="BP133" i="1"/>
  <c r="BS133" i="1"/>
  <c r="BQ133" i="1"/>
  <c r="BR133" i="1"/>
  <c r="BQ131" i="1"/>
  <c r="BR131" i="1"/>
  <c r="BS131" i="1"/>
  <c r="BP130" i="1"/>
  <c r="BQ130" i="1"/>
  <c r="BR130" i="1"/>
  <c r="BS130" i="1"/>
  <c r="BP129" i="1"/>
  <c r="BS129" i="1"/>
  <c r="BQ129" i="1"/>
  <c r="BR129" i="1"/>
  <c r="BR128" i="1"/>
  <c r="BS128" i="1"/>
  <c r="BQ128" i="1"/>
  <c r="BP127" i="1"/>
  <c r="BQ127" i="1"/>
  <c r="BR127" i="1"/>
  <c r="BS127" i="1"/>
  <c r="BP126" i="1"/>
  <c r="BQ126" i="1"/>
  <c r="BR126" i="1"/>
  <c r="BS126" i="1"/>
  <c r="BS125" i="1"/>
  <c r="BQ125" i="1"/>
  <c r="BR125" i="1"/>
  <c r="BR124" i="1"/>
  <c r="BS124" i="1"/>
  <c r="BQ124" i="1"/>
  <c r="BP123" i="1"/>
  <c r="BQ123" i="1"/>
  <c r="BR123" i="1"/>
  <c r="BS123" i="1"/>
  <c r="BP122" i="1"/>
  <c r="BQ122" i="1"/>
  <c r="BR122" i="1"/>
  <c r="BS122" i="1"/>
  <c r="BP121" i="1"/>
  <c r="BS121" i="1"/>
  <c r="BQ121" i="1"/>
  <c r="BR121" i="1"/>
  <c r="BP120" i="1"/>
  <c r="BR120" i="1"/>
  <c r="BS120" i="1"/>
  <c r="BQ120" i="1"/>
  <c r="BP119" i="1"/>
  <c r="BQ119" i="1"/>
  <c r="BR119" i="1"/>
  <c r="BS119" i="1"/>
  <c r="BQ118" i="1"/>
  <c r="BR118" i="1"/>
  <c r="BS118" i="1"/>
  <c r="BP117" i="1"/>
  <c r="BS117" i="1"/>
  <c r="BQ117" i="1"/>
  <c r="BR117" i="1"/>
  <c r="BP116" i="1"/>
  <c r="BR116" i="1"/>
  <c r="BS116" i="1"/>
  <c r="BQ116" i="1"/>
  <c r="BP115" i="1"/>
  <c r="BQ115" i="1"/>
  <c r="BR115" i="1"/>
  <c r="BS115" i="1"/>
  <c r="BQ114" i="1"/>
  <c r="BR114" i="1"/>
  <c r="BS114" i="1"/>
  <c r="BS113" i="1"/>
  <c r="BQ113" i="1"/>
  <c r="BR113" i="1"/>
  <c r="BP112" i="1"/>
  <c r="BR112" i="1"/>
  <c r="BS112" i="1"/>
  <c r="BQ112" i="1"/>
  <c r="BP111" i="1"/>
  <c r="BQ111" i="1"/>
  <c r="BR111" i="1"/>
  <c r="BS111" i="1"/>
  <c r="BP110" i="1"/>
  <c r="BQ110" i="1"/>
  <c r="BR110" i="1"/>
  <c r="BS110" i="1"/>
  <c r="BP109" i="1"/>
  <c r="BS109" i="1"/>
  <c r="BQ109" i="1"/>
  <c r="BR109" i="1"/>
  <c r="BP108" i="1"/>
  <c r="BR108" i="1"/>
  <c r="BS108" i="1"/>
  <c r="BQ108" i="1"/>
  <c r="BQ107" i="1"/>
  <c r="BR107" i="1"/>
  <c r="BS107" i="1"/>
  <c r="BP106" i="1"/>
  <c r="BQ106" i="1"/>
  <c r="BR106" i="1"/>
  <c r="BS106" i="1"/>
  <c r="BP105" i="1"/>
  <c r="BS105" i="1"/>
  <c r="BQ105" i="1"/>
  <c r="BR105" i="1"/>
  <c r="BR104" i="1"/>
  <c r="BS104" i="1"/>
  <c r="BQ104" i="1"/>
  <c r="BQ103" i="1"/>
  <c r="BR103" i="1"/>
  <c r="BS103" i="1"/>
  <c r="BP102" i="1"/>
  <c r="BQ102" i="1"/>
  <c r="BR102" i="1"/>
  <c r="BS102" i="1"/>
  <c r="BS101" i="1"/>
  <c r="BQ101" i="1"/>
  <c r="BR101" i="1"/>
  <c r="BR100" i="1"/>
  <c r="BS100" i="1"/>
  <c r="BQ100" i="1"/>
  <c r="BQ99" i="1"/>
  <c r="BR99" i="1"/>
  <c r="BS99" i="1"/>
  <c r="BP98" i="1"/>
  <c r="BQ98" i="1"/>
  <c r="BR98" i="1"/>
  <c r="BS98" i="1"/>
  <c r="BS97" i="1"/>
  <c r="BQ97" i="1"/>
  <c r="BR97" i="1"/>
  <c r="BR96" i="1"/>
  <c r="BS96" i="1"/>
  <c r="BQ96" i="1"/>
  <c r="BQ95" i="1"/>
  <c r="BR95" i="1"/>
  <c r="BS95" i="1"/>
  <c r="BQ94" i="1"/>
  <c r="BR94" i="1"/>
  <c r="BS94" i="1"/>
  <c r="BP93" i="1"/>
  <c r="BS93" i="1"/>
  <c r="BQ93" i="1"/>
  <c r="BR93" i="1"/>
  <c r="BR92" i="1"/>
  <c r="BS92" i="1"/>
  <c r="BQ92" i="1"/>
  <c r="BP91" i="1"/>
  <c r="BQ91" i="1"/>
  <c r="BR91" i="1"/>
  <c r="BS91" i="1"/>
  <c r="BP90" i="1"/>
  <c r="BQ90" i="1"/>
  <c r="BR90" i="1"/>
  <c r="BS90" i="1"/>
  <c r="BP89" i="1"/>
  <c r="BS89" i="1"/>
  <c r="BQ89" i="1"/>
  <c r="BR89" i="1"/>
  <c r="BR88" i="1"/>
  <c r="BS88" i="1"/>
  <c r="BQ88" i="1"/>
  <c r="BP87" i="1"/>
  <c r="BQ87" i="1"/>
  <c r="BR87" i="1"/>
  <c r="BS87" i="1"/>
  <c r="BP86" i="1"/>
  <c r="BQ86" i="1"/>
  <c r="BR86" i="1"/>
  <c r="BS86" i="1"/>
  <c r="BP85" i="1"/>
  <c r="BS85" i="1"/>
  <c r="BQ85" i="1"/>
  <c r="BR85" i="1"/>
  <c r="BP84" i="1"/>
  <c r="BR84" i="1"/>
  <c r="BS84" i="1"/>
  <c r="BQ84" i="1"/>
  <c r="BP83" i="1"/>
  <c r="BQ83" i="1"/>
  <c r="BR83" i="1"/>
  <c r="BS83" i="1"/>
  <c r="BQ82" i="1"/>
  <c r="BR82" i="1"/>
  <c r="BS82" i="1"/>
  <c r="BP81" i="1"/>
  <c r="BS81" i="1"/>
  <c r="BQ81" i="1"/>
  <c r="BR81" i="1"/>
  <c r="BR80" i="1"/>
  <c r="BS80" i="1"/>
  <c r="BQ80" i="1"/>
  <c r="BP79" i="1"/>
  <c r="BQ79" i="1"/>
  <c r="BR79" i="1"/>
  <c r="BS79" i="1"/>
  <c r="BQ78" i="1"/>
  <c r="BR78" i="1"/>
  <c r="BS78" i="1"/>
  <c r="BP77" i="1"/>
  <c r="BS77" i="1"/>
  <c r="BQ77" i="1"/>
  <c r="BR77" i="1"/>
  <c r="BP76" i="1"/>
  <c r="BR76" i="1"/>
  <c r="BS76" i="1"/>
  <c r="BQ76" i="1"/>
  <c r="BQ75" i="1"/>
  <c r="BR75" i="1"/>
  <c r="BS75" i="1"/>
  <c r="BP74" i="1"/>
  <c r="BQ74" i="1"/>
  <c r="BR74" i="1"/>
  <c r="BS74" i="1"/>
  <c r="BP73" i="1"/>
  <c r="BS73" i="1"/>
  <c r="BQ73" i="1"/>
  <c r="BR73" i="1"/>
  <c r="BP72" i="1"/>
  <c r="BR72" i="1"/>
  <c r="BS72" i="1"/>
  <c r="BQ72" i="1"/>
  <c r="BP71" i="1"/>
  <c r="BQ71" i="1"/>
  <c r="BR71" i="1"/>
  <c r="BS71" i="1"/>
  <c r="BQ70" i="1"/>
  <c r="BR70" i="1"/>
  <c r="BS70" i="1"/>
  <c r="BS69" i="1"/>
  <c r="BQ69" i="1"/>
  <c r="BR69" i="1"/>
  <c r="BR68" i="1"/>
  <c r="BS68" i="1"/>
  <c r="BQ68" i="1"/>
  <c r="BP67" i="1"/>
  <c r="BQ67" i="1"/>
  <c r="BR67" i="1"/>
  <c r="BS67" i="1"/>
  <c r="BQ66" i="1"/>
  <c r="BR66" i="1"/>
  <c r="BS66" i="1"/>
  <c r="BP65" i="1"/>
  <c r="BS65" i="1"/>
  <c r="BQ65" i="1"/>
  <c r="BR65" i="1"/>
  <c r="BR64" i="1"/>
  <c r="BS64" i="1"/>
  <c r="BQ64" i="1"/>
  <c r="BQ63" i="1"/>
  <c r="BR63" i="1"/>
  <c r="BS63" i="1"/>
  <c r="BP62" i="1"/>
  <c r="BQ62" i="1"/>
  <c r="BR62" i="1"/>
  <c r="BS62" i="1"/>
  <c r="BP61" i="1"/>
  <c r="BS61" i="1"/>
  <c r="BQ61" i="1"/>
  <c r="BR61" i="1"/>
  <c r="BP60" i="1"/>
  <c r="BR60" i="1"/>
  <c r="BS60" i="1"/>
  <c r="BQ60" i="1"/>
  <c r="BP59" i="1"/>
  <c r="BQ59" i="1"/>
  <c r="BR59" i="1"/>
  <c r="BS59" i="1"/>
  <c r="BP58" i="1"/>
  <c r="BQ58" i="1"/>
  <c r="BR58" i="1"/>
  <c r="BS58" i="1"/>
  <c r="BP57" i="1"/>
  <c r="BS57" i="1"/>
  <c r="BQ57" i="1"/>
  <c r="BR57" i="1"/>
  <c r="BR56" i="1"/>
  <c r="BS56" i="1"/>
  <c r="BQ56" i="1"/>
  <c r="BP55" i="1"/>
  <c r="BQ55" i="1"/>
  <c r="BR55" i="1"/>
  <c r="BS55" i="1"/>
  <c r="BP54" i="1"/>
  <c r="BQ54" i="1"/>
  <c r="BR54" i="1"/>
  <c r="BS54" i="1"/>
  <c r="BP53" i="1"/>
  <c r="BS53" i="1"/>
  <c r="BQ53" i="1"/>
  <c r="BR53" i="1"/>
  <c r="BP52" i="1"/>
  <c r="BR52" i="1"/>
  <c r="BS52" i="1"/>
  <c r="BQ52" i="1"/>
  <c r="BQ51" i="1"/>
  <c r="BR51" i="1"/>
  <c r="BS51" i="1"/>
  <c r="BQ50" i="1"/>
  <c r="BR50" i="1"/>
  <c r="BS50" i="1"/>
  <c r="BS49" i="1"/>
  <c r="BQ49" i="1"/>
  <c r="BR49" i="1"/>
  <c r="BP48" i="1"/>
  <c r="BR48" i="1"/>
  <c r="BS48" i="1"/>
  <c r="BQ48" i="1"/>
  <c r="BQ47" i="1"/>
  <c r="BR47" i="1"/>
  <c r="BS47" i="1"/>
  <c r="BQ46" i="1"/>
  <c r="BR46" i="1"/>
  <c r="BS46" i="1"/>
  <c r="BS45" i="1"/>
  <c r="BQ45" i="1"/>
  <c r="BR45" i="1"/>
  <c r="BP44" i="1"/>
  <c r="BR44" i="1"/>
  <c r="BS44" i="1"/>
  <c r="BQ44" i="1"/>
  <c r="BQ43" i="1"/>
  <c r="BR43" i="1"/>
  <c r="BS43" i="1"/>
  <c r="BQ42" i="1"/>
  <c r="BR42" i="1"/>
  <c r="BS42" i="1"/>
  <c r="BP41" i="1"/>
  <c r="BS41" i="1"/>
  <c r="BQ41" i="1"/>
  <c r="BR41" i="1"/>
  <c r="BR40" i="1"/>
  <c r="BS40" i="1"/>
  <c r="BQ40" i="1"/>
  <c r="BQ39" i="1"/>
  <c r="BR39" i="1"/>
  <c r="BS39" i="1"/>
  <c r="BS37" i="1"/>
  <c r="BQ504" i="1"/>
  <c r="BS504" i="1"/>
  <c r="BR504" i="1"/>
  <c r="BP503" i="1"/>
  <c r="BQ503" i="1"/>
  <c r="BR503" i="1"/>
  <c r="BS503" i="1"/>
  <c r="BP501" i="1"/>
  <c r="BR501" i="1"/>
  <c r="BS501" i="1"/>
  <c r="BQ501" i="1"/>
  <c r="BP500" i="1"/>
  <c r="BQ500" i="1"/>
  <c r="BR500" i="1"/>
  <c r="BS500" i="1"/>
  <c r="BR497" i="1"/>
  <c r="BS497" i="1"/>
  <c r="BQ497" i="1"/>
  <c r="BS494" i="1"/>
  <c r="BQ494" i="1"/>
  <c r="BR494" i="1"/>
  <c r="BR493" i="1"/>
  <c r="BS493" i="1"/>
  <c r="BQ493" i="1"/>
  <c r="BP490" i="1"/>
  <c r="BS490" i="1"/>
  <c r="BQ490" i="1"/>
  <c r="BR490" i="1"/>
  <c r="BP487" i="1"/>
  <c r="BQ487" i="1"/>
  <c r="BR487" i="1"/>
  <c r="BS487" i="1"/>
  <c r="BP485" i="1"/>
  <c r="BR485" i="1"/>
  <c r="BS485" i="1"/>
  <c r="BQ485" i="1"/>
  <c r="BP481" i="1"/>
  <c r="BR481" i="1"/>
  <c r="BS481" i="1"/>
  <c r="BQ481" i="1"/>
  <c r="BP477" i="1"/>
  <c r="BR477" i="1"/>
  <c r="BS477" i="1"/>
  <c r="BQ477" i="1"/>
  <c r="BP475" i="1"/>
  <c r="BR475" i="1"/>
  <c r="BQ475" i="1"/>
  <c r="BS475" i="1"/>
  <c r="BP473" i="1"/>
  <c r="BR473" i="1"/>
  <c r="BQ473" i="1"/>
  <c r="BS473" i="1"/>
  <c r="BP472" i="1"/>
  <c r="BQ472" i="1"/>
  <c r="BS472" i="1"/>
  <c r="BR472" i="1"/>
  <c r="BP469" i="1"/>
  <c r="BR469" i="1"/>
  <c r="BQ469" i="1"/>
  <c r="BS469" i="1"/>
  <c r="BP467" i="1"/>
  <c r="BR467" i="1"/>
  <c r="BS467" i="1"/>
  <c r="BQ467" i="1"/>
  <c r="BP466" i="1"/>
  <c r="BS466" i="1"/>
  <c r="BR466" i="1"/>
  <c r="BQ466" i="1"/>
  <c r="BP465" i="1"/>
  <c r="BR465" i="1"/>
  <c r="BQ465" i="1"/>
  <c r="BS465" i="1"/>
  <c r="BP464" i="1"/>
  <c r="BQ464" i="1"/>
  <c r="BS464" i="1"/>
  <c r="BR464" i="1"/>
  <c r="BP463" i="1"/>
  <c r="BS463" i="1"/>
  <c r="BQ463" i="1"/>
  <c r="BR463" i="1"/>
  <c r="BP461" i="1"/>
  <c r="BR461" i="1"/>
  <c r="BQ461" i="1"/>
  <c r="BS461" i="1"/>
  <c r="BP460" i="1"/>
  <c r="BQ460" i="1"/>
  <c r="BR460" i="1"/>
  <c r="BS460" i="1"/>
  <c r="BP459" i="1"/>
  <c r="BR459" i="1"/>
  <c r="BS459" i="1"/>
  <c r="BQ459" i="1"/>
  <c r="BP457" i="1"/>
  <c r="BR457" i="1"/>
  <c r="BQ457" i="1"/>
  <c r="BS457" i="1"/>
  <c r="BP453" i="1"/>
  <c r="BR453" i="1"/>
  <c r="BQ453" i="1"/>
  <c r="BS453" i="1"/>
  <c r="BP452" i="1"/>
  <c r="BQ452" i="1"/>
  <c r="BR452" i="1"/>
  <c r="BS452" i="1"/>
  <c r="BP449" i="1"/>
  <c r="BR449" i="1"/>
  <c r="BQ449" i="1"/>
  <c r="BS449" i="1"/>
  <c r="BP448" i="1"/>
  <c r="BQ448" i="1"/>
  <c r="BS448" i="1"/>
  <c r="BR448" i="1"/>
  <c r="BP446" i="1"/>
  <c r="BS446" i="1"/>
  <c r="BR446" i="1"/>
  <c r="BQ446" i="1"/>
  <c r="BP444" i="1"/>
  <c r="BQ444" i="1"/>
  <c r="BS444" i="1"/>
  <c r="BR444" i="1"/>
  <c r="BP441" i="1"/>
  <c r="BR441" i="1"/>
  <c r="BQ441" i="1"/>
  <c r="BS441" i="1"/>
  <c r="BQ440" i="1"/>
  <c r="BR440" i="1"/>
  <c r="BS440" i="1"/>
  <c r="BP439" i="1"/>
  <c r="BR439" i="1"/>
  <c r="BQ439" i="1"/>
  <c r="BS439" i="1"/>
  <c r="BP436" i="1"/>
  <c r="BQ436" i="1"/>
  <c r="BS436" i="1"/>
  <c r="BR436" i="1"/>
  <c r="BP434" i="1"/>
  <c r="BS434" i="1"/>
  <c r="BQ434" i="1"/>
  <c r="BR434" i="1"/>
  <c r="BP433" i="1"/>
  <c r="BR433" i="1"/>
  <c r="BS433" i="1"/>
  <c r="BQ433" i="1"/>
  <c r="BP432" i="1"/>
  <c r="BQ432" i="1"/>
  <c r="BR432" i="1"/>
  <c r="BS432" i="1"/>
  <c r="BP431" i="1"/>
  <c r="BR431" i="1"/>
  <c r="BS431" i="1"/>
  <c r="BQ431" i="1"/>
  <c r="BP430" i="1"/>
  <c r="BS430" i="1"/>
  <c r="BQ430" i="1"/>
  <c r="BR430" i="1"/>
  <c r="BP428" i="1"/>
  <c r="BQ428" i="1"/>
  <c r="BS428" i="1"/>
  <c r="BR428" i="1"/>
  <c r="BP424" i="1"/>
  <c r="BQ424" i="1"/>
  <c r="BR424" i="1"/>
  <c r="BS424" i="1"/>
  <c r="BP423" i="1"/>
  <c r="BR423" i="1"/>
  <c r="BS423" i="1"/>
  <c r="BQ423" i="1"/>
  <c r="BP421" i="1"/>
  <c r="BR421" i="1"/>
  <c r="BQ421" i="1"/>
  <c r="BS421" i="1"/>
  <c r="BP418" i="1"/>
  <c r="BS418" i="1"/>
  <c r="BQ418" i="1"/>
  <c r="BR418" i="1"/>
  <c r="BP416" i="1"/>
  <c r="BQ416" i="1"/>
  <c r="BR416" i="1"/>
  <c r="BS416" i="1"/>
  <c r="BP414" i="1"/>
  <c r="BS414" i="1"/>
  <c r="BQ414" i="1"/>
  <c r="BR414" i="1"/>
  <c r="BP411" i="1"/>
  <c r="BQ411" i="1"/>
  <c r="BR411" i="1"/>
  <c r="BS411" i="1"/>
  <c r="BP409" i="1"/>
  <c r="BR409" i="1"/>
  <c r="BS409" i="1"/>
  <c r="BQ409" i="1"/>
  <c r="BP408" i="1"/>
  <c r="BQ408" i="1"/>
  <c r="BR408" i="1"/>
  <c r="BS408" i="1"/>
  <c r="BP406" i="1"/>
  <c r="BS406" i="1"/>
  <c r="BQ406" i="1"/>
  <c r="BR406" i="1"/>
  <c r="BP404" i="1"/>
  <c r="BQ404" i="1"/>
  <c r="BR404" i="1"/>
  <c r="BS404" i="1"/>
  <c r="BP402" i="1"/>
  <c r="BS402" i="1"/>
  <c r="BQ402" i="1"/>
  <c r="BR402" i="1"/>
  <c r="BP400" i="1"/>
  <c r="BQ400" i="1"/>
  <c r="BR400" i="1"/>
  <c r="BS400" i="1"/>
  <c r="BP398" i="1"/>
  <c r="BS398" i="1"/>
  <c r="BQ398" i="1"/>
  <c r="BR398" i="1"/>
  <c r="BP396" i="1"/>
  <c r="BQ396" i="1"/>
  <c r="BR396" i="1"/>
  <c r="BS396" i="1"/>
  <c r="BP394" i="1"/>
  <c r="BS394" i="1"/>
  <c r="BQ394" i="1"/>
  <c r="BR394" i="1"/>
  <c r="BP393" i="1"/>
  <c r="BR393" i="1"/>
  <c r="BS393" i="1"/>
  <c r="BQ393" i="1"/>
  <c r="BP391" i="1"/>
  <c r="BQ391" i="1"/>
  <c r="BR391" i="1"/>
  <c r="BS391" i="1"/>
  <c r="BR389" i="1"/>
  <c r="BS389" i="1"/>
  <c r="BQ389" i="1"/>
  <c r="BP382" i="1"/>
  <c r="BS382" i="1"/>
  <c r="BQ382" i="1"/>
  <c r="BR382" i="1"/>
  <c r="BP374" i="1"/>
  <c r="BS374" i="1"/>
  <c r="BQ374" i="1"/>
  <c r="BR374" i="1"/>
  <c r="BP372" i="1"/>
  <c r="BQ372" i="1"/>
  <c r="BR372" i="1"/>
  <c r="BS372" i="1"/>
  <c r="BP371" i="1"/>
  <c r="BQ371" i="1"/>
  <c r="BR371" i="1"/>
  <c r="BS371" i="1"/>
  <c r="BP369" i="1"/>
  <c r="BR369" i="1"/>
  <c r="BS369" i="1"/>
  <c r="BQ369" i="1"/>
  <c r="BP367" i="1"/>
  <c r="BQ367" i="1"/>
  <c r="BR367" i="1"/>
  <c r="BS367" i="1"/>
  <c r="BP365" i="1"/>
  <c r="BR365" i="1"/>
  <c r="BS365" i="1"/>
  <c r="BQ365" i="1"/>
  <c r="BP364" i="1"/>
  <c r="BQ364" i="1"/>
  <c r="BR364" i="1"/>
  <c r="BS364" i="1"/>
  <c r="BS358" i="1"/>
  <c r="BQ358" i="1"/>
  <c r="BR358" i="1"/>
  <c r="BP352" i="1"/>
  <c r="BQ352" i="1"/>
  <c r="BR352" i="1"/>
  <c r="BS352" i="1"/>
  <c r="BR349" i="1"/>
  <c r="BS349" i="1"/>
  <c r="BQ349" i="1"/>
  <c r="BP343" i="1"/>
  <c r="BQ343" i="1"/>
  <c r="BR343" i="1"/>
  <c r="BS343" i="1"/>
  <c r="BP341" i="1"/>
  <c r="BR341" i="1"/>
  <c r="BS341" i="1"/>
  <c r="BQ341" i="1"/>
  <c r="BQ339" i="1"/>
  <c r="BR339" i="1"/>
  <c r="BS339" i="1"/>
  <c r="BP337" i="1"/>
  <c r="BR337" i="1"/>
  <c r="BS337" i="1"/>
  <c r="BQ337" i="1"/>
  <c r="BP333" i="1"/>
  <c r="BR333" i="1"/>
  <c r="BS333" i="1"/>
  <c r="BQ333" i="1"/>
  <c r="BP331" i="1"/>
  <c r="BQ331" i="1"/>
  <c r="BR331" i="1"/>
  <c r="BS331" i="1"/>
  <c r="BP329" i="1"/>
  <c r="BR329" i="1"/>
  <c r="BS329" i="1"/>
  <c r="BQ329" i="1"/>
  <c r="BP326" i="1"/>
  <c r="BS326" i="1"/>
  <c r="BQ326" i="1"/>
  <c r="BR326" i="1"/>
  <c r="BP323" i="1"/>
  <c r="BQ323" i="1"/>
  <c r="BR323" i="1"/>
  <c r="BS323" i="1"/>
  <c r="BP321" i="1"/>
  <c r="BR321" i="1"/>
  <c r="BS321" i="1"/>
  <c r="BQ321" i="1"/>
  <c r="BP319" i="1"/>
  <c r="BQ319" i="1"/>
  <c r="BR319" i="1"/>
  <c r="BS319" i="1"/>
  <c r="BP316" i="1"/>
  <c r="BQ316" i="1"/>
  <c r="BR316" i="1"/>
  <c r="BS316" i="1"/>
  <c r="BP314" i="1"/>
  <c r="BS314" i="1"/>
  <c r="BQ314" i="1"/>
  <c r="BR314" i="1"/>
  <c r="BP309" i="1"/>
  <c r="BR309" i="1"/>
  <c r="BS309" i="1"/>
  <c r="BQ309" i="1"/>
  <c r="BP306" i="1"/>
  <c r="BS306" i="1"/>
  <c r="BQ306" i="1"/>
  <c r="BR306" i="1"/>
  <c r="BP303" i="1"/>
  <c r="BQ303" i="1"/>
  <c r="BR303" i="1"/>
  <c r="BS303" i="1"/>
  <c r="BP301" i="1"/>
  <c r="BR301" i="1"/>
  <c r="BS301" i="1"/>
  <c r="BQ301" i="1"/>
  <c r="BQ296" i="1"/>
  <c r="BR296" i="1"/>
  <c r="BS296" i="1"/>
  <c r="BP291" i="1"/>
  <c r="BQ291" i="1"/>
  <c r="BR291" i="1"/>
  <c r="BS291" i="1"/>
  <c r="BP289" i="1"/>
  <c r="BR289" i="1"/>
  <c r="BS289" i="1"/>
  <c r="BQ289" i="1"/>
  <c r="BP285" i="1"/>
  <c r="BR285" i="1"/>
  <c r="BS285" i="1"/>
  <c r="BQ285" i="1"/>
  <c r="BP282" i="1"/>
  <c r="BS282" i="1"/>
  <c r="BR282" i="1"/>
  <c r="BQ282" i="1"/>
  <c r="BP278" i="1"/>
  <c r="BS278" i="1"/>
  <c r="BQ278" i="1"/>
  <c r="BR278" i="1"/>
  <c r="BP276" i="1"/>
  <c r="BQ276" i="1"/>
  <c r="BR276" i="1"/>
  <c r="BS276" i="1"/>
  <c r="BP271" i="1"/>
  <c r="BQ271" i="1"/>
  <c r="BS271" i="1"/>
  <c r="BR271" i="1"/>
  <c r="BP270" i="1"/>
  <c r="BS270" i="1"/>
  <c r="BQ270" i="1"/>
  <c r="BR270" i="1"/>
  <c r="BP267" i="1"/>
  <c r="BQ267" i="1"/>
  <c r="BR267" i="1"/>
  <c r="BS267" i="1"/>
  <c r="BP265" i="1"/>
  <c r="BR265" i="1"/>
  <c r="BS265" i="1"/>
  <c r="BQ265" i="1"/>
  <c r="BP259" i="1"/>
  <c r="BQ259" i="1"/>
  <c r="BR259" i="1"/>
  <c r="BS259" i="1"/>
  <c r="BP257" i="1"/>
  <c r="BR257" i="1"/>
  <c r="BS257" i="1"/>
  <c r="BQ257" i="1"/>
  <c r="BP255" i="1"/>
  <c r="BQ255" i="1"/>
  <c r="BS255" i="1"/>
  <c r="BR255" i="1"/>
  <c r="BP253" i="1"/>
  <c r="BR253" i="1"/>
  <c r="BS253" i="1"/>
  <c r="BQ253" i="1"/>
  <c r="BS250" i="1"/>
  <c r="BR250" i="1"/>
  <c r="BQ250" i="1"/>
  <c r="BP247" i="1"/>
  <c r="BQ247" i="1"/>
  <c r="BR247" i="1"/>
  <c r="BS247" i="1"/>
  <c r="BP243" i="1"/>
  <c r="BQ243" i="1"/>
  <c r="BR243" i="1"/>
  <c r="BS243" i="1"/>
  <c r="BP240" i="1"/>
  <c r="BQ240" i="1"/>
  <c r="BR240" i="1"/>
  <c r="BS240" i="1"/>
  <c r="BP233" i="1"/>
  <c r="BQ233" i="1"/>
  <c r="BR233" i="1"/>
  <c r="BS233" i="1"/>
  <c r="BP231" i="1"/>
  <c r="BS231" i="1"/>
  <c r="BQ231" i="1"/>
  <c r="BR231" i="1"/>
  <c r="BP229" i="1"/>
  <c r="BQ229" i="1"/>
  <c r="BR229" i="1"/>
  <c r="BS229" i="1"/>
  <c r="BP227" i="1"/>
  <c r="BS227" i="1"/>
  <c r="BR227" i="1"/>
  <c r="BQ227" i="1"/>
  <c r="BP225" i="1"/>
  <c r="BQ225" i="1"/>
  <c r="BS225" i="1"/>
  <c r="BR225" i="1"/>
  <c r="BP222" i="1"/>
  <c r="BR222" i="1"/>
  <c r="BQ222" i="1"/>
  <c r="BS222" i="1"/>
  <c r="BP220" i="1"/>
  <c r="BR220" i="1"/>
  <c r="BS220" i="1"/>
  <c r="BQ220" i="1"/>
  <c r="BP215" i="1"/>
  <c r="BS215" i="1"/>
  <c r="BQ215" i="1"/>
  <c r="BR215" i="1"/>
  <c r="BP213" i="1"/>
  <c r="BQ213" i="1"/>
  <c r="BR213" i="1"/>
  <c r="BS213" i="1"/>
  <c r="BP210" i="1"/>
  <c r="BR210" i="1"/>
  <c r="BQ210" i="1"/>
  <c r="BS210" i="1"/>
  <c r="BP206" i="1"/>
  <c r="BR206" i="1"/>
  <c r="BS206" i="1"/>
  <c r="BQ206" i="1"/>
  <c r="BP200" i="1"/>
  <c r="BQ200" i="1"/>
  <c r="BR200" i="1"/>
  <c r="BS200" i="1"/>
  <c r="BP198" i="1"/>
  <c r="BR198" i="1"/>
  <c r="BS198" i="1"/>
  <c r="BQ198" i="1"/>
  <c r="BP195" i="1"/>
  <c r="BS195" i="1"/>
  <c r="BQ195" i="1"/>
  <c r="BR195" i="1"/>
  <c r="BP193" i="1"/>
  <c r="BQ193" i="1"/>
  <c r="BR193" i="1"/>
  <c r="BS193" i="1"/>
  <c r="BP186" i="1"/>
  <c r="BR186" i="1"/>
  <c r="BS186" i="1"/>
  <c r="BQ186" i="1"/>
  <c r="BP507" i="1"/>
  <c r="BP497" i="1"/>
  <c r="BP496" i="1"/>
  <c r="BP241" i="1"/>
  <c r="BP178" i="1"/>
  <c r="BP78" i="1"/>
  <c r="BP70" i="1"/>
  <c r="BP68" i="1"/>
  <c r="BP50" i="1"/>
  <c r="BP46" i="1"/>
  <c r="BP45" i="1"/>
  <c r="BQ36" i="1"/>
  <c r="BS36" i="1"/>
  <c r="BP286" i="1"/>
  <c r="BP216" i="1"/>
  <c r="BP214" i="1"/>
  <c r="BP188" i="1"/>
  <c r="BQ38" i="1"/>
  <c r="BS38" i="1"/>
  <c r="BP348" i="1"/>
  <c r="BP250" i="1"/>
  <c r="BP199" i="1"/>
  <c r="BP176" i="1"/>
  <c r="BP172" i="1"/>
  <c r="BP168" i="1"/>
  <c r="BP167" i="1"/>
  <c r="BP155" i="1"/>
  <c r="BP153" i="1"/>
  <c r="BP150" i="1"/>
  <c r="BP148" i="1"/>
  <c r="BP145" i="1"/>
  <c r="BP144" i="1"/>
  <c r="BP142" i="1"/>
  <c r="BP128" i="1"/>
  <c r="BP114" i="1"/>
  <c r="BP113" i="1"/>
  <c r="BP107" i="1"/>
  <c r="BP104" i="1"/>
  <c r="BP101" i="1"/>
  <c r="BP99" i="1"/>
  <c r="BP96" i="1"/>
  <c r="BP92" i="1"/>
  <c r="BP88" i="1"/>
  <c r="BP82" i="1"/>
  <c r="BP80" i="1"/>
  <c r="BP69" i="1"/>
  <c r="BP64" i="1"/>
  <c r="BP63" i="1"/>
  <c r="BP56" i="1"/>
  <c r="BP51" i="1"/>
  <c r="BP47" i="1"/>
  <c r="BP43" i="1"/>
  <c r="BP40" i="1"/>
  <c r="BP37" i="1"/>
  <c r="BQ37" i="1"/>
  <c r="BP35" i="1"/>
  <c r="BQ35" i="1"/>
  <c r="BP33" i="1"/>
  <c r="BQ33" i="1"/>
  <c r="BP32" i="1"/>
  <c r="BQ32" i="1"/>
  <c r="BQ31" i="1"/>
  <c r="BP30" i="1"/>
  <c r="BQ30" i="1"/>
  <c r="BP28" i="1"/>
  <c r="BQ28" i="1"/>
  <c r="BP27" i="1"/>
  <c r="BQ27" i="1"/>
  <c r="BP266" i="1"/>
  <c r="BS24" i="1"/>
  <c r="BP24" i="1"/>
  <c r="BP20" i="1"/>
  <c r="BO498" i="1"/>
  <c r="BP498" i="1"/>
  <c r="BP494" i="1"/>
  <c r="BP493" i="1"/>
  <c r="BP389" i="1"/>
  <c r="BP358" i="1"/>
  <c r="BO349" i="1"/>
  <c r="BP349" i="1"/>
  <c r="BO320" i="1"/>
  <c r="BP320" i="1"/>
  <c r="BO313" i="1"/>
  <c r="BP313" i="1"/>
  <c r="BO300" i="1"/>
  <c r="BP300" i="1"/>
  <c r="BO296" i="1"/>
  <c r="BP296" i="1"/>
  <c r="BO260" i="1"/>
  <c r="BP260" i="1"/>
  <c r="BO254" i="1"/>
  <c r="BP254" i="1"/>
  <c r="BO242" i="1"/>
  <c r="BP242" i="1"/>
  <c r="BP234" i="1"/>
  <c r="BP209" i="1"/>
  <c r="BP205" i="1"/>
  <c r="BP196" i="1"/>
  <c r="BP192" i="1"/>
  <c r="BP190" i="1"/>
  <c r="BP179" i="1"/>
  <c r="BP174" i="1"/>
  <c r="BO166" i="1"/>
  <c r="BP166" i="1"/>
  <c r="BP165" i="1"/>
  <c r="BO161" i="1"/>
  <c r="BP161" i="1"/>
  <c r="BP160" i="1"/>
  <c r="BP159" i="1"/>
  <c r="BO158" i="1"/>
  <c r="BP158" i="1"/>
  <c r="BP156" i="1"/>
  <c r="BP152" i="1"/>
  <c r="BP151" i="1"/>
  <c r="BP138" i="1"/>
  <c r="BO131" i="1"/>
  <c r="BP131" i="1"/>
  <c r="BP125" i="1"/>
  <c r="BP124" i="1"/>
  <c r="BP118" i="1"/>
  <c r="BP103" i="1"/>
  <c r="BP100" i="1"/>
  <c r="BP97" i="1"/>
  <c r="BP95" i="1"/>
  <c r="BP94" i="1"/>
  <c r="BP75" i="1"/>
  <c r="BP66" i="1"/>
  <c r="BP49" i="1"/>
  <c r="BP42" i="1"/>
  <c r="BP39" i="1"/>
  <c r="BR38" i="1"/>
  <c r="BP38" i="1"/>
  <c r="BP36" i="1"/>
  <c r="BP34" i="1"/>
  <c r="BP31" i="1"/>
  <c r="BS29" i="1"/>
  <c r="BP29" i="1"/>
  <c r="BP26" i="1"/>
  <c r="BS25" i="1"/>
  <c r="BP25" i="1"/>
  <c r="BP504" i="1"/>
  <c r="BP403" i="1"/>
  <c r="BO339" i="1"/>
  <c r="BP339" i="1"/>
  <c r="BO295" i="1"/>
  <c r="BP295" i="1"/>
  <c r="BO287" i="1"/>
  <c r="BP287" i="1"/>
  <c r="BO238" i="1"/>
  <c r="BP238" i="1"/>
  <c r="BO440" i="1"/>
  <c r="BP440" i="1"/>
  <c r="BR22" i="1"/>
  <c r="BS22" i="1"/>
  <c r="BR17" i="1"/>
  <c r="BS17" i="1"/>
  <c r="BR15" i="1"/>
  <c r="BS15" i="1"/>
  <c r="BR13" i="1"/>
  <c r="BS13" i="1"/>
  <c r="BR11" i="1"/>
  <c r="BS11" i="1"/>
  <c r="BR9" i="1"/>
  <c r="BS9" i="1"/>
  <c r="BR35" i="1"/>
  <c r="BS35" i="1"/>
  <c r="BR34" i="1"/>
  <c r="BS34" i="1"/>
  <c r="BR33" i="1"/>
  <c r="BS33" i="1"/>
  <c r="BR32" i="1"/>
  <c r="BS32" i="1"/>
  <c r="BR31" i="1"/>
  <c r="BS31" i="1"/>
  <c r="BR30" i="1"/>
  <c r="BS30" i="1"/>
  <c r="BR28" i="1"/>
  <c r="BS28" i="1"/>
  <c r="BR27" i="1"/>
  <c r="BS27" i="1"/>
  <c r="BR26" i="1"/>
  <c r="BS26" i="1"/>
  <c r="BR23" i="1"/>
  <c r="BS23" i="1"/>
  <c r="BR19" i="1"/>
  <c r="BS19" i="1"/>
  <c r="BR14" i="1"/>
  <c r="BS14" i="1"/>
  <c r="BR12" i="1"/>
  <c r="BS12" i="1"/>
  <c r="BR10" i="1"/>
  <c r="BS10" i="1"/>
  <c r="BR21" i="1"/>
  <c r="BS21" i="1"/>
  <c r="BR20" i="1"/>
  <c r="BS20" i="1"/>
  <c r="BR18" i="1"/>
  <c r="BS18" i="1"/>
  <c r="BR16" i="1"/>
  <c r="BS16" i="1"/>
  <c r="BR8" i="1"/>
  <c r="BS8" i="1"/>
  <c r="BO112" i="1"/>
  <c r="BO99" i="1"/>
  <c r="BR37" i="1"/>
  <c r="BR25" i="1"/>
  <c r="BO276" i="1"/>
  <c r="BR7" i="1"/>
  <c r="BS7" i="1"/>
  <c r="BO97" i="1"/>
  <c r="BR36" i="1"/>
  <c r="BR29" i="1"/>
  <c r="BR24" i="1"/>
  <c r="BO204" i="1"/>
  <c r="BO103" i="1"/>
  <c r="BO96" i="1"/>
  <c r="BO121" i="1"/>
  <c r="BO72" i="1"/>
  <c r="BO71" i="1"/>
  <c r="BO69" i="1"/>
  <c r="BO62" i="1"/>
  <c r="BO54" i="1"/>
  <c r="BO46" i="1"/>
  <c r="BO43" i="1"/>
  <c r="BO42" i="1"/>
  <c r="BO31" i="1"/>
  <c r="BQ22" i="1"/>
  <c r="BO174" i="1"/>
  <c r="BO128" i="1"/>
  <c r="BO107" i="1"/>
  <c r="BO89" i="1"/>
  <c r="BO80" i="1"/>
  <c r="BQ25" i="1"/>
  <c r="BQ24" i="1"/>
  <c r="BQ23" i="1"/>
  <c r="BQ21" i="1"/>
  <c r="BQ20" i="1"/>
  <c r="BQ19" i="1"/>
  <c r="BQ16" i="1"/>
  <c r="BQ14" i="1"/>
  <c r="BQ13" i="1"/>
  <c r="BQ12" i="1"/>
  <c r="BQ11" i="1"/>
  <c r="BO159" i="1"/>
  <c r="BO133" i="1"/>
  <c r="BO48" i="1"/>
  <c r="BQ18" i="1"/>
  <c r="BQ17" i="1"/>
  <c r="BQ15" i="1"/>
  <c r="BQ10" i="1"/>
  <c r="BQ9" i="1"/>
  <c r="BQ8" i="1"/>
  <c r="BO291" i="1"/>
  <c r="BO187" i="1"/>
  <c r="BO175" i="1"/>
  <c r="BO142" i="1"/>
  <c r="BO117" i="1"/>
  <c r="BO88" i="1"/>
  <c r="BO56" i="1"/>
  <c r="BO33" i="1"/>
  <c r="BQ7" i="1"/>
  <c r="BO155" i="1"/>
  <c r="BO140" i="1"/>
  <c r="BO60" i="1"/>
  <c r="BO26" i="1"/>
  <c r="BQ26" i="1"/>
  <c r="BO199" i="1"/>
  <c r="BO190" i="1"/>
  <c r="BO171" i="1"/>
  <c r="BO127" i="1"/>
  <c r="BO123" i="1"/>
  <c r="BO122" i="1"/>
  <c r="BO63" i="1"/>
  <c r="BO52" i="1"/>
  <c r="BO50" i="1"/>
  <c r="BO494" i="1"/>
  <c r="BO209" i="1"/>
  <c r="BO207" i="1"/>
  <c r="BO183" i="1"/>
  <c r="BO173" i="1"/>
  <c r="BO170" i="1"/>
  <c r="BO167" i="1"/>
  <c r="BO163" i="1"/>
  <c r="BO149" i="1"/>
  <c r="BO136" i="1"/>
  <c r="BO100" i="1"/>
  <c r="BO75" i="1"/>
  <c r="BO73" i="1"/>
  <c r="BO67" i="1"/>
  <c r="BO53" i="1"/>
  <c r="BO39" i="1"/>
  <c r="BO7" i="1"/>
  <c r="BP7" i="1"/>
  <c r="BN507" i="1"/>
  <c r="BO507" i="1"/>
  <c r="BN505" i="1"/>
  <c r="BO505" i="1"/>
  <c r="BN504" i="1"/>
  <c r="BO504" i="1"/>
  <c r="BN502" i="1"/>
  <c r="BO502" i="1"/>
  <c r="BN501" i="1"/>
  <c r="BO501" i="1"/>
  <c r="BN499" i="1"/>
  <c r="BO499" i="1"/>
  <c r="BN496" i="1"/>
  <c r="BO496" i="1"/>
  <c r="BN492" i="1"/>
  <c r="BO492" i="1"/>
  <c r="BN490" i="1"/>
  <c r="BO490" i="1"/>
  <c r="BN488" i="1"/>
  <c r="BO488" i="1"/>
  <c r="BN484" i="1"/>
  <c r="BO484" i="1"/>
  <c r="BN479" i="1"/>
  <c r="BO479" i="1"/>
  <c r="BN478" i="1"/>
  <c r="BO478" i="1"/>
  <c r="BN475" i="1"/>
  <c r="BO475" i="1"/>
  <c r="BN473" i="1"/>
  <c r="BO473" i="1"/>
  <c r="BN471" i="1"/>
  <c r="BO471" i="1"/>
  <c r="BN470" i="1"/>
  <c r="BO470" i="1"/>
  <c r="BN468" i="1"/>
  <c r="BO468" i="1"/>
  <c r="BN466" i="1"/>
  <c r="BO466" i="1"/>
  <c r="BN462" i="1"/>
  <c r="BO462" i="1"/>
  <c r="BN455" i="1"/>
  <c r="BO455" i="1"/>
  <c r="BN452" i="1"/>
  <c r="BO452" i="1"/>
  <c r="BN449" i="1"/>
  <c r="BO449" i="1"/>
  <c r="BN444" i="1"/>
  <c r="BO444" i="1"/>
  <c r="BN435" i="1"/>
  <c r="BO435" i="1"/>
  <c r="BN430" i="1"/>
  <c r="BO430" i="1"/>
  <c r="BN428" i="1"/>
  <c r="BO428" i="1"/>
  <c r="BN426" i="1"/>
  <c r="BO426" i="1"/>
  <c r="BN422" i="1"/>
  <c r="BO422" i="1"/>
  <c r="BN418" i="1"/>
  <c r="BO418" i="1"/>
  <c r="BN415" i="1"/>
  <c r="BO415" i="1"/>
  <c r="BN412" i="1"/>
  <c r="BO412" i="1"/>
  <c r="BN411" i="1"/>
  <c r="BO411" i="1"/>
  <c r="BN410" i="1"/>
  <c r="BO410" i="1"/>
  <c r="BN409" i="1"/>
  <c r="BO409" i="1"/>
  <c r="BN406" i="1"/>
  <c r="BO406" i="1"/>
  <c r="BN405" i="1"/>
  <c r="BO405" i="1"/>
  <c r="BN404" i="1"/>
  <c r="BO404" i="1"/>
  <c r="BN403" i="1"/>
  <c r="BO403" i="1"/>
  <c r="BN402" i="1"/>
  <c r="BO402" i="1"/>
  <c r="BN401" i="1"/>
  <c r="BO401" i="1"/>
  <c r="BN399" i="1"/>
  <c r="BO399" i="1"/>
  <c r="BN397" i="1"/>
  <c r="BO397" i="1"/>
  <c r="BN394" i="1"/>
  <c r="BO394" i="1"/>
  <c r="BN392" i="1"/>
  <c r="BO392" i="1"/>
  <c r="BO179" i="1"/>
  <c r="BO178" i="1"/>
  <c r="BO169" i="1"/>
  <c r="BO162" i="1"/>
  <c r="BO145" i="1"/>
  <c r="BO134" i="1"/>
  <c r="BO118" i="1"/>
  <c r="BO110" i="1"/>
  <c r="BO91" i="1"/>
  <c r="BO85" i="1"/>
  <c r="BO81" i="1"/>
  <c r="BO79" i="1"/>
  <c r="BO77" i="1"/>
  <c r="BO68" i="1"/>
  <c r="BO64" i="1"/>
  <c r="BO30" i="1"/>
  <c r="BO28" i="1"/>
  <c r="BN503" i="1"/>
  <c r="BO503" i="1"/>
  <c r="BN486" i="1"/>
  <c r="BO486" i="1"/>
  <c r="BN482" i="1"/>
  <c r="BO482" i="1"/>
  <c r="BN476" i="1"/>
  <c r="BO476" i="1"/>
  <c r="BN474" i="1"/>
  <c r="BO474" i="1"/>
  <c r="BN469" i="1"/>
  <c r="BO469" i="1"/>
  <c r="BN467" i="1"/>
  <c r="BO467" i="1"/>
  <c r="BN465" i="1"/>
  <c r="BO465" i="1"/>
  <c r="BN463" i="1"/>
  <c r="BO463" i="1"/>
  <c r="BN461" i="1"/>
  <c r="BO461" i="1"/>
  <c r="BN447" i="1"/>
  <c r="BO447" i="1"/>
  <c r="BN445" i="1"/>
  <c r="BO445" i="1"/>
  <c r="BN443" i="1"/>
  <c r="BO443" i="1"/>
  <c r="BN441" i="1"/>
  <c r="BO441" i="1"/>
  <c r="BN439" i="1"/>
  <c r="BO439" i="1"/>
  <c r="BN437" i="1"/>
  <c r="BO437" i="1"/>
  <c r="BN436" i="1"/>
  <c r="BO436" i="1"/>
  <c r="BN434" i="1"/>
  <c r="BO434" i="1"/>
  <c r="BN433" i="1"/>
  <c r="BO433" i="1"/>
  <c r="BN431" i="1"/>
  <c r="BO431" i="1"/>
  <c r="BN429" i="1"/>
  <c r="BO429" i="1"/>
  <c r="BN427" i="1"/>
  <c r="BO427" i="1"/>
  <c r="BN425" i="1"/>
  <c r="BO425" i="1"/>
  <c r="BN424" i="1"/>
  <c r="BO424" i="1"/>
  <c r="BN423" i="1"/>
  <c r="BO423" i="1"/>
  <c r="BN421" i="1"/>
  <c r="BO421" i="1"/>
  <c r="BN420" i="1"/>
  <c r="BO420" i="1"/>
  <c r="BN419" i="1"/>
  <c r="BO419" i="1"/>
  <c r="BN417" i="1"/>
  <c r="BO417" i="1"/>
  <c r="BN416" i="1"/>
  <c r="BO416" i="1"/>
  <c r="BN414" i="1"/>
  <c r="BO414" i="1"/>
  <c r="BN413" i="1"/>
  <c r="BO413" i="1"/>
  <c r="BN408" i="1"/>
  <c r="BO408" i="1"/>
  <c r="BN407" i="1"/>
  <c r="BO407" i="1"/>
  <c r="BN400" i="1"/>
  <c r="BO400" i="1"/>
  <c r="BN398" i="1"/>
  <c r="BO398" i="1"/>
  <c r="BN396" i="1"/>
  <c r="BO396" i="1"/>
  <c r="BN395" i="1"/>
  <c r="BO395" i="1"/>
  <c r="BN393" i="1"/>
  <c r="BO393" i="1"/>
  <c r="BN391" i="1"/>
  <c r="BO391" i="1"/>
  <c r="BN506" i="1"/>
  <c r="BO506" i="1"/>
  <c r="BN500" i="1"/>
  <c r="BO500" i="1"/>
  <c r="BN497" i="1"/>
  <c r="BO497" i="1"/>
  <c r="BN495" i="1"/>
  <c r="BO495" i="1"/>
  <c r="BN493" i="1"/>
  <c r="BO493" i="1"/>
  <c r="BN491" i="1"/>
  <c r="BO491" i="1"/>
  <c r="BN489" i="1"/>
  <c r="BO489" i="1"/>
  <c r="BN487" i="1"/>
  <c r="BO487" i="1"/>
  <c r="BN485" i="1"/>
  <c r="BO485" i="1"/>
  <c r="BN483" i="1"/>
  <c r="BO483" i="1"/>
  <c r="BN481" i="1"/>
  <c r="BO481" i="1"/>
  <c r="BN480" i="1"/>
  <c r="BO480" i="1"/>
  <c r="BN477" i="1"/>
  <c r="BO477" i="1"/>
  <c r="BN472" i="1"/>
  <c r="BO472" i="1"/>
  <c r="BN464" i="1"/>
  <c r="BO464" i="1"/>
  <c r="BN460" i="1"/>
  <c r="BO460" i="1"/>
  <c r="BN459" i="1"/>
  <c r="BO459" i="1"/>
  <c r="BN458" i="1"/>
  <c r="BO458" i="1"/>
  <c r="BN457" i="1"/>
  <c r="BO457" i="1"/>
  <c r="BN456" i="1"/>
  <c r="BO456" i="1"/>
  <c r="BN454" i="1"/>
  <c r="BO454" i="1"/>
  <c r="BN453" i="1"/>
  <c r="BO453" i="1"/>
  <c r="BN451" i="1"/>
  <c r="BO451" i="1"/>
  <c r="BN450" i="1"/>
  <c r="BO450" i="1"/>
  <c r="BN448" i="1"/>
  <c r="BO448" i="1"/>
  <c r="BN446" i="1"/>
  <c r="BO446" i="1"/>
  <c r="BN442" i="1"/>
  <c r="BO442" i="1"/>
  <c r="BN438" i="1"/>
  <c r="BO438" i="1"/>
  <c r="BN432" i="1"/>
  <c r="BO432" i="1"/>
  <c r="BN24" i="1"/>
  <c r="BO24" i="1"/>
  <c r="BN22" i="1"/>
  <c r="BO22" i="1"/>
  <c r="BN20" i="1"/>
  <c r="BO20" i="1"/>
  <c r="BN12" i="1"/>
  <c r="BO12" i="1"/>
  <c r="BN390" i="1"/>
  <c r="BO390" i="1"/>
  <c r="BN387" i="1"/>
  <c r="BO387" i="1"/>
  <c r="BN384" i="1"/>
  <c r="BO384" i="1"/>
  <c r="BN383" i="1"/>
  <c r="BO383" i="1"/>
  <c r="BN381" i="1"/>
  <c r="BO381" i="1"/>
  <c r="BN379" i="1"/>
  <c r="BO379" i="1"/>
  <c r="BN377" i="1"/>
  <c r="BO377" i="1"/>
  <c r="BN374" i="1"/>
  <c r="BO374" i="1"/>
  <c r="BN371" i="1"/>
  <c r="BO371" i="1"/>
  <c r="BN369" i="1"/>
  <c r="BO369" i="1"/>
  <c r="BN366" i="1"/>
  <c r="BO366" i="1"/>
  <c r="BN364" i="1"/>
  <c r="BO364" i="1"/>
  <c r="BN363" i="1"/>
  <c r="BO363" i="1"/>
  <c r="BN360" i="1"/>
  <c r="BO360" i="1"/>
  <c r="BN358" i="1"/>
  <c r="BO358" i="1"/>
  <c r="BN356" i="1"/>
  <c r="BO356" i="1"/>
  <c r="BN355" i="1"/>
  <c r="BO355" i="1"/>
  <c r="BN354" i="1"/>
  <c r="BO354" i="1"/>
  <c r="BN353" i="1"/>
  <c r="BO353" i="1"/>
  <c r="BN352" i="1"/>
  <c r="BO352" i="1"/>
  <c r="BN350" i="1"/>
  <c r="BO350" i="1"/>
  <c r="BN348" i="1"/>
  <c r="BO348" i="1"/>
  <c r="BN347" i="1"/>
  <c r="BO347" i="1"/>
  <c r="BN345" i="1"/>
  <c r="BO345" i="1"/>
  <c r="BN344" i="1"/>
  <c r="BO344" i="1"/>
  <c r="BN343" i="1"/>
  <c r="BO343" i="1"/>
  <c r="BN341" i="1"/>
  <c r="BO341" i="1"/>
  <c r="BN340" i="1"/>
  <c r="BO340" i="1"/>
  <c r="BN338" i="1"/>
  <c r="BO338" i="1"/>
  <c r="BN336" i="1"/>
  <c r="BO336" i="1"/>
  <c r="BN335" i="1"/>
  <c r="BO335" i="1"/>
  <c r="BN333" i="1"/>
  <c r="BO333" i="1"/>
  <c r="BN330" i="1"/>
  <c r="BO330" i="1"/>
  <c r="BN329" i="1"/>
  <c r="BO329" i="1"/>
  <c r="BN326" i="1"/>
  <c r="BO326" i="1"/>
  <c r="BN324" i="1"/>
  <c r="BO324" i="1"/>
  <c r="BN322" i="1"/>
  <c r="BO322" i="1"/>
  <c r="BN318" i="1"/>
  <c r="BO318" i="1"/>
  <c r="BN315" i="1"/>
  <c r="BO315" i="1"/>
  <c r="BN309" i="1"/>
  <c r="BO309" i="1"/>
  <c r="BN308" i="1"/>
  <c r="BO308" i="1"/>
  <c r="BN306" i="1"/>
  <c r="BO306" i="1"/>
  <c r="BN304" i="1"/>
  <c r="BO304" i="1"/>
  <c r="BN302" i="1"/>
  <c r="BO302" i="1"/>
  <c r="BN299" i="1"/>
  <c r="BO299" i="1"/>
  <c r="BN297" i="1"/>
  <c r="BO297" i="1"/>
  <c r="BN293" i="1"/>
  <c r="BO293" i="1"/>
  <c r="BN292" i="1"/>
  <c r="BO292" i="1"/>
  <c r="BN290" i="1"/>
  <c r="BO290" i="1"/>
  <c r="BN289" i="1"/>
  <c r="BO289" i="1"/>
  <c r="BN286" i="1"/>
  <c r="BO286" i="1"/>
  <c r="BN285" i="1"/>
  <c r="BO285" i="1"/>
  <c r="BN283" i="1"/>
  <c r="BO283" i="1"/>
  <c r="BN281" i="1"/>
  <c r="BO281" i="1"/>
  <c r="BN274" i="1"/>
  <c r="BO274" i="1"/>
  <c r="BN273" i="1"/>
  <c r="BO273" i="1"/>
  <c r="BN271" i="1"/>
  <c r="BO271" i="1"/>
  <c r="BN269" i="1"/>
  <c r="BO269" i="1"/>
  <c r="BN268" i="1"/>
  <c r="BO268" i="1"/>
  <c r="BN264" i="1"/>
  <c r="BO264" i="1"/>
  <c r="BN262" i="1"/>
  <c r="BO262" i="1"/>
  <c r="BN258" i="1"/>
  <c r="BO258" i="1"/>
  <c r="BN256" i="1"/>
  <c r="BO256" i="1"/>
  <c r="BN255" i="1"/>
  <c r="BO255" i="1"/>
  <c r="BN253" i="1"/>
  <c r="BO253" i="1"/>
  <c r="BN251" i="1"/>
  <c r="BO251" i="1"/>
  <c r="BN249" i="1"/>
  <c r="BO249" i="1"/>
  <c r="BN244" i="1"/>
  <c r="BO244" i="1"/>
  <c r="BN240" i="1"/>
  <c r="BO240" i="1"/>
  <c r="BN237" i="1"/>
  <c r="BO237" i="1"/>
  <c r="BN236" i="1"/>
  <c r="BO236" i="1"/>
  <c r="BN235" i="1"/>
  <c r="BO235" i="1"/>
  <c r="BN234" i="1"/>
  <c r="BO234" i="1"/>
  <c r="BN233" i="1"/>
  <c r="BO233" i="1"/>
  <c r="BN231" i="1"/>
  <c r="BO231" i="1"/>
  <c r="BN228" i="1"/>
  <c r="BO228" i="1"/>
  <c r="BN227" i="1"/>
  <c r="BO227" i="1"/>
  <c r="BN225" i="1"/>
  <c r="BO225" i="1"/>
  <c r="BN222" i="1"/>
  <c r="BO222" i="1"/>
  <c r="BN220" i="1"/>
  <c r="BO220" i="1"/>
  <c r="BN218" i="1"/>
  <c r="BO218" i="1"/>
  <c r="BN217" i="1"/>
  <c r="BO217" i="1"/>
  <c r="BN215" i="1"/>
  <c r="BO215" i="1"/>
  <c r="BN214" i="1"/>
  <c r="BO214" i="1"/>
  <c r="BN212" i="1"/>
  <c r="BO212" i="1"/>
  <c r="BN211" i="1"/>
  <c r="BO211" i="1"/>
  <c r="BN210" i="1"/>
  <c r="BO210" i="1"/>
  <c r="BN208" i="1"/>
  <c r="BO208" i="1"/>
  <c r="BN206" i="1"/>
  <c r="BO206" i="1"/>
  <c r="BN205" i="1"/>
  <c r="BO205" i="1"/>
  <c r="BN203" i="1"/>
  <c r="BO203" i="1"/>
  <c r="BN202" i="1"/>
  <c r="BO202" i="1"/>
  <c r="BN201" i="1"/>
  <c r="BO201" i="1"/>
  <c r="BN200" i="1"/>
  <c r="BO200" i="1"/>
  <c r="BN198" i="1"/>
  <c r="BO198" i="1"/>
  <c r="BN197" i="1"/>
  <c r="BO197" i="1"/>
  <c r="BO196" i="1"/>
  <c r="BO195" i="1"/>
  <c r="BN194" i="1"/>
  <c r="BO194" i="1"/>
  <c r="BN193" i="1"/>
  <c r="BO193" i="1"/>
  <c r="BN192" i="1"/>
  <c r="BO192" i="1"/>
  <c r="BN191" i="1"/>
  <c r="BO191" i="1"/>
  <c r="BN189" i="1"/>
  <c r="BO189" i="1"/>
  <c r="BN188" i="1"/>
  <c r="BO188" i="1"/>
  <c r="BN186" i="1"/>
  <c r="BO186" i="1"/>
  <c r="BN185" i="1"/>
  <c r="BO185" i="1"/>
  <c r="BN184" i="1"/>
  <c r="BO184" i="1"/>
  <c r="BN182" i="1"/>
  <c r="BO182" i="1"/>
  <c r="BN181" i="1"/>
  <c r="BO181" i="1"/>
  <c r="BN180" i="1"/>
  <c r="BO180" i="1"/>
  <c r="BN177" i="1"/>
  <c r="BO177" i="1"/>
  <c r="BN176" i="1"/>
  <c r="BO176" i="1"/>
  <c r="BO172" i="1"/>
  <c r="BN168" i="1"/>
  <c r="BO168" i="1"/>
  <c r="BN165" i="1"/>
  <c r="BO165" i="1"/>
  <c r="BN164" i="1"/>
  <c r="BO164" i="1"/>
  <c r="BN160" i="1"/>
  <c r="BO160" i="1"/>
  <c r="BO157" i="1"/>
  <c r="BO156" i="1"/>
  <c r="BN154" i="1"/>
  <c r="BO154" i="1"/>
  <c r="BN153" i="1"/>
  <c r="BO153" i="1"/>
  <c r="BN152" i="1"/>
  <c r="BO152" i="1"/>
  <c r="BN151" i="1"/>
  <c r="BO151" i="1"/>
  <c r="BN150" i="1"/>
  <c r="BO150" i="1"/>
  <c r="BN148" i="1"/>
  <c r="BO148" i="1"/>
  <c r="BN147" i="1"/>
  <c r="BO147" i="1"/>
  <c r="BN146" i="1"/>
  <c r="BO146" i="1"/>
  <c r="BN144" i="1"/>
  <c r="BO144" i="1"/>
  <c r="BN143" i="1"/>
  <c r="BO143" i="1"/>
  <c r="BN141" i="1"/>
  <c r="BO141" i="1"/>
  <c r="BO139" i="1"/>
  <c r="BO138" i="1"/>
  <c r="BN137" i="1"/>
  <c r="BO137" i="1"/>
  <c r="BN135" i="1"/>
  <c r="BO135" i="1"/>
  <c r="BO132" i="1"/>
  <c r="BO130" i="1"/>
  <c r="BO129" i="1"/>
  <c r="BN126" i="1"/>
  <c r="BO126" i="1"/>
  <c r="BN125" i="1"/>
  <c r="BO125" i="1"/>
  <c r="BN124" i="1"/>
  <c r="BO124" i="1"/>
  <c r="BN120" i="1"/>
  <c r="BO120" i="1"/>
  <c r="BN119" i="1"/>
  <c r="BO119" i="1"/>
  <c r="BN116" i="1"/>
  <c r="BO116" i="1"/>
  <c r="BN115" i="1"/>
  <c r="BO115" i="1"/>
  <c r="BN114" i="1"/>
  <c r="BO114" i="1"/>
  <c r="BN113" i="1"/>
  <c r="BO113" i="1"/>
  <c r="BN111" i="1"/>
  <c r="BO111" i="1"/>
  <c r="BN109" i="1"/>
  <c r="BO109" i="1"/>
  <c r="BN108" i="1"/>
  <c r="BO108" i="1"/>
  <c r="BN106" i="1"/>
  <c r="BO106" i="1"/>
  <c r="BN105" i="1"/>
  <c r="BO105" i="1"/>
  <c r="BO104" i="1"/>
  <c r="BN102" i="1"/>
  <c r="BO102" i="1"/>
  <c r="BN101" i="1"/>
  <c r="BO101" i="1"/>
  <c r="BN98" i="1"/>
  <c r="BO98" i="1"/>
  <c r="BN95" i="1"/>
  <c r="BO95" i="1"/>
  <c r="BN94" i="1"/>
  <c r="BO94" i="1"/>
  <c r="BN93" i="1"/>
  <c r="BO93" i="1"/>
  <c r="BN92" i="1"/>
  <c r="BO92" i="1"/>
  <c r="BN90" i="1"/>
  <c r="BO90" i="1"/>
  <c r="BN87" i="1"/>
  <c r="BO87" i="1"/>
  <c r="BN86" i="1"/>
  <c r="BO86" i="1"/>
  <c r="BO84" i="1"/>
  <c r="BO83" i="1"/>
  <c r="BN82" i="1"/>
  <c r="BO82" i="1"/>
  <c r="BN78" i="1"/>
  <c r="BO78" i="1"/>
  <c r="BN76" i="1"/>
  <c r="BO76" i="1"/>
  <c r="BN74" i="1"/>
  <c r="BO74" i="1"/>
  <c r="BN70" i="1"/>
  <c r="BO70" i="1"/>
  <c r="BN66" i="1"/>
  <c r="BO66" i="1"/>
  <c r="BN65" i="1"/>
  <c r="BO65" i="1"/>
  <c r="BN61" i="1"/>
  <c r="BO61" i="1"/>
  <c r="BN59" i="1"/>
  <c r="BO59" i="1"/>
  <c r="BN58" i="1"/>
  <c r="BO58" i="1"/>
  <c r="BN57" i="1"/>
  <c r="BO57" i="1"/>
  <c r="BN55" i="1"/>
  <c r="BO55" i="1"/>
  <c r="BN51" i="1"/>
  <c r="BO51" i="1"/>
  <c r="BN49" i="1"/>
  <c r="BO49" i="1"/>
  <c r="BN47" i="1"/>
  <c r="BO47" i="1"/>
  <c r="BN45" i="1"/>
  <c r="BO45" i="1"/>
  <c r="BN44" i="1"/>
  <c r="BO44" i="1"/>
  <c r="BN41" i="1"/>
  <c r="BO41" i="1"/>
  <c r="BO40" i="1"/>
  <c r="BN38" i="1"/>
  <c r="BO38" i="1"/>
  <c r="BN37" i="1"/>
  <c r="BO37" i="1"/>
  <c r="BO36" i="1"/>
  <c r="BN35" i="1"/>
  <c r="BO35" i="1"/>
  <c r="BN34" i="1"/>
  <c r="BO34" i="1"/>
  <c r="BN32" i="1"/>
  <c r="BO32" i="1"/>
  <c r="BN29" i="1"/>
  <c r="BO29" i="1"/>
  <c r="BN27" i="1"/>
  <c r="BO27" i="1"/>
  <c r="BN25" i="1"/>
  <c r="BO25" i="1"/>
  <c r="BN21" i="1"/>
  <c r="BO21" i="1"/>
  <c r="BN19" i="1"/>
  <c r="BO19" i="1"/>
  <c r="BN17" i="1"/>
  <c r="BO17" i="1"/>
  <c r="BN15" i="1"/>
  <c r="BO15" i="1"/>
  <c r="BN13" i="1"/>
  <c r="BO13" i="1"/>
  <c r="BN11" i="1"/>
  <c r="BO11" i="1"/>
  <c r="BN9" i="1"/>
  <c r="BO9" i="1"/>
  <c r="BN389" i="1"/>
  <c r="BO389" i="1"/>
  <c r="BN388" i="1"/>
  <c r="BO388" i="1"/>
  <c r="BN386" i="1"/>
  <c r="BO386" i="1"/>
  <c r="BN385" i="1"/>
  <c r="BO385" i="1"/>
  <c r="BN382" i="1"/>
  <c r="BO382" i="1"/>
  <c r="BN380" i="1"/>
  <c r="BO380" i="1"/>
  <c r="BN378" i="1"/>
  <c r="BO378" i="1"/>
  <c r="BN376" i="1"/>
  <c r="BO376" i="1"/>
  <c r="BN375" i="1"/>
  <c r="BO375" i="1"/>
  <c r="BN373" i="1"/>
  <c r="BO373" i="1"/>
  <c r="BN372" i="1"/>
  <c r="BO372" i="1"/>
  <c r="BN370" i="1"/>
  <c r="BO370" i="1"/>
  <c r="BN368" i="1"/>
  <c r="BO368" i="1"/>
  <c r="BN367" i="1"/>
  <c r="BO367" i="1"/>
  <c r="BN365" i="1"/>
  <c r="BO365" i="1"/>
  <c r="BN362" i="1"/>
  <c r="BO362" i="1"/>
  <c r="BN361" i="1"/>
  <c r="BO361" i="1"/>
  <c r="BN359" i="1"/>
  <c r="BO359" i="1"/>
  <c r="BN357" i="1"/>
  <c r="BO357" i="1"/>
  <c r="BN351" i="1"/>
  <c r="BO351" i="1"/>
  <c r="BN346" i="1"/>
  <c r="BO346" i="1"/>
  <c r="BN342" i="1"/>
  <c r="BO342" i="1"/>
  <c r="BN337" i="1"/>
  <c r="BO337" i="1"/>
  <c r="BN334" i="1"/>
  <c r="BO334" i="1"/>
  <c r="BN332" i="1"/>
  <c r="BO332" i="1"/>
  <c r="BN331" i="1"/>
  <c r="BO331" i="1"/>
  <c r="BN328" i="1"/>
  <c r="BO328" i="1"/>
  <c r="BN327" i="1"/>
  <c r="BO327" i="1"/>
  <c r="BN325" i="1"/>
  <c r="BO325" i="1"/>
  <c r="BN323" i="1"/>
  <c r="BO323" i="1"/>
  <c r="BN321" i="1"/>
  <c r="BO321" i="1"/>
  <c r="BN319" i="1"/>
  <c r="BO319" i="1"/>
  <c r="BN317" i="1"/>
  <c r="BO317" i="1"/>
  <c r="BN316" i="1"/>
  <c r="BO316" i="1"/>
  <c r="BN314" i="1"/>
  <c r="BO314" i="1"/>
  <c r="BN312" i="1"/>
  <c r="BO312" i="1"/>
  <c r="BN311" i="1"/>
  <c r="BO311" i="1"/>
  <c r="BN310" i="1"/>
  <c r="BO310" i="1"/>
  <c r="BN307" i="1"/>
  <c r="BO307" i="1"/>
  <c r="BN305" i="1"/>
  <c r="BO305" i="1"/>
  <c r="BN303" i="1"/>
  <c r="BO303" i="1"/>
  <c r="BN301" i="1"/>
  <c r="BO301" i="1"/>
  <c r="BN298" i="1"/>
  <c r="BO298" i="1"/>
  <c r="BN294" i="1"/>
  <c r="BO294" i="1"/>
  <c r="BN288" i="1"/>
  <c r="BO288" i="1"/>
  <c r="BN284" i="1"/>
  <c r="BO284" i="1"/>
  <c r="BN282" i="1"/>
  <c r="BO282" i="1"/>
  <c r="BN280" i="1"/>
  <c r="BO280" i="1"/>
  <c r="BN279" i="1"/>
  <c r="BO279" i="1"/>
  <c r="BN278" i="1"/>
  <c r="BO278" i="1"/>
  <c r="BN277" i="1"/>
  <c r="BO277" i="1"/>
  <c r="BN275" i="1"/>
  <c r="BO275" i="1"/>
  <c r="BN272" i="1"/>
  <c r="BO272" i="1"/>
  <c r="BN270" i="1"/>
  <c r="BO270" i="1"/>
  <c r="BN267" i="1"/>
  <c r="BO267" i="1"/>
  <c r="BN266" i="1"/>
  <c r="BO266" i="1"/>
  <c r="BN265" i="1"/>
  <c r="BO265" i="1"/>
  <c r="BN263" i="1"/>
  <c r="BO263" i="1"/>
  <c r="BN261" i="1"/>
  <c r="BO261" i="1"/>
  <c r="BN259" i="1"/>
  <c r="BO259" i="1"/>
  <c r="BN257" i="1"/>
  <c r="BO257" i="1"/>
  <c r="BN252" i="1"/>
  <c r="BO252" i="1"/>
  <c r="BN250" i="1"/>
  <c r="BO250" i="1"/>
  <c r="BN248" i="1"/>
  <c r="BO248" i="1"/>
  <c r="BN247" i="1"/>
  <c r="BO247" i="1"/>
  <c r="BN246" i="1"/>
  <c r="BO246" i="1"/>
  <c r="BN245" i="1"/>
  <c r="BO245" i="1"/>
  <c r="BN243" i="1"/>
  <c r="BO243" i="1"/>
  <c r="BN241" i="1"/>
  <c r="BO241" i="1"/>
  <c r="BN239" i="1"/>
  <c r="BO239" i="1"/>
  <c r="BN232" i="1"/>
  <c r="BO232" i="1"/>
  <c r="BN230" i="1"/>
  <c r="BO230" i="1"/>
  <c r="BN229" i="1"/>
  <c r="BO229" i="1"/>
  <c r="BN226" i="1"/>
  <c r="BO226" i="1"/>
  <c r="BN224" i="1"/>
  <c r="BO224" i="1"/>
  <c r="BN223" i="1"/>
  <c r="BO223" i="1"/>
  <c r="BN221" i="1"/>
  <c r="BO221" i="1"/>
  <c r="BN219" i="1"/>
  <c r="BO219" i="1"/>
  <c r="BN216" i="1"/>
  <c r="BO216" i="1"/>
  <c r="BN213" i="1"/>
  <c r="BO213" i="1"/>
  <c r="BN23" i="1"/>
  <c r="BO23" i="1"/>
  <c r="BN18" i="1"/>
  <c r="BO18" i="1"/>
  <c r="BN16" i="1"/>
  <c r="BO16" i="1"/>
  <c r="BN14" i="1"/>
  <c r="BO14" i="1"/>
  <c r="BN10" i="1"/>
  <c r="BO10" i="1"/>
  <c r="BN8" i="1"/>
  <c r="BO8" i="1"/>
  <c r="BN209" i="1"/>
  <c r="BN207" i="1"/>
  <c r="BN204" i="1"/>
  <c r="BN199" i="1"/>
  <c r="BN196" i="1"/>
  <c r="BN173" i="1"/>
  <c r="BN170" i="1"/>
  <c r="BN169" i="1"/>
  <c r="BN162" i="1"/>
  <c r="BN157" i="1"/>
  <c r="BN145" i="1"/>
  <c r="BN139" i="1"/>
  <c r="BN131" i="1"/>
  <c r="BN107" i="1"/>
  <c r="BN81" i="1"/>
  <c r="BN73" i="1"/>
  <c r="BN69" i="1"/>
  <c r="BN68" i="1"/>
  <c r="BN64" i="1"/>
  <c r="BN36" i="1"/>
  <c r="BN28" i="1"/>
  <c r="BN179" i="1"/>
  <c r="BN171" i="1"/>
  <c r="BN163" i="1"/>
  <c r="BN158" i="1"/>
  <c r="BN155" i="1"/>
  <c r="BN132" i="1"/>
  <c r="BN122" i="1"/>
  <c r="BN117" i="1"/>
  <c r="BN85" i="1"/>
  <c r="BN83" i="1"/>
  <c r="BN77" i="1"/>
  <c r="BN67" i="1"/>
  <c r="BN60" i="1"/>
  <c r="BN56" i="1"/>
  <c r="BN53" i="1"/>
  <c r="BN50" i="1"/>
  <c r="BN46" i="1"/>
  <c r="BN42" i="1"/>
  <c r="BN30" i="1"/>
  <c r="BN276" i="1"/>
  <c r="BN260" i="1"/>
  <c r="BN440" i="1"/>
  <c r="BN320" i="1"/>
  <c r="BN313" i="1"/>
  <c r="BN300" i="1"/>
  <c r="BN296" i="1"/>
  <c r="BN295" i="1"/>
  <c r="BN287" i="1"/>
  <c r="BN238" i="1"/>
  <c r="BN195" i="1"/>
  <c r="BN190" i="1"/>
  <c r="BN187" i="1"/>
  <c r="BN174" i="1"/>
  <c r="BN166" i="1"/>
  <c r="BN159" i="1"/>
  <c r="BN140" i="1"/>
  <c r="BN136" i="1"/>
  <c r="BN134" i="1"/>
  <c r="BN129" i="1"/>
  <c r="BN128" i="1"/>
  <c r="BN127" i="1"/>
  <c r="BN121" i="1"/>
  <c r="BN103" i="1"/>
  <c r="BN91" i="1"/>
  <c r="BN89" i="1"/>
  <c r="BN84" i="1"/>
  <c r="BN80" i="1"/>
  <c r="BN79" i="1"/>
  <c r="BN75" i="1"/>
  <c r="BN72" i="1"/>
  <c r="BN71" i="1"/>
  <c r="BN43" i="1"/>
  <c r="BN39" i="1"/>
  <c r="BN498" i="1"/>
  <c r="BN494" i="1"/>
  <c r="BN349" i="1"/>
  <c r="BN291" i="1"/>
  <c r="BN254" i="1"/>
  <c r="BN183" i="1"/>
  <c r="BN178" i="1"/>
  <c r="BN175" i="1"/>
  <c r="BN172" i="1"/>
  <c r="BN167" i="1"/>
  <c r="BN161" i="1"/>
  <c r="BN156" i="1"/>
  <c r="BN149" i="1"/>
  <c r="BN142" i="1"/>
  <c r="BN138" i="1"/>
  <c r="BN133" i="1"/>
  <c r="BN130" i="1"/>
  <c r="BN123" i="1"/>
  <c r="BN118" i="1"/>
  <c r="BN112" i="1"/>
  <c r="BN110" i="1"/>
  <c r="BN104" i="1"/>
  <c r="BN100" i="1"/>
  <c r="BN99" i="1"/>
  <c r="BN97" i="1"/>
  <c r="BN96" i="1"/>
  <c r="BN88" i="1"/>
  <c r="BN63" i="1"/>
  <c r="BN62" i="1"/>
  <c r="BN54" i="1"/>
  <c r="BN52" i="1"/>
  <c r="BN48" i="1"/>
  <c r="BN40" i="1"/>
  <c r="BN33" i="1"/>
  <c r="BN31" i="1"/>
  <c r="BN26" i="1"/>
  <c r="BN339" i="1"/>
  <c r="BN242" i="1"/>
  <c r="AC7" i="1"/>
  <c r="BN7" i="1"/>
  <c r="AZ22" i="1"/>
  <c r="BD22" i="1"/>
  <c r="BH22" i="1"/>
  <c r="BL22" i="1"/>
  <c r="BA22" i="1"/>
  <c r="BE22" i="1"/>
  <c r="BI22" i="1"/>
  <c r="BM22" i="1"/>
  <c r="BB22" i="1"/>
  <c r="BF22" i="1"/>
  <c r="BJ22" i="1"/>
  <c r="BC22" i="1"/>
  <c r="BG22" i="1"/>
  <c r="BK22" i="1"/>
  <c r="AZ20" i="1"/>
  <c r="BD20" i="1"/>
  <c r="BH20" i="1"/>
  <c r="BL20" i="1"/>
  <c r="BA20" i="1"/>
  <c r="BE20" i="1"/>
  <c r="BI20" i="1"/>
  <c r="BM20" i="1"/>
  <c r="BB20" i="1"/>
  <c r="BF20" i="1"/>
  <c r="BJ20" i="1"/>
  <c r="BK20" i="1"/>
  <c r="BC20" i="1"/>
  <c r="BG20" i="1"/>
  <c r="BB17" i="1"/>
  <c r="BF17" i="1"/>
  <c r="BJ17" i="1"/>
  <c r="BC17" i="1"/>
  <c r="BG17" i="1"/>
  <c r="BK17" i="1"/>
  <c r="AZ17" i="1"/>
  <c r="BD17" i="1"/>
  <c r="BH17" i="1"/>
  <c r="BL17" i="1"/>
  <c r="BE17" i="1"/>
  <c r="BI17" i="1"/>
  <c r="BM17" i="1"/>
  <c r="BA17" i="1"/>
  <c r="AZ14" i="1"/>
  <c r="BD14" i="1"/>
  <c r="BH14" i="1"/>
  <c r="BL14" i="1"/>
  <c r="BA14" i="1"/>
  <c r="BE14" i="1"/>
  <c r="BI14" i="1"/>
  <c r="BM14" i="1"/>
  <c r="BB14" i="1"/>
  <c r="BF14" i="1"/>
  <c r="BJ14" i="1"/>
  <c r="BC14" i="1"/>
  <c r="BG14" i="1"/>
  <c r="BK14" i="1"/>
  <c r="BB11" i="1"/>
  <c r="BF11" i="1"/>
  <c r="BJ11" i="1"/>
  <c r="BC11" i="1"/>
  <c r="BG11" i="1"/>
  <c r="BK11" i="1"/>
  <c r="AZ11" i="1"/>
  <c r="BD11" i="1"/>
  <c r="BH11" i="1"/>
  <c r="BL11" i="1"/>
  <c r="BI11" i="1"/>
  <c r="BM11" i="1"/>
  <c r="BA11" i="1"/>
  <c r="BE11" i="1"/>
  <c r="AZ8" i="1"/>
  <c r="BD8" i="1"/>
  <c r="BH8" i="1"/>
  <c r="BL8" i="1"/>
  <c r="BA8" i="1"/>
  <c r="BE8" i="1"/>
  <c r="BI8" i="1"/>
  <c r="BM8" i="1"/>
  <c r="BB8" i="1"/>
  <c r="BF8" i="1"/>
  <c r="BJ8" i="1"/>
  <c r="BC8" i="1"/>
  <c r="BG8" i="1"/>
  <c r="BK8" i="1"/>
  <c r="BB502" i="1"/>
  <c r="BF502" i="1"/>
  <c r="BJ502" i="1"/>
  <c r="AZ502" i="1"/>
  <c r="BD502" i="1"/>
  <c r="BH502" i="1"/>
  <c r="BL502" i="1"/>
  <c r="BE502" i="1"/>
  <c r="BM502" i="1"/>
  <c r="BG502" i="1"/>
  <c r="BK502" i="1"/>
  <c r="BC502" i="1"/>
  <c r="BA502" i="1"/>
  <c r="BI502" i="1"/>
  <c r="AZ499" i="1"/>
  <c r="BD499" i="1"/>
  <c r="BH499" i="1"/>
  <c r="BL499" i="1"/>
  <c r="BB499" i="1"/>
  <c r="BF499" i="1"/>
  <c r="BJ499" i="1"/>
  <c r="BG499" i="1"/>
  <c r="BI499" i="1"/>
  <c r="BE499" i="1"/>
  <c r="BA499" i="1"/>
  <c r="BC499" i="1"/>
  <c r="BK499" i="1"/>
  <c r="BM499" i="1"/>
  <c r="BB496" i="1"/>
  <c r="BF496" i="1"/>
  <c r="BJ496" i="1"/>
  <c r="AZ496" i="1"/>
  <c r="BD496" i="1"/>
  <c r="BH496" i="1"/>
  <c r="BL496" i="1"/>
  <c r="BA496" i="1"/>
  <c r="BI496" i="1"/>
  <c r="BK496" i="1"/>
  <c r="BG496" i="1"/>
  <c r="BC496" i="1"/>
  <c r="BE496" i="1"/>
  <c r="BM496" i="1"/>
  <c r="AZ493" i="1"/>
  <c r="BD493" i="1"/>
  <c r="BH493" i="1"/>
  <c r="BL493" i="1"/>
  <c r="BB493" i="1"/>
  <c r="BF493" i="1"/>
  <c r="BJ493" i="1"/>
  <c r="BC493" i="1"/>
  <c r="BK493" i="1"/>
  <c r="BM493" i="1"/>
  <c r="BI493" i="1"/>
  <c r="BE493" i="1"/>
  <c r="BA493" i="1"/>
  <c r="BG493" i="1"/>
  <c r="BB490" i="1"/>
  <c r="BF490" i="1"/>
  <c r="BJ490" i="1"/>
  <c r="AZ490" i="1"/>
  <c r="BD490" i="1"/>
  <c r="BH490" i="1"/>
  <c r="BL490" i="1"/>
  <c r="BE490" i="1"/>
  <c r="BM490" i="1"/>
  <c r="BG490" i="1"/>
  <c r="BK490" i="1"/>
  <c r="BC490" i="1"/>
  <c r="BA490" i="1"/>
  <c r="BI490" i="1"/>
  <c r="AZ487" i="1"/>
  <c r="BD487" i="1"/>
  <c r="BH487" i="1"/>
  <c r="BL487" i="1"/>
  <c r="BB487" i="1"/>
  <c r="BF487" i="1"/>
  <c r="BJ487" i="1"/>
  <c r="BG487" i="1"/>
  <c r="BM487" i="1"/>
  <c r="BA487" i="1"/>
  <c r="BI487" i="1"/>
  <c r="BC487" i="1"/>
  <c r="BK487" i="1"/>
  <c r="BE487" i="1"/>
  <c r="BB484" i="1"/>
  <c r="BF484" i="1"/>
  <c r="BJ484" i="1"/>
  <c r="BC484" i="1"/>
  <c r="BG484" i="1"/>
  <c r="BK484" i="1"/>
  <c r="AZ484" i="1"/>
  <c r="BD484" i="1"/>
  <c r="BH484" i="1"/>
  <c r="BL484" i="1"/>
  <c r="BM484" i="1"/>
  <c r="BA484" i="1"/>
  <c r="BI484" i="1"/>
  <c r="BE484" i="1"/>
  <c r="AZ481" i="1"/>
  <c r="BD481" i="1"/>
  <c r="BH481" i="1"/>
  <c r="BL481" i="1"/>
  <c r="BA481" i="1"/>
  <c r="BE481" i="1"/>
  <c r="BI481" i="1"/>
  <c r="BM481" i="1"/>
  <c r="BB481" i="1"/>
  <c r="BF481" i="1"/>
  <c r="BJ481" i="1"/>
  <c r="BG481" i="1"/>
  <c r="BC481" i="1"/>
  <c r="BK481" i="1"/>
  <c r="BB478" i="1"/>
  <c r="BF478" i="1"/>
  <c r="BJ478" i="1"/>
  <c r="BC478" i="1"/>
  <c r="BG478" i="1"/>
  <c r="BK478" i="1"/>
  <c r="AZ478" i="1"/>
  <c r="BD478" i="1"/>
  <c r="BH478" i="1"/>
  <c r="BL478" i="1"/>
  <c r="BA478" i="1"/>
  <c r="BE478" i="1"/>
  <c r="BM478" i="1"/>
  <c r="BI478" i="1"/>
  <c r="BB476" i="1"/>
  <c r="BF476" i="1"/>
  <c r="BJ476" i="1"/>
  <c r="BC476" i="1"/>
  <c r="BG476" i="1"/>
  <c r="BK476" i="1"/>
  <c r="AZ476" i="1"/>
  <c r="BD476" i="1"/>
  <c r="BH476" i="1"/>
  <c r="BL476" i="1"/>
  <c r="BM476" i="1"/>
  <c r="BA476" i="1"/>
  <c r="BE476" i="1"/>
  <c r="BI476" i="1"/>
  <c r="AZ475" i="1"/>
  <c r="BD475" i="1"/>
  <c r="BH475" i="1"/>
  <c r="BL475" i="1"/>
  <c r="BA475" i="1"/>
  <c r="BE475" i="1"/>
  <c r="BI475" i="1"/>
  <c r="BM475" i="1"/>
  <c r="BB475" i="1"/>
  <c r="BF475" i="1"/>
  <c r="BJ475" i="1"/>
  <c r="BK475" i="1"/>
  <c r="BG475" i="1"/>
  <c r="BC475" i="1"/>
  <c r="BB472" i="1"/>
  <c r="BF472" i="1"/>
  <c r="BJ472" i="1"/>
  <c r="BC472" i="1"/>
  <c r="BG472" i="1"/>
  <c r="BK472" i="1"/>
  <c r="AZ472" i="1"/>
  <c r="BD472" i="1"/>
  <c r="BH472" i="1"/>
  <c r="BL472" i="1"/>
  <c r="BE472" i="1"/>
  <c r="BA472" i="1"/>
  <c r="BI472" i="1"/>
  <c r="BM472" i="1"/>
  <c r="AZ469" i="1"/>
  <c r="BD469" i="1"/>
  <c r="BH469" i="1"/>
  <c r="BL469" i="1"/>
  <c r="BA469" i="1"/>
  <c r="BE469" i="1"/>
  <c r="BI469" i="1"/>
  <c r="BM469" i="1"/>
  <c r="BB469" i="1"/>
  <c r="BF469" i="1"/>
  <c r="BJ469" i="1"/>
  <c r="BC469" i="1"/>
  <c r="BK469" i="1"/>
  <c r="BG469" i="1"/>
  <c r="BB466" i="1"/>
  <c r="BF466" i="1"/>
  <c r="BJ466" i="1"/>
  <c r="BC466" i="1"/>
  <c r="BG466" i="1"/>
  <c r="BK466" i="1"/>
  <c r="AZ466" i="1"/>
  <c r="BD466" i="1"/>
  <c r="BH466" i="1"/>
  <c r="BL466" i="1"/>
  <c r="BI466" i="1"/>
  <c r="BE466" i="1"/>
  <c r="BM466" i="1"/>
  <c r="BA466" i="1"/>
  <c r="AZ463" i="1"/>
  <c r="BD463" i="1"/>
  <c r="BH463" i="1"/>
  <c r="BL463" i="1"/>
  <c r="BA463" i="1"/>
  <c r="BE463" i="1"/>
  <c r="BI463" i="1"/>
  <c r="BM463" i="1"/>
  <c r="BB463" i="1"/>
  <c r="BF463" i="1"/>
  <c r="BJ463" i="1"/>
  <c r="BC463" i="1"/>
  <c r="BG463" i="1"/>
  <c r="BK463" i="1"/>
  <c r="AZ459" i="1"/>
  <c r="BD459" i="1"/>
  <c r="BH459" i="1"/>
  <c r="BL459" i="1"/>
  <c r="BA459" i="1"/>
  <c r="BE459" i="1"/>
  <c r="BI459" i="1"/>
  <c r="BM459" i="1"/>
  <c r="BB459" i="1"/>
  <c r="BF459" i="1"/>
  <c r="BJ459" i="1"/>
  <c r="BK459" i="1"/>
  <c r="BC459" i="1"/>
  <c r="BG459" i="1"/>
  <c r="AZ455" i="1"/>
  <c r="BD455" i="1"/>
  <c r="BH455" i="1"/>
  <c r="BL455" i="1"/>
  <c r="BA455" i="1"/>
  <c r="BE455" i="1"/>
  <c r="BI455" i="1"/>
  <c r="BM455" i="1"/>
  <c r="BB455" i="1"/>
  <c r="BF455" i="1"/>
  <c r="BJ455" i="1"/>
  <c r="BC455" i="1"/>
  <c r="BG455" i="1"/>
  <c r="BK455" i="1"/>
  <c r="BB452" i="1"/>
  <c r="BF452" i="1"/>
  <c r="BJ452" i="1"/>
  <c r="BC452" i="1"/>
  <c r="BG452" i="1"/>
  <c r="BK452" i="1"/>
  <c r="AZ452" i="1"/>
  <c r="BD452" i="1"/>
  <c r="BH452" i="1"/>
  <c r="BL452" i="1"/>
  <c r="BM452" i="1"/>
  <c r="BA452" i="1"/>
  <c r="BI452" i="1"/>
  <c r="BE452" i="1"/>
  <c r="AZ449" i="1"/>
  <c r="BD449" i="1"/>
  <c r="BH449" i="1"/>
  <c r="BL449" i="1"/>
  <c r="BA449" i="1"/>
  <c r="BE449" i="1"/>
  <c r="BI449" i="1"/>
  <c r="BM449" i="1"/>
  <c r="BB449" i="1"/>
  <c r="BF449" i="1"/>
  <c r="BJ449" i="1"/>
  <c r="BG449" i="1"/>
  <c r="BK449" i="1"/>
  <c r="BC449" i="1"/>
  <c r="BB446" i="1"/>
  <c r="BF446" i="1"/>
  <c r="BJ446" i="1"/>
  <c r="BC446" i="1"/>
  <c r="BG446" i="1"/>
  <c r="BK446" i="1"/>
  <c r="AZ446" i="1"/>
  <c r="BD446" i="1"/>
  <c r="BH446" i="1"/>
  <c r="BL446" i="1"/>
  <c r="BA446" i="1"/>
  <c r="BM446" i="1"/>
  <c r="BE446" i="1"/>
  <c r="BI446" i="1"/>
  <c r="BB444" i="1"/>
  <c r="BF444" i="1"/>
  <c r="BJ444" i="1"/>
  <c r="BC444" i="1"/>
  <c r="BG444" i="1"/>
  <c r="BK444" i="1"/>
  <c r="AZ444" i="1"/>
  <c r="BD444" i="1"/>
  <c r="BH444" i="1"/>
  <c r="BL444" i="1"/>
  <c r="BM444" i="1"/>
  <c r="BI444" i="1"/>
  <c r="BA444" i="1"/>
  <c r="BE444" i="1"/>
  <c r="AZ441" i="1"/>
  <c r="BD441" i="1"/>
  <c r="BH441" i="1"/>
  <c r="BL441" i="1"/>
  <c r="BA441" i="1"/>
  <c r="BE441" i="1"/>
  <c r="BI441" i="1"/>
  <c r="BM441" i="1"/>
  <c r="BB441" i="1"/>
  <c r="BF441" i="1"/>
  <c r="BJ441" i="1"/>
  <c r="BG441" i="1"/>
  <c r="BC441" i="1"/>
  <c r="BK441" i="1"/>
  <c r="AZ439" i="1"/>
  <c r="BD439" i="1"/>
  <c r="BH439" i="1"/>
  <c r="BL439" i="1"/>
  <c r="BA439" i="1"/>
  <c r="BE439" i="1"/>
  <c r="BI439" i="1"/>
  <c r="BM439" i="1"/>
  <c r="BB439" i="1"/>
  <c r="BF439" i="1"/>
  <c r="BJ439" i="1"/>
  <c r="BC439" i="1"/>
  <c r="BG439" i="1"/>
  <c r="BK439" i="1"/>
  <c r="BB436" i="1"/>
  <c r="BF436" i="1"/>
  <c r="BJ436" i="1"/>
  <c r="BC436" i="1"/>
  <c r="BG436" i="1"/>
  <c r="BK436" i="1"/>
  <c r="AZ436" i="1"/>
  <c r="BD436" i="1"/>
  <c r="BH436" i="1"/>
  <c r="BL436" i="1"/>
  <c r="BM436" i="1"/>
  <c r="BA436" i="1"/>
  <c r="BE436" i="1"/>
  <c r="BI436" i="1"/>
  <c r="BB434" i="1"/>
  <c r="BF434" i="1"/>
  <c r="BJ434" i="1"/>
  <c r="BC434" i="1"/>
  <c r="BG434" i="1"/>
  <c r="BK434" i="1"/>
  <c r="AZ434" i="1"/>
  <c r="BD434" i="1"/>
  <c r="BH434" i="1"/>
  <c r="BL434" i="1"/>
  <c r="BI434" i="1"/>
  <c r="BE434" i="1"/>
  <c r="BM434" i="1"/>
  <c r="BA434" i="1"/>
  <c r="AZ431" i="1"/>
  <c r="BD431" i="1"/>
  <c r="BH431" i="1"/>
  <c r="BL431" i="1"/>
  <c r="BA431" i="1"/>
  <c r="BE431" i="1"/>
  <c r="BI431" i="1"/>
  <c r="BM431" i="1"/>
  <c r="BB431" i="1"/>
  <c r="BF431" i="1"/>
  <c r="BJ431" i="1"/>
  <c r="BC431" i="1"/>
  <c r="BG431" i="1"/>
  <c r="BK431" i="1"/>
  <c r="BB426" i="1"/>
  <c r="BF426" i="1"/>
  <c r="BJ426" i="1"/>
  <c r="BC426" i="1"/>
  <c r="BG426" i="1"/>
  <c r="BK426" i="1"/>
  <c r="AZ426" i="1"/>
  <c r="BD426" i="1"/>
  <c r="BH426" i="1"/>
  <c r="BL426" i="1"/>
  <c r="BI426" i="1"/>
  <c r="BM426" i="1"/>
  <c r="BA426" i="1"/>
  <c r="BE426" i="1"/>
  <c r="AZ423" i="1"/>
  <c r="BD423" i="1"/>
  <c r="BH423" i="1"/>
  <c r="BL423" i="1"/>
  <c r="BA423" i="1"/>
  <c r="BE423" i="1"/>
  <c r="BI423" i="1"/>
  <c r="BM423" i="1"/>
  <c r="BB423" i="1"/>
  <c r="BF423" i="1"/>
  <c r="BJ423" i="1"/>
  <c r="BC423" i="1"/>
  <c r="BG423" i="1"/>
  <c r="BK423" i="1"/>
  <c r="AZ419" i="1"/>
  <c r="BD419" i="1"/>
  <c r="BH419" i="1"/>
  <c r="BL419" i="1"/>
  <c r="BA419" i="1"/>
  <c r="BE419" i="1"/>
  <c r="BI419" i="1"/>
  <c r="BM419" i="1"/>
  <c r="BB419" i="1"/>
  <c r="BF419" i="1"/>
  <c r="BJ419" i="1"/>
  <c r="BK419" i="1"/>
  <c r="BG419" i="1"/>
  <c r="BC419" i="1"/>
  <c r="BB416" i="1"/>
  <c r="BF416" i="1"/>
  <c r="BJ416" i="1"/>
  <c r="BC416" i="1"/>
  <c r="BG416" i="1"/>
  <c r="BK416" i="1"/>
  <c r="AZ416" i="1"/>
  <c r="BD416" i="1"/>
  <c r="BH416" i="1"/>
  <c r="BL416" i="1"/>
  <c r="BE416" i="1"/>
  <c r="BA416" i="1"/>
  <c r="BI416" i="1"/>
  <c r="BM416" i="1"/>
  <c r="BB414" i="1"/>
  <c r="BF414" i="1"/>
  <c r="BJ414" i="1"/>
  <c r="BC414" i="1"/>
  <c r="BG414" i="1"/>
  <c r="BK414" i="1"/>
  <c r="AZ414" i="1"/>
  <c r="BD414" i="1"/>
  <c r="BH414" i="1"/>
  <c r="BL414" i="1"/>
  <c r="BA414" i="1"/>
  <c r="BE414" i="1"/>
  <c r="BI414" i="1"/>
  <c r="BM414" i="1"/>
  <c r="AZ409" i="1"/>
  <c r="BD409" i="1"/>
  <c r="BH409" i="1"/>
  <c r="BL409" i="1"/>
  <c r="BA409" i="1"/>
  <c r="BE409" i="1"/>
  <c r="BI409" i="1"/>
  <c r="BM409" i="1"/>
  <c r="BB409" i="1"/>
  <c r="BF409" i="1"/>
  <c r="BJ409" i="1"/>
  <c r="BG409" i="1"/>
  <c r="BC409" i="1"/>
  <c r="BK409" i="1"/>
  <c r="AZ407" i="1"/>
  <c r="BD407" i="1"/>
  <c r="BH407" i="1"/>
  <c r="BL407" i="1"/>
  <c r="BA407" i="1"/>
  <c r="BE407" i="1"/>
  <c r="BI407" i="1"/>
  <c r="BM407" i="1"/>
  <c r="BB407" i="1"/>
  <c r="BF407" i="1"/>
  <c r="BJ407" i="1"/>
  <c r="BC407" i="1"/>
  <c r="BG407" i="1"/>
  <c r="BK407" i="1"/>
  <c r="AZ405" i="1"/>
  <c r="BD405" i="1"/>
  <c r="BH405" i="1"/>
  <c r="BL405" i="1"/>
  <c r="BA405" i="1"/>
  <c r="BE405" i="1"/>
  <c r="BI405" i="1"/>
  <c r="BM405" i="1"/>
  <c r="BB405" i="1"/>
  <c r="BF405" i="1"/>
  <c r="BJ405" i="1"/>
  <c r="BC405" i="1"/>
  <c r="BG405" i="1"/>
  <c r="BK405" i="1"/>
  <c r="BB404" i="1"/>
  <c r="BF404" i="1"/>
  <c r="BJ404" i="1"/>
  <c r="BC404" i="1"/>
  <c r="BG404" i="1"/>
  <c r="BK404" i="1"/>
  <c r="AZ404" i="1"/>
  <c r="BD404" i="1"/>
  <c r="BH404" i="1"/>
  <c r="BL404" i="1"/>
  <c r="BM404" i="1"/>
  <c r="BA404" i="1"/>
  <c r="BI404" i="1"/>
  <c r="BE404" i="1"/>
  <c r="AZ399" i="1"/>
  <c r="BD399" i="1"/>
  <c r="BH399" i="1"/>
  <c r="BL399" i="1"/>
  <c r="BA399" i="1"/>
  <c r="BE399" i="1"/>
  <c r="BI399" i="1"/>
  <c r="BM399" i="1"/>
  <c r="BB399" i="1"/>
  <c r="BF399" i="1"/>
  <c r="BJ399" i="1"/>
  <c r="BC399" i="1"/>
  <c r="BG399" i="1"/>
  <c r="BK399" i="1"/>
  <c r="BB396" i="1"/>
  <c r="BF396" i="1"/>
  <c r="BJ396" i="1"/>
  <c r="BC396" i="1"/>
  <c r="BG396" i="1"/>
  <c r="BK396" i="1"/>
  <c r="AZ396" i="1"/>
  <c r="BD396" i="1"/>
  <c r="BH396" i="1"/>
  <c r="BL396" i="1"/>
  <c r="BM396" i="1"/>
  <c r="BA396" i="1"/>
  <c r="BE396" i="1"/>
  <c r="BI396" i="1"/>
  <c r="BB392" i="1"/>
  <c r="BF392" i="1"/>
  <c r="BJ392" i="1"/>
  <c r="BC392" i="1"/>
  <c r="BG392" i="1"/>
  <c r="BK392" i="1"/>
  <c r="AZ392" i="1"/>
  <c r="BD392" i="1"/>
  <c r="BH392" i="1"/>
  <c r="BL392" i="1"/>
  <c r="BE392" i="1"/>
  <c r="BA392" i="1"/>
  <c r="BI392" i="1"/>
  <c r="BM392" i="1"/>
  <c r="AZ389" i="1"/>
  <c r="BD389" i="1"/>
  <c r="BH389" i="1"/>
  <c r="BL389" i="1"/>
  <c r="BA389" i="1"/>
  <c r="BE389" i="1"/>
  <c r="BI389" i="1"/>
  <c r="BM389" i="1"/>
  <c r="BB389" i="1"/>
  <c r="BF389" i="1"/>
  <c r="BJ389" i="1"/>
  <c r="BC389" i="1"/>
  <c r="BG389" i="1"/>
  <c r="BK389" i="1"/>
  <c r="BB386" i="1"/>
  <c r="BF386" i="1"/>
  <c r="BJ386" i="1"/>
  <c r="BC386" i="1"/>
  <c r="BG386" i="1"/>
  <c r="BK386" i="1"/>
  <c r="AZ386" i="1"/>
  <c r="BD386" i="1"/>
  <c r="BH386" i="1"/>
  <c r="BL386" i="1"/>
  <c r="BI386" i="1"/>
  <c r="BM386" i="1"/>
  <c r="BE386" i="1"/>
  <c r="BA386" i="1"/>
  <c r="BB384" i="1"/>
  <c r="BF384" i="1"/>
  <c r="BJ384" i="1"/>
  <c r="BC384" i="1"/>
  <c r="BG384" i="1"/>
  <c r="BK384" i="1"/>
  <c r="AZ384" i="1"/>
  <c r="BD384" i="1"/>
  <c r="BH384" i="1"/>
  <c r="BL384" i="1"/>
  <c r="BE384" i="1"/>
  <c r="BI384" i="1"/>
  <c r="BM384" i="1"/>
  <c r="BA384" i="1"/>
  <c r="AZ381" i="1"/>
  <c r="BD381" i="1"/>
  <c r="BH381" i="1"/>
  <c r="BL381" i="1"/>
  <c r="BA381" i="1"/>
  <c r="BE381" i="1"/>
  <c r="BI381" i="1"/>
  <c r="BM381" i="1"/>
  <c r="BB381" i="1"/>
  <c r="BF381" i="1"/>
  <c r="BJ381" i="1"/>
  <c r="BC381" i="1"/>
  <c r="BK381" i="1"/>
  <c r="BG381" i="1"/>
  <c r="AZ377" i="1"/>
  <c r="BD377" i="1"/>
  <c r="BH377" i="1"/>
  <c r="BL377" i="1"/>
  <c r="BA377" i="1"/>
  <c r="BE377" i="1"/>
  <c r="BI377" i="1"/>
  <c r="BM377" i="1"/>
  <c r="BB377" i="1"/>
  <c r="BF377" i="1"/>
  <c r="BJ377" i="1"/>
  <c r="BG377" i="1"/>
  <c r="BK377" i="1"/>
  <c r="BC377" i="1"/>
  <c r="BB374" i="1"/>
  <c r="BF374" i="1"/>
  <c r="BJ374" i="1"/>
  <c r="BC374" i="1"/>
  <c r="BG374" i="1"/>
  <c r="BK374" i="1"/>
  <c r="AZ374" i="1"/>
  <c r="BD374" i="1"/>
  <c r="BH374" i="1"/>
  <c r="BL374" i="1"/>
  <c r="BA374" i="1"/>
  <c r="BE374" i="1"/>
  <c r="BI374" i="1"/>
  <c r="BM374" i="1"/>
  <c r="BB370" i="1"/>
  <c r="BF370" i="1"/>
  <c r="BJ370" i="1"/>
  <c r="BC370" i="1"/>
  <c r="BG370" i="1"/>
  <c r="BK370" i="1"/>
  <c r="AZ370" i="1"/>
  <c r="BD370" i="1"/>
  <c r="BH370" i="1"/>
  <c r="BL370" i="1"/>
  <c r="BI370" i="1"/>
  <c r="BM370" i="1"/>
  <c r="BA370" i="1"/>
  <c r="BE370" i="1"/>
  <c r="AZ367" i="1"/>
  <c r="BD367" i="1"/>
  <c r="BH367" i="1"/>
  <c r="BL367" i="1"/>
  <c r="BA367" i="1"/>
  <c r="BE367" i="1"/>
  <c r="BI367" i="1"/>
  <c r="BM367" i="1"/>
  <c r="BB367" i="1"/>
  <c r="BF367" i="1"/>
  <c r="BJ367" i="1"/>
  <c r="BC367" i="1"/>
  <c r="BG367" i="1"/>
  <c r="BK367" i="1"/>
  <c r="BB364" i="1"/>
  <c r="BF364" i="1"/>
  <c r="BJ364" i="1"/>
  <c r="BC364" i="1"/>
  <c r="BG364" i="1"/>
  <c r="BK364" i="1"/>
  <c r="AZ364" i="1"/>
  <c r="BD364" i="1"/>
  <c r="BH364" i="1"/>
  <c r="BL364" i="1"/>
  <c r="BM364" i="1"/>
  <c r="BI364" i="1"/>
  <c r="BA364" i="1"/>
  <c r="BE364" i="1"/>
  <c r="AZ361" i="1"/>
  <c r="BD361" i="1"/>
  <c r="BH361" i="1"/>
  <c r="BL361" i="1"/>
  <c r="BA361" i="1"/>
  <c r="BE361" i="1"/>
  <c r="BI361" i="1"/>
  <c r="BM361" i="1"/>
  <c r="BB361" i="1"/>
  <c r="BF361" i="1"/>
  <c r="BJ361" i="1"/>
  <c r="BG361" i="1"/>
  <c r="BC361" i="1"/>
  <c r="BK361" i="1"/>
  <c r="BB358" i="1"/>
  <c r="BF358" i="1"/>
  <c r="BJ358" i="1"/>
  <c r="BC358" i="1"/>
  <c r="BG358" i="1"/>
  <c r="BK358" i="1"/>
  <c r="AZ358" i="1"/>
  <c r="BD358" i="1"/>
  <c r="BH358" i="1"/>
  <c r="BL358" i="1"/>
  <c r="BA358" i="1"/>
  <c r="BE358" i="1"/>
  <c r="BI358" i="1"/>
  <c r="BM358" i="1"/>
  <c r="AZ355" i="1"/>
  <c r="BD355" i="1"/>
  <c r="BH355" i="1"/>
  <c r="BL355" i="1"/>
  <c r="BA355" i="1"/>
  <c r="BE355" i="1"/>
  <c r="BI355" i="1"/>
  <c r="BM355" i="1"/>
  <c r="BB355" i="1"/>
  <c r="BF355" i="1"/>
  <c r="BJ355" i="1"/>
  <c r="BK355" i="1"/>
  <c r="BC355" i="1"/>
  <c r="BG355" i="1"/>
  <c r="BB352" i="1"/>
  <c r="BF352" i="1"/>
  <c r="BJ352" i="1"/>
  <c r="BC352" i="1"/>
  <c r="BG352" i="1"/>
  <c r="BK352" i="1"/>
  <c r="AZ352" i="1"/>
  <c r="BD352" i="1"/>
  <c r="BH352" i="1"/>
  <c r="BL352" i="1"/>
  <c r="BE352" i="1"/>
  <c r="BA352" i="1"/>
  <c r="BI352" i="1"/>
  <c r="BM352" i="1"/>
  <c r="AZ349" i="1"/>
  <c r="BD349" i="1"/>
  <c r="BH349" i="1"/>
  <c r="BL349" i="1"/>
  <c r="BA349" i="1"/>
  <c r="BE349" i="1"/>
  <c r="BI349" i="1"/>
  <c r="BM349" i="1"/>
  <c r="BB349" i="1"/>
  <c r="BF349" i="1"/>
  <c r="BJ349" i="1"/>
  <c r="BK349" i="1"/>
  <c r="BC349" i="1"/>
  <c r="BG349" i="1"/>
  <c r="BB346" i="1"/>
  <c r="BF346" i="1"/>
  <c r="BJ346" i="1"/>
  <c r="BC346" i="1"/>
  <c r="BG346" i="1"/>
  <c r="BK346" i="1"/>
  <c r="AZ346" i="1"/>
  <c r="BD346" i="1"/>
  <c r="BH346" i="1"/>
  <c r="BL346" i="1"/>
  <c r="BI346" i="1"/>
  <c r="BE346" i="1"/>
  <c r="BM346" i="1"/>
  <c r="BA346" i="1"/>
  <c r="AZ343" i="1"/>
  <c r="BD343" i="1"/>
  <c r="BH343" i="1"/>
  <c r="BL343" i="1"/>
  <c r="BA343" i="1"/>
  <c r="BE343" i="1"/>
  <c r="BI343" i="1"/>
  <c r="BM343" i="1"/>
  <c r="BB343" i="1"/>
  <c r="BF343" i="1"/>
  <c r="BJ343" i="1"/>
  <c r="BC343" i="1"/>
  <c r="BG343" i="1"/>
  <c r="BK343" i="1"/>
  <c r="BB340" i="1"/>
  <c r="BF340" i="1"/>
  <c r="BJ340" i="1"/>
  <c r="BC340" i="1"/>
  <c r="BG340" i="1"/>
  <c r="BK340" i="1"/>
  <c r="AZ340" i="1"/>
  <c r="BD340" i="1"/>
  <c r="BH340" i="1"/>
  <c r="BL340" i="1"/>
  <c r="BM340" i="1"/>
  <c r="BA340" i="1"/>
  <c r="BE340" i="1"/>
  <c r="BI340" i="1"/>
  <c r="BB338" i="1"/>
  <c r="BF338" i="1"/>
  <c r="BJ338" i="1"/>
  <c r="BC338" i="1"/>
  <c r="BG338" i="1"/>
  <c r="BK338" i="1"/>
  <c r="AZ338" i="1"/>
  <c r="BD338" i="1"/>
  <c r="BH338" i="1"/>
  <c r="BL338" i="1"/>
  <c r="BI338" i="1"/>
  <c r="BM338" i="1"/>
  <c r="BA338" i="1"/>
  <c r="BE338" i="1"/>
  <c r="BC335" i="1"/>
  <c r="BG335" i="1"/>
  <c r="BK335" i="1"/>
  <c r="BA335" i="1"/>
  <c r="BE335" i="1"/>
  <c r="BI335" i="1"/>
  <c r="BM335" i="1"/>
  <c r="AZ335" i="1"/>
  <c r="BH335" i="1"/>
  <c r="BB335" i="1"/>
  <c r="BJ335" i="1"/>
  <c r="BD335" i="1"/>
  <c r="BL335" i="1"/>
  <c r="BF335" i="1"/>
  <c r="BC331" i="1"/>
  <c r="BG331" i="1"/>
  <c r="BK331" i="1"/>
  <c r="BA331" i="1"/>
  <c r="BE331" i="1"/>
  <c r="BI331" i="1"/>
  <c r="BM331" i="1"/>
  <c r="AZ331" i="1"/>
  <c r="BH331" i="1"/>
  <c r="BB331" i="1"/>
  <c r="BJ331" i="1"/>
  <c r="BD331" i="1"/>
  <c r="BL331" i="1"/>
  <c r="BF331" i="1"/>
  <c r="BC327" i="1"/>
  <c r="BG327" i="1"/>
  <c r="BK327" i="1"/>
  <c r="AZ327" i="1"/>
  <c r="BD327" i="1"/>
  <c r="BH327" i="1"/>
  <c r="BL327" i="1"/>
  <c r="BA327" i="1"/>
  <c r="BE327" i="1"/>
  <c r="BI327" i="1"/>
  <c r="BM327" i="1"/>
  <c r="BB327" i="1"/>
  <c r="BF327" i="1"/>
  <c r="BJ327" i="1"/>
  <c r="BA324" i="1"/>
  <c r="BE324" i="1"/>
  <c r="BI324" i="1"/>
  <c r="BM324" i="1"/>
  <c r="BB324" i="1"/>
  <c r="BF324" i="1"/>
  <c r="BJ324" i="1"/>
  <c r="BC324" i="1"/>
  <c r="BG324" i="1"/>
  <c r="BK324" i="1"/>
  <c r="BH324" i="1"/>
  <c r="BL324" i="1"/>
  <c r="AZ324" i="1"/>
  <c r="BD324" i="1"/>
  <c r="BC321" i="1"/>
  <c r="BG321" i="1"/>
  <c r="BK321" i="1"/>
  <c r="AZ321" i="1"/>
  <c r="BD321" i="1"/>
  <c r="BH321" i="1"/>
  <c r="BL321" i="1"/>
  <c r="BA321" i="1"/>
  <c r="BE321" i="1"/>
  <c r="BI321" i="1"/>
  <c r="BM321" i="1"/>
  <c r="BB321" i="1"/>
  <c r="BF321" i="1"/>
  <c r="BJ321" i="1"/>
  <c r="BA318" i="1"/>
  <c r="BE318" i="1"/>
  <c r="BI318" i="1"/>
  <c r="BM318" i="1"/>
  <c r="BB318" i="1"/>
  <c r="BF318" i="1"/>
  <c r="BJ318" i="1"/>
  <c r="BC318" i="1"/>
  <c r="BG318" i="1"/>
  <c r="BK318" i="1"/>
  <c r="BL318" i="1"/>
  <c r="AZ318" i="1"/>
  <c r="BD318" i="1"/>
  <c r="BH318" i="1"/>
  <c r="BC315" i="1"/>
  <c r="BG315" i="1"/>
  <c r="BK315" i="1"/>
  <c r="AZ315" i="1"/>
  <c r="BD315" i="1"/>
  <c r="BH315" i="1"/>
  <c r="BL315" i="1"/>
  <c r="BA315" i="1"/>
  <c r="BE315" i="1"/>
  <c r="BI315" i="1"/>
  <c r="BM315" i="1"/>
  <c r="BF315" i="1"/>
  <c r="BJ315" i="1"/>
  <c r="BB315" i="1"/>
  <c r="BA312" i="1"/>
  <c r="BE312" i="1"/>
  <c r="BI312" i="1"/>
  <c r="BM312" i="1"/>
  <c r="BB312" i="1"/>
  <c r="BF312" i="1"/>
  <c r="BJ312" i="1"/>
  <c r="BC312" i="1"/>
  <c r="BG312" i="1"/>
  <c r="BK312" i="1"/>
  <c r="AZ312" i="1"/>
  <c r="BD312" i="1"/>
  <c r="BH312" i="1"/>
  <c r="BL312" i="1"/>
  <c r="BA310" i="1"/>
  <c r="BE310" i="1"/>
  <c r="BI310" i="1"/>
  <c r="BM310" i="1"/>
  <c r="BB310" i="1"/>
  <c r="BF310" i="1"/>
  <c r="BJ310" i="1"/>
  <c r="BC310" i="1"/>
  <c r="BG310" i="1"/>
  <c r="BK310" i="1"/>
  <c r="BL310" i="1"/>
  <c r="AZ310" i="1"/>
  <c r="BD310" i="1"/>
  <c r="BH310" i="1"/>
  <c r="BC307" i="1"/>
  <c r="BG307" i="1"/>
  <c r="BK307" i="1"/>
  <c r="AZ307" i="1"/>
  <c r="BD307" i="1"/>
  <c r="BH307" i="1"/>
  <c r="BL307" i="1"/>
  <c r="BA307" i="1"/>
  <c r="BE307" i="1"/>
  <c r="BI307" i="1"/>
  <c r="BM307" i="1"/>
  <c r="BF307" i="1"/>
  <c r="BJ307" i="1"/>
  <c r="BB307" i="1"/>
  <c r="BA304" i="1"/>
  <c r="BE304" i="1"/>
  <c r="BI304" i="1"/>
  <c r="BM304" i="1"/>
  <c r="BB304" i="1"/>
  <c r="BF304" i="1"/>
  <c r="BJ304" i="1"/>
  <c r="BC304" i="1"/>
  <c r="BG304" i="1"/>
  <c r="BK304" i="1"/>
  <c r="AZ304" i="1"/>
  <c r="BD304" i="1"/>
  <c r="BH304" i="1"/>
  <c r="BL304" i="1"/>
  <c r="BC301" i="1"/>
  <c r="BG301" i="1"/>
  <c r="BK301" i="1"/>
  <c r="AZ301" i="1"/>
  <c r="BD301" i="1"/>
  <c r="BH301" i="1"/>
  <c r="BL301" i="1"/>
  <c r="BA301" i="1"/>
  <c r="BE301" i="1"/>
  <c r="BI301" i="1"/>
  <c r="BM301" i="1"/>
  <c r="BJ301" i="1"/>
  <c r="BB301" i="1"/>
  <c r="BF301" i="1"/>
  <c r="BC297" i="1"/>
  <c r="BG297" i="1"/>
  <c r="BK297" i="1"/>
  <c r="AZ297" i="1"/>
  <c r="BD297" i="1"/>
  <c r="BH297" i="1"/>
  <c r="BL297" i="1"/>
  <c r="BA297" i="1"/>
  <c r="BE297" i="1"/>
  <c r="BI297" i="1"/>
  <c r="BM297" i="1"/>
  <c r="BB297" i="1"/>
  <c r="BF297" i="1"/>
  <c r="BJ297" i="1"/>
  <c r="BC293" i="1"/>
  <c r="BG293" i="1"/>
  <c r="BK293" i="1"/>
  <c r="AZ293" i="1"/>
  <c r="BD293" i="1"/>
  <c r="BH293" i="1"/>
  <c r="BL293" i="1"/>
  <c r="BA293" i="1"/>
  <c r="BE293" i="1"/>
  <c r="BI293" i="1"/>
  <c r="BM293" i="1"/>
  <c r="BJ293" i="1"/>
  <c r="BB293" i="1"/>
  <c r="BF293" i="1"/>
  <c r="BC291" i="1"/>
  <c r="BG291" i="1"/>
  <c r="BK291" i="1"/>
  <c r="AZ291" i="1"/>
  <c r="BD291" i="1"/>
  <c r="BH291" i="1"/>
  <c r="BL291" i="1"/>
  <c r="BA291" i="1"/>
  <c r="BE291" i="1"/>
  <c r="BI291" i="1"/>
  <c r="BM291" i="1"/>
  <c r="BF291" i="1"/>
  <c r="BJ291" i="1"/>
  <c r="BB291" i="1"/>
  <c r="BA290" i="1"/>
  <c r="BE290" i="1"/>
  <c r="BI290" i="1"/>
  <c r="BM290" i="1"/>
  <c r="BB290" i="1"/>
  <c r="BF290" i="1"/>
  <c r="BJ290" i="1"/>
  <c r="BC290" i="1"/>
  <c r="BG290" i="1"/>
  <c r="BK290" i="1"/>
  <c r="BD290" i="1"/>
  <c r="BH290" i="1"/>
  <c r="BL290" i="1"/>
  <c r="AZ290" i="1"/>
  <c r="BC287" i="1"/>
  <c r="BG287" i="1"/>
  <c r="BK287" i="1"/>
  <c r="AZ287" i="1"/>
  <c r="BD287" i="1"/>
  <c r="BH287" i="1"/>
  <c r="BL287" i="1"/>
  <c r="BA287" i="1"/>
  <c r="BE287" i="1"/>
  <c r="BI287" i="1"/>
  <c r="BM287" i="1"/>
  <c r="BB287" i="1"/>
  <c r="BF287" i="1"/>
  <c r="BJ287" i="1"/>
  <c r="BA284" i="1"/>
  <c r="BE284" i="1"/>
  <c r="BI284" i="1"/>
  <c r="BM284" i="1"/>
  <c r="BB284" i="1"/>
  <c r="BF284" i="1"/>
  <c r="BJ284" i="1"/>
  <c r="BC284" i="1"/>
  <c r="BG284" i="1"/>
  <c r="BK284" i="1"/>
  <c r="BH284" i="1"/>
  <c r="BL284" i="1"/>
  <c r="AZ284" i="1"/>
  <c r="BD284" i="1"/>
  <c r="BC281" i="1"/>
  <c r="BG281" i="1"/>
  <c r="BK281" i="1"/>
  <c r="AZ281" i="1"/>
  <c r="BD281" i="1"/>
  <c r="BH281" i="1"/>
  <c r="BL281" i="1"/>
  <c r="BA281" i="1"/>
  <c r="BE281" i="1"/>
  <c r="BI281" i="1"/>
  <c r="BM281" i="1"/>
  <c r="BB281" i="1"/>
  <c r="BF281" i="1"/>
  <c r="BJ281" i="1"/>
  <c r="BC279" i="1"/>
  <c r="BG279" i="1"/>
  <c r="BK279" i="1"/>
  <c r="AZ279" i="1"/>
  <c r="BD279" i="1"/>
  <c r="BH279" i="1"/>
  <c r="BL279" i="1"/>
  <c r="BA279" i="1"/>
  <c r="BE279" i="1"/>
  <c r="BI279" i="1"/>
  <c r="BM279" i="1"/>
  <c r="BB279" i="1"/>
  <c r="BF279" i="1"/>
  <c r="BJ279" i="1"/>
  <c r="BA274" i="1"/>
  <c r="BE274" i="1"/>
  <c r="BI274" i="1"/>
  <c r="BM274" i="1"/>
  <c r="BB274" i="1"/>
  <c r="BF274" i="1"/>
  <c r="BJ274" i="1"/>
  <c r="BC274" i="1"/>
  <c r="BG274" i="1"/>
  <c r="BK274" i="1"/>
  <c r="BD274" i="1"/>
  <c r="BH274" i="1"/>
  <c r="BL274" i="1"/>
  <c r="AZ274" i="1"/>
  <c r="BC271" i="1"/>
  <c r="BG271" i="1"/>
  <c r="BK271" i="1"/>
  <c r="AZ271" i="1"/>
  <c r="BD271" i="1"/>
  <c r="BH271" i="1"/>
  <c r="BL271" i="1"/>
  <c r="BA271" i="1"/>
  <c r="BE271" i="1"/>
  <c r="BI271" i="1"/>
  <c r="BM271" i="1"/>
  <c r="BB271" i="1"/>
  <c r="BF271" i="1"/>
  <c r="BJ271" i="1"/>
  <c r="BC267" i="1"/>
  <c r="BG267" i="1"/>
  <c r="BK267" i="1"/>
  <c r="AZ267" i="1"/>
  <c r="BD267" i="1"/>
  <c r="BH267" i="1"/>
  <c r="BL267" i="1"/>
  <c r="BA267" i="1"/>
  <c r="BE267" i="1"/>
  <c r="BI267" i="1"/>
  <c r="BM267" i="1"/>
  <c r="BF267" i="1"/>
  <c r="BJ267" i="1"/>
  <c r="BB267" i="1"/>
  <c r="BC265" i="1"/>
  <c r="BG265" i="1"/>
  <c r="BK265" i="1"/>
  <c r="AZ265" i="1"/>
  <c r="BD265" i="1"/>
  <c r="BH265" i="1"/>
  <c r="BL265" i="1"/>
  <c r="BA265" i="1"/>
  <c r="BE265" i="1"/>
  <c r="BI265" i="1"/>
  <c r="BM265" i="1"/>
  <c r="BB265" i="1"/>
  <c r="BF265" i="1"/>
  <c r="BJ265" i="1"/>
  <c r="BA262" i="1"/>
  <c r="BE262" i="1"/>
  <c r="BI262" i="1"/>
  <c r="BM262" i="1"/>
  <c r="BB262" i="1"/>
  <c r="BF262" i="1"/>
  <c r="BJ262" i="1"/>
  <c r="BC262" i="1"/>
  <c r="BG262" i="1"/>
  <c r="BK262" i="1"/>
  <c r="BL262" i="1"/>
  <c r="AZ262" i="1"/>
  <c r="BD262" i="1"/>
  <c r="BH262" i="1"/>
  <c r="BA260" i="1"/>
  <c r="BE260" i="1"/>
  <c r="BI260" i="1"/>
  <c r="BM260" i="1"/>
  <c r="BB260" i="1"/>
  <c r="BF260" i="1"/>
  <c r="BJ260" i="1"/>
  <c r="BC260" i="1"/>
  <c r="BG260" i="1"/>
  <c r="BK260" i="1"/>
  <c r="BH260" i="1"/>
  <c r="BL260" i="1"/>
  <c r="AZ260" i="1"/>
  <c r="BD260" i="1"/>
  <c r="BC257" i="1"/>
  <c r="BG257" i="1"/>
  <c r="BK257" i="1"/>
  <c r="AZ257" i="1"/>
  <c r="BD257" i="1"/>
  <c r="BH257" i="1"/>
  <c r="BL257" i="1"/>
  <c r="BA257" i="1"/>
  <c r="BE257" i="1"/>
  <c r="BI257" i="1"/>
  <c r="BM257" i="1"/>
  <c r="BB257" i="1"/>
  <c r="BF257" i="1"/>
  <c r="BJ257" i="1"/>
  <c r="BA254" i="1"/>
  <c r="BE254" i="1"/>
  <c r="BI254" i="1"/>
  <c r="BM254" i="1"/>
  <c r="BB254" i="1"/>
  <c r="BF254" i="1"/>
  <c r="BJ254" i="1"/>
  <c r="BC254" i="1"/>
  <c r="BG254" i="1"/>
  <c r="BK254" i="1"/>
  <c r="BL254" i="1"/>
  <c r="AZ254" i="1"/>
  <c r="BD254" i="1"/>
  <c r="BH254" i="1"/>
  <c r="BC251" i="1"/>
  <c r="BG251" i="1"/>
  <c r="BK251" i="1"/>
  <c r="AZ251" i="1"/>
  <c r="BD251" i="1"/>
  <c r="BH251" i="1"/>
  <c r="BL251" i="1"/>
  <c r="BA251" i="1"/>
  <c r="BE251" i="1"/>
  <c r="BI251" i="1"/>
  <c r="BM251" i="1"/>
  <c r="BF251" i="1"/>
  <c r="BJ251" i="1"/>
  <c r="BB251" i="1"/>
  <c r="BA248" i="1"/>
  <c r="BE248" i="1"/>
  <c r="BI248" i="1"/>
  <c r="BM248" i="1"/>
  <c r="BB248" i="1"/>
  <c r="BF248" i="1"/>
  <c r="BJ248" i="1"/>
  <c r="BC248" i="1"/>
  <c r="BG248" i="1"/>
  <c r="BK248" i="1"/>
  <c r="AZ248" i="1"/>
  <c r="BD248" i="1"/>
  <c r="BH248" i="1"/>
  <c r="BL248" i="1"/>
  <c r="BC245" i="1"/>
  <c r="BG245" i="1"/>
  <c r="BK245" i="1"/>
  <c r="AZ245" i="1"/>
  <c r="BD245" i="1"/>
  <c r="BH245" i="1"/>
  <c r="BL245" i="1"/>
  <c r="BA245" i="1"/>
  <c r="BE245" i="1"/>
  <c r="BI245" i="1"/>
  <c r="BM245" i="1"/>
  <c r="BJ245" i="1"/>
  <c r="BB245" i="1"/>
  <c r="BF245" i="1"/>
  <c r="BA242" i="1"/>
  <c r="BE242" i="1"/>
  <c r="BI242" i="1"/>
  <c r="BM242" i="1"/>
  <c r="BB242" i="1"/>
  <c r="BF242" i="1"/>
  <c r="BJ242" i="1"/>
  <c r="BC242" i="1"/>
  <c r="BG242" i="1"/>
  <c r="BK242" i="1"/>
  <c r="BD242" i="1"/>
  <c r="BH242" i="1"/>
  <c r="BL242" i="1"/>
  <c r="AZ242" i="1"/>
  <c r="BA240" i="1"/>
  <c r="BE240" i="1"/>
  <c r="BI240" i="1"/>
  <c r="BM240" i="1"/>
  <c r="BB240" i="1"/>
  <c r="BF240" i="1"/>
  <c r="BJ240" i="1"/>
  <c r="BC240" i="1"/>
  <c r="BG240" i="1"/>
  <c r="BK240" i="1"/>
  <c r="AZ240" i="1"/>
  <c r="BD240" i="1"/>
  <c r="BH240" i="1"/>
  <c r="BL240" i="1"/>
  <c r="BC237" i="1"/>
  <c r="BG237" i="1"/>
  <c r="BK237" i="1"/>
  <c r="AZ237" i="1"/>
  <c r="BD237" i="1"/>
  <c r="BH237" i="1"/>
  <c r="BL237" i="1"/>
  <c r="BA237" i="1"/>
  <c r="BE237" i="1"/>
  <c r="BI237" i="1"/>
  <c r="BM237" i="1"/>
  <c r="BJ237" i="1"/>
  <c r="BB237" i="1"/>
  <c r="BF237" i="1"/>
  <c r="BC235" i="1"/>
  <c r="BG235" i="1"/>
  <c r="BK235" i="1"/>
  <c r="AZ235" i="1"/>
  <c r="BD235" i="1"/>
  <c r="BH235" i="1"/>
  <c r="BL235" i="1"/>
  <c r="BA235" i="1"/>
  <c r="BE235" i="1"/>
  <c r="BI235" i="1"/>
  <c r="BM235" i="1"/>
  <c r="BF235" i="1"/>
  <c r="BJ235" i="1"/>
  <c r="BB235" i="1"/>
  <c r="BC232" i="1"/>
  <c r="AZ232" i="1"/>
  <c r="BE232" i="1"/>
  <c r="BI232" i="1"/>
  <c r="BM232" i="1"/>
  <c r="BA232" i="1"/>
  <c r="BF232" i="1"/>
  <c r="BJ232" i="1"/>
  <c r="BB232" i="1"/>
  <c r="BG232" i="1"/>
  <c r="BK232" i="1"/>
  <c r="BD232" i="1"/>
  <c r="BH232" i="1"/>
  <c r="BL232" i="1"/>
  <c r="BA229" i="1"/>
  <c r="BE229" i="1"/>
  <c r="BI229" i="1"/>
  <c r="BM229" i="1"/>
  <c r="BB229" i="1"/>
  <c r="BF229" i="1"/>
  <c r="BJ229" i="1"/>
  <c r="AZ229" i="1"/>
  <c r="BH229" i="1"/>
  <c r="BC229" i="1"/>
  <c r="BK229" i="1"/>
  <c r="BD229" i="1"/>
  <c r="BL229" i="1"/>
  <c r="BG229" i="1"/>
  <c r="BA227" i="1"/>
  <c r="BE227" i="1"/>
  <c r="BI227" i="1"/>
  <c r="BM227" i="1"/>
  <c r="BB227" i="1"/>
  <c r="BF227" i="1"/>
  <c r="BJ227" i="1"/>
  <c r="BD227" i="1"/>
  <c r="BL227" i="1"/>
  <c r="BG227" i="1"/>
  <c r="AZ227" i="1"/>
  <c r="BH227" i="1"/>
  <c r="BC227" i="1"/>
  <c r="BK227" i="1"/>
  <c r="BA223" i="1"/>
  <c r="BE223" i="1"/>
  <c r="BI223" i="1"/>
  <c r="BM223" i="1"/>
  <c r="BB223" i="1"/>
  <c r="BF223" i="1"/>
  <c r="BJ223" i="1"/>
  <c r="BD223" i="1"/>
  <c r="BL223" i="1"/>
  <c r="BG223" i="1"/>
  <c r="AZ223" i="1"/>
  <c r="BH223" i="1"/>
  <c r="BC223" i="1"/>
  <c r="BK223" i="1"/>
  <c r="BA221" i="1"/>
  <c r="BE221" i="1"/>
  <c r="BI221" i="1"/>
  <c r="BM221" i="1"/>
  <c r="BB221" i="1"/>
  <c r="BF221" i="1"/>
  <c r="BJ221" i="1"/>
  <c r="AZ221" i="1"/>
  <c r="BH221" i="1"/>
  <c r="BC221" i="1"/>
  <c r="BK221" i="1"/>
  <c r="BD221" i="1"/>
  <c r="BL221" i="1"/>
  <c r="BG221" i="1"/>
  <c r="BC218" i="1"/>
  <c r="BG218" i="1"/>
  <c r="BK218" i="1"/>
  <c r="AZ218" i="1"/>
  <c r="BD218" i="1"/>
  <c r="BH218" i="1"/>
  <c r="BL218" i="1"/>
  <c r="BB218" i="1"/>
  <c r="BJ218" i="1"/>
  <c r="BE218" i="1"/>
  <c r="BM218" i="1"/>
  <c r="BF218" i="1"/>
  <c r="BA218" i="1"/>
  <c r="BI218" i="1"/>
  <c r="BC214" i="1"/>
  <c r="BG214" i="1"/>
  <c r="BK214" i="1"/>
  <c r="AZ214" i="1"/>
  <c r="BD214" i="1"/>
  <c r="BH214" i="1"/>
  <c r="BL214" i="1"/>
  <c r="BB214" i="1"/>
  <c r="BJ214" i="1"/>
  <c r="BE214" i="1"/>
  <c r="BM214" i="1"/>
  <c r="BF214" i="1"/>
  <c r="BA214" i="1"/>
  <c r="BI214" i="1"/>
  <c r="BA211" i="1"/>
  <c r="BE211" i="1"/>
  <c r="BI211" i="1"/>
  <c r="BM211" i="1"/>
  <c r="BB211" i="1"/>
  <c r="BF211" i="1"/>
  <c r="BJ211" i="1"/>
  <c r="BD211" i="1"/>
  <c r="BL211" i="1"/>
  <c r="BG211" i="1"/>
  <c r="AZ211" i="1"/>
  <c r="BH211" i="1"/>
  <c r="BC211" i="1"/>
  <c r="BK211" i="1"/>
  <c r="BA209" i="1"/>
  <c r="BE209" i="1"/>
  <c r="BI209" i="1"/>
  <c r="BM209" i="1"/>
  <c r="BB209" i="1"/>
  <c r="BF209" i="1"/>
  <c r="BJ209" i="1"/>
  <c r="AZ209" i="1"/>
  <c r="BH209" i="1"/>
  <c r="BC209" i="1"/>
  <c r="BK209" i="1"/>
  <c r="BD209" i="1"/>
  <c r="BL209" i="1"/>
  <c r="BG209" i="1"/>
  <c r="BC206" i="1"/>
  <c r="BG206" i="1"/>
  <c r="BK206" i="1"/>
  <c r="AZ206" i="1"/>
  <c r="BD206" i="1"/>
  <c r="BH206" i="1"/>
  <c r="BL206" i="1"/>
  <c r="BB206" i="1"/>
  <c r="BJ206" i="1"/>
  <c r="BE206" i="1"/>
  <c r="BM206" i="1"/>
  <c r="BF206" i="1"/>
  <c r="BI206" i="1"/>
  <c r="BA206" i="1"/>
  <c r="BA203" i="1"/>
  <c r="BE203" i="1"/>
  <c r="BI203" i="1"/>
  <c r="BM203" i="1"/>
  <c r="BB203" i="1"/>
  <c r="BF203" i="1"/>
  <c r="BJ203" i="1"/>
  <c r="BD203" i="1"/>
  <c r="BL203" i="1"/>
  <c r="BG203" i="1"/>
  <c r="AZ203" i="1"/>
  <c r="BH203" i="1"/>
  <c r="BC203" i="1"/>
  <c r="BK203" i="1"/>
  <c r="BA199" i="1"/>
  <c r="BE199" i="1"/>
  <c r="BI199" i="1"/>
  <c r="BM199" i="1"/>
  <c r="BB199" i="1"/>
  <c r="BF199" i="1"/>
  <c r="BJ199" i="1"/>
  <c r="BD199" i="1"/>
  <c r="BL199" i="1"/>
  <c r="BG199" i="1"/>
  <c r="AZ199" i="1"/>
  <c r="BH199" i="1"/>
  <c r="BK199" i="1"/>
  <c r="BC199" i="1"/>
  <c r="BA195" i="1"/>
  <c r="BE195" i="1"/>
  <c r="BI195" i="1"/>
  <c r="BM195" i="1"/>
  <c r="BB195" i="1"/>
  <c r="BF195" i="1"/>
  <c r="BJ195" i="1"/>
  <c r="BD195" i="1"/>
  <c r="BL195" i="1"/>
  <c r="BG195" i="1"/>
  <c r="AZ195" i="1"/>
  <c r="BH195" i="1"/>
  <c r="BC195" i="1"/>
  <c r="BK195" i="1"/>
  <c r="BC192" i="1"/>
  <c r="BG192" i="1"/>
  <c r="BK192" i="1"/>
  <c r="AZ192" i="1"/>
  <c r="BD192" i="1"/>
  <c r="BH192" i="1"/>
  <c r="BL192" i="1"/>
  <c r="BF192" i="1"/>
  <c r="BA192" i="1"/>
  <c r="BI192" i="1"/>
  <c r="BB192" i="1"/>
  <c r="BJ192" i="1"/>
  <c r="BM192" i="1"/>
  <c r="BE192" i="1"/>
  <c r="BA189" i="1"/>
  <c r="BE189" i="1"/>
  <c r="BI189" i="1"/>
  <c r="BM189" i="1"/>
  <c r="BB189" i="1"/>
  <c r="BF189" i="1"/>
  <c r="BJ189" i="1"/>
  <c r="AZ189" i="1"/>
  <c r="BH189" i="1"/>
  <c r="BC189" i="1"/>
  <c r="BK189" i="1"/>
  <c r="BD189" i="1"/>
  <c r="BL189" i="1"/>
  <c r="BG189" i="1"/>
  <c r="BC186" i="1"/>
  <c r="BG186" i="1"/>
  <c r="BK186" i="1"/>
  <c r="AZ186" i="1"/>
  <c r="BD186" i="1"/>
  <c r="BH186" i="1"/>
  <c r="BL186" i="1"/>
  <c r="BF186" i="1"/>
  <c r="BB186" i="1"/>
  <c r="BM186" i="1"/>
  <c r="BE186" i="1"/>
  <c r="BI186" i="1"/>
  <c r="BA186" i="1"/>
  <c r="BJ186" i="1"/>
  <c r="BC184" i="1"/>
  <c r="BG184" i="1"/>
  <c r="BK184" i="1"/>
  <c r="AZ184" i="1"/>
  <c r="BD184" i="1"/>
  <c r="BH184" i="1"/>
  <c r="BL184" i="1"/>
  <c r="BB184" i="1"/>
  <c r="BJ184" i="1"/>
  <c r="BI184" i="1"/>
  <c r="BA184" i="1"/>
  <c r="BM184" i="1"/>
  <c r="BE184" i="1"/>
  <c r="BF184" i="1"/>
  <c r="BA181" i="1"/>
  <c r="BE181" i="1"/>
  <c r="BI181" i="1"/>
  <c r="BM181" i="1"/>
  <c r="BB181" i="1"/>
  <c r="BC181" i="1"/>
  <c r="BH181" i="1"/>
  <c r="BD181" i="1"/>
  <c r="BJ181" i="1"/>
  <c r="AZ181" i="1"/>
  <c r="BL181" i="1"/>
  <c r="BF181" i="1"/>
  <c r="BG181" i="1"/>
  <c r="BK181" i="1"/>
  <c r="BC178" i="1"/>
  <c r="BG178" i="1"/>
  <c r="BK178" i="1"/>
  <c r="AZ178" i="1"/>
  <c r="BD178" i="1"/>
  <c r="BH178" i="1"/>
  <c r="BL178" i="1"/>
  <c r="BE178" i="1"/>
  <c r="BM178" i="1"/>
  <c r="BF178" i="1"/>
  <c r="BJ178" i="1"/>
  <c r="BA178" i="1"/>
  <c r="BI178" i="1"/>
  <c r="BB178" i="1"/>
  <c r="BA175" i="1"/>
  <c r="BE175" i="1"/>
  <c r="BI175" i="1"/>
  <c r="BM175" i="1"/>
  <c r="BB175" i="1"/>
  <c r="BF175" i="1"/>
  <c r="BJ175" i="1"/>
  <c r="BG175" i="1"/>
  <c r="AZ175" i="1"/>
  <c r="BH175" i="1"/>
  <c r="BC175" i="1"/>
  <c r="BD175" i="1"/>
  <c r="BK175" i="1"/>
  <c r="BL175" i="1"/>
  <c r="BA171" i="1"/>
  <c r="BE171" i="1"/>
  <c r="BI171" i="1"/>
  <c r="BM171" i="1"/>
  <c r="BB171" i="1"/>
  <c r="BF171" i="1"/>
  <c r="BJ171" i="1"/>
  <c r="BG171" i="1"/>
  <c r="AZ171" i="1"/>
  <c r="BH171" i="1"/>
  <c r="BK171" i="1"/>
  <c r="BL171" i="1"/>
  <c r="BC171" i="1"/>
  <c r="BD171" i="1"/>
  <c r="BA167" i="1"/>
  <c r="BE167" i="1"/>
  <c r="BI167" i="1"/>
  <c r="BM167" i="1"/>
  <c r="BB167" i="1"/>
  <c r="BF167" i="1"/>
  <c r="BJ167" i="1"/>
  <c r="BG167" i="1"/>
  <c r="AZ167" i="1"/>
  <c r="BH167" i="1"/>
  <c r="BC167" i="1"/>
  <c r="BD167" i="1"/>
  <c r="BK167" i="1"/>
  <c r="BL167" i="1"/>
  <c r="BC164" i="1"/>
  <c r="BG164" i="1"/>
  <c r="BK164" i="1"/>
  <c r="AZ164" i="1"/>
  <c r="BD164" i="1"/>
  <c r="BH164" i="1"/>
  <c r="BL164" i="1"/>
  <c r="BA164" i="1"/>
  <c r="BI164" i="1"/>
  <c r="BB164" i="1"/>
  <c r="BJ164" i="1"/>
  <c r="BM164" i="1"/>
  <c r="BE164" i="1"/>
  <c r="BF164" i="1"/>
  <c r="BA161" i="1"/>
  <c r="BE161" i="1"/>
  <c r="BI161" i="1"/>
  <c r="BM161" i="1"/>
  <c r="BB161" i="1"/>
  <c r="BF161" i="1"/>
  <c r="BJ161" i="1"/>
  <c r="BC161" i="1"/>
  <c r="BK161" i="1"/>
  <c r="BD161" i="1"/>
  <c r="BL161" i="1"/>
  <c r="BG161" i="1"/>
  <c r="BH161" i="1"/>
  <c r="AZ161" i="1"/>
  <c r="BC158" i="1"/>
  <c r="BG158" i="1"/>
  <c r="BK158" i="1"/>
  <c r="AZ158" i="1"/>
  <c r="BD158" i="1"/>
  <c r="BH158" i="1"/>
  <c r="BL158" i="1"/>
  <c r="BE158" i="1"/>
  <c r="BM158" i="1"/>
  <c r="BF158" i="1"/>
  <c r="BA158" i="1"/>
  <c r="BB158" i="1"/>
  <c r="BI158" i="1"/>
  <c r="BJ158" i="1"/>
  <c r="BC156" i="1"/>
  <c r="BG156" i="1"/>
  <c r="BK156" i="1"/>
  <c r="AZ156" i="1"/>
  <c r="BD156" i="1"/>
  <c r="BH156" i="1"/>
  <c r="BL156" i="1"/>
  <c r="BA156" i="1"/>
  <c r="BI156" i="1"/>
  <c r="BB156" i="1"/>
  <c r="BJ156" i="1"/>
  <c r="BM156" i="1"/>
  <c r="BE156" i="1"/>
  <c r="BF156" i="1"/>
  <c r="BC152" i="1"/>
  <c r="BG152" i="1"/>
  <c r="BK152" i="1"/>
  <c r="AZ152" i="1"/>
  <c r="BD152" i="1"/>
  <c r="BH152" i="1"/>
  <c r="BL152" i="1"/>
  <c r="BA152" i="1"/>
  <c r="BI152" i="1"/>
  <c r="BB152" i="1"/>
  <c r="BJ152" i="1"/>
  <c r="BE152" i="1"/>
  <c r="BF152" i="1"/>
  <c r="BM152" i="1"/>
  <c r="BA149" i="1"/>
  <c r="BE149" i="1"/>
  <c r="BI149" i="1"/>
  <c r="BM149" i="1"/>
  <c r="BB149" i="1"/>
  <c r="BF149" i="1"/>
  <c r="BJ149" i="1"/>
  <c r="BC149" i="1"/>
  <c r="BK149" i="1"/>
  <c r="BD149" i="1"/>
  <c r="BL149" i="1"/>
  <c r="AZ149" i="1"/>
  <c r="BG149" i="1"/>
  <c r="BH149" i="1"/>
  <c r="BA145" i="1"/>
  <c r="BE145" i="1"/>
  <c r="BI145" i="1"/>
  <c r="BM145" i="1"/>
  <c r="BB145" i="1"/>
  <c r="BF145" i="1"/>
  <c r="BJ145" i="1"/>
  <c r="BC145" i="1"/>
  <c r="BK145" i="1"/>
  <c r="BD145" i="1"/>
  <c r="BL145" i="1"/>
  <c r="BG145" i="1"/>
  <c r="BH145" i="1"/>
  <c r="AZ145" i="1"/>
  <c r="BC142" i="1"/>
  <c r="BG142" i="1"/>
  <c r="BK142" i="1"/>
  <c r="AZ142" i="1"/>
  <c r="BD142" i="1"/>
  <c r="BH142" i="1"/>
  <c r="BL142" i="1"/>
  <c r="BE142" i="1"/>
  <c r="BM142" i="1"/>
  <c r="BF142" i="1"/>
  <c r="BA142" i="1"/>
  <c r="BB142" i="1"/>
  <c r="BI142" i="1"/>
  <c r="BJ142" i="1"/>
  <c r="BA139" i="1"/>
  <c r="BE139" i="1"/>
  <c r="BI139" i="1"/>
  <c r="BM139" i="1"/>
  <c r="BB139" i="1"/>
  <c r="BF139" i="1"/>
  <c r="BJ139" i="1"/>
  <c r="BG139" i="1"/>
  <c r="AZ139" i="1"/>
  <c r="BH139" i="1"/>
  <c r="BK139" i="1"/>
  <c r="BL139" i="1"/>
  <c r="BC139" i="1"/>
  <c r="BD139" i="1"/>
  <c r="BC138" i="1"/>
  <c r="BG138" i="1"/>
  <c r="BK138" i="1"/>
  <c r="AZ138" i="1"/>
  <c r="BD138" i="1"/>
  <c r="BH138" i="1"/>
  <c r="BL138" i="1"/>
  <c r="BE138" i="1"/>
  <c r="BM138" i="1"/>
  <c r="BF138" i="1"/>
  <c r="BI138" i="1"/>
  <c r="BJ138" i="1"/>
  <c r="BA138" i="1"/>
  <c r="BB138" i="1"/>
  <c r="BC136" i="1"/>
  <c r="BG136" i="1"/>
  <c r="BK136" i="1"/>
  <c r="AZ136" i="1"/>
  <c r="BD136" i="1"/>
  <c r="BH136" i="1"/>
  <c r="BL136" i="1"/>
  <c r="BA136" i="1"/>
  <c r="BI136" i="1"/>
  <c r="BB136" i="1"/>
  <c r="BJ136" i="1"/>
  <c r="BE136" i="1"/>
  <c r="BF136" i="1"/>
  <c r="BM136" i="1"/>
  <c r="BA135" i="1"/>
  <c r="BE135" i="1"/>
  <c r="BI135" i="1"/>
  <c r="BM135" i="1"/>
  <c r="BB135" i="1"/>
  <c r="BF135" i="1"/>
  <c r="BJ135" i="1"/>
  <c r="BG135" i="1"/>
  <c r="AZ135" i="1"/>
  <c r="BH135" i="1"/>
  <c r="BC135" i="1"/>
  <c r="BD135" i="1"/>
  <c r="BK135" i="1"/>
  <c r="BL135" i="1"/>
  <c r="BC134" i="1"/>
  <c r="BG134" i="1"/>
  <c r="BK134" i="1"/>
  <c r="AZ134" i="1"/>
  <c r="BD134" i="1"/>
  <c r="BH134" i="1"/>
  <c r="BL134" i="1"/>
  <c r="BE134" i="1"/>
  <c r="BM134" i="1"/>
  <c r="BF134" i="1"/>
  <c r="BA134" i="1"/>
  <c r="BB134" i="1"/>
  <c r="BI134" i="1"/>
  <c r="BJ134" i="1"/>
  <c r="BA133" i="1"/>
  <c r="BE133" i="1"/>
  <c r="BI133" i="1"/>
  <c r="BM133" i="1"/>
  <c r="BB133" i="1"/>
  <c r="BF133" i="1"/>
  <c r="BJ133" i="1"/>
  <c r="BC133" i="1"/>
  <c r="BK133" i="1"/>
  <c r="BD133" i="1"/>
  <c r="BL133" i="1"/>
  <c r="AZ133" i="1"/>
  <c r="BG133" i="1"/>
  <c r="BH133" i="1"/>
  <c r="BA129" i="1"/>
  <c r="BE129" i="1"/>
  <c r="BI129" i="1"/>
  <c r="BM129" i="1"/>
  <c r="BB129" i="1"/>
  <c r="BF129" i="1"/>
  <c r="BJ129" i="1"/>
  <c r="BC129" i="1"/>
  <c r="BK129" i="1"/>
  <c r="BD129" i="1"/>
  <c r="BL129" i="1"/>
  <c r="BG129" i="1"/>
  <c r="BH129" i="1"/>
  <c r="AZ129" i="1"/>
  <c r="BA125" i="1"/>
  <c r="BE125" i="1"/>
  <c r="BI125" i="1"/>
  <c r="BM125" i="1"/>
  <c r="BB125" i="1"/>
  <c r="BF125" i="1"/>
  <c r="BJ125" i="1"/>
  <c r="BC125" i="1"/>
  <c r="BK125" i="1"/>
  <c r="BD125" i="1"/>
  <c r="BL125" i="1"/>
  <c r="AZ125" i="1"/>
  <c r="BG125" i="1"/>
  <c r="BH125" i="1"/>
  <c r="BC122" i="1"/>
  <c r="BG122" i="1"/>
  <c r="BK122" i="1"/>
  <c r="AZ122" i="1"/>
  <c r="BD122" i="1"/>
  <c r="BH122" i="1"/>
  <c r="BL122" i="1"/>
  <c r="BE122" i="1"/>
  <c r="BM122" i="1"/>
  <c r="BF122" i="1"/>
  <c r="BI122" i="1"/>
  <c r="BJ122" i="1"/>
  <c r="BA122" i="1"/>
  <c r="BB122" i="1"/>
  <c r="BA119" i="1"/>
  <c r="BE119" i="1"/>
  <c r="BI119" i="1"/>
  <c r="BM119" i="1"/>
  <c r="BB119" i="1"/>
  <c r="BF119" i="1"/>
  <c r="BJ119" i="1"/>
  <c r="BG119" i="1"/>
  <c r="AZ119" i="1"/>
  <c r="BH119" i="1"/>
  <c r="BC119" i="1"/>
  <c r="BD119" i="1"/>
  <c r="BK119" i="1"/>
  <c r="BL119" i="1"/>
  <c r="BC116" i="1"/>
  <c r="BG116" i="1"/>
  <c r="BK116" i="1"/>
  <c r="AZ116" i="1"/>
  <c r="BD116" i="1"/>
  <c r="BH116" i="1"/>
  <c r="BL116" i="1"/>
  <c r="BA116" i="1"/>
  <c r="BI116" i="1"/>
  <c r="BB116" i="1"/>
  <c r="BJ116" i="1"/>
  <c r="BM116" i="1"/>
  <c r="BE116" i="1"/>
  <c r="BF116" i="1"/>
  <c r="BB111" i="1"/>
  <c r="BF111" i="1"/>
  <c r="BJ111" i="1"/>
  <c r="BC111" i="1"/>
  <c r="BH111" i="1"/>
  <c r="BM111" i="1"/>
  <c r="BD111" i="1"/>
  <c r="BI111" i="1"/>
  <c r="BE111" i="1"/>
  <c r="BG111" i="1"/>
  <c r="AZ111" i="1"/>
  <c r="BA111" i="1"/>
  <c r="BK111" i="1"/>
  <c r="BL111" i="1"/>
  <c r="BA107" i="1"/>
  <c r="BE107" i="1"/>
  <c r="BI107" i="1"/>
  <c r="BM107" i="1"/>
  <c r="BB107" i="1"/>
  <c r="BF107" i="1"/>
  <c r="BJ107" i="1"/>
  <c r="BG107" i="1"/>
  <c r="AZ107" i="1"/>
  <c r="BH107" i="1"/>
  <c r="BC107" i="1"/>
  <c r="BD107" i="1"/>
  <c r="BK107" i="1"/>
  <c r="BL107" i="1"/>
  <c r="BA105" i="1"/>
  <c r="BE105" i="1"/>
  <c r="BI105" i="1"/>
  <c r="BM105" i="1"/>
  <c r="BB105" i="1"/>
  <c r="BF105" i="1"/>
  <c r="BJ105" i="1"/>
  <c r="BC105" i="1"/>
  <c r="BK105" i="1"/>
  <c r="BD105" i="1"/>
  <c r="BL105" i="1"/>
  <c r="AZ105" i="1"/>
  <c r="BG105" i="1"/>
  <c r="BH105" i="1"/>
  <c r="BC100" i="1"/>
  <c r="BG100" i="1"/>
  <c r="BK100" i="1"/>
  <c r="AZ100" i="1"/>
  <c r="BD100" i="1"/>
  <c r="BH100" i="1"/>
  <c r="BL100" i="1"/>
  <c r="BA100" i="1"/>
  <c r="BI100" i="1"/>
  <c r="BB100" i="1"/>
  <c r="BJ100" i="1"/>
  <c r="BE100" i="1"/>
  <c r="BF100" i="1"/>
  <c r="BM100" i="1"/>
  <c r="BA97" i="1"/>
  <c r="BE97" i="1"/>
  <c r="BI97" i="1"/>
  <c r="BM97" i="1"/>
  <c r="BB97" i="1"/>
  <c r="BF97" i="1"/>
  <c r="BJ97" i="1"/>
  <c r="BC97" i="1"/>
  <c r="BK97" i="1"/>
  <c r="BD97" i="1"/>
  <c r="BL97" i="1"/>
  <c r="AZ97" i="1"/>
  <c r="BG97" i="1"/>
  <c r="BH97" i="1"/>
  <c r="BC94" i="1"/>
  <c r="BG94" i="1"/>
  <c r="BK94" i="1"/>
  <c r="AZ94" i="1"/>
  <c r="BD94" i="1"/>
  <c r="BH94" i="1"/>
  <c r="BL94" i="1"/>
  <c r="BE94" i="1"/>
  <c r="BM94" i="1"/>
  <c r="BF94" i="1"/>
  <c r="BI94" i="1"/>
  <c r="BJ94" i="1"/>
  <c r="BA94" i="1"/>
  <c r="BB94" i="1"/>
  <c r="BA91" i="1"/>
  <c r="BE91" i="1"/>
  <c r="BI91" i="1"/>
  <c r="BM91" i="1"/>
  <c r="BB91" i="1"/>
  <c r="BF91" i="1"/>
  <c r="BJ91" i="1"/>
  <c r="BG91" i="1"/>
  <c r="AZ91" i="1"/>
  <c r="BH91" i="1"/>
  <c r="BC91" i="1"/>
  <c r="BD91" i="1"/>
  <c r="BK91" i="1"/>
  <c r="BL91" i="1"/>
  <c r="BC88" i="1"/>
  <c r="BG88" i="1"/>
  <c r="BK88" i="1"/>
  <c r="AZ88" i="1"/>
  <c r="BD88" i="1"/>
  <c r="BH88" i="1"/>
  <c r="BL88" i="1"/>
  <c r="BA88" i="1"/>
  <c r="BI88" i="1"/>
  <c r="BB88" i="1"/>
  <c r="BJ88" i="1"/>
  <c r="BM88" i="1"/>
  <c r="BE88" i="1"/>
  <c r="BF88" i="1"/>
  <c r="BB83" i="1"/>
  <c r="BF83" i="1"/>
  <c r="BJ83" i="1"/>
  <c r="BC83" i="1"/>
  <c r="BG83" i="1"/>
  <c r="BK83" i="1"/>
  <c r="BD83" i="1"/>
  <c r="BL83" i="1"/>
  <c r="BE83" i="1"/>
  <c r="BM83" i="1"/>
  <c r="AZ83" i="1"/>
  <c r="BA83" i="1"/>
  <c r="BH83" i="1"/>
  <c r="BI83" i="1"/>
  <c r="AZ80" i="1"/>
  <c r="BD80" i="1"/>
  <c r="BH80" i="1"/>
  <c r="BL80" i="1"/>
  <c r="BA80" i="1"/>
  <c r="BE80" i="1"/>
  <c r="BI80" i="1"/>
  <c r="BM80" i="1"/>
  <c r="BF80" i="1"/>
  <c r="BG80" i="1"/>
  <c r="BJ80" i="1"/>
  <c r="BK80" i="1"/>
  <c r="BB80" i="1"/>
  <c r="BC80" i="1"/>
  <c r="BB77" i="1"/>
  <c r="BF77" i="1"/>
  <c r="BJ77" i="1"/>
  <c r="BC77" i="1"/>
  <c r="BG77" i="1"/>
  <c r="BK77" i="1"/>
  <c r="AZ77" i="1"/>
  <c r="BH77" i="1"/>
  <c r="BA77" i="1"/>
  <c r="BI77" i="1"/>
  <c r="BD77" i="1"/>
  <c r="BE77" i="1"/>
  <c r="BL77" i="1"/>
  <c r="BM77" i="1"/>
  <c r="AZ74" i="1"/>
  <c r="BD74" i="1"/>
  <c r="BH74" i="1"/>
  <c r="BL74" i="1"/>
  <c r="BA74" i="1"/>
  <c r="BE74" i="1"/>
  <c r="BI74" i="1"/>
  <c r="BM74" i="1"/>
  <c r="BB74" i="1"/>
  <c r="BJ74" i="1"/>
  <c r="BC74" i="1"/>
  <c r="BK74" i="1"/>
  <c r="BF74" i="1"/>
  <c r="BG74" i="1"/>
  <c r="BB71" i="1"/>
  <c r="BF71" i="1"/>
  <c r="BJ71" i="1"/>
  <c r="BC71" i="1"/>
  <c r="BG71" i="1"/>
  <c r="BK71" i="1"/>
  <c r="BD71" i="1"/>
  <c r="BL71" i="1"/>
  <c r="BE71" i="1"/>
  <c r="BM71" i="1"/>
  <c r="BH71" i="1"/>
  <c r="BI71" i="1"/>
  <c r="AZ71" i="1"/>
  <c r="BA71" i="1"/>
  <c r="AZ68" i="1"/>
  <c r="BD68" i="1"/>
  <c r="BH68" i="1"/>
  <c r="BL68" i="1"/>
  <c r="BA68" i="1"/>
  <c r="BE68" i="1"/>
  <c r="BI68" i="1"/>
  <c r="BM68" i="1"/>
  <c r="BF68" i="1"/>
  <c r="BG68" i="1"/>
  <c r="BB68" i="1"/>
  <c r="BC68" i="1"/>
  <c r="BJ68" i="1"/>
  <c r="BK68" i="1"/>
  <c r="BB65" i="1"/>
  <c r="BF65" i="1"/>
  <c r="BJ65" i="1"/>
  <c r="BC65" i="1"/>
  <c r="BG65" i="1"/>
  <c r="BK65" i="1"/>
  <c r="AZ65" i="1"/>
  <c r="BH65" i="1"/>
  <c r="BA65" i="1"/>
  <c r="BI65" i="1"/>
  <c r="BL65" i="1"/>
  <c r="BM65" i="1"/>
  <c r="BD65" i="1"/>
  <c r="BE65" i="1"/>
  <c r="AZ60" i="1"/>
  <c r="BD60" i="1"/>
  <c r="BH60" i="1"/>
  <c r="BL60" i="1"/>
  <c r="BA60" i="1"/>
  <c r="BE60" i="1"/>
  <c r="BI60" i="1"/>
  <c r="BM60" i="1"/>
  <c r="BF60" i="1"/>
  <c r="BG60" i="1"/>
  <c r="BB60" i="1"/>
  <c r="BC60" i="1"/>
  <c r="BJ60" i="1"/>
  <c r="BK60" i="1"/>
  <c r="BB57" i="1"/>
  <c r="BF57" i="1"/>
  <c r="BJ57" i="1"/>
  <c r="BC57" i="1"/>
  <c r="BG57" i="1"/>
  <c r="BK57" i="1"/>
  <c r="AZ57" i="1"/>
  <c r="BH57" i="1"/>
  <c r="BA57" i="1"/>
  <c r="BI57" i="1"/>
  <c r="BL57" i="1"/>
  <c r="BM57" i="1"/>
  <c r="BD57" i="1"/>
  <c r="BE57" i="1"/>
  <c r="AZ54" i="1"/>
  <c r="BD54" i="1"/>
  <c r="BH54" i="1"/>
  <c r="BL54" i="1"/>
  <c r="BA54" i="1"/>
  <c r="BE54" i="1"/>
  <c r="BI54" i="1"/>
  <c r="BM54" i="1"/>
  <c r="BB54" i="1"/>
  <c r="BJ54" i="1"/>
  <c r="BC54" i="1"/>
  <c r="BK54" i="1"/>
  <c r="BF54" i="1"/>
  <c r="BG54" i="1"/>
  <c r="BB51" i="1"/>
  <c r="BF51" i="1"/>
  <c r="BJ51" i="1"/>
  <c r="BC51" i="1"/>
  <c r="BG51" i="1"/>
  <c r="BK51" i="1"/>
  <c r="BD51" i="1"/>
  <c r="BL51" i="1"/>
  <c r="BE51" i="1"/>
  <c r="BM51" i="1"/>
  <c r="AZ51" i="1"/>
  <c r="BA51" i="1"/>
  <c r="BH51" i="1"/>
  <c r="BI51" i="1"/>
  <c r="AZ44" i="1"/>
  <c r="BD44" i="1"/>
  <c r="BH44" i="1"/>
  <c r="BL44" i="1"/>
  <c r="BA44" i="1"/>
  <c r="BE44" i="1"/>
  <c r="BI44" i="1"/>
  <c r="BM44" i="1"/>
  <c r="BF44" i="1"/>
  <c r="BG44" i="1"/>
  <c r="BJ44" i="1"/>
  <c r="BK44" i="1"/>
  <c r="BB44" i="1"/>
  <c r="BC44" i="1"/>
  <c r="BB41" i="1"/>
  <c r="BF41" i="1"/>
  <c r="BJ41" i="1"/>
  <c r="BC41" i="1"/>
  <c r="BG41" i="1"/>
  <c r="BK41" i="1"/>
  <c r="AZ41" i="1"/>
  <c r="BH41" i="1"/>
  <c r="BA41" i="1"/>
  <c r="BI41" i="1"/>
  <c r="BD41" i="1"/>
  <c r="BE41" i="1"/>
  <c r="BL41" i="1"/>
  <c r="BM41" i="1"/>
  <c r="BB35" i="1"/>
  <c r="BF35" i="1"/>
  <c r="BJ35" i="1"/>
  <c r="BC35" i="1"/>
  <c r="BG35" i="1"/>
  <c r="BK35" i="1"/>
  <c r="BD35" i="1"/>
  <c r="BL35" i="1"/>
  <c r="BE35" i="1"/>
  <c r="BM35" i="1"/>
  <c r="BH35" i="1"/>
  <c r="BI35" i="1"/>
  <c r="AZ35" i="1"/>
  <c r="BA35" i="1"/>
  <c r="AZ32" i="1"/>
  <c r="BB32" i="1"/>
  <c r="BD32" i="1"/>
  <c r="BH32" i="1"/>
  <c r="BL32" i="1"/>
  <c r="BE32" i="1"/>
  <c r="BI32" i="1"/>
  <c r="BM32" i="1"/>
  <c r="BF32" i="1"/>
  <c r="BG32" i="1"/>
  <c r="BA32" i="1"/>
  <c r="BC32" i="1"/>
  <c r="BJ32" i="1"/>
  <c r="BK32" i="1"/>
  <c r="BB31" i="1"/>
  <c r="BF31" i="1"/>
  <c r="BJ31" i="1"/>
  <c r="BC31" i="1"/>
  <c r="AZ31" i="1"/>
  <c r="BD31" i="1"/>
  <c r="BH31" i="1"/>
  <c r="BL31" i="1"/>
  <c r="BA31" i="1"/>
  <c r="BK31" i="1"/>
  <c r="BE31" i="1"/>
  <c r="BM31" i="1"/>
  <c r="BG31" i="1"/>
  <c r="BI31" i="1"/>
  <c r="BB29" i="1"/>
  <c r="BF29" i="1"/>
  <c r="BJ29" i="1"/>
  <c r="BC29" i="1"/>
  <c r="BG29" i="1"/>
  <c r="BK29" i="1"/>
  <c r="AZ29" i="1"/>
  <c r="BD29" i="1"/>
  <c r="BH29" i="1"/>
  <c r="BL29" i="1"/>
  <c r="BM29" i="1"/>
  <c r="BA29" i="1"/>
  <c r="BE29" i="1"/>
  <c r="BI29" i="1"/>
  <c r="BB27" i="1"/>
  <c r="BF27" i="1"/>
  <c r="BJ27" i="1"/>
  <c r="BC27" i="1"/>
  <c r="BG27" i="1"/>
  <c r="BK27" i="1"/>
  <c r="AZ27" i="1"/>
  <c r="BD27" i="1"/>
  <c r="BH27" i="1"/>
  <c r="BL27" i="1"/>
  <c r="BI27" i="1"/>
  <c r="BM27" i="1"/>
  <c r="BA27" i="1"/>
  <c r="BE27" i="1"/>
  <c r="BB25" i="1"/>
  <c r="BF25" i="1"/>
  <c r="BJ25" i="1"/>
  <c r="BC25" i="1"/>
  <c r="BG25" i="1"/>
  <c r="BK25" i="1"/>
  <c r="AZ25" i="1"/>
  <c r="BD25" i="1"/>
  <c r="BH25" i="1"/>
  <c r="BL25" i="1"/>
  <c r="BE25" i="1"/>
  <c r="BI25" i="1"/>
  <c r="BA25" i="1"/>
  <c r="BM25" i="1"/>
  <c r="BB23" i="1"/>
  <c r="BF23" i="1"/>
  <c r="BJ23" i="1"/>
  <c r="BC23" i="1"/>
  <c r="BG23" i="1"/>
  <c r="BK23" i="1"/>
  <c r="AZ23" i="1"/>
  <c r="BD23" i="1"/>
  <c r="BH23" i="1"/>
  <c r="BL23" i="1"/>
  <c r="BA23" i="1"/>
  <c r="BE23" i="1"/>
  <c r="BI23" i="1"/>
  <c r="BM23" i="1"/>
  <c r="BB19" i="1"/>
  <c r="BF19" i="1"/>
  <c r="BJ19" i="1"/>
  <c r="BC19" i="1"/>
  <c r="BG19" i="1"/>
  <c r="BK19" i="1"/>
  <c r="AZ19" i="1"/>
  <c r="BD19" i="1"/>
  <c r="BH19" i="1"/>
  <c r="BL19" i="1"/>
  <c r="BI19" i="1"/>
  <c r="BM19" i="1"/>
  <c r="BA19" i="1"/>
  <c r="BE19" i="1"/>
  <c r="AZ16" i="1"/>
  <c r="BD16" i="1"/>
  <c r="BH16" i="1"/>
  <c r="BL16" i="1"/>
  <c r="BA16" i="1"/>
  <c r="BE16" i="1"/>
  <c r="BI16" i="1"/>
  <c r="BM16" i="1"/>
  <c r="BB16" i="1"/>
  <c r="BF16" i="1"/>
  <c r="BJ16" i="1"/>
  <c r="BC16" i="1"/>
  <c r="BG16" i="1"/>
  <c r="BK16" i="1"/>
  <c r="BB13" i="1"/>
  <c r="BF13" i="1"/>
  <c r="BJ13" i="1"/>
  <c r="BC13" i="1"/>
  <c r="BG13" i="1"/>
  <c r="BK13" i="1"/>
  <c r="AZ13" i="1"/>
  <c r="BD13" i="1"/>
  <c r="BH13" i="1"/>
  <c r="BL13" i="1"/>
  <c r="BM13" i="1"/>
  <c r="BA13" i="1"/>
  <c r="BE13" i="1"/>
  <c r="BI13" i="1"/>
  <c r="BB9" i="1"/>
  <c r="BF9" i="1"/>
  <c r="BJ9" i="1"/>
  <c r="BC9" i="1"/>
  <c r="BG9" i="1"/>
  <c r="BK9" i="1"/>
  <c r="AZ9" i="1"/>
  <c r="BD9" i="1"/>
  <c r="BH9" i="1"/>
  <c r="BL9" i="1"/>
  <c r="BE9" i="1"/>
  <c r="BI9" i="1"/>
  <c r="BA9" i="1"/>
  <c r="BM9" i="1"/>
  <c r="AZ506" i="1"/>
  <c r="BD506" i="1"/>
  <c r="BH506" i="1"/>
  <c r="BL506" i="1"/>
  <c r="BA506" i="1"/>
  <c r="BI506" i="1"/>
  <c r="BM506" i="1"/>
  <c r="BG506" i="1"/>
  <c r="BE506" i="1"/>
  <c r="BB506" i="1"/>
  <c r="BF506" i="1"/>
  <c r="BJ506" i="1"/>
  <c r="BC506" i="1"/>
  <c r="BK506" i="1"/>
  <c r="BB505" i="1"/>
  <c r="BF505" i="1"/>
  <c r="BJ505" i="1"/>
  <c r="BC505" i="1"/>
  <c r="BK505" i="1"/>
  <c r="BA505" i="1"/>
  <c r="BI505" i="1"/>
  <c r="BG505" i="1"/>
  <c r="BM505" i="1"/>
  <c r="AZ505" i="1"/>
  <c r="BD505" i="1"/>
  <c r="BH505" i="1"/>
  <c r="BL505" i="1"/>
  <c r="BE505" i="1"/>
  <c r="AZ501" i="1"/>
  <c r="BD501" i="1"/>
  <c r="BH501" i="1"/>
  <c r="BL501" i="1"/>
  <c r="BB501" i="1"/>
  <c r="BF501" i="1"/>
  <c r="BJ501" i="1"/>
  <c r="BC501" i="1"/>
  <c r="BK501" i="1"/>
  <c r="BM501" i="1"/>
  <c r="BA501" i="1"/>
  <c r="BE501" i="1"/>
  <c r="BG501" i="1"/>
  <c r="BI501" i="1"/>
  <c r="BB498" i="1"/>
  <c r="BF498" i="1"/>
  <c r="BJ498" i="1"/>
  <c r="AZ498" i="1"/>
  <c r="BD498" i="1"/>
  <c r="BH498" i="1"/>
  <c r="BL498" i="1"/>
  <c r="BE498" i="1"/>
  <c r="BM498" i="1"/>
  <c r="BG498" i="1"/>
  <c r="BC498" i="1"/>
  <c r="BA498" i="1"/>
  <c r="BI498" i="1"/>
  <c r="BK498" i="1"/>
  <c r="AZ495" i="1"/>
  <c r="BD495" i="1"/>
  <c r="BH495" i="1"/>
  <c r="BL495" i="1"/>
  <c r="BB495" i="1"/>
  <c r="BF495" i="1"/>
  <c r="BJ495" i="1"/>
  <c r="BG495" i="1"/>
  <c r="BA495" i="1"/>
  <c r="BI495" i="1"/>
  <c r="BE495" i="1"/>
  <c r="BC495" i="1"/>
  <c r="BK495" i="1"/>
  <c r="BM495" i="1"/>
  <c r="BB492" i="1"/>
  <c r="BF492" i="1"/>
  <c r="BJ492" i="1"/>
  <c r="AZ492" i="1"/>
  <c r="BD492" i="1"/>
  <c r="BH492" i="1"/>
  <c r="BL492" i="1"/>
  <c r="BA492" i="1"/>
  <c r="BI492" i="1"/>
  <c r="BK492" i="1"/>
  <c r="BC492" i="1"/>
  <c r="BE492" i="1"/>
  <c r="BM492" i="1"/>
  <c r="BG492" i="1"/>
  <c r="AZ489" i="1"/>
  <c r="BD489" i="1"/>
  <c r="BH489" i="1"/>
  <c r="BL489" i="1"/>
  <c r="BB489" i="1"/>
  <c r="BF489" i="1"/>
  <c r="BJ489" i="1"/>
  <c r="BC489" i="1"/>
  <c r="BK489" i="1"/>
  <c r="BE489" i="1"/>
  <c r="BI489" i="1"/>
  <c r="BM489" i="1"/>
  <c r="BG489" i="1"/>
  <c r="BA489" i="1"/>
  <c r="BB486" i="1"/>
  <c r="BF486" i="1"/>
  <c r="BJ486" i="1"/>
  <c r="BC486" i="1"/>
  <c r="BG486" i="1"/>
  <c r="AZ486" i="1"/>
  <c r="BD486" i="1"/>
  <c r="BH486" i="1"/>
  <c r="BL486" i="1"/>
  <c r="BA486" i="1"/>
  <c r="BM486" i="1"/>
  <c r="BK486" i="1"/>
  <c r="BE486" i="1"/>
  <c r="BI486" i="1"/>
  <c r="AZ483" i="1"/>
  <c r="BD483" i="1"/>
  <c r="BH483" i="1"/>
  <c r="BL483" i="1"/>
  <c r="BA483" i="1"/>
  <c r="BE483" i="1"/>
  <c r="BI483" i="1"/>
  <c r="BM483" i="1"/>
  <c r="BB483" i="1"/>
  <c r="BF483" i="1"/>
  <c r="BJ483" i="1"/>
  <c r="BK483" i="1"/>
  <c r="BG483" i="1"/>
  <c r="BC483" i="1"/>
  <c r="AZ479" i="1"/>
  <c r="BD479" i="1"/>
  <c r="BH479" i="1"/>
  <c r="BL479" i="1"/>
  <c r="BA479" i="1"/>
  <c r="BE479" i="1"/>
  <c r="BI479" i="1"/>
  <c r="BM479" i="1"/>
  <c r="BB479" i="1"/>
  <c r="BF479" i="1"/>
  <c r="BJ479" i="1"/>
  <c r="BC479" i="1"/>
  <c r="BG479" i="1"/>
  <c r="BK479" i="1"/>
  <c r="AZ473" i="1"/>
  <c r="BD473" i="1"/>
  <c r="BH473" i="1"/>
  <c r="BL473" i="1"/>
  <c r="BA473" i="1"/>
  <c r="BE473" i="1"/>
  <c r="BI473" i="1"/>
  <c r="BM473" i="1"/>
  <c r="BB473" i="1"/>
  <c r="BF473" i="1"/>
  <c r="BJ473" i="1"/>
  <c r="BG473" i="1"/>
  <c r="BK473" i="1"/>
  <c r="BC473" i="1"/>
  <c r="BB470" i="1"/>
  <c r="BF470" i="1"/>
  <c r="BJ470" i="1"/>
  <c r="BC470" i="1"/>
  <c r="BG470" i="1"/>
  <c r="BK470" i="1"/>
  <c r="AZ470" i="1"/>
  <c r="BD470" i="1"/>
  <c r="BH470" i="1"/>
  <c r="BL470" i="1"/>
  <c r="BA470" i="1"/>
  <c r="BE470" i="1"/>
  <c r="BI470" i="1"/>
  <c r="BM470" i="1"/>
  <c r="AZ467" i="1"/>
  <c r="BD467" i="1"/>
  <c r="BH467" i="1"/>
  <c r="BL467" i="1"/>
  <c r="BA467" i="1"/>
  <c r="BE467" i="1"/>
  <c r="BI467" i="1"/>
  <c r="BM467" i="1"/>
  <c r="BB467" i="1"/>
  <c r="BF467" i="1"/>
  <c r="BJ467" i="1"/>
  <c r="BK467" i="1"/>
  <c r="BC467" i="1"/>
  <c r="BG467" i="1"/>
  <c r="AZ465" i="1"/>
  <c r="BD465" i="1"/>
  <c r="BH465" i="1"/>
  <c r="BL465" i="1"/>
  <c r="BA465" i="1"/>
  <c r="BE465" i="1"/>
  <c r="BI465" i="1"/>
  <c r="BM465" i="1"/>
  <c r="BB465" i="1"/>
  <c r="BF465" i="1"/>
  <c r="BJ465" i="1"/>
  <c r="BG465" i="1"/>
  <c r="BK465" i="1"/>
  <c r="BC465" i="1"/>
  <c r="BB462" i="1"/>
  <c r="BF462" i="1"/>
  <c r="BJ462" i="1"/>
  <c r="BC462" i="1"/>
  <c r="BG462" i="1"/>
  <c r="BK462" i="1"/>
  <c r="AZ462" i="1"/>
  <c r="BD462" i="1"/>
  <c r="BH462" i="1"/>
  <c r="BL462" i="1"/>
  <c r="BA462" i="1"/>
  <c r="BM462" i="1"/>
  <c r="BE462" i="1"/>
  <c r="BI462" i="1"/>
  <c r="BB460" i="1"/>
  <c r="BF460" i="1"/>
  <c r="BJ460" i="1"/>
  <c r="BC460" i="1"/>
  <c r="BG460" i="1"/>
  <c r="BK460" i="1"/>
  <c r="AZ460" i="1"/>
  <c r="BD460" i="1"/>
  <c r="BH460" i="1"/>
  <c r="BL460" i="1"/>
  <c r="BM460" i="1"/>
  <c r="BI460" i="1"/>
  <c r="BA460" i="1"/>
  <c r="BE460" i="1"/>
  <c r="AZ457" i="1"/>
  <c r="BD457" i="1"/>
  <c r="BH457" i="1"/>
  <c r="BL457" i="1"/>
  <c r="BA457" i="1"/>
  <c r="BE457" i="1"/>
  <c r="BI457" i="1"/>
  <c r="BM457" i="1"/>
  <c r="BB457" i="1"/>
  <c r="BF457" i="1"/>
  <c r="BJ457" i="1"/>
  <c r="BG457" i="1"/>
  <c r="BC457" i="1"/>
  <c r="BK457" i="1"/>
  <c r="BB454" i="1"/>
  <c r="BF454" i="1"/>
  <c r="BJ454" i="1"/>
  <c r="BC454" i="1"/>
  <c r="BG454" i="1"/>
  <c r="BK454" i="1"/>
  <c r="AZ454" i="1"/>
  <c r="BD454" i="1"/>
  <c r="BH454" i="1"/>
  <c r="BL454" i="1"/>
  <c r="BA454" i="1"/>
  <c r="BE454" i="1"/>
  <c r="BI454" i="1"/>
  <c r="BM454" i="1"/>
  <c r="AZ451" i="1"/>
  <c r="BD451" i="1"/>
  <c r="BH451" i="1"/>
  <c r="BL451" i="1"/>
  <c r="BA451" i="1"/>
  <c r="BE451" i="1"/>
  <c r="BI451" i="1"/>
  <c r="BM451" i="1"/>
  <c r="BB451" i="1"/>
  <c r="BF451" i="1"/>
  <c r="BJ451" i="1"/>
  <c r="BK451" i="1"/>
  <c r="BC451" i="1"/>
  <c r="BG451" i="1"/>
  <c r="BB448" i="1"/>
  <c r="BF448" i="1"/>
  <c r="BJ448" i="1"/>
  <c r="BC448" i="1"/>
  <c r="BG448" i="1"/>
  <c r="BK448" i="1"/>
  <c r="AZ448" i="1"/>
  <c r="BD448" i="1"/>
  <c r="BH448" i="1"/>
  <c r="BL448" i="1"/>
  <c r="BE448" i="1"/>
  <c r="BI448" i="1"/>
  <c r="BM448" i="1"/>
  <c r="BA448" i="1"/>
  <c r="AZ445" i="1"/>
  <c r="BD445" i="1"/>
  <c r="BH445" i="1"/>
  <c r="BL445" i="1"/>
  <c r="BA445" i="1"/>
  <c r="BE445" i="1"/>
  <c r="BI445" i="1"/>
  <c r="BM445" i="1"/>
  <c r="BB445" i="1"/>
  <c r="BF445" i="1"/>
  <c r="BJ445" i="1"/>
  <c r="BC445" i="1"/>
  <c r="BG445" i="1"/>
  <c r="BK445" i="1"/>
  <c r="AZ443" i="1"/>
  <c r="BD443" i="1"/>
  <c r="BH443" i="1"/>
  <c r="BL443" i="1"/>
  <c r="BA443" i="1"/>
  <c r="BE443" i="1"/>
  <c r="BI443" i="1"/>
  <c r="BM443" i="1"/>
  <c r="BB443" i="1"/>
  <c r="BF443" i="1"/>
  <c r="BJ443" i="1"/>
  <c r="BK443" i="1"/>
  <c r="BG443" i="1"/>
  <c r="BC443" i="1"/>
  <c r="BB440" i="1"/>
  <c r="BF440" i="1"/>
  <c r="BJ440" i="1"/>
  <c r="BC440" i="1"/>
  <c r="BG440" i="1"/>
  <c r="BK440" i="1"/>
  <c r="AZ440" i="1"/>
  <c r="BD440" i="1"/>
  <c r="BH440" i="1"/>
  <c r="BL440" i="1"/>
  <c r="BE440" i="1"/>
  <c r="BI440" i="1"/>
  <c r="BM440" i="1"/>
  <c r="BA440" i="1"/>
  <c r="AZ437" i="1"/>
  <c r="BD437" i="1"/>
  <c r="BH437" i="1"/>
  <c r="BL437" i="1"/>
  <c r="BA437" i="1"/>
  <c r="BE437" i="1"/>
  <c r="BI437" i="1"/>
  <c r="BM437" i="1"/>
  <c r="BB437" i="1"/>
  <c r="BF437" i="1"/>
  <c r="BJ437" i="1"/>
  <c r="BK437" i="1"/>
  <c r="BC437" i="1"/>
  <c r="BG437" i="1"/>
  <c r="AZ433" i="1"/>
  <c r="BD433" i="1"/>
  <c r="BH433" i="1"/>
  <c r="BL433" i="1"/>
  <c r="BA433" i="1"/>
  <c r="BE433" i="1"/>
  <c r="BI433" i="1"/>
  <c r="BM433" i="1"/>
  <c r="BB433" i="1"/>
  <c r="BF433" i="1"/>
  <c r="BJ433" i="1"/>
  <c r="BG433" i="1"/>
  <c r="BK433" i="1"/>
  <c r="BC433" i="1"/>
  <c r="BB430" i="1"/>
  <c r="BF430" i="1"/>
  <c r="BJ430" i="1"/>
  <c r="BC430" i="1"/>
  <c r="BG430" i="1"/>
  <c r="BK430" i="1"/>
  <c r="AZ430" i="1"/>
  <c r="BD430" i="1"/>
  <c r="BH430" i="1"/>
  <c r="BL430" i="1"/>
  <c r="BA430" i="1"/>
  <c r="BM430" i="1"/>
  <c r="BE430" i="1"/>
  <c r="BI430" i="1"/>
  <c r="BB428" i="1"/>
  <c r="BF428" i="1"/>
  <c r="BJ428" i="1"/>
  <c r="BC428" i="1"/>
  <c r="BG428" i="1"/>
  <c r="BK428" i="1"/>
  <c r="AZ428" i="1"/>
  <c r="BD428" i="1"/>
  <c r="BH428" i="1"/>
  <c r="BL428" i="1"/>
  <c r="BM428" i="1"/>
  <c r="BI428" i="1"/>
  <c r="BA428" i="1"/>
  <c r="BE428" i="1"/>
  <c r="BB424" i="1"/>
  <c r="BF424" i="1"/>
  <c r="BJ424" i="1"/>
  <c r="BC424" i="1"/>
  <c r="BG424" i="1"/>
  <c r="BK424" i="1"/>
  <c r="AZ424" i="1"/>
  <c r="BD424" i="1"/>
  <c r="BH424" i="1"/>
  <c r="BL424" i="1"/>
  <c r="BE424" i="1"/>
  <c r="BI424" i="1"/>
  <c r="BA424" i="1"/>
  <c r="BM424" i="1"/>
  <c r="AZ421" i="1"/>
  <c r="BD421" i="1"/>
  <c r="BH421" i="1"/>
  <c r="BL421" i="1"/>
  <c r="BA421" i="1"/>
  <c r="BE421" i="1"/>
  <c r="BI421" i="1"/>
  <c r="BM421" i="1"/>
  <c r="BB421" i="1"/>
  <c r="BF421" i="1"/>
  <c r="BJ421" i="1"/>
  <c r="BK421" i="1"/>
  <c r="BC421" i="1"/>
  <c r="BG421" i="1"/>
  <c r="BB418" i="1"/>
  <c r="BF418" i="1"/>
  <c r="BJ418" i="1"/>
  <c r="BC418" i="1"/>
  <c r="BG418" i="1"/>
  <c r="BK418" i="1"/>
  <c r="AZ418" i="1"/>
  <c r="BD418" i="1"/>
  <c r="BH418" i="1"/>
  <c r="BL418" i="1"/>
  <c r="BI418" i="1"/>
  <c r="BM418" i="1"/>
  <c r="BE418" i="1"/>
  <c r="BA418" i="1"/>
  <c r="AZ415" i="1"/>
  <c r="BD415" i="1"/>
  <c r="BH415" i="1"/>
  <c r="BL415" i="1"/>
  <c r="BA415" i="1"/>
  <c r="BE415" i="1"/>
  <c r="BI415" i="1"/>
  <c r="BM415" i="1"/>
  <c r="BB415" i="1"/>
  <c r="BF415" i="1"/>
  <c r="BJ415" i="1"/>
  <c r="BC415" i="1"/>
  <c r="BG415" i="1"/>
  <c r="BK415" i="1"/>
  <c r="BB412" i="1"/>
  <c r="BF412" i="1"/>
  <c r="BJ412" i="1"/>
  <c r="BC412" i="1"/>
  <c r="BG412" i="1"/>
  <c r="BK412" i="1"/>
  <c r="AZ412" i="1"/>
  <c r="BD412" i="1"/>
  <c r="BH412" i="1"/>
  <c r="BL412" i="1"/>
  <c r="BM412" i="1"/>
  <c r="BI412" i="1"/>
  <c r="BA412" i="1"/>
  <c r="BE412" i="1"/>
  <c r="BB410" i="1"/>
  <c r="BF410" i="1"/>
  <c r="BJ410" i="1"/>
  <c r="BC410" i="1"/>
  <c r="BG410" i="1"/>
  <c r="BK410" i="1"/>
  <c r="AZ410" i="1"/>
  <c r="BD410" i="1"/>
  <c r="BH410" i="1"/>
  <c r="BL410" i="1"/>
  <c r="BI410" i="1"/>
  <c r="BM410" i="1"/>
  <c r="BE410" i="1"/>
  <c r="BA410" i="1"/>
  <c r="BB408" i="1"/>
  <c r="BF408" i="1"/>
  <c r="BJ408" i="1"/>
  <c r="BC408" i="1"/>
  <c r="BG408" i="1"/>
  <c r="BK408" i="1"/>
  <c r="AZ408" i="1"/>
  <c r="BD408" i="1"/>
  <c r="BH408" i="1"/>
  <c r="BL408" i="1"/>
  <c r="BE408" i="1"/>
  <c r="BI408" i="1"/>
  <c r="BM408" i="1"/>
  <c r="BA408" i="1"/>
  <c r="AZ403" i="1"/>
  <c r="BD403" i="1"/>
  <c r="BH403" i="1"/>
  <c r="BL403" i="1"/>
  <c r="BA403" i="1"/>
  <c r="BE403" i="1"/>
  <c r="BI403" i="1"/>
  <c r="BM403" i="1"/>
  <c r="BB403" i="1"/>
  <c r="BF403" i="1"/>
  <c r="BJ403" i="1"/>
  <c r="BK403" i="1"/>
  <c r="BG403" i="1"/>
  <c r="BC403" i="1"/>
  <c r="AZ401" i="1"/>
  <c r="BD401" i="1"/>
  <c r="BH401" i="1"/>
  <c r="BL401" i="1"/>
  <c r="BA401" i="1"/>
  <c r="BE401" i="1"/>
  <c r="BI401" i="1"/>
  <c r="BM401" i="1"/>
  <c r="BB401" i="1"/>
  <c r="BF401" i="1"/>
  <c r="BJ401" i="1"/>
  <c r="BG401" i="1"/>
  <c r="BK401" i="1"/>
  <c r="BC401" i="1"/>
  <c r="BB398" i="1"/>
  <c r="BF398" i="1"/>
  <c r="BJ398" i="1"/>
  <c r="BC398" i="1"/>
  <c r="BG398" i="1"/>
  <c r="BK398" i="1"/>
  <c r="AZ398" i="1"/>
  <c r="BD398" i="1"/>
  <c r="BH398" i="1"/>
  <c r="BL398" i="1"/>
  <c r="BA398" i="1"/>
  <c r="BE398" i="1"/>
  <c r="BI398" i="1"/>
  <c r="BM398" i="1"/>
  <c r="AZ395" i="1"/>
  <c r="BD395" i="1"/>
  <c r="BH395" i="1"/>
  <c r="BL395" i="1"/>
  <c r="BA395" i="1"/>
  <c r="BE395" i="1"/>
  <c r="BI395" i="1"/>
  <c r="BM395" i="1"/>
  <c r="BB395" i="1"/>
  <c r="BF395" i="1"/>
  <c r="BJ395" i="1"/>
  <c r="BK395" i="1"/>
  <c r="BG395" i="1"/>
  <c r="BC395" i="1"/>
  <c r="AZ393" i="1"/>
  <c r="BD393" i="1"/>
  <c r="BH393" i="1"/>
  <c r="BL393" i="1"/>
  <c r="BA393" i="1"/>
  <c r="BE393" i="1"/>
  <c r="BI393" i="1"/>
  <c r="BM393" i="1"/>
  <c r="BB393" i="1"/>
  <c r="BF393" i="1"/>
  <c r="BJ393" i="1"/>
  <c r="BG393" i="1"/>
  <c r="BK393" i="1"/>
  <c r="BC393" i="1"/>
  <c r="BB390" i="1"/>
  <c r="BF390" i="1"/>
  <c r="BJ390" i="1"/>
  <c r="BC390" i="1"/>
  <c r="BG390" i="1"/>
  <c r="BK390" i="1"/>
  <c r="AZ390" i="1"/>
  <c r="BD390" i="1"/>
  <c r="BH390" i="1"/>
  <c r="BL390" i="1"/>
  <c r="BA390" i="1"/>
  <c r="BE390" i="1"/>
  <c r="BM390" i="1"/>
  <c r="BI390" i="1"/>
  <c r="AZ387" i="1"/>
  <c r="BD387" i="1"/>
  <c r="BH387" i="1"/>
  <c r="BL387" i="1"/>
  <c r="BA387" i="1"/>
  <c r="BE387" i="1"/>
  <c r="BI387" i="1"/>
  <c r="BM387" i="1"/>
  <c r="BB387" i="1"/>
  <c r="BF387" i="1"/>
  <c r="BJ387" i="1"/>
  <c r="BK387" i="1"/>
  <c r="BC387" i="1"/>
  <c r="BG387" i="1"/>
  <c r="AZ383" i="1"/>
  <c r="BD383" i="1"/>
  <c r="BH383" i="1"/>
  <c r="BL383" i="1"/>
  <c r="BA383" i="1"/>
  <c r="BE383" i="1"/>
  <c r="BI383" i="1"/>
  <c r="BM383" i="1"/>
  <c r="BB383" i="1"/>
  <c r="BF383" i="1"/>
  <c r="BJ383" i="1"/>
  <c r="BC383" i="1"/>
  <c r="BG383" i="1"/>
  <c r="BK383" i="1"/>
  <c r="BB380" i="1"/>
  <c r="BF380" i="1"/>
  <c r="BJ380" i="1"/>
  <c r="BC380" i="1"/>
  <c r="BG380" i="1"/>
  <c r="BK380" i="1"/>
  <c r="AZ380" i="1"/>
  <c r="BD380" i="1"/>
  <c r="BH380" i="1"/>
  <c r="BL380" i="1"/>
  <c r="BM380" i="1"/>
  <c r="BA380" i="1"/>
  <c r="BE380" i="1"/>
  <c r="BI380" i="1"/>
  <c r="BB378" i="1"/>
  <c r="BF378" i="1"/>
  <c r="BJ378" i="1"/>
  <c r="BC378" i="1"/>
  <c r="BG378" i="1"/>
  <c r="BK378" i="1"/>
  <c r="AZ378" i="1"/>
  <c r="BD378" i="1"/>
  <c r="BH378" i="1"/>
  <c r="BL378" i="1"/>
  <c r="BI378" i="1"/>
  <c r="BM378" i="1"/>
  <c r="BA378" i="1"/>
  <c r="BE378" i="1"/>
  <c r="AZ375" i="1"/>
  <c r="BD375" i="1"/>
  <c r="BH375" i="1"/>
  <c r="BL375" i="1"/>
  <c r="BA375" i="1"/>
  <c r="BE375" i="1"/>
  <c r="BI375" i="1"/>
  <c r="BM375" i="1"/>
  <c r="BB375" i="1"/>
  <c r="BF375" i="1"/>
  <c r="BJ375" i="1"/>
  <c r="BC375" i="1"/>
  <c r="BG375" i="1"/>
  <c r="BK375" i="1"/>
  <c r="BB372" i="1"/>
  <c r="BF372" i="1"/>
  <c r="BJ372" i="1"/>
  <c r="BC372" i="1"/>
  <c r="BG372" i="1"/>
  <c r="BK372" i="1"/>
  <c r="AZ372" i="1"/>
  <c r="BD372" i="1"/>
  <c r="BH372" i="1"/>
  <c r="BL372" i="1"/>
  <c r="BM372" i="1"/>
  <c r="BA372" i="1"/>
  <c r="BE372" i="1"/>
  <c r="BI372" i="1"/>
  <c r="AZ369" i="1"/>
  <c r="BD369" i="1"/>
  <c r="BH369" i="1"/>
  <c r="BL369" i="1"/>
  <c r="BA369" i="1"/>
  <c r="BE369" i="1"/>
  <c r="BI369" i="1"/>
  <c r="BM369" i="1"/>
  <c r="BB369" i="1"/>
  <c r="BF369" i="1"/>
  <c r="BJ369" i="1"/>
  <c r="BG369" i="1"/>
  <c r="BC369" i="1"/>
  <c r="BK369" i="1"/>
  <c r="BB366" i="1"/>
  <c r="BF366" i="1"/>
  <c r="BJ366" i="1"/>
  <c r="BC366" i="1"/>
  <c r="BG366" i="1"/>
  <c r="BK366" i="1"/>
  <c r="AZ366" i="1"/>
  <c r="BD366" i="1"/>
  <c r="BH366" i="1"/>
  <c r="BL366" i="1"/>
  <c r="BA366" i="1"/>
  <c r="BE366" i="1"/>
  <c r="BI366" i="1"/>
  <c r="BM366" i="1"/>
  <c r="AZ363" i="1"/>
  <c r="BD363" i="1"/>
  <c r="BH363" i="1"/>
  <c r="BL363" i="1"/>
  <c r="BA363" i="1"/>
  <c r="BE363" i="1"/>
  <c r="BI363" i="1"/>
  <c r="BM363" i="1"/>
  <c r="BB363" i="1"/>
  <c r="BF363" i="1"/>
  <c r="BJ363" i="1"/>
  <c r="BK363" i="1"/>
  <c r="BC363" i="1"/>
  <c r="BG363" i="1"/>
  <c r="BB360" i="1"/>
  <c r="BF360" i="1"/>
  <c r="BJ360" i="1"/>
  <c r="BC360" i="1"/>
  <c r="BG360" i="1"/>
  <c r="BK360" i="1"/>
  <c r="AZ360" i="1"/>
  <c r="BD360" i="1"/>
  <c r="BH360" i="1"/>
  <c r="BL360" i="1"/>
  <c r="BE360" i="1"/>
  <c r="BI360" i="1"/>
  <c r="BM360" i="1"/>
  <c r="BA360" i="1"/>
  <c r="AZ357" i="1"/>
  <c r="BD357" i="1"/>
  <c r="BH357" i="1"/>
  <c r="BL357" i="1"/>
  <c r="BA357" i="1"/>
  <c r="BE357" i="1"/>
  <c r="BI357" i="1"/>
  <c r="BM357" i="1"/>
  <c r="BB357" i="1"/>
  <c r="BF357" i="1"/>
  <c r="BJ357" i="1"/>
  <c r="BK357" i="1"/>
  <c r="BC357" i="1"/>
  <c r="BG357" i="1"/>
  <c r="BB354" i="1"/>
  <c r="BF354" i="1"/>
  <c r="BJ354" i="1"/>
  <c r="BC354" i="1"/>
  <c r="BG354" i="1"/>
  <c r="BK354" i="1"/>
  <c r="AZ354" i="1"/>
  <c r="BD354" i="1"/>
  <c r="BH354" i="1"/>
  <c r="BL354" i="1"/>
  <c r="BI354" i="1"/>
  <c r="BE354" i="1"/>
  <c r="BM354" i="1"/>
  <c r="BA354" i="1"/>
  <c r="AZ351" i="1"/>
  <c r="BD351" i="1"/>
  <c r="BH351" i="1"/>
  <c r="BL351" i="1"/>
  <c r="BA351" i="1"/>
  <c r="BE351" i="1"/>
  <c r="BI351" i="1"/>
  <c r="BM351" i="1"/>
  <c r="BB351" i="1"/>
  <c r="BF351" i="1"/>
  <c r="BJ351" i="1"/>
  <c r="BC351" i="1"/>
  <c r="BG351" i="1"/>
  <c r="BK351" i="1"/>
  <c r="BB348" i="1"/>
  <c r="BF348" i="1"/>
  <c r="BJ348" i="1"/>
  <c r="BC348" i="1"/>
  <c r="BG348" i="1"/>
  <c r="BK348" i="1"/>
  <c r="AZ348" i="1"/>
  <c r="BD348" i="1"/>
  <c r="BH348" i="1"/>
  <c r="BL348" i="1"/>
  <c r="BM348" i="1"/>
  <c r="BA348" i="1"/>
  <c r="BI348" i="1"/>
  <c r="BE348" i="1"/>
  <c r="BB344" i="1"/>
  <c r="BF344" i="1"/>
  <c r="BJ344" i="1"/>
  <c r="BC344" i="1"/>
  <c r="BG344" i="1"/>
  <c r="BK344" i="1"/>
  <c r="AZ344" i="1"/>
  <c r="BD344" i="1"/>
  <c r="BH344" i="1"/>
  <c r="BL344" i="1"/>
  <c r="BE344" i="1"/>
  <c r="BA344" i="1"/>
  <c r="BI344" i="1"/>
  <c r="BM344" i="1"/>
  <c r="AZ341" i="1"/>
  <c r="BD341" i="1"/>
  <c r="BH341" i="1"/>
  <c r="BL341" i="1"/>
  <c r="BA341" i="1"/>
  <c r="BE341" i="1"/>
  <c r="BI341" i="1"/>
  <c r="BM341" i="1"/>
  <c r="BB341" i="1"/>
  <c r="BF341" i="1"/>
  <c r="BJ341" i="1"/>
  <c r="BK341" i="1"/>
  <c r="BC341" i="1"/>
  <c r="BG341" i="1"/>
  <c r="AZ337" i="1"/>
  <c r="BD337" i="1"/>
  <c r="BH337" i="1"/>
  <c r="BL337" i="1"/>
  <c r="BA337" i="1"/>
  <c r="BE337" i="1"/>
  <c r="BI337" i="1"/>
  <c r="BM337" i="1"/>
  <c r="BB337" i="1"/>
  <c r="BF337" i="1"/>
  <c r="BJ337" i="1"/>
  <c r="BG337" i="1"/>
  <c r="BC337" i="1"/>
  <c r="BK337" i="1"/>
  <c r="BA334" i="1"/>
  <c r="BE334" i="1"/>
  <c r="BI334" i="1"/>
  <c r="BM334" i="1"/>
  <c r="BC334" i="1"/>
  <c r="BG334" i="1"/>
  <c r="BK334" i="1"/>
  <c r="BF334" i="1"/>
  <c r="AZ334" i="1"/>
  <c r="BH334" i="1"/>
  <c r="BB334" i="1"/>
  <c r="BJ334" i="1"/>
  <c r="BD334" i="1"/>
  <c r="BL334" i="1"/>
  <c r="BA332" i="1"/>
  <c r="BE332" i="1"/>
  <c r="BI332" i="1"/>
  <c r="BM332" i="1"/>
  <c r="BC332" i="1"/>
  <c r="BG332" i="1"/>
  <c r="BK332" i="1"/>
  <c r="BB332" i="1"/>
  <c r="BJ332" i="1"/>
  <c r="BD332" i="1"/>
  <c r="BL332" i="1"/>
  <c r="BF332" i="1"/>
  <c r="AZ332" i="1"/>
  <c r="BH332" i="1"/>
  <c r="BC329" i="1"/>
  <c r="BG329" i="1"/>
  <c r="BK329" i="1"/>
  <c r="BA329" i="1"/>
  <c r="BE329" i="1"/>
  <c r="BI329" i="1"/>
  <c r="BM329" i="1"/>
  <c r="BD329" i="1"/>
  <c r="BL329" i="1"/>
  <c r="BF329" i="1"/>
  <c r="AZ329" i="1"/>
  <c r="BH329" i="1"/>
  <c r="BJ329" i="1"/>
  <c r="BB329" i="1"/>
  <c r="BA326" i="1"/>
  <c r="BE326" i="1"/>
  <c r="BI326" i="1"/>
  <c r="BM326" i="1"/>
  <c r="BB326" i="1"/>
  <c r="BF326" i="1"/>
  <c r="BJ326" i="1"/>
  <c r="BC326" i="1"/>
  <c r="BG326" i="1"/>
  <c r="BK326" i="1"/>
  <c r="BL326" i="1"/>
  <c r="AZ326" i="1"/>
  <c r="BD326" i="1"/>
  <c r="BH326" i="1"/>
  <c r="BC323" i="1"/>
  <c r="BG323" i="1"/>
  <c r="BK323" i="1"/>
  <c r="AZ323" i="1"/>
  <c r="BD323" i="1"/>
  <c r="BH323" i="1"/>
  <c r="BL323" i="1"/>
  <c r="BA323" i="1"/>
  <c r="BE323" i="1"/>
  <c r="BI323" i="1"/>
  <c r="BM323" i="1"/>
  <c r="BF323" i="1"/>
  <c r="BJ323" i="1"/>
  <c r="BB323" i="1"/>
  <c r="BA320" i="1"/>
  <c r="BE320" i="1"/>
  <c r="BI320" i="1"/>
  <c r="BM320" i="1"/>
  <c r="BB320" i="1"/>
  <c r="BF320" i="1"/>
  <c r="BJ320" i="1"/>
  <c r="BC320" i="1"/>
  <c r="BG320" i="1"/>
  <c r="BK320" i="1"/>
  <c r="AZ320" i="1"/>
  <c r="BD320" i="1"/>
  <c r="BH320" i="1"/>
  <c r="BL320" i="1"/>
  <c r="BC317" i="1"/>
  <c r="BG317" i="1"/>
  <c r="BK317" i="1"/>
  <c r="AZ317" i="1"/>
  <c r="BD317" i="1"/>
  <c r="BH317" i="1"/>
  <c r="BL317" i="1"/>
  <c r="BA317" i="1"/>
  <c r="BE317" i="1"/>
  <c r="BI317" i="1"/>
  <c r="BM317" i="1"/>
  <c r="BJ317" i="1"/>
  <c r="BB317" i="1"/>
  <c r="BF317" i="1"/>
  <c r="BA314" i="1"/>
  <c r="BE314" i="1"/>
  <c r="BI314" i="1"/>
  <c r="BM314" i="1"/>
  <c r="BB314" i="1"/>
  <c r="BF314" i="1"/>
  <c r="BJ314" i="1"/>
  <c r="BC314" i="1"/>
  <c r="BG314" i="1"/>
  <c r="BK314" i="1"/>
  <c r="BD314" i="1"/>
  <c r="BH314" i="1"/>
  <c r="BL314" i="1"/>
  <c r="AZ314" i="1"/>
  <c r="BC309" i="1"/>
  <c r="BG309" i="1"/>
  <c r="BK309" i="1"/>
  <c r="AZ309" i="1"/>
  <c r="BD309" i="1"/>
  <c r="BH309" i="1"/>
  <c r="BL309" i="1"/>
  <c r="BA309" i="1"/>
  <c r="BE309" i="1"/>
  <c r="BI309" i="1"/>
  <c r="BM309" i="1"/>
  <c r="BJ309" i="1"/>
  <c r="BB309" i="1"/>
  <c r="BF309" i="1"/>
  <c r="BA306" i="1"/>
  <c r="BE306" i="1"/>
  <c r="BI306" i="1"/>
  <c r="BM306" i="1"/>
  <c r="BB306" i="1"/>
  <c r="BF306" i="1"/>
  <c r="BJ306" i="1"/>
  <c r="BC306" i="1"/>
  <c r="BG306" i="1"/>
  <c r="BK306" i="1"/>
  <c r="BD306" i="1"/>
  <c r="BH306" i="1"/>
  <c r="BL306" i="1"/>
  <c r="AZ306" i="1"/>
  <c r="BC303" i="1"/>
  <c r="BG303" i="1"/>
  <c r="BK303" i="1"/>
  <c r="AZ303" i="1"/>
  <c r="BD303" i="1"/>
  <c r="BH303" i="1"/>
  <c r="BL303" i="1"/>
  <c r="BA303" i="1"/>
  <c r="BE303" i="1"/>
  <c r="BI303" i="1"/>
  <c r="BM303" i="1"/>
  <c r="BB303" i="1"/>
  <c r="BF303" i="1"/>
  <c r="BJ303" i="1"/>
  <c r="BA300" i="1"/>
  <c r="BE300" i="1"/>
  <c r="BI300" i="1"/>
  <c r="BM300" i="1"/>
  <c r="BB300" i="1"/>
  <c r="BF300" i="1"/>
  <c r="BJ300" i="1"/>
  <c r="BC300" i="1"/>
  <c r="BG300" i="1"/>
  <c r="BK300" i="1"/>
  <c r="BH300" i="1"/>
  <c r="BL300" i="1"/>
  <c r="AZ300" i="1"/>
  <c r="BD300" i="1"/>
  <c r="BA298" i="1"/>
  <c r="BE298" i="1"/>
  <c r="BI298" i="1"/>
  <c r="BM298" i="1"/>
  <c r="BB298" i="1"/>
  <c r="BF298" i="1"/>
  <c r="BJ298" i="1"/>
  <c r="BC298" i="1"/>
  <c r="BG298" i="1"/>
  <c r="BK298" i="1"/>
  <c r="BD298" i="1"/>
  <c r="BH298" i="1"/>
  <c r="BL298" i="1"/>
  <c r="AZ298" i="1"/>
  <c r="BC295" i="1"/>
  <c r="BG295" i="1"/>
  <c r="BK295" i="1"/>
  <c r="AZ295" i="1"/>
  <c r="BD295" i="1"/>
  <c r="BH295" i="1"/>
  <c r="BL295" i="1"/>
  <c r="BA295" i="1"/>
  <c r="BE295" i="1"/>
  <c r="BI295" i="1"/>
  <c r="BM295" i="1"/>
  <c r="BB295" i="1"/>
  <c r="BF295" i="1"/>
  <c r="BJ295" i="1"/>
  <c r="BA288" i="1"/>
  <c r="BE288" i="1"/>
  <c r="BI288" i="1"/>
  <c r="BM288" i="1"/>
  <c r="BB288" i="1"/>
  <c r="BF288" i="1"/>
  <c r="BJ288" i="1"/>
  <c r="BC288" i="1"/>
  <c r="BG288" i="1"/>
  <c r="BK288" i="1"/>
  <c r="AZ288" i="1"/>
  <c r="BD288" i="1"/>
  <c r="BH288" i="1"/>
  <c r="BL288" i="1"/>
  <c r="BC285" i="1"/>
  <c r="BG285" i="1"/>
  <c r="BK285" i="1"/>
  <c r="AZ285" i="1"/>
  <c r="BD285" i="1"/>
  <c r="BH285" i="1"/>
  <c r="BL285" i="1"/>
  <c r="BA285" i="1"/>
  <c r="BE285" i="1"/>
  <c r="BI285" i="1"/>
  <c r="BM285" i="1"/>
  <c r="BJ285" i="1"/>
  <c r="BB285" i="1"/>
  <c r="BF285" i="1"/>
  <c r="BA282" i="1"/>
  <c r="BE282" i="1"/>
  <c r="BI282" i="1"/>
  <c r="BM282" i="1"/>
  <c r="BB282" i="1"/>
  <c r="BF282" i="1"/>
  <c r="BJ282" i="1"/>
  <c r="BC282" i="1"/>
  <c r="BG282" i="1"/>
  <c r="BK282" i="1"/>
  <c r="BD282" i="1"/>
  <c r="BH282" i="1"/>
  <c r="BL282" i="1"/>
  <c r="AZ282" i="1"/>
  <c r="BA278" i="1"/>
  <c r="BE278" i="1"/>
  <c r="BI278" i="1"/>
  <c r="BM278" i="1"/>
  <c r="BB278" i="1"/>
  <c r="BF278" i="1"/>
  <c r="BJ278" i="1"/>
  <c r="BC278" i="1"/>
  <c r="BG278" i="1"/>
  <c r="BK278" i="1"/>
  <c r="BL278" i="1"/>
  <c r="AZ278" i="1"/>
  <c r="BD278" i="1"/>
  <c r="BH278" i="1"/>
  <c r="BA276" i="1"/>
  <c r="BE276" i="1"/>
  <c r="BI276" i="1"/>
  <c r="BM276" i="1"/>
  <c r="BB276" i="1"/>
  <c r="BF276" i="1"/>
  <c r="BJ276" i="1"/>
  <c r="BC276" i="1"/>
  <c r="BG276" i="1"/>
  <c r="BK276" i="1"/>
  <c r="BH276" i="1"/>
  <c r="BL276" i="1"/>
  <c r="AZ276" i="1"/>
  <c r="BD276" i="1"/>
  <c r="BC273" i="1"/>
  <c r="BG273" i="1"/>
  <c r="BK273" i="1"/>
  <c r="AZ273" i="1"/>
  <c r="BD273" i="1"/>
  <c r="BH273" i="1"/>
  <c r="BL273" i="1"/>
  <c r="BA273" i="1"/>
  <c r="BE273" i="1"/>
  <c r="BI273" i="1"/>
  <c r="BM273" i="1"/>
  <c r="BB273" i="1"/>
  <c r="BF273" i="1"/>
  <c r="BJ273" i="1"/>
  <c r="BA270" i="1"/>
  <c r="BE270" i="1"/>
  <c r="BI270" i="1"/>
  <c r="BM270" i="1"/>
  <c r="BB270" i="1"/>
  <c r="BF270" i="1"/>
  <c r="BJ270" i="1"/>
  <c r="BC270" i="1"/>
  <c r="BG270" i="1"/>
  <c r="BK270" i="1"/>
  <c r="BL270" i="1"/>
  <c r="AZ270" i="1"/>
  <c r="BD270" i="1"/>
  <c r="BH270" i="1"/>
  <c r="BA268" i="1"/>
  <c r="BE268" i="1"/>
  <c r="BI268" i="1"/>
  <c r="BM268" i="1"/>
  <c r="BB268" i="1"/>
  <c r="BF268" i="1"/>
  <c r="BJ268" i="1"/>
  <c r="BC268" i="1"/>
  <c r="BG268" i="1"/>
  <c r="BK268" i="1"/>
  <c r="BH268" i="1"/>
  <c r="BL268" i="1"/>
  <c r="AZ268" i="1"/>
  <c r="BD268" i="1"/>
  <c r="BC263" i="1"/>
  <c r="BG263" i="1"/>
  <c r="BK263" i="1"/>
  <c r="AZ263" i="1"/>
  <c r="BD263" i="1"/>
  <c r="BH263" i="1"/>
  <c r="BL263" i="1"/>
  <c r="BA263" i="1"/>
  <c r="BE263" i="1"/>
  <c r="BI263" i="1"/>
  <c r="BM263" i="1"/>
  <c r="BB263" i="1"/>
  <c r="BF263" i="1"/>
  <c r="BJ263" i="1"/>
  <c r="BC261" i="1"/>
  <c r="BG261" i="1"/>
  <c r="BK261" i="1"/>
  <c r="AZ261" i="1"/>
  <c r="BD261" i="1"/>
  <c r="BH261" i="1"/>
  <c r="BL261" i="1"/>
  <c r="BA261" i="1"/>
  <c r="BE261" i="1"/>
  <c r="BI261" i="1"/>
  <c r="BM261" i="1"/>
  <c r="BJ261" i="1"/>
  <c r="BB261" i="1"/>
  <c r="BF261" i="1"/>
  <c r="BC259" i="1"/>
  <c r="BG259" i="1"/>
  <c r="BK259" i="1"/>
  <c r="AZ259" i="1"/>
  <c r="BD259" i="1"/>
  <c r="BH259" i="1"/>
  <c r="BL259" i="1"/>
  <c r="BA259" i="1"/>
  <c r="BE259" i="1"/>
  <c r="BI259" i="1"/>
  <c r="BM259" i="1"/>
  <c r="BF259" i="1"/>
  <c r="BJ259" i="1"/>
  <c r="BB259" i="1"/>
  <c r="BA258" i="1"/>
  <c r="BE258" i="1"/>
  <c r="BI258" i="1"/>
  <c r="BM258" i="1"/>
  <c r="BB258" i="1"/>
  <c r="BF258" i="1"/>
  <c r="BJ258" i="1"/>
  <c r="BC258" i="1"/>
  <c r="BG258" i="1"/>
  <c r="BK258" i="1"/>
  <c r="BD258" i="1"/>
  <c r="BH258" i="1"/>
  <c r="BL258" i="1"/>
  <c r="AZ258" i="1"/>
  <c r="BC255" i="1"/>
  <c r="BG255" i="1"/>
  <c r="BK255" i="1"/>
  <c r="AZ255" i="1"/>
  <c r="BD255" i="1"/>
  <c r="BH255" i="1"/>
  <c r="BL255" i="1"/>
  <c r="BA255" i="1"/>
  <c r="BE255" i="1"/>
  <c r="BI255" i="1"/>
  <c r="BM255" i="1"/>
  <c r="BB255" i="1"/>
  <c r="BF255" i="1"/>
  <c r="BJ255" i="1"/>
  <c r="BA252" i="1"/>
  <c r="BE252" i="1"/>
  <c r="BI252" i="1"/>
  <c r="BM252" i="1"/>
  <c r="BB252" i="1"/>
  <c r="BF252" i="1"/>
  <c r="BJ252" i="1"/>
  <c r="BC252" i="1"/>
  <c r="BG252" i="1"/>
  <c r="BK252" i="1"/>
  <c r="BH252" i="1"/>
  <c r="BL252" i="1"/>
  <c r="AZ252" i="1"/>
  <c r="BD252" i="1"/>
  <c r="BC249" i="1"/>
  <c r="BG249" i="1"/>
  <c r="BK249" i="1"/>
  <c r="AZ249" i="1"/>
  <c r="BD249" i="1"/>
  <c r="BH249" i="1"/>
  <c r="BL249" i="1"/>
  <c r="BA249" i="1"/>
  <c r="BE249" i="1"/>
  <c r="BI249" i="1"/>
  <c r="BM249" i="1"/>
  <c r="BB249" i="1"/>
  <c r="BF249" i="1"/>
  <c r="BJ249" i="1"/>
  <c r="BA246" i="1"/>
  <c r="BE246" i="1"/>
  <c r="BI246" i="1"/>
  <c r="BM246" i="1"/>
  <c r="BB246" i="1"/>
  <c r="BF246" i="1"/>
  <c r="BJ246" i="1"/>
  <c r="BC246" i="1"/>
  <c r="BG246" i="1"/>
  <c r="BK246" i="1"/>
  <c r="BL246" i="1"/>
  <c r="AZ246" i="1"/>
  <c r="BD246" i="1"/>
  <c r="BH246" i="1"/>
  <c r="BC243" i="1"/>
  <c r="BG243" i="1"/>
  <c r="BK243" i="1"/>
  <c r="AZ243" i="1"/>
  <c r="BD243" i="1"/>
  <c r="BH243" i="1"/>
  <c r="BL243" i="1"/>
  <c r="BA243" i="1"/>
  <c r="BE243" i="1"/>
  <c r="BI243" i="1"/>
  <c r="BM243" i="1"/>
  <c r="BF243" i="1"/>
  <c r="BJ243" i="1"/>
  <c r="BB243" i="1"/>
  <c r="BC239" i="1"/>
  <c r="BG239" i="1"/>
  <c r="BK239" i="1"/>
  <c r="AZ239" i="1"/>
  <c r="BD239" i="1"/>
  <c r="BH239" i="1"/>
  <c r="BL239" i="1"/>
  <c r="BA239" i="1"/>
  <c r="BE239" i="1"/>
  <c r="BI239" i="1"/>
  <c r="BM239" i="1"/>
  <c r="BB239" i="1"/>
  <c r="BF239" i="1"/>
  <c r="BJ239" i="1"/>
  <c r="BA236" i="1"/>
  <c r="BE236" i="1"/>
  <c r="BI236" i="1"/>
  <c r="BM236" i="1"/>
  <c r="BB236" i="1"/>
  <c r="BF236" i="1"/>
  <c r="BJ236" i="1"/>
  <c r="BC236" i="1"/>
  <c r="BG236" i="1"/>
  <c r="BK236" i="1"/>
  <c r="BH236" i="1"/>
  <c r="BL236" i="1"/>
  <c r="AZ236" i="1"/>
  <c r="BD236" i="1"/>
  <c r="BC233" i="1"/>
  <c r="BG233" i="1"/>
  <c r="BK233" i="1"/>
  <c r="AZ233" i="1"/>
  <c r="BD233" i="1"/>
  <c r="BH233" i="1"/>
  <c r="BL233" i="1"/>
  <c r="BA233" i="1"/>
  <c r="BE233" i="1"/>
  <c r="BI233" i="1"/>
  <c r="BM233" i="1"/>
  <c r="BB233" i="1"/>
  <c r="BF233" i="1"/>
  <c r="BJ233" i="1"/>
  <c r="BC230" i="1"/>
  <c r="BG230" i="1"/>
  <c r="BK230" i="1"/>
  <c r="AZ230" i="1"/>
  <c r="BD230" i="1"/>
  <c r="BH230" i="1"/>
  <c r="BL230" i="1"/>
  <c r="BB230" i="1"/>
  <c r="BJ230" i="1"/>
  <c r="BE230" i="1"/>
  <c r="BM230" i="1"/>
  <c r="BF230" i="1"/>
  <c r="BA230" i="1"/>
  <c r="BI230" i="1"/>
  <c r="BC226" i="1"/>
  <c r="BG226" i="1"/>
  <c r="BK226" i="1"/>
  <c r="AZ226" i="1"/>
  <c r="BD226" i="1"/>
  <c r="BH226" i="1"/>
  <c r="BL226" i="1"/>
  <c r="BB226" i="1"/>
  <c r="BJ226" i="1"/>
  <c r="BE226" i="1"/>
  <c r="BM226" i="1"/>
  <c r="BF226" i="1"/>
  <c r="BA226" i="1"/>
  <c r="BI226" i="1"/>
  <c r="BC224" i="1"/>
  <c r="BG224" i="1"/>
  <c r="BK224" i="1"/>
  <c r="AZ224" i="1"/>
  <c r="BD224" i="1"/>
  <c r="BH224" i="1"/>
  <c r="BL224" i="1"/>
  <c r="BF224" i="1"/>
  <c r="BA224" i="1"/>
  <c r="BI224" i="1"/>
  <c r="BB224" i="1"/>
  <c r="BJ224" i="1"/>
  <c r="BM224" i="1"/>
  <c r="BE224" i="1"/>
  <c r="BC222" i="1"/>
  <c r="BG222" i="1"/>
  <c r="BK222" i="1"/>
  <c r="AZ222" i="1"/>
  <c r="BD222" i="1"/>
  <c r="BH222" i="1"/>
  <c r="BL222" i="1"/>
  <c r="BB222" i="1"/>
  <c r="BJ222" i="1"/>
  <c r="BE222" i="1"/>
  <c r="BM222" i="1"/>
  <c r="BF222" i="1"/>
  <c r="BI222" i="1"/>
  <c r="BA222" i="1"/>
  <c r="BA219" i="1"/>
  <c r="BE219" i="1"/>
  <c r="BI219" i="1"/>
  <c r="BM219" i="1"/>
  <c r="BB219" i="1"/>
  <c r="BF219" i="1"/>
  <c r="BJ219" i="1"/>
  <c r="BD219" i="1"/>
  <c r="BL219" i="1"/>
  <c r="BG219" i="1"/>
  <c r="AZ219" i="1"/>
  <c r="BH219" i="1"/>
  <c r="BC219" i="1"/>
  <c r="BK219" i="1"/>
  <c r="BC216" i="1"/>
  <c r="BG216" i="1"/>
  <c r="BK216" i="1"/>
  <c r="AZ216" i="1"/>
  <c r="BD216" i="1"/>
  <c r="BH216" i="1"/>
  <c r="BL216" i="1"/>
  <c r="BF216" i="1"/>
  <c r="BA216" i="1"/>
  <c r="BI216" i="1"/>
  <c r="BB216" i="1"/>
  <c r="BJ216" i="1"/>
  <c r="BE216" i="1"/>
  <c r="BM216" i="1"/>
  <c r="BA213" i="1"/>
  <c r="BE213" i="1"/>
  <c r="BI213" i="1"/>
  <c r="BM213" i="1"/>
  <c r="BB213" i="1"/>
  <c r="BF213" i="1"/>
  <c r="BJ213" i="1"/>
  <c r="AZ213" i="1"/>
  <c r="BH213" i="1"/>
  <c r="BC213" i="1"/>
  <c r="BK213" i="1"/>
  <c r="BD213" i="1"/>
  <c r="BL213" i="1"/>
  <c r="BG213" i="1"/>
  <c r="BC208" i="1"/>
  <c r="BG208" i="1"/>
  <c r="BK208" i="1"/>
  <c r="AZ208" i="1"/>
  <c r="BD208" i="1"/>
  <c r="BH208" i="1"/>
  <c r="BL208" i="1"/>
  <c r="BF208" i="1"/>
  <c r="BA208" i="1"/>
  <c r="BI208" i="1"/>
  <c r="BB208" i="1"/>
  <c r="BJ208" i="1"/>
  <c r="BM208" i="1"/>
  <c r="BE208" i="1"/>
  <c r="BA205" i="1"/>
  <c r="BE205" i="1"/>
  <c r="BI205" i="1"/>
  <c r="BM205" i="1"/>
  <c r="BB205" i="1"/>
  <c r="BF205" i="1"/>
  <c r="BJ205" i="1"/>
  <c r="AZ205" i="1"/>
  <c r="BH205" i="1"/>
  <c r="BC205" i="1"/>
  <c r="BK205" i="1"/>
  <c r="BD205" i="1"/>
  <c r="BL205" i="1"/>
  <c r="BG205" i="1"/>
  <c r="BC202" i="1"/>
  <c r="BG202" i="1"/>
  <c r="BK202" i="1"/>
  <c r="AZ202" i="1"/>
  <c r="BD202" i="1"/>
  <c r="BH202" i="1"/>
  <c r="BL202" i="1"/>
  <c r="BB202" i="1"/>
  <c r="BJ202" i="1"/>
  <c r="BE202" i="1"/>
  <c r="BM202" i="1"/>
  <c r="BF202" i="1"/>
  <c r="BA202" i="1"/>
  <c r="BI202" i="1"/>
  <c r="BC200" i="1"/>
  <c r="BG200" i="1"/>
  <c r="BK200" i="1"/>
  <c r="AZ200" i="1"/>
  <c r="BD200" i="1"/>
  <c r="BH200" i="1"/>
  <c r="BL200" i="1"/>
  <c r="BF200" i="1"/>
  <c r="BA200" i="1"/>
  <c r="BI200" i="1"/>
  <c r="BB200" i="1"/>
  <c r="BJ200" i="1"/>
  <c r="BE200" i="1"/>
  <c r="BM200" i="1"/>
  <c r="BC198" i="1"/>
  <c r="BG198" i="1"/>
  <c r="BK198" i="1"/>
  <c r="AZ198" i="1"/>
  <c r="BD198" i="1"/>
  <c r="BH198" i="1"/>
  <c r="BL198" i="1"/>
  <c r="BB198" i="1"/>
  <c r="BJ198" i="1"/>
  <c r="BE198" i="1"/>
  <c r="BM198" i="1"/>
  <c r="BF198" i="1"/>
  <c r="BA198" i="1"/>
  <c r="BI198" i="1"/>
  <c r="BC196" i="1"/>
  <c r="BG196" i="1"/>
  <c r="BK196" i="1"/>
  <c r="AZ196" i="1"/>
  <c r="BD196" i="1"/>
  <c r="BH196" i="1"/>
  <c r="BL196" i="1"/>
  <c r="BF196" i="1"/>
  <c r="BA196" i="1"/>
  <c r="BI196" i="1"/>
  <c r="BB196" i="1"/>
  <c r="BJ196" i="1"/>
  <c r="BE196" i="1"/>
  <c r="BM196" i="1"/>
  <c r="BA193" i="1"/>
  <c r="BE193" i="1"/>
  <c r="BI193" i="1"/>
  <c r="BM193" i="1"/>
  <c r="BB193" i="1"/>
  <c r="BF193" i="1"/>
  <c r="BJ193" i="1"/>
  <c r="AZ193" i="1"/>
  <c r="BH193" i="1"/>
  <c r="BC193" i="1"/>
  <c r="BK193" i="1"/>
  <c r="BD193" i="1"/>
  <c r="BL193" i="1"/>
  <c r="BG193" i="1"/>
  <c r="BC190" i="1"/>
  <c r="BG190" i="1"/>
  <c r="BK190" i="1"/>
  <c r="AZ190" i="1"/>
  <c r="BD190" i="1"/>
  <c r="BH190" i="1"/>
  <c r="BL190" i="1"/>
  <c r="BB190" i="1"/>
  <c r="BJ190" i="1"/>
  <c r="BE190" i="1"/>
  <c r="BM190" i="1"/>
  <c r="BF190" i="1"/>
  <c r="BI190" i="1"/>
  <c r="BA190" i="1"/>
  <c r="BA187" i="1"/>
  <c r="BE187" i="1"/>
  <c r="BI187" i="1"/>
  <c r="BM187" i="1"/>
  <c r="BB187" i="1"/>
  <c r="BF187" i="1"/>
  <c r="BJ187" i="1"/>
  <c r="AZ187" i="1"/>
  <c r="BH187" i="1"/>
  <c r="BK187" i="1"/>
  <c r="BC187" i="1"/>
  <c r="BL187" i="1"/>
  <c r="BD187" i="1"/>
  <c r="BG187" i="1"/>
  <c r="BA183" i="1"/>
  <c r="BE183" i="1"/>
  <c r="BI183" i="1"/>
  <c r="BM183" i="1"/>
  <c r="BB183" i="1"/>
  <c r="BG183" i="1"/>
  <c r="BL183" i="1"/>
  <c r="BC183" i="1"/>
  <c r="BH183" i="1"/>
  <c r="BF183" i="1"/>
  <c r="BK183" i="1"/>
  <c r="AZ183" i="1"/>
  <c r="BD183" i="1"/>
  <c r="BJ183" i="1"/>
  <c r="BC180" i="1"/>
  <c r="BG180" i="1"/>
  <c r="BK180" i="1"/>
  <c r="AZ180" i="1"/>
  <c r="BD180" i="1"/>
  <c r="BH180" i="1"/>
  <c r="BL180" i="1"/>
  <c r="BA180" i="1"/>
  <c r="BI180" i="1"/>
  <c r="BB180" i="1"/>
  <c r="BJ180" i="1"/>
  <c r="BE180" i="1"/>
  <c r="BM180" i="1"/>
  <c r="BF180" i="1"/>
  <c r="BA177" i="1"/>
  <c r="BE177" i="1"/>
  <c r="BI177" i="1"/>
  <c r="BM177" i="1"/>
  <c r="BB177" i="1"/>
  <c r="BF177" i="1"/>
  <c r="BJ177" i="1"/>
  <c r="BC177" i="1"/>
  <c r="BK177" i="1"/>
  <c r="BD177" i="1"/>
  <c r="BL177" i="1"/>
  <c r="BG177" i="1"/>
  <c r="BH177" i="1"/>
  <c r="AZ177" i="1"/>
  <c r="BC174" i="1"/>
  <c r="BG174" i="1"/>
  <c r="BK174" i="1"/>
  <c r="AZ174" i="1"/>
  <c r="BD174" i="1"/>
  <c r="BH174" i="1"/>
  <c r="BL174" i="1"/>
  <c r="BE174" i="1"/>
  <c r="BM174" i="1"/>
  <c r="BF174" i="1"/>
  <c r="BA174" i="1"/>
  <c r="BB174" i="1"/>
  <c r="BI174" i="1"/>
  <c r="BJ174" i="1"/>
  <c r="BC172" i="1"/>
  <c r="BG172" i="1"/>
  <c r="BK172" i="1"/>
  <c r="AZ172" i="1"/>
  <c r="BD172" i="1"/>
  <c r="BH172" i="1"/>
  <c r="BL172" i="1"/>
  <c r="BA172" i="1"/>
  <c r="BI172" i="1"/>
  <c r="BB172" i="1"/>
  <c r="BJ172" i="1"/>
  <c r="BM172" i="1"/>
  <c r="BE172" i="1"/>
  <c r="BF172" i="1"/>
  <c r="BA169" i="1"/>
  <c r="BE169" i="1"/>
  <c r="BI169" i="1"/>
  <c r="BM169" i="1"/>
  <c r="BB169" i="1"/>
  <c r="BF169" i="1"/>
  <c r="BJ169" i="1"/>
  <c r="BC169" i="1"/>
  <c r="BK169" i="1"/>
  <c r="BD169" i="1"/>
  <c r="BL169" i="1"/>
  <c r="BG169" i="1"/>
  <c r="BH169" i="1"/>
  <c r="AZ169" i="1"/>
  <c r="BC166" i="1"/>
  <c r="BG166" i="1"/>
  <c r="BK166" i="1"/>
  <c r="AZ166" i="1"/>
  <c r="BD166" i="1"/>
  <c r="BH166" i="1"/>
  <c r="BL166" i="1"/>
  <c r="BE166" i="1"/>
  <c r="BM166" i="1"/>
  <c r="BF166" i="1"/>
  <c r="BA166" i="1"/>
  <c r="BB166" i="1"/>
  <c r="BI166" i="1"/>
  <c r="BJ166" i="1"/>
  <c r="BA163" i="1"/>
  <c r="BE163" i="1"/>
  <c r="BI163" i="1"/>
  <c r="BM163" i="1"/>
  <c r="BB163" i="1"/>
  <c r="BF163" i="1"/>
  <c r="BJ163" i="1"/>
  <c r="BG163" i="1"/>
  <c r="AZ163" i="1"/>
  <c r="BH163" i="1"/>
  <c r="BK163" i="1"/>
  <c r="BL163" i="1"/>
  <c r="BC163" i="1"/>
  <c r="BD163" i="1"/>
  <c r="BC160" i="1"/>
  <c r="BG160" i="1"/>
  <c r="BK160" i="1"/>
  <c r="AZ160" i="1"/>
  <c r="BD160" i="1"/>
  <c r="BH160" i="1"/>
  <c r="BL160" i="1"/>
  <c r="BA160" i="1"/>
  <c r="BI160" i="1"/>
  <c r="BB160" i="1"/>
  <c r="BJ160" i="1"/>
  <c r="BE160" i="1"/>
  <c r="BF160" i="1"/>
  <c r="BM160" i="1"/>
  <c r="BA157" i="1"/>
  <c r="BE157" i="1"/>
  <c r="BI157" i="1"/>
  <c r="BM157" i="1"/>
  <c r="BB157" i="1"/>
  <c r="BF157" i="1"/>
  <c r="BJ157" i="1"/>
  <c r="BC157" i="1"/>
  <c r="BK157" i="1"/>
  <c r="BD157" i="1"/>
  <c r="BL157" i="1"/>
  <c r="AZ157" i="1"/>
  <c r="BG157" i="1"/>
  <c r="BH157" i="1"/>
  <c r="BC154" i="1"/>
  <c r="BG154" i="1"/>
  <c r="BK154" i="1"/>
  <c r="AZ154" i="1"/>
  <c r="BD154" i="1"/>
  <c r="BH154" i="1"/>
  <c r="BL154" i="1"/>
  <c r="BE154" i="1"/>
  <c r="BM154" i="1"/>
  <c r="BF154" i="1"/>
  <c r="BI154" i="1"/>
  <c r="BJ154" i="1"/>
  <c r="BA154" i="1"/>
  <c r="BB154" i="1"/>
  <c r="BA151" i="1"/>
  <c r="BE151" i="1"/>
  <c r="BI151" i="1"/>
  <c r="BM151" i="1"/>
  <c r="BB151" i="1"/>
  <c r="BF151" i="1"/>
  <c r="BJ151" i="1"/>
  <c r="BG151" i="1"/>
  <c r="AZ151" i="1"/>
  <c r="BH151" i="1"/>
  <c r="BC151" i="1"/>
  <c r="BD151" i="1"/>
  <c r="BK151" i="1"/>
  <c r="BL151" i="1"/>
  <c r="BC148" i="1"/>
  <c r="BG148" i="1"/>
  <c r="BK148" i="1"/>
  <c r="AZ148" i="1"/>
  <c r="BD148" i="1"/>
  <c r="BH148" i="1"/>
  <c r="BL148" i="1"/>
  <c r="BA148" i="1"/>
  <c r="BI148" i="1"/>
  <c r="BB148" i="1"/>
  <c r="BJ148" i="1"/>
  <c r="BM148" i="1"/>
  <c r="BE148" i="1"/>
  <c r="BF148" i="1"/>
  <c r="BC146" i="1"/>
  <c r="BG146" i="1"/>
  <c r="BK146" i="1"/>
  <c r="AZ146" i="1"/>
  <c r="BD146" i="1"/>
  <c r="BH146" i="1"/>
  <c r="BL146" i="1"/>
  <c r="BE146" i="1"/>
  <c r="BM146" i="1"/>
  <c r="BF146" i="1"/>
  <c r="BI146" i="1"/>
  <c r="BJ146" i="1"/>
  <c r="BA146" i="1"/>
  <c r="BB146" i="1"/>
  <c r="BA143" i="1"/>
  <c r="BE143" i="1"/>
  <c r="BI143" i="1"/>
  <c r="BM143" i="1"/>
  <c r="BB143" i="1"/>
  <c r="BF143" i="1"/>
  <c r="BJ143" i="1"/>
  <c r="BG143" i="1"/>
  <c r="AZ143" i="1"/>
  <c r="BH143" i="1"/>
  <c r="BC143" i="1"/>
  <c r="BD143" i="1"/>
  <c r="BK143" i="1"/>
  <c r="BL143" i="1"/>
  <c r="BC140" i="1"/>
  <c r="BG140" i="1"/>
  <c r="BK140" i="1"/>
  <c r="AZ140" i="1"/>
  <c r="BD140" i="1"/>
  <c r="BH140" i="1"/>
  <c r="BL140" i="1"/>
  <c r="BA140" i="1"/>
  <c r="BI140" i="1"/>
  <c r="BB140" i="1"/>
  <c r="BJ140" i="1"/>
  <c r="BM140" i="1"/>
  <c r="BE140" i="1"/>
  <c r="BF140" i="1"/>
  <c r="BA137" i="1"/>
  <c r="BE137" i="1"/>
  <c r="BI137" i="1"/>
  <c r="BM137" i="1"/>
  <c r="BB137" i="1"/>
  <c r="BF137" i="1"/>
  <c r="BJ137" i="1"/>
  <c r="BC137" i="1"/>
  <c r="BK137" i="1"/>
  <c r="BD137" i="1"/>
  <c r="BL137" i="1"/>
  <c r="BG137" i="1"/>
  <c r="BH137" i="1"/>
  <c r="AZ137" i="1"/>
  <c r="BA131" i="1"/>
  <c r="BE131" i="1"/>
  <c r="BI131" i="1"/>
  <c r="BM131" i="1"/>
  <c r="BB131" i="1"/>
  <c r="BF131" i="1"/>
  <c r="BJ131" i="1"/>
  <c r="BG131" i="1"/>
  <c r="AZ131" i="1"/>
  <c r="BH131" i="1"/>
  <c r="BK131" i="1"/>
  <c r="BL131" i="1"/>
  <c r="BC131" i="1"/>
  <c r="BD131" i="1"/>
  <c r="BC128" i="1"/>
  <c r="BG128" i="1"/>
  <c r="BK128" i="1"/>
  <c r="AZ128" i="1"/>
  <c r="BD128" i="1"/>
  <c r="BH128" i="1"/>
  <c r="BL128" i="1"/>
  <c r="BA128" i="1"/>
  <c r="BI128" i="1"/>
  <c r="BB128" i="1"/>
  <c r="BJ128" i="1"/>
  <c r="BE128" i="1"/>
  <c r="BF128" i="1"/>
  <c r="BM128" i="1"/>
  <c r="BC126" i="1"/>
  <c r="BG126" i="1"/>
  <c r="BK126" i="1"/>
  <c r="AZ126" i="1"/>
  <c r="BD126" i="1"/>
  <c r="BH126" i="1"/>
  <c r="BL126" i="1"/>
  <c r="BE126" i="1"/>
  <c r="BM126" i="1"/>
  <c r="BF126" i="1"/>
  <c r="BA126" i="1"/>
  <c r="BB126" i="1"/>
  <c r="BI126" i="1"/>
  <c r="BJ126" i="1"/>
  <c r="BA123" i="1"/>
  <c r="BE123" i="1"/>
  <c r="BI123" i="1"/>
  <c r="BM123" i="1"/>
  <c r="BB123" i="1"/>
  <c r="BF123" i="1"/>
  <c r="BJ123" i="1"/>
  <c r="BG123" i="1"/>
  <c r="AZ123" i="1"/>
  <c r="BH123" i="1"/>
  <c r="BK123" i="1"/>
  <c r="BL123" i="1"/>
  <c r="BC123" i="1"/>
  <c r="BD123" i="1"/>
  <c r="BC120" i="1"/>
  <c r="BG120" i="1"/>
  <c r="BK120" i="1"/>
  <c r="AZ120" i="1"/>
  <c r="BD120" i="1"/>
  <c r="BH120" i="1"/>
  <c r="BL120" i="1"/>
  <c r="BA120" i="1"/>
  <c r="BI120" i="1"/>
  <c r="BB120" i="1"/>
  <c r="BJ120" i="1"/>
  <c r="BE120" i="1"/>
  <c r="BF120" i="1"/>
  <c r="BM120" i="1"/>
  <c r="BA117" i="1"/>
  <c r="BE117" i="1"/>
  <c r="BI117" i="1"/>
  <c r="BM117" i="1"/>
  <c r="BB117" i="1"/>
  <c r="BF117" i="1"/>
  <c r="BJ117" i="1"/>
  <c r="BC117" i="1"/>
  <c r="BK117" i="1"/>
  <c r="BD117" i="1"/>
  <c r="BL117" i="1"/>
  <c r="AZ117" i="1"/>
  <c r="BG117" i="1"/>
  <c r="BH117" i="1"/>
  <c r="BA115" i="1"/>
  <c r="BE115" i="1"/>
  <c r="BI115" i="1"/>
  <c r="BM115" i="1"/>
  <c r="BB115" i="1"/>
  <c r="BF115" i="1"/>
  <c r="BJ115" i="1"/>
  <c r="BG115" i="1"/>
  <c r="AZ115" i="1"/>
  <c r="BH115" i="1"/>
  <c r="BK115" i="1"/>
  <c r="BL115" i="1"/>
  <c r="BC115" i="1"/>
  <c r="BD115" i="1"/>
  <c r="BA113" i="1"/>
  <c r="BE113" i="1"/>
  <c r="BI113" i="1"/>
  <c r="BM113" i="1"/>
  <c r="BB113" i="1"/>
  <c r="BF113" i="1"/>
  <c r="BJ113" i="1"/>
  <c r="BC113" i="1"/>
  <c r="BK113" i="1"/>
  <c r="BD113" i="1"/>
  <c r="BL113" i="1"/>
  <c r="BG113" i="1"/>
  <c r="BH113" i="1"/>
  <c r="AZ113" i="1"/>
  <c r="BC110" i="1"/>
  <c r="BG110" i="1"/>
  <c r="AZ110" i="1"/>
  <c r="BD110" i="1"/>
  <c r="BH110" i="1"/>
  <c r="BL110" i="1"/>
  <c r="BE110" i="1"/>
  <c r="BK110" i="1"/>
  <c r="BF110" i="1"/>
  <c r="BM110" i="1"/>
  <c r="BI110" i="1"/>
  <c r="BJ110" i="1"/>
  <c r="BA110" i="1"/>
  <c r="BB110" i="1"/>
  <c r="BC108" i="1"/>
  <c r="BG108" i="1"/>
  <c r="BK108" i="1"/>
  <c r="AZ108" i="1"/>
  <c r="BD108" i="1"/>
  <c r="BH108" i="1"/>
  <c r="BL108" i="1"/>
  <c r="BA108" i="1"/>
  <c r="BI108" i="1"/>
  <c r="BB108" i="1"/>
  <c r="BJ108" i="1"/>
  <c r="BE108" i="1"/>
  <c r="BF108" i="1"/>
  <c r="BM108" i="1"/>
  <c r="BC104" i="1"/>
  <c r="BG104" i="1"/>
  <c r="BK104" i="1"/>
  <c r="AZ104" i="1"/>
  <c r="BD104" i="1"/>
  <c r="BH104" i="1"/>
  <c r="BL104" i="1"/>
  <c r="BA104" i="1"/>
  <c r="BI104" i="1"/>
  <c r="BB104" i="1"/>
  <c r="BJ104" i="1"/>
  <c r="BM104" i="1"/>
  <c r="BE104" i="1"/>
  <c r="BF104" i="1"/>
  <c r="BC102" i="1"/>
  <c r="BG102" i="1"/>
  <c r="BK102" i="1"/>
  <c r="AZ102" i="1"/>
  <c r="BD102" i="1"/>
  <c r="BH102" i="1"/>
  <c r="BL102" i="1"/>
  <c r="BE102" i="1"/>
  <c r="BM102" i="1"/>
  <c r="BF102" i="1"/>
  <c r="BI102" i="1"/>
  <c r="BJ102" i="1"/>
  <c r="BA102" i="1"/>
  <c r="BB102" i="1"/>
  <c r="BC98" i="1"/>
  <c r="BG98" i="1"/>
  <c r="BK98" i="1"/>
  <c r="AZ98" i="1"/>
  <c r="BD98" i="1"/>
  <c r="BH98" i="1"/>
  <c r="BL98" i="1"/>
  <c r="BE98" i="1"/>
  <c r="BM98" i="1"/>
  <c r="BF98" i="1"/>
  <c r="BA98" i="1"/>
  <c r="BB98" i="1"/>
  <c r="BI98" i="1"/>
  <c r="BJ98" i="1"/>
  <c r="BA95" i="1"/>
  <c r="BE95" i="1"/>
  <c r="BI95" i="1"/>
  <c r="BM95" i="1"/>
  <c r="BB95" i="1"/>
  <c r="BF95" i="1"/>
  <c r="BJ95" i="1"/>
  <c r="BG95" i="1"/>
  <c r="AZ95" i="1"/>
  <c r="BH95" i="1"/>
  <c r="BK95" i="1"/>
  <c r="BL95" i="1"/>
  <c r="BC95" i="1"/>
  <c r="BD95" i="1"/>
  <c r="BC92" i="1"/>
  <c r="BG92" i="1"/>
  <c r="BK92" i="1"/>
  <c r="AZ92" i="1"/>
  <c r="BD92" i="1"/>
  <c r="BH92" i="1"/>
  <c r="BL92" i="1"/>
  <c r="BA92" i="1"/>
  <c r="BI92" i="1"/>
  <c r="BB92" i="1"/>
  <c r="BJ92" i="1"/>
  <c r="BE92" i="1"/>
  <c r="BF92" i="1"/>
  <c r="BM92" i="1"/>
  <c r="BA89" i="1"/>
  <c r="BE89" i="1"/>
  <c r="BI89" i="1"/>
  <c r="BM89" i="1"/>
  <c r="BB89" i="1"/>
  <c r="BF89" i="1"/>
  <c r="BJ89" i="1"/>
  <c r="BC89" i="1"/>
  <c r="BK89" i="1"/>
  <c r="BD89" i="1"/>
  <c r="BL89" i="1"/>
  <c r="AZ89" i="1"/>
  <c r="BG89" i="1"/>
  <c r="BH89" i="1"/>
  <c r="BA87" i="1"/>
  <c r="BE87" i="1"/>
  <c r="BI87" i="1"/>
  <c r="BM87" i="1"/>
  <c r="BB87" i="1"/>
  <c r="BF87" i="1"/>
  <c r="BJ87" i="1"/>
  <c r="BG87" i="1"/>
  <c r="AZ87" i="1"/>
  <c r="BH87" i="1"/>
  <c r="BK87" i="1"/>
  <c r="BL87" i="1"/>
  <c r="BC87" i="1"/>
  <c r="BD87" i="1"/>
  <c r="BB85" i="1"/>
  <c r="BF85" i="1"/>
  <c r="BJ85" i="1"/>
  <c r="BC85" i="1"/>
  <c r="BG85" i="1"/>
  <c r="BK85" i="1"/>
  <c r="AZ85" i="1"/>
  <c r="BH85" i="1"/>
  <c r="BA85" i="1"/>
  <c r="BI85" i="1"/>
  <c r="BD85" i="1"/>
  <c r="BE85" i="1"/>
  <c r="BL85" i="1"/>
  <c r="BM85" i="1"/>
  <c r="AZ82" i="1"/>
  <c r="BD82" i="1"/>
  <c r="BH82" i="1"/>
  <c r="BL82" i="1"/>
  <c r="BA82" i="1"/>
  <c r="BE82" i="1"/>
  <c r="BI82" i="1"/>
  <c r="BM82" i="1"/>
  <c r="BB82" i="1"/>
  <c r="BJ82" i="1"/>
  <c r="BC82" i="1"/>
  <c r="BK82" i="1"/>
  <c r="BF82" i="1"/>
  <c r="BG82" i="1"/>
  <c r="BB79" i="1"/>
  <c r="BF79" i="1"/>
  <c r="BJ79" i="1"/>
  <c r="BC79" i="1"/>
  <c r="BG79" i="1"/>
  <c r="BK79" i="1"/>
  <c r="BD79" i="1"/>
  <c r="BL79" i="1"/>
  <c r="BE79" i="1"/>
  <c r="BM79" i="1"/>
  <c r="BH79" i="1"/>
  <c r="BI79" i="1"/>
  <c r="AZ79" i="1"/>
  <c r="BA79" i="1"/>
  <c r="BB75" i="1"/>
  <c r="BF75" i="1"/>
  <c r="BJ75" i="1"/>
  <c r="BC75" i="1"/>
  <c r="BG75" i="1"/>
  <c r="BK75" i="1"/>
  <c r="BD75" i="1"/>
  <c r="BL75" i="1"/>
  <c r="BE75" i="1"/>
  <c r="BM75" i="1"/>
  <c r="AZ75" i="1"/>
  <c r="BA75" i="1"/>
  <c r="BH75" i="1"/>
  <c r="BI75" i="1"/>
  <c r="AZ72" i="1"/>
  <c r="BD72" i="1"/>
  <c r="BH72" i="1"/>
  <c r="BL72" i="1"/>
  <c r="BA72" i="1"/>
  <c r="BE72" i="1"/>
  <c r="BI72" i="1"/>
  <c r="BM72" i="1"/>
  <c r="BF72" i="1"/>
  <c r="BG72" i="1"/>
  <c r="BJ72" i="1"/>
  <c r="BK72" i="1"/>
  <c r="BB72" i="1"/>
  <c r="BC72" i="1"/>
  <c r="BB69" i="1"/>
  <c r="BF69" i="1"/>
  <c r="BJ69" i="1"/>
  <c r="BC69" i="1"/>
  <c r="BG69" i="1"/>
  <c r="BK69" i="1"/>
  <c r="AZ69" i="1"/>
  <c r="BH69" i="1"/>
  <c r="BA69" i="1"/>
  <c r="BI69" i="1"/>
  <c r="BD69" i="1"/>
  <c r="BE69" i="1"/>
  <c r="BL69" i="1"/>
  <c r="BM69" i="1"/>
  <c r="AZ66" i="1"/>
  <c r="BD66" i="1"/>
  <c r="BH66" i="1"/>
  <c r="BL66" i="1"/>
  <c r="BA66" i="1"/>
  <c r="BE66" i="1"/>
  <c r="BI66" i="1"/>
  <c r="BM66" i="1"/>
  <c r="BB66" i="1"/>
  <c r="BJ66" i="1"/>
  <c r="BC66" i="1"/>
  <c r="BK66" i="1"/>
  <c r="BF66" i="1"/>
  <c r="BG66" i="1"/>
  <c r="AZ64" i="1"/>
  <c r="BD64" i="1"/>
  <c r="BH64" i="1"/>
  <c r="BL64" i="1"/>
  <c r="BA64" i="1"/>
  <c r="BE64" i="1"/>
  <c r="BI64" i="1"/>
  <c r="BM64" i="1"/>
  <c r="BF64" i="1"/>
  <c r="BG64" i="1"/>
  <c r="BJ64" i="1"/>
  <c r="BK64" i="1"/>
  <c r="BB64" i="1"/>
  <c r="BC64" i="1"/>
  <c r="AZ62" i="1"/>
  <c r="BD62" i="1"/>
  <c r="BH62" i="1"/>
  <c r="BL62" i="1"/>
  <c r="BA62" i="1"/>
  <c r="BE62" i="1"/>
  <c r="BI62" i="1"/>
  <c r="BM62" i="1"/>
  <c r="BB62" i="1"/>
  <c r="BJ62" i="1"/>
  <c r="BC62" i="1"/>
  <c r="BK62" i="1"/>
  <c r="BF62" i="1"/>
  <c r="BG62" i="1"/>
  <c r="AZ58" i="1"/>
  <c r="BD58" i="1"/>
  <c r="BH58" i="1"/>
  <c r="BL58" i="1"/>
  <c r="BA58" i="1"/>
  <c r="BE58" i="1"/>
  <c r="BI58" i="1"/>
  <c r="BM58" i="1"/>
  <c r="BB58" i="1"/>
  <c r="BJ58" i="1"/>
  <c r="BC58" i="1"/>
  <c r="BK58" i="1"/>
  <c r="BF58" i="1"/>
  <c r="BG58" i="1"/>
  <c r="BB55" i="1"/>
  <c r="BF55" i="1"/>
  <c r="BJ55" i="1"/>
  <c r="BC55" i="1"/>
  <c r="BG55" i="1"/>
  <c r="BK55" i="1"/>
  <c r="BD55" i="1"/>
  <c r="BL55" i="1"/>
  <c r="BE55" i="1"/>
  <c r="BM55" i="1"/>
  <c r="BH55" i="1"/>
  <c r="BI55" i="1"/>
  <c r="AZ55" i="1"/>
  <c r="BA55" i="1"/>
  <c r="AZ52" i="1"/>
  <c r="BD52" i="1"/>
  <c r="BH52" i="1"/>
  <c r="BL52" i="1"/>
  <c r="BA52" i="1"/>
  <c r="BE52" i="1"/>
  <c r="BI52" i="1"/>
  <c r="BM52" i="1"/>
  <c r="BF52" i="1"/>
  <c r="BG52" i="1"/>
  <c r="BB52" i="1"/>
  <c r="BC52" i="1"/>
  <c r="BJ52" i="1"/>
  <c r="BK52" i="1"/>
  <c r="BB49" i="1"/>
  <c r="BF49" i="1"/>
  <c r="BC49" i="1"/>
  <c r="BG49" i="1"/>
  <c r="BK49" i="1"/>
  <c r="AZ49" i="1"/>
  <c r="BH49" i="1"/>
  <c r="BM49" i="1"/>
  <c r="BA49" i="1"/>
  <c r="BI49" i="1"/>
  <c r="BD49" i="1"/>
  <c r="BE49" i="1"/>
  <c r="BJ49" i="1"/>
  <c r="BL49" i="1"/>
  <c r="AZ48" i="1"/>
  <c r="BD48" i="1"/>
  <c r="BH48" i="1"/>
  <c r="BL48" i="1"/>
  <c r="BA48" i="1"/>
  <c r="BE48" i="1"/>
  <c r="BI48" i="1"/>
  <c r="BM48" i="1"/>
  <c r="BF48" i="1"/>
  <c r="BG48" i="1"/>
  <c r="BB48" i="1"/>
  <c r="BC48" i="1"/>
  <c r="BJ48" i="1"/>
  <c r="BK48" i="1"/>
  <c r="BB47" i="1"/>
  <c r="BF47" i="1"/>
  <c r="BJ47" i="1"/>
  <c r="BC47" i="1"/>
  <c r="BG47" i="1"/>
  <c r="BK47" i="1"/>
  <c r="BD47" i="1"/>
  <c r="BL47" i="1"/>
  <c r="BE47" i="1"/>
  <c r="BM47" i="1"/>
  <c r="AZ47" i="1"/>
  <c r="BA47" i="1"/>
  <c r="BH47" i="1"/>
  <c r="BI47" i="1"/>
  <c r="AZ46" i="1"/>
  <c r="BD46" i="1"/>
  <c r="BH46" i="1"/>
  <c r="BL46" i="1"/>
  <c r="BA46" i="1"/>
  <c r="BE46" i="1"/>
  <c r="BI46" i="1"/>
  <c r="BM46" i="1"/>
  <c r="BB46" i="1"/>
  <c r="BJ46" i="1"/>
  <c r="BC46" i="1"/>
  <c r="BK46" i="1"/>
  <c r="BF46" i="1"/>
  <c r="BG46" i="1"/>
  <c r="BB43" i="1"/>
  <c r="BF43" i="1"/>
  <c r="BJ43" i="1"/>
  <c r="BC43" i="1"/>
  <c r="BG43" i="1"/>
  <c r="BK43" i="1"/>
  <c r="BD43" i="1"/>
  <c r="BL43" i="1"/>
  <c r="BE43" i="1"/>
  <c r="BM43" i="1"/>
  <c r="BH43" i="1"/>
  <c r="BI43" i="1"/>
  <c r="AZ43" i="1"/>
  <c r="BA43" i="1"/>
  <c r="AZ40" i="1"/>
  <c r="BD40" i="1"/>
  <c r="BH40" i="1"/>
  <c r="BL40" i="1"/>
  <c r="BA40" i="1"/>
  <c r="BE40" i="1"/>
  <c r="BI40" i="1"/>
  <c r="BM40" i="1"/>
  <c r="BF40" i="1"/>
  <c r="BG40" i="1"/>
  <c r="BB40" i="1"/>
  <c r="BC40" i="1"/>
  <c r="BJ40" i="1"/>
  <c r="BK40" i="1"/>
  <c r="AZ38" i="1"/>
  <c r="BD38" i="1"/>
  <c r="BH38" i="1"/>
  <c r="BL38" i="1"/>
  <c r="BA38" i="1"/>
  <c r="BE38" i="1"/>
  <c r="BI38" i="1"/>
  <c r="BM38" i="1"/>
  <c r="BB38" i="1"/>
  <c r="BJ38" i="1"/>
  <c r="BC38" i="1"/>
  <c r="BK38" i="1"/>
  <c r="BF38" i="1"/>
  <c r="BG38" i="1"/>
  <c r="BB37" i="1"/>
  <c r="BF37" i="1"/>
  <c r="BJ37" i="1"/>
  <c r="BC37" i="1"/>
  <c r="BG37" i="1"/>
  <c r="BK37" i="1"/>
  <c r="AZ37" i="1"/>
  <c r="BH37" i="1"/>
  <c r="BA37" i="1"/>
  <c r="BI37" i="1"/>
  <c r="BL37" i="1"/>
  <c r="BM37" i="1"/>
  <c r="BD37" i="1"/>
  <c r="BE37" i="1"/>
  <c r="AZ34" i="1"/>
  <c r="BD34" i="1"/>
  <c r="BH34" i="1"/>
  <c r="BL34" i="1"/>
  <c r="BA34" i="1"/>
  <c r="BE34" i="1"/>
  <c r="BI34" i="1"/>
  <c r="BM34" i="1"/>
  <c r="BB34" i="1"/>
  <c r="BJ34" i="1"/>
  <c r="BC34" i="1"/>
  <c r="BK34" i="1"/>
  <c r="BF34" i="1"/>
  <c r="BG34" i="1"/>
  <c r="BB33" i="1"/>
  <c r="BF33" i="1"/>
  <c r="BJ33" i="1"/>
  <c r="BC33" i="1"/>
  <c r="BG33" i="1"/>
  <c r="BK33" i="1"/>
  <c r="AZ33" i="1"/>
  <c r="BH33" i="1"/>
  <c r="BA33" i="1"/>
  <c r="BI33" i="1"/>
  <c r="BD33" i="1"/>
  <c r="BE33" i="1"/>
  <c r="BL33" i="1"/>
  <c r="BM33" i="1"/>
  <c r="AZ30" i="1"/>
  <c r="BD30" i="1"/>
  <c r="BH30" i="1"/>
  <c r="BL30" i="1"/>
  <c r="BA30" i="1"/>
  <c r="BE30" i="1"/>
  <c r="BI30" i="1"/>
  <c r="BM30" i="1"/>
  <c r="BB30" i="1"/>
  <c r="BF30" i="1"/>
  <c r="BJ30" i="1"/>
  <c r="BC30" i="1"/>
  <c r="BG30" i="1"/>
  <c r="BK30" i="1"/>
  <c r="AZ28" i="1"/>
  <c r="BD28" i="1"/>
  <c r="BH28" i="1"/>
  <c r="BL28" i="1"/>
  <c r="BA28" i="1"/>
  <c r="BE28" i="1"/>
  <c r="BI28" i="1"/>
  <c r="BM28" i="1"/>
  <c r="BB28" i="1"/>
  <c r="BF28" i="1"/>
  <c r="BJ28" i="1"/>
  <c r="BK28" i="1"/>
  <c r="BC28" i="1"/>
  <c r="BG28" i="1"/>
  <c r="AZ26" i="1"/>
  <c r="BD26" i="1"/>
  <c r="BH26" i="1"/>
  <c r="BL26" i="1"/>
  <c r="BA26" i="1"/>
  <c r="BE26" i="1"/>
  <c r="BI26" i="1"/>
  <c r="BM26" i="1"/>
  <c r="BB26" i="1"/>
  <c r="BF26" i="1"/>
  <c r="BJ26" i="1"/>
  <c r="BG26" i="1"/>
  <c r="BK26" i="1"/>
  <c r="BC26" i="1"/>
  <c r="AZ24" i="1"/>
  <c r="BD24" i="1"/>
  <c r="BH24" i="1"/>
  <c r="BL24" i="1"/>
  <c r="BA24" i="1"/>
  <c r="BE24" i="1"/>
  <c r="BI24" i="1"/>
  <c r="BM24" i="1"/>
  <c r="BB24" i="1"/>
  <c r="BF24" i="1"/>
  <c r="BJ24" i="1"/>
  <c r="BC24" i="1"/>
  <c r="BG24" i="1"/>
  <c r="BK24" i="1"/>
  <c r="BB21" i="1"/>
  <c r="BF21" i="1"/>
  <c r="BJ21" i="1"/>
  <c r="BC21" i="1"/>
  <c r="BG21" i="1"/>
  <c r="BK21" i="1"/>
  <c r="AZ21" i="1"/>
  <c r="BD21" i="1"/>
  <c r="BH21" i="1"/>
  <c r="BL21" i="1"/>
  <c r="BM21" i="1"/>
  <c r="BA21" i="1"/>
  <c r="BE21" i="1"/>
  <c r="BI21" i="1"/>
  <c r="AZ18" i="1"/>
  <c r="BD18" i="1"/>
  <c r="BH18" i="1"/>
  <c r="BL18" i="1"/>
  <c r="BA18" i="1"/>
  <c r="BE18" i="1"/>
  <c r="BI18" i="1"/>
  <c r="BM18" i="1"/>
  <c r="BB18" i="1"/>
  <c r="BF18" i="1"/>
  <c r="BJ18" i="1"/>
  <c r="BG18" i="1"/>
  <c r="BK18" i="1"/>
  <c r="BC18" i="1"/>
  <c r="BB15" i="1"/>
  <c r="BF15" i="1"/>
  <c r="BJ15" i="1"/>
  <c r="BC15" i="1"/>
  <c r="BG15" i="1"/>
  <c r="BK15" i="1"/>
  <c r="AZ15" i="1"/>
  <c r="BD15" i="1"/>
  <c r="BH15" i="1"/>
  <c r="BL15" i="1"/>
  <c r="BA15" i="1"/>
  <c r="BE15" i="1"/>
  <c r="BI15" i="1"/>
  <c r="BM15" i="1"/>
  <c r="AZ12" i="1"/>
  <c r="BD12" i="1"/>
  <c r="BH12" i="1"/>
  <c r="BL12" i="1"/>
  <c r="BA12" i="1"/>
  <c r="BE12" i="1"/>
  <c r="BI12" i="1"/>
  <c r="BM12" i="1"/>
  <c r="BB12" i="1"/>
  <c r="BF12" i="1"/>
  <c r="BJ12" i="1"/>
  <c r="BK12" i="1"/>
  <c r="BC12" i="1"/>
  <c r="BG12" i="1"/>
  <c r="AZ10" i="1"/>
  <c r="BD10" i="1"/>
  <c r="BH10" i="1"/>
  <c r="BL10" i="1"/>
  <c r="BA10" i="1"/>
  <c r="BE10" i="1"/>
  <c r="BI10" i="1"/>
  <c r="BM10" i="1"/>
  <c r="BB10" i="1"/>
  <c r="BF10" i="1"/>
  <c r="BJ10" i="1"/>
  <c r="BG10" i="1"/>
  <c r="BK10" i="1"/>
  <c r="BC10" i="1"/>
  <c r="BB507" i="1"/>
  <c r="BF507" i="1"/>
  <c r="BJ507" i="1"/>
  <c r="BG507" i="1"/>
  <c r="BE507" i="1"/>
  <c r="BM507" i="1"/>
  <c r="BC507" i="1"/>
  <c r="BK507" i="1"/>
  <c r="BA507" i="1"/>
  <c r="AZ507" i="1"/>
  <c r="BD507" i="1"/>
  <c r="BH507" i="1"/>
  <c r="BL507" i="1"/>
  <c r="BI507" i="1"/>
  <c r="BB504" i="1"/>
  <c r="BF504" i="1"/>
  <c r="AZ504" i="1"/>
  <c r="BD504" i="1"/>
  <c r="BA504" i="1"/>
  <c r="BH504" i="1"/>
  <c r="BL504" i="1"/>
  <c r="BI504" i="1"/>
  <c r="BC504" i="1"/>
  <c r="BM504" i="1"/>
  <c r="BK504" i="1"/>
  <c r="BE504" i="1"/>
  <c r="BJ504" i="1"/>
  <c r="BG504" i="1"/>
  <c r="AZ503" i="1"/>
  <c r="BD503" i="1"/>
  <c r="BH503" i="1"/>
  <c r="BL503" i="1"/>
  <c r="BB503" i="1"/>
  <c r="BF503" i="1"/>
  <c r="BJ503" i="1"/>
  <c r="BG503" i="1"/>
  <c r="BI503" i="1"/>
  <c r="BM503" i="1"/>
  <c r="BA503" i="1"/>
  <c r="BC503" i="1"/>
  <c r="BK503" i="1"/>
  <c r="BE503" i="1"/>
  <c r="BB500" i="1"/>
  <c r="BF500" i="1"/>
  <c r="BJ500" i="1"/>
  <c r="AZ500" i="1"/>
  <c r="BD500" i="1"/>
  <c r="BH500" i="1"/>
  <c r="BL500" i="1"/>
  <c r="BA500" i="1"/>
  <c r="BI500" i="1"/>
  <c r="BK500" i="1"/>
  <c r="BC500" i="1"/>
  <c r="BG500" i="1"/>
  <c r="BE500" i="1"/>
  <c r="BM500" i="1"/>
  <c r="AZ497" i="1"/>
  <c r="BD497" i="1"/>
  <c r="BH497" i="1"/>
  <c r="BL497" i="1"/>
  <c r="BB497" i="1"/>
  <c r="BF497" i="1"/>
  <c r="BJ497" i="1"/>
  <c r="BC497" i="1"/>
  <c r="BK497" i="1"/>
  <c r="BM497" i="1"/>
  <c r="BE497" i="1"/>
  <c r="BI497" i="1"/>
  <c r="BG497" i="1"/>
  <c r="BA497" i="1"/>
  <c r="BB494" i="1"/>
  <c r="BF494" i="1"/>
  <c r="BJ494" i="1"/>
  <c r="AZ494" i="1"/>
  <c r="BD494" i="1"/>
  <c r="BH494" i="1"/>
  <c r="BL494" i="1"/>
  <c r="BE494" i="1"/>
  <c r="BM494" i="1"/>
  <c r="BK494" i="1"/>
  <c r="BG494" i="1"/>
  <c r="BA494" i="1"/>
  <c r="BI494" i="1"/>
  <c r="BC494" i="1"/>
  <c r="AZ491" i="1"/>
  <c r="BD491" i="1"/>
  <c r="BH491" i="1"/>
  <c r="BL491" i="1"/>
  <c r="BB491" i="1"/>
  <c r="BF491" i="1"/>
  <c r="BJ491" i="1"/>
  <c r="BG491" i="1"/>
  <c r="BI491" i="1"/>
  <c r="BM491" i="1"/>
  <c r="BA491" i="1"/>
  <c r="BC491" i="1"/>
  <c r="BK491" i="1"/>
  <c r="BE491" i="1"/>
  <c r="BB488" i="1"/>
  <c r="BF488" i="1"/>
  <c r="BJ488" i="1"/>
  <c r="AZ488" i="1"/>
  <c r="BD488" i="1"/>
  <c r="BH488" i="1"/>
  <c r="BL488" i="1"/>
  <c r="BA488" i="1"/>
  <c r="BI488" i="1"/>
  <c r="BC488" i="1"/>
  <c r="BK488" i="1"/>
  <c r="BG488" i="1"/>
  <c r="BE488" i="1"/>
  <c r="BM488" i="1"/>
  <c r="AZ485" i="1"/>
  <c r="BD485" i="1"/>
  <c r="BH485" i="1"/>
  <c r="BL485" i="1"/>
  <c r="BA485" i="1"/>
  <c r="BE485" i="1"/>
  <c r="BI485" i="1"/>
  <c r="BM485" i="1"/>
  <c r="BB485" i="1"/>
  <c r="BF485" i="1"/>
  <c r="BJ485" i="1"/>
  <c r="BC485" i="1"/>
  <c r="BG485" i="1"/>
  <c r="BK485" i="1"/>
  <c r="BB482" i="1"/>
  <c r="BF482" i="1"/>
  <c r="BJ482" i="1"/>
  <c r="BC482" i="1"/>
  <c r="BG482" i="1"/>
  <c r="BK482" i="1"/>
  <c r="AZ482" i="1"/>
  <c r="BD482" i="1"/>
  <c r="BH482" i="1"/>
  <c r="BL482" i="1"/>
  <c r="BI482" i="1"/>
  <c r="BM482" i="1"/>
  <c r="BA482" i="1"/>
  <c r="BE482" i="1"/>
  <c r="BB480" i="1"/>
  <c r="BF480" i="1"/>
  <c r="BJ480" i="1"/>
  <c r="BC480" i="1"/>
  <c r="BG480" i="1"/>
  <c r="BK480" i="1"/>
  <c r="AZ480" i="1"/>
  <c r="BD480" i="1"/>
  <c r="BH480" i="1"/>
  <c r="BL480" i="1"/>
  <c r="BE480" i="1"/>
  <c r="BI480" i="1"/>
  <c r="BM480" i="1"/>
  <c r="BA480" i="1"/>
  <c r="AZ477" i="1"/>
  <c r="BD477" i="1"/>
  <c r="BH477" i="1"/>
  <c r="BL477" i="1"/>
  <c r="BA477" i="1"/>
  <c r="BE477" i="1"/>
  <c r="BI477" i="1"/>
  <c r="BM477" i="1"/>
  <c r="BB477" i="1"/>
  <c r="BF477" i="1"/>
  <c r="BJ477" i="1"/>
  <c r="BK477" i="1"/>
  <c r="BC477" i="1"/>
  <c r="BG477" i="1"/>
  <c r="BB474" i="1"/>
  <c r="BF474" i="1"/>
  <c r="BJ474" i="1"/>
  <c r="BC474" i="1"/>
  <c r="BG474" i="1"/>
  <c r="BK474" i="1"/>
  <c r="AZ474" i="1"/>
  <c r="BD474" i="1"/>
  <c r="BH474" i="1"/>
  <c r="BL474" i="1"/>
  <c r="BI474" i="1"/>
  <c r="BM474" i="1"/>
  <c r="BE474" i="1"/>
  <c r="BA474" i="1"/>
  <c r="AZ471" i="1"/>
  <c r="BD471" i="1"/>
  <c r="BH471" i="1"/>
  <c r="BL471" i="1"/>
  <c r="BA471" i="1"/>
  <c r="BE471" i="1"/>
  <c r="BI471" i="1"/>
  <c r="BM471" i="1"/>
  <c r="BB471" i="1"/>
  <c r="BF471" i="1"/>
  <c r="BJ471" i="1"/>
  <c r="BC471" i="1"/>
  <c r="BG471" i="1"/>
  <c r="BK471" i="1"/>
  <c r="BB468" i="1"/>
  <c r="BF468" i="1"/>
  <c r="BJ468" i="1"/>
  <c r="BC468" i="1"/>
  <c r="BG468" i="1"/>
  <c r="BK468" i="1"/>
  <c r="AZ468" i="1"/>
  <c r="BD468" i="1"/>
  <c r="BH468" i="1"/>
  <c r="BL468" i="1"/>
  <c r="BM468" i="1"/>
  <c r="BI468" i="1"/>
  <c r="BA468" i="1"/>
  <c r="BE468" i="1"/>
  <c r="BB464" i="1"/>
  <c r="BF464" i="1"/>
  <c r="BJ464" i="1"/>
  <c r="BC464" i="1"/>
  <c r="BG464" i="1"/>
  <c r="BK464" i="1"/>
  <c r="AZ464" i="1"/>
  <c r="BD464" i="1"/>
  <c r="BH464" i="1"/>
  <c r="BL464" i="1"/>
  <c r="BE464" i="1"/>
  <c r="BI464" i="1"/>
  <c r="BA464" i="1"/>
  <c r="BM464" i="1"/>
  <c r="AZ461" i="1"/>
  <c r="BD461" i="1"/>
  <c r="BH461" i="1"/>
  <c r="BL461" i="1"/>
  <c r="BA461" i="1"/>
  <c r="BE461" i="1"/>
  <c r="BI461" i="1"/>
  <c r="BM461" i="1"/>
  <c r="BB461" i="1"/>
  <c r="BF461" i="1"/>
  <c r="BJ461" i="1"/>
  <c r="BC461" i="1"/>
  <c r="BG461" i="1"/>
  <c r="BK461" i="1"/>
  <c r="BB458" i="1"/>
  <c r="BF458" i="1"/>
  <c r="BJ458" i="1"/>
  <c r="BC458" i="1"/>
  <c r="BG458" i="1"/>
  <c r="BK458" i="1"/>
  <c r="AZ458" i="1"/>
  <c r="BD458" i="1"/>
  <c r="BH458" i="1"/>
  <c r="BL458" i="1"/>
  <c r="BI458" i="1"/>
  <c r="BM458" i="1"/>
  <c r="BE458" i="1"/>
  <c r="BA458" i="1"/>
  <c r="BB456" i="1"/>
  <c r="BF456" i="1"/>
  <c r="BJ456" i="1"/>
  <c r="BC456" i="1"/>
  <c r="BG456" i="1"/>
  <c r="BK456" i="1"/>
  <c r="AZ456" i="1"/>
  <c r="BD456" i="1"/>
  <c r="BH456" i="1"/>
  <c r="BL456" i="1"/>
  <c r="BE456" i="1"/>
  <c r="BI456" i="1"/>
  <c r="BM456" i="1"/>
  <c r="BA456" i="1"/>
  <c r="AZ453" i="1"/>
  <c r="BD453" i="1"/>
  <c r="BH453" i="1"/>
  <c r="BL453" i="1"/>
  <c r="BA453" i="1"/>
  <c r="BE453" i="1"/>
  <c r="BI453" i="1"/>
  <c r="BM453" i="1"/>
  <c r="BB453" i="1"/>
  <c r="BF453" i="1"/>
  <c r="BJ453" i="1"/>
  <c r="BK453" i="1"/>
  <c r="BC453" i="1"/>
  <c r="BG453" i="1"/>
  <c r="BB450" i="1"/>
  <c r="BF450" i="1"/>
  <c r="BJ450" i="1"/>
  <c r="BC450" i="1"/>
  <c r="BG450" i="1"/>
  <c r="BK450" i="1"/>
  <c r="AZ450" i="1"/>
  <c r="BD450" i="1"/>
  <c r="BH450" i="1"/>
  <c r="BL450" i="1"/>
  <c r="BI450" i="1"/>
  <c r="BE450" i="1"/>
  <c r="BM450" i="1"/>
  <c r="BA450" i="1"/>
  <c r="AZ447" i="1"/>
  <c r="BD447" i="1"/>
  <c r="BH447" i="1"/>
  <c r="BL447" i="1"/>
  <c r="BA447" i="1"/>
  <c r="BE447" i="1"/>
  <c r="BI447" i="1"/>
  <c r="BM447" i="1"/>
  <c r="BB447" i="1"/>
  <c r="BF447" i="1"/>
  <c r="BJ447" i="1"/>
  <c r="BC447" i="1"/>
  <c r="BG447" i="1"/>
  <c r="BK447" i="1"/>
  <c r="BB442" i="1"/>
  <c r="BF442" i="1"/>
  <c r="BJ442" i="1"/>
  <c r="BC442" i="1"/>
  <c r="BG442" i="1"/>
  <c r="BK442" i="1"/>
  <c r="AZ442" i="1"/>
  <c r="BD442" i="1"/>
  <c r="BH442" i="1"/>
  <c r="BL442" i="1"/>
  <c r="BI442" i="1"/>
  <c r="BM442" i="1"/>
  <c r="BA442" i="1"/>
  <c r="BE442" i="1"/>
  <c r="BB438" i="1"/>
  <c r="BF438" i="1"/>
  <c r="BJ438" i="1"/>
  <c r="BC438" i="1"/>
  <c r="BG438" i="1"/>
  <c r="BK438" i="1"/>
  <c r="AZ438" i="1"/>
  <c r="BD438" i="1"/>
  <c r="BH438" i="1"/>
  <c r="BL438" i="1"/>
  <c r="BA438" i="1"/>
  <c r="BE438" i="1"/>
  <c r="BM438" i="1"/>
  <c r="BI438" i="1"/>
  <c r="AZ435" i="1"/>
  <c r="BD435" i="1"/>
  <c r="BH435" i="1"/>
  <c r="BL435" i="1"/>
  <c r="BA435" i="1"/>
  <c r="BE435" i="1"/>
  <c r="BI435" i="1"/>
  <c r="BM435" i="1"/>
  <c r="BB435" i="1"/>
  <c r="BF435" i="1"/>
  <c r="BJ435" i="1"/>
  <c r="BK435" i="1"/>
  <c r="BC435" i="1"/>
  <c r="BG435" i="1"/>
  <c r="BB432" i="1"/>
  <c r="BF432" i="1"/>
  <c r="BJ432" i="1"/>
  <c r="BC432" i="1"/>
  <c r="BG432" i="1"/>
  <c r="BK432" i="1"/>
  <c r="AZ432" i="1"/>
  <c r="BD432" i="1"/>
  <c r="BH432" i="1"/>
  <c r="BL432" i="1"/>
  <c r="BE432" i="1"/>
  <c r="BI432" i="1"/>
  <c r="BM432" i="1"/>
  <c r="BA432" i="1"/>
  <c r="AZ429" i="1"/>
  <c r="BD429" i="1"/>
  <c r="BH429" i="1"/>
  <c r="BL429" i="1"/>
  <c r="BA429" i="1"/>
  <c r="BE429" i="1"/>
  <c r="BI429" i="1"/>
  <c r="BM429" i="1"/>
  <c r="BB429" i="1"/>
  <c r="BF429" i="1"/>
  <c r="BJ429" i="1"/>
  <c r="BC429" i="1"/>
  <c r="BG429" i="1"/>
  <c r="BK429" i="1"/>
  <c r="AZ427" i="1"/>
  <c r="BD427" i="1"/>
  <c r="BH427" i="1"/>
  <c r="BL427" i="1"/>
  <c r="BA427" i="1"/>
  <c r="BE427" i="1"/>
  <c r="BI427" i="1"/>
  <c r="BM427" i="1"/>
  <c r="BB427" i="1"/>
  <c r="BF427" i="1"/>
  <c r="BJ427" i="1"/>
  <c r="BK427" i="1"/>
  <c r="BG427" i="1"/>
  <c r="BC427" i="1"/>
  <c r="AZ425" i="1"/>
  <c r="BD425" i="1"/>
  <c r="BH425" i="1"/>
  <c r="BL425" i="1"/>
  <c r="BA425" i="1"/>
  <c r="BE425" i="1"/>
  <c r="BI425" i="1"/>
  <c r="BM425" i="1"/>
  <c r="BB425" i="1"/>
  <c r="BF425" i="1"/>
  <c r="BJ425" i="1"/>
  <c r="BG425" i="1"/>
  <c r="BC425" i="1"/>
  <c r="BK425" i="1"/>
  <c r="BB422" i="1"/>
  <c r="BF422" i="1"/>
  <c r="BJ422" i="1"/>
  <c r="BC422" i="1"/>
  <c r="BG422" i="1"/>
  <c r="BK422" i="1"/>
  <c r="AZ422" i="1"/>
  <c r="BD422" i="1"/>
  <c r="BH422" i="1"/>
  <c r="BL422" i="1"/>
  <c r="BA422" i="1"/>
  <c r="BE422" i="1"/>
  <c r="BI422" i="1"/>
  <c r="BM422" i="1"/>
  <c r="BB420" i="1"/>
  <c r="BF420" i="1"/>
  <c r="BJ420" i="1"/>
  <c r="BC420" i="1"/>
  <c r="BG420" i="1"/>
  <c r="BK420" i="1"/>
  <c r="AZ420" i="1"/>
  <c r="BD420" i="1"/>
  <c r="BH420" i="1"/>
  <c r="BL420" i="1"/>
  <c r="BM420" i="1"/>
  <c r="BA420" i="1"/>
  <c r="BE420" i="1"/>
  <c r="BI420" i="1"/>
  <c r="AZ417" i="1"/>
  <c r="BD417" i="1"/>
  <c r="BH417" i="1"/>
  <c r="BL417" i="1"/>
  <c r="BA417" i="1"/>
  <c r="BE417" i="1"/>
  <c r="BI417" i="1"/>
  <c r="BM417" i="1"/>
  <c r="BB417" i="1"/>
  <c r="BF417" i="1"/>
  <c r="BJ417" i="1"/>
  <c r="BG417" i="1"/>
  <c r="BK417" i="1"/>
  <c r="BC417" i="1"/>
  <c r="AZ413" i="1"/>
  <c r="BD413" i="1"/>
  <c r="BH413" i="1"/>
  <c r="BL413" i="1"/>
  <c r="BA413" i="1"/>
  <c r="BE413" i="1"/>
  <c r="BI413" i="1"/>
  <c r="BM413" i="1"/>
  <c r="BB413" i="1"/>
  <c r="BF413" i="1"/>
  <c r="BJ413" i="1"/>
  <c r="BC413" i="1"/>
  <c r="BK413" i="1"/>
  <c r="BG413" i="1"/>
  <c r="AZ411" i="1"/>
  <c r="BD411" i="1"/>
  <c r="BH411" i="1"/>
  <c r="BL411" i="1"/>
  <c r="BA411" i="1"/>
  <c r="BE411" i="1"/>
  <c r="BI411" i="1"/>
  <c r="BM411" i="1"/>
  <c r="BB411" i="1"/>
  <c r="BF411" i="1"/>
  <c r="BJ411" i="1"/>
  <c r="BK411" i="1"/>
  <c r="BC411" i="1"/>
  <c r="BG411" i="1"/>
  <c r="BB406" i="1"/>
  <c r="BF406" i="1"/>
  <c r="BJ406" i="1"/>
  <c r="BC406" i="1"/>
  <c r="BG406" i="1"/>
  <c r="BK406" i="1"/>
  <c r="AZ406" i="1"/>
  <c r="BD406" i="1"/>
  <c r="BH406" i="1"/>
  <c r="BL406" i="1"/>
  <c r="BA406" i="1"/>
  <c r="BM406" i="1"/>
  <c r="BE406" i="1"/>
  <c r="BI406" i="1"/>
  <c r="BB402" i="1"/>
  <c r="BF402" i="1"/>
  <c r="BJ402" i="1"/>
  <c r="BC402" i="1"/>
  <c r="BG402" i="1"/>
  <c r="BK402" i="1"/>
  <c r="AZ402" i="1"/>
  <c r="BD402" i="1"/>
  <c r="BH402" i="1"/>
  <c r="BL402" i="1"/>
  <c r="BI402" i="1"/>
  <c r="BM402" i="1"/>
  <c r="BA402" i="1"/>
  <c r="BE402" i="1"/>
  <c r="BB400" i="1"/>
  <c r="BF400" i="1"/>
  <c r="BJ400" i="1"/>
  <c r="BC400" i="1"/>
  <c r="BG400" i="1"/>
  <c r="BK400" i="1"/>
  <c r="AZ400" i="1"/>
  <c r="BD400" i="1"/>
  <c r="BH400" i="1"/>
  <c r="BL400" i="1"/>
  <c r="BE400" i="1"/>
  <c r="BA400" i="1"/>
  <c r="BI400" i="1"/>
  <c r="BM400" i="1"/>
  <c r="AZ397" i="1"/>
  <c r="BD397" i="1"/>
  <c r="BH397" i="1"/>
  <c r="BL397" i="1"/>
  <c r="BA397" i="1"/>
  <c r="BE397" i="1"/>
  <c r="BI397" i="1"/>
  <c r="BM397" i="1"/>
  <c r="BB397" i="1"/>
  <c r="BF397" i="1"/>
  <c r="BJ397" i="1"/>
  <c r="BK397" i="1"/>
  <c r="BC397" i="1"/>
  <c r="BG397" i="1"/>
  <c r="BB394" i="1"/>
  <c r="BF394" i="1"/>
  <c r="BJ394" i="1"/>
  <c r="BC394" i="1"/>
  <c r="BG394" i="1"/>
  <c r="BK394" i="1"/>
  <c r="AZ394" i="1"/>
  <c r="BD394" i="1"/>
  <c r="BH394" i="1"/>
  <c r="BL394" i="1"/>
  <c r="BI394" i="1"/>
  <c r="BE394" i="1"/>
  <c r="BM394" i="1"/>
  <c r="BA394" i="1"/>
  <c r="AZ391" i="1"/>
  <c r="BD391" i="1"/>
  <c r="BH391" i="1"/>
  <c r="BL391" i="1"/>
  <c r="BA391" i="1"/>
  <c r="BE391" i="1"/>
  <c r="BI391" i="1"/>
  <c r="BM391" i="1"/>
  <c r="BB391" i="1"/>
  <c r="BF391" i="1"/>
  <c r="BJ391" i="1"/>
  <c r="BC391" i="1"/>
  <c r="BG391" i="1"/>
  <c r="BK391" i="1"/>
  <c r="BB388" i="1"/>
  <c r="BF388" i="1"/>
  <c r="BJ388" i="1"/>
  <c r="BC388" i="1"/>
  <c r="BG388" i="1"/>
  <c r="BK388" i="1"/>
  <c r="AZ388" i="1"/>
  <c r="BD388" i="1"/>
  <c r="BH388" i="1"/>
  <c r="BL388" i="1"/>
  <c r="BM388" i="1"/>
  <c r="BI388" i="1"/>
  <c r="BA388" i="1"/>
  <c r="BE388" i="1"/>
  <c r="AZ385" i="1"/>
  <c r="BD385" i="1"/>
  <c r="BH385" i="1"/>
  <c r="BL385" i="1"/>
  <c r="BA385" i="1"/>
  <c r="BE385" i="1"/>
  <c r="BI385" i="1"/>
  <c r="BM385" i="1"/>
  <c r="BB385" i="1"/>
  <c r="BF385" i="1"/>
  <c r="BJ385" i="1"/>
  <c r="BG385" i="1"/>
  <c r="BC385" i="1"/>
  <c r="BK385" i="1"/>
  <c r="BB382" i="1"/>
  <c r="BF382" i="1"/>
  <c r="BJ382" i="1"/>
  <c r="BC382" i="1"/>
  <c r="BG382" i="1"/>
  <c r="BK382" i="1"/>
  <c r="AZ382" i="1"/>
  <c r="BD382" i="1"/>
  <c r="BH382" i="1"/>
  <c r="BL382" i="1"/>
  <c r="BA382" i="1"/>
  <c r="BM382" i="1"/>
  <c r="BE382" i="1"/>
  <c r="BI382" i="1"/>
  <c r="AZ379" i="1"/>
  <c r="BD379" i="1"/>
  <c r="BH379" i="1"/>
  <c r="BL379" i="1"/>
  <c r="BA379" i="1"/>
  <c r="BE379" i="1"/>
  <c r="BI379" i="1"/>
  <c r="BM379" i="1"/>
  <c r="BB379" i="1"/>
  <c r="BF379" i="1"/>
  <c r="BJ379" i="1"/>
  <c r="BK379" i="1"/>
  <c r="BG379" i="1"/>
  <c r="BC379" i="1"/>
  <c r="BB376" i="1"/>
  <c r="BF376" i="1"/>
  <c r="BJ376" i="1"/>
  <c r="BC376" i="1"/>
  <c r="BG376" i="1"/>
  <c r="BK376" i="1"/>
  <c r="AZ376" i="1"/>
  <c r="BD376" i="1"/>
  <c r="BH376" i="1"/>
  <c r="BL376" i="1"/>
  <c r="BE376" i="1"/>
  <c r="BA376" i="1"/>
  <c r="BI376" i="1"/>
  <c r="BM376" i="1"/>
  <c r="AZ373" i="1"/>
  <c r="BD373" i="1"/>
  <c r="BH373" i="1"/>
  <c r="BL373" i="1"/>
  <c r="BA373" i="1"/>
  <c r="BE373" i="1"/>
  <c r="BI373" i="1"/>
  <c r="BM373" i="1"/>
  <c r="BB373" i="1"/>
  <c r="BF373" i="1"/>
  <c r="BJ373" i="1"/>
  <c r="BC373" i="1"/>
  <c r="BK373" i="1"/>
  <c r="BG373" i="1"/>
  <c r="AZ371" i="1"/>
  <c r="BD371" i="1"/>
  <c r="BH371" i="1"/>
  <c r="BL371" i="1"/>
  <c r="BA371" i="1"/>
  <c r="BE371" i="1"/>
  <c r="BI371" i="1"/>
  <c r="BM371" i="1"/>
  <c r="BB371" i="1"/>
  <c r="BF371" i="1"/>
  <c r="BJ371" i="1"/>
  <c r="BK371" i="1"/>
  <c r="BG371" i="1"/>
  <c r="BC371" i="1"/>
  <c r="BB368" i="1"/>
  <c r="BF368" i="1"/>
  <c r="BJ368" i="1"/>
  <c r="BC368" i="1"/>
  <c r="BG368" i="1"/>
  <c r="BK368" i="1"/>
  <c r="AZ368" i="1"/>
  <c r="BD368" i="1"/>
  <c r="BH368" i="1"/>
  <c r="BL368" i="1"/>
  <c r="BE368" i="1"/>
  <c r="BI368" i="1"/>
  <c r="BA368" i="1"/>
  <c r="BM368" i="1"/>
  <c r="AZ365" i="1"/>
  <c r="BD365" i="1"/>
  <c r="BH365" i="1"/>
  <c r="BL365" i="1"/>
  <c r="BA365" i="1"/>
  <c r="BE365" i="1"/>
  <c r="BI365" i="1"/>
  <c r="BM365" i="1"/>
  <c r="BB365" i="1"/>
  <c r="BF365" i="1"/>
  <c r="BJ365" i="1"/>
  <c r="BK365" i="1"/>
  <c r="BC365" i="1"/>
  <c r="BG365" i="1"/>
  <c r="BB362" i="1"/>
  <c r="BF362" i="1"/>
  <c r="BJ362" i="1"/>
  <c r="BC362" i="1"/>
  <c r="BG362" i="1"/>
  <c r="BK362" i="1"/>
  <c r="AZ362" i="1"/>
  <c r="BD362" i="1"/>
  <c r="BH362" i="1"/>
  <c r="BL362" i="1"/>
  <c r="BI362" i="1"/>
  <c r="BM362" i="1"/>
  <c r="BE362" i="1"/>
  <c r="BA362" i="1"/>
  <c r="AZ359" i="1"/>
  <c r="BD359" i="1"/>
  <c r="BH359" i="1"/>
  <c r="BL359" i="1"/>
  <c r="BA359" i="1"/>
  <c r="BE359" i="1"/>
  <c r="BI359" i="1"/>
  <c r="BM359" i="1"/>
  <c r="BB359" i="1"/>
  <c r="BF359" i="1"/>
  <c r="BJ359" i="1"/>
  <c r="BC359" i="1"/>
  <c r="BG359" i="1"/>
  <c r="BK359" i="1"/>
  <c r="BB356" i="1"/>
  <c r="BF356" i="1"/>
  <c r="BJ356" i="1"/>
  <c r="BC356" i="1"/>
  <c r="BG356" i="1"/>
  <c r="BK356" i="1"/>
  <c r="AZ356" i="1"/>
  <c r="BD356" i="1"/>
  <c r="BH356" i="1"/>
  <c r="BL356" i="1"/>
  <c r="BM356" i="1"/>
  <c r="BA356" i="1"/>
  <c r="BI356" i="1"/>
  <c r="BE356" i="1"/>
  <c r="AZ353" i="1"/>
  <c r="BD353" i="1"/>
  <c r="BH353" i="1"/>
  <c r="BL353" i="1"/>
  <c r="BA353" i="1"/>
  <c r="BE353" i="1"/>
  <c r="BI353" i="1"/>
  <c r="BM353" i="1"/>
  <c r="BB353" i="1"/>
  <c r="BF353" i="1"/>
  <c r="BJ353" i="1"/>
  <c r="BG353" i="1"/>
  <c r="BK353" i="1"/>
  <c r="BC353" i="1"/>
  <c r="BB350" i="1"/>
  <c r="BF350" i="1"/>
  <c r="BJ350" i="1"/>
  <c r="BC350" i="1"/>
  <c r="BG350" i="1"/>
  <c r="BK350" i="1"/>
  <c r="AZ350" i="1"/>
  <c r="BD350" i="1"/>
  <c r="BH350" i="1"/>
  <c r="BL350" i="1"/>
  <c r="BA350" i="1"/>
  <c r="BE350" i="1"/>
  <c r="BI350" i="1"/>
  <c r="BM350" i="1"/>
  <c r="AZ347" i="1"/>
  <c r="BD347" i="1"/>
  <c r="BH347" i="1"/>
  <c r="BL347" i="1"/>
  <c r="BA347" i="1"/>
  <c r="BE347" i="1"/>
  <c r="BI347" i="1"/>
  <c r="BM347" i="1"/>
  <c r="BB347" i="1"/>
  <c r="BF347" i="1"/>
  <c r="BJ347" i="1"/>
  <c r="BK347" i="1"/>
  <c r="BC347" i="1"/>
  <c r="BG347" i="1"/>
  <c r="AZ345" i="1"/>
  <c r="BD345" i="1"/>
  <c r="BH345" i="1"/>
  <c r="BL345" i="1"/>
  <c r="BA345" i="1"/>
  <c r="BE345" i="1"/>
  <c r="BI345" i="1"/>
  <c r="BM345" i="1"/>
  <c r="BB345" i="1"/>
  <c r="BF345" i="1"/>
  <c r="BJ345" i="1"/>
  <c r="BG345" i="1"/>
  <c r="BK345" i="1"/>
  <c r="BC345" i="1"/>
  <c r="BB342" i="1"/>
  <c r="BF342" i="1"/>
  <c r="BJ342" i="1"/>
  <c r="BC342" i="1"/>
  <c r="BG342" i="1"/>
  <c r="BK342" i="1"/>
  <c r="AZ342" i="1"/>
  <c r="BD342" i="1"/>
  <c r="BH342" i="1"/>
  <c r="BL342" i="1"/>
  <c r="BA342" i="1"/>
  <c r="BE342" i="1"/>
  <c r="BI342" i="1"/>
  <c r="BM342" i="1"/>
  <c r="AZ339" i="1"/>
  <c r="BD339" i="1"/>
  <c r="BH339" i="1"/>
  <c r="BL339" i="1"/>
  <c r="BA339" i="1"/>
  <c r="BE339" i="1"/>
  <c r="BI339" i="1"/>
  <c r="BM339" i="1"/>
  <c r="BB339" i="1"/>
  <c r="BF339" i="1"/>
  <c r="BJ339" i="1"/>
  <c r="BK339" i="1"/>
  <c r="BG339" i="1"/>
  <c r="BC339" i="1"/>
  <c r="BA336" i="1"/>
  <c r="BB336" i="1"/>
  <c r="BF336" i="1"/>
  <c r="BJ336" i="1"/>
  <c r="BC336" i="1"/>
  <c r="BG336" i="1"/>
  <c r="BK336" i="1"/>
  <c r="BD336" i="1"/>
  <c r="BH336" i="1"/>
  <c r="BL336" i="1"/>
  <c r="BE336" i="1"/>
  <c r="BI336" i="1"/>
  <c r="BM336" i="1"/>
  <c r="AZ336" i="1"/>
  <c r="BC333" i="1"/>
  <c r="BG333" i="1"/>
  <c r="BK333" i="1"/>
  <c r="BA333" i="1"/>
  <c r="BE333" i="1"/>
  <c r="BI333" i="1"/>
  <c r="BM333" i="1"/>
  <c r="BD333" i="1"/>
  <c r="BL333" i="1"/>
  <c r="BF333" i="1"/>
  <c r="AZ333" i="1"/>
  <c r="BH333" i="1"/>
  <c r="BJ333" i="1"/>
  <c r="BB333" i="1"/>
  <c r="BA330" i="1"/>
  <c r="BE330" i="1"/>
  <c r="BI330" i="1"/>
  <c r="BM330" i="1"/>
  <c r="BC330" i="1"/>
  <c r="BG330" i="1"/>
  <c r="BK330" i="1"/>
  <c r="BF330" i="1"/>
  <c r="AZ330" i="1"/>
  <c r="BH330" i="1"/>
  <c r="BB330" i="1"/>
  <c r="BJ330" i="1"/>
  <c r="BD330" i="1"/>
  <c r="BL330" i="1"/>
  <c r="BA328" i="1"/>
  <c r="BE328" i="1"/>
  <c r="BI328" i="1"/>
  <c r="BM328" i="1"/>
  <c r="BB328" i="1"/>
  <c r="BC328" i="1"/>
  <c r="BG328" i="1"/>
  <c r="BK328" i="1"/>
  <c r="AZ328" i="1"/>
  <c r="BJ328" i="1"/>
  <c r="BD328" i="1"/>
  <c r="BL328" i="1"/>
  <c r="BF328" i="1"/>
  <c r="BH328" i="1"/>
  <c r="BC325" i="1"/>
  <c r="BG325" i="1"/>
  <c r="BK325" i="1"/>
  <c r="AZ325" i="1"/>
  <c r="BD325" i="1"/>
  <c r="BH325" i="1"/>
  <c r="BL325" i="1"/>
  <c r="BA325" i="1"/>
  <c r="BE325" i="1"/>
  <c r="BI325" i="1"/>
  <c r="BM325" i="1"/>
  <c r="BJ325" i="1"/>
  <c r="BB325" i="1"/>
  <c r="BF325" i="1"/>
  <c r="BA322" i="1"/>
  <c r="BE322" i="1"/>
  <c r="BI322" i="1"/>
  <c r="BM322" i="1"/>
  <c r="BB322" i="1"/>
  <c r="BF322" i="1"/>
  <c r="BJ322" i="1"/>
  <c r="BC322" i="1"/>
  <c r="BG322" i="1"/>
  <c r="BK322" i="1"/>
  <c r="BD322" i="1"/>
  <c r="BH322" i="1"/>
  <c r="BL322" i="1"/>
  <c r="AZ322" i="1"/>
  <c r="BC319" i="1"/>
  <c r="BG319" i="1"/>
  <c r="BK319" i="1"/>
  <c r="AZ319" i="1"/>
  <c r="BD319" i="1"/>
  <c r="BH319" i="1"/>
  <c r="BL319" i="1"/>
  <c r="BA319" i="1"/>
  <c r="BE319" i="1"/>
  <c r="BI319" i="1"/>
  <c r="BM319" i="1"/>
  <c r="BB319" i="1"/>
  <c r="BF319" i="1"/>
  <c r="BJ319" i="1"/>
  <c r="BA316" i="1"/>
  <c r="BE316" i="1"/>
  <c r="BI316" i="1"/>
  <c r="BM316" i="1"/>
  <c r="BB316" i="1"/>
  <c r="BF316" i="1"/>
  <c r="BJ316" i="1"/>
  <c r="BC316" i="1"/>
  <c r="BG316" i="1"/>
  <c r="BK316" i="1"/>
  <c r="BH316" i="1"/>
  <c r="BL316" i="1"/>
  <c r="AZ316" i="1"/>
  <c r="BD316" i="1"/>
  <c r="BC313" i="1"/>
  <c r="BG313" i="1"/>
  <c r="BK313" i="1"/>
  <c r="AZ313" i="1"/>
  <c r="BD313" i="1"/>
  <c r="BH313" i="1"/>
  <c r="BL313" i="1"/>
  <c r="BA313" i="1"/>
  <c r="BE313" i="1"/>
  <c r="BI313" i="1"/>
  <c r="BM313" i="1"/>
  <c r="BB313" i="1"/>
  <c r="BF313" i="1"/>
  <c r="BJ313" i="1"/>
  <c r="BC311" i="1"/>
  <c r="BG311" i="1"/>
  <c r="BK311" i="1"/>
  <c r="AZ311" i="1"/>
  <c r="BD311" i="1"/>
  <c r="BH311" i="1"/>
  <c r="BL311" i="1"/>
  <c r="BA311" i="1"/>
  <c r="BE311" i="1"/>
  <c r="BI311" i="1"/>
  <c r="BM311" i="1"/>
  <c r="BB311" i="1"/>
  <c r="BF311" i="1"/>
  <c r="BJ311" i="1"/>
  <c r="BA308" i="1"/>
  <c r="BE308" i="1"/>
  <c r="BI308" i="1"/>
  <c r="BM308" i="1"/>
  <c r="BB308" i="1"/>
  <c r="BF308" i="1"/>
  <c r="BJ308" i="1"/>
  <c r="BC308" i="1"/>
  <c r="BG308" i="1"/>
  <c r="BK308" i="1"/>
  <c r="BH308" i="1"/>
  <c r="BL308" i="1"/>
  <c r="AZ308" i="1"/>
  <c r="BD308" i="1"/>
  <c r="BC305" i="1"/>
  <c r="BG305" i="1"/>
  <c r="BK305" i="1"/>
  <c r="AZ305" i="1"/>
  <c r="BD305" i="1"/>
  <c r="BH305" i="1"/>
  <c r="BL305" i="1"/>
  <c r="BA305" i="1"/>
  <c r="BE305" i="1"/>
  <c r="BI305" i="1"/>
  <c r="BM305" i="1"/>
  <c r="BB305" i="1"/>
  <c r="BF305" i="1"/>
  <c r="BJ305" i="1"/>
  <c r="BA302" i="1"/>
  <c r="BE302" i="1"/>
  <c r="BI302" i="1"/>
  <c r="BM302" i="1"/>
  <c r="BB302" i="1"/>
  <c r="BF302" i="1"/>
  <c r="BJ302" i="1"/>
  <c r="BC302" i="1"/>
  <c r="BG302" i="1"/>
  <c r="BK302" i="1"/>
  <c r="BL302" i="1"/>
  <c r="AZ302" i="1"/>
  <c r="BD302" i="1"/>
  <c r="BH302" i="1"/>
  <c r="BC299" i="1"/>
  <c r="BG299" i="1"/>
  <c r="BK299" i="1"/>
  <c r="AZ299" i="1"/>
  <c r="BD299" i="1"/>
  <c r="BH299" i="1"/>
  <c r="BL299" i="1"/>
  <c r="BA299" i="1"/>
  <c r="BE299" i="1"/>
  <c r="BI299" i="1"/>
  <c r="BM299" i="1"/>
  <c r="BF299" i="1"/>
  <c r="BJ299" i="1"/>
  <c r="BB299" i="1"/>
  <c r="BA296" i="1"/>
  <c r="BE296" i="1"/>
  <c r="BI296" i="1"/>
  <c r="BM296" i="1"/>
  <c r="BB296" i="1"/>
  <c r="BF296" i="1"/>
  <c r="BJ296" i="1"/>
  <c r="BC296" i="1"/>
  <c r="BG296" i="1"/>
  <c r="BK296" i="1"/>
  <c r="AZ296" i="1"/>
  <c r="BD296" i="1"/>
  <c r="BH296" i="1"/>
  <c r="BL296" i="1"/>
  <c r="BA294" i="1"/>
  <c r="BE294" i="1"/>
  <c r="BI294" i="1"/>
  <c r="BM294" i="1"/>
  <c r="BB294" i="1"/>
  <c r="BF294" i="1"/>
  <c r="BJ294" i="1"/>
  <c r="BC294" i="1"/>
  <c r="BG294" i="1"/>
  <c r="BK294" i="1"/>
  <c r="BL294" i="1"/>
  <c r="AZ294" i="1"/>
  <c r="BD294" i="1"/>
  <c r="BH294" i="1"/>
  <c r="BA292" i="1"/>
  <c r="BE292" i="1"/>
  <c r="BI292" i="1"/>
  <c r="BM292" i="1"/>
  <c r="BB292" i="1"/>
  <c r="BF292" i="1"/>
  <c r="BJ292" i="1"/>
  <c r="BC292" i="1"/>
  <c r="BG292" i="1"/>
  <c r="BK292" i="1"/>
  <c r="BH292" i="1"/>
  <c r="BL292" i="1"/>
  <c r="AZ292" i="1"/>
  <c r="BD292" i="1"/>
  <c r="BC289" i="1"/>
  <c r="BG289" i="1"/>
  <c r="BK289" i="1"/>
  <c r="AZ289" i="1"/>
  <c r="BD289" i="1"/>
  <c r="BH289" i="1"/>
  <c r="BL289" i="1"/>
  <c r="BA289" i="1"/>
  <c r="BE289" i="1"/>
  <c r="BI289" i="1"/>
  <c r="BM289" i="1"/>
  <c r="BB289" i="1"/>
  <c r="BF289" i="1"/>
  <c r="BJ289" i="1"/>
  <c r="BA286" i="1"/>
  <c r="BE286" i="1"/>
  <c r="BI286" i="1"/>
  <c r="BM286" i="1"/>
  <c r="BB286" i="1"/>
  <c r="BF286" i="1"/>
  <c r="BJ286" i="1"/>
  <c r="BC286" i="1"/>
  <c r="BG286" i="1"/>
  <c r="BK286" i="1"/>
  <c r="BL286" i="1"/>
  <c r="AZ286" i="1"/>
  <c r="BD286" i="1"/>
  <c r="BH286" i="1"/>
  <c r="BC283" i="1"/>
  <c r="BG283" i="1"/>
  <c r="BK283" i="1"/>
  <c r="AZ283" i="1"/>
  <c r="BD283" i="1"/>
  <c r="BH283" i="1"/>
  <c r="BL283" i="1"/>
  <c r="BA283" i="1"/>
  <c r="BE283" i="1"/>
  <c r="BI283" i="1"/>
  <c r="BM283" i="1"/>
  <c r="BF283" i="1"/>
  <c r="BJ283" i="1"/>
  <c r="BB283" i="1"/>
  <c r="BA280" i="1"/>
  <c r="BE280" i="1"/>
  <c r="BI280" i="1"/>
  <c r="BM280" i="1"/>
  <c r="BB280" i="1"/>
  <c r="BF280" i="1"/>
  <c r="BJ280" i="1"/>
  <c r="BC280" i="1"/>
  <c r="BG280" i="1"/>
  <c r="BK280" i="1"/>
  <c r="AZ280" i="1"/>
  <c r="BD280" i="1"/>
  <c r="BH280" i="1"/>
  <c r="BL280" i="1"/>
  <c r="BC277" i="1"/>
  <c r="BG277" i="1"/>
  <c r="BK277" i="1"/>
  <c r="AZ277" i="1"/>
  <c r="BD277" i="1"/>
  <c r="BH277" i="1"/>
  <c r="BL277" i="1"/>
  <c r="BA277" i="1"/>
  <c r="BE277" i="1"/>
  <c r="BI277" i="1"/>
  <c r="BM277" i="1"/>
  <c r="BJ277" i="1"/>
  <c r="BB277" i="1"/>
  <c r="BF277" i="1"/>
  <c r="BC275" i="1"/>
  <c r="BG275" i="1"/>
  <c r="BK275" i="1"/>
  <c r="AZ275" i="1"/>
  <c r="BD275" i="1"/>
  <c r="BH275" i="1"/>
  <c r="BL275" i="1"/>
  <c r="BA275" i="1"/>
  <c r="BE275" i="1"/>
  <c r="BI275" i="1"/>
  <c r="BM275" i="1"/>
  <c r="BF275" i="1"/>
  <c r="BJ275" i="1"/>
  <c r="BB275" i="1"/>
  <c r="BA272" i="1"/>
  <c r="BE272" i="1"/>
  <c r="BI272" i="1"/>
  <c r="BM272" i="1"/>
  <c r="BB272" i="1"/>
  <c r="BF272" i="1"/>
  <c r="BJ272" i="1"/>
  <c r="BC272" i="1"/>
  <c r="BG272" i="1"/>
  <c r="BK272" i="1"/>
  <c r="AZ272" i="1"/>
  <c r="BD272" i="1"/>
  <c r="BH272" i="1"/>
  <c r="BL272" i="1"/>
  <c r="BC269" i="1"/>
  <c r="BG269" i="1"/>
  <c r="BK269" i="1"/>
  <c r="AZ269" i="1"/>
  <c r="BD269" i="1"/>
  <c r="BH269" i="1"/>
  <c r="BL269" i="1"/>
  <c r="BA269" i="1"/>
  <c r="BE269" i="1"/>
  <c r="BI269" i="1"/>
  <c r="BM269" i="1"/>
  <c r="BJ269" i="1"/>
  <c r="BB269" i="1"/>
  <c r="BF269" i="1"/>
  <c r="BA266" i="1"/>
  <c r="BE266" i="1"/>
  <c r="BI266" i="1"/>
  <c r="BM266" i="1"/>
  <c r="BB266" i="1"/>
  <c r="BF266" i="1"/>
  <c r="BJ266" i="1"/>
  <c r="BC266" i="1"/>
  <c r="BG266" i="1"/>
  <c r="BK266" i="1"/>
  <c r="BD266" i="1"/>
  <c r="BH266" i="1"/>
  <c r="BL266" i="1"/>
  <c r="AZ266" i="1"/>
  <c r="BA264" i="1"/>
  <c r="BE264" i="1"/>
  <c r="BI264" i="1"/>
  <c r="BM264" i="1"/>
  <c r="BB264" i="1"/>
  <c r="BF264" i="1"/>
  <c r="BJ264" i="1"/>
  <c r="BC264" i="1"/>
  <c r="BG264" i="1"/>
  <c r="BK264" i="1"/>
  <c r="AZ264" i="1"/>
  <c r="BD264" i="1"/>
  <c r="BH264" i="1"/>
  <c r="BL264" i="1"/>
  <c r="BA256" i="1"/>
  <c r="BE256" i="1"/>
  <c r="BI256" i="1"/>
  <c r="BM256" i="1"/>
  <c r="BB256" i="1"/>
  <c r="BF256" i="1"/>
  <c r="BJ256" i="1"/>
  <c r="BC256" i="1"/>
  <c r="BG256" i="1"/>
  <c r="BK256" i="1"/>
  <c r="AZ256" i="1"/>
  <c r="BD256" i="1"/>
  <c r="BH256" i="1"/>
  <c r="BL256" i="1"/>
  <c r="BC253" i="1"/>
  <c r="BG253" i="1"/>
  <c r="BK253" i="1"/>
  <c r="AZ253" i="1"/>
  <c r="BD253" i="1"/>
  <c r="BH253" i="1"/>
  <c r="BL253" i="1"/>
  <c r="BA253" i="1"/>
  <c r="BE253" i="1"/>
  <c r="BI253" i="1"/>
  <c r="BM253" i="1"/>
  <c r="BJ253" i="1"/>
  <c r="BB253" i="1"/>
  <c r="BF253" i="1"/>
  <c r="BA250" i="1"/>
  <c r="BE250" i="1"/>
  <c r="BI250" i="1"/>
  <c r="BB250" i="1"/>
  <c r="BF250" i="1"/>
  <c r="BJ250" i="1"/>
  <c r="BC250" i="1"/>
  <c r="BG250" i="1"/>
  <c r="BD250" i="1"/>
  <c r="BM250" i="1"/>
  <c r="BH250" i="1"/>
  <c r="BK250" i="1"/>
  <c r="AZ250" i="1"/>
  <c r="BL250" i="1"/>
  <c r="BC247" i="1"/>
  <c r="BG247" i="1"/>
  <c r="BK247" i="1"/>
  <c r="AZ247" i="1"/>
  <c r="BD247" i="1"/>
  <c r="BH247" i="1"/>
  <c r="BL247" i="1"/>
  <c r="BA247" i="1"/>
  <c r="BE247" i="1"/>
  <c r="BI247" i="1"/>
  <c r="BM247" i="1"/>
  <c r="BB247" i="1"/>
  <c r="BF247" i="1"/>
  <c r="BJ247" i="1"/>
  <c r="BA244" i="1"/>
  <c r="BE244" i="1"/>
  <c r="BI244" i="1"/>
  <c r="BM244" i="1"/>
  <c r="BB244" i="1"/>
  <c r="BF244" i="1"/>
  <c r="BJ244" i="1"/>
  <c r="BC244" i="1"/>
  <c r="BG244" i="1"/>
  <c r="BK244" i="1"/>
  <c r="BH244" i="1"/>
  <c r="BL244" i="1"/>
  <c r="AZ244" i="1"/>
  <c r="BD244" i="1"/>
  <c r="BC241" i="1"/>
  <c r="BG241" i="1"/>
  <c r="BK241" i="1"/>
  <c r="AZ241" i="1"/>
  <c r="BD241" i="1"/>
  <c r="BH241" i="1"/>
  <c r="BL241" i="1"/>
  <c r="BA241" i="1"/>
  <c r="BE241" i="1"/>
  <c r="BI241" i="1"/>
  <c r="BM241" i="1"/>
  <c r="BB241" i="1"/>
  <c r="BF241" i="1"/>
  <c r="BJ241" i="1"/>
  <c r="BA238" i="1"/>
  <c r="BE238" i="1"/>
  <c r="BI238" i="1"/>
  <c r="BM238" i="1"/>
  <c r="BB238" i="1"/>
  <c r="BF238" i="1"/>
  <c r="BJ238" i="1"/>
  <c r="BC238" i="1"/>
  <c r="BG238" i="1"/>
  <c r="BK238" i="1"/>
  <c r="BL238" i="1"/>
  <c r="AZ238" i="1"/>
  <c r="BD238" i="1"/>
  <c r="BH238" i="1"/>
  <c r="BA234" i="1"/>
  <c r="BE234" i="1"/>
  <c r="BI234" i="1"/>
  <c r="BM234" i="1"/>
  <c r="BB234" i="1"/>
  <c r="BF234" i="1"/>
  <c r="BJ234" i="1"/>
  <c r="BC234" i="1"/>
  <c r="BG234" i="1"/>
  <c r="BK234" i="1"/>
  <c r="BD234" i="1"/>
  <c r="BH234" i="1"/>
  <c r="BL234" i="1"/>
  <c r="AZ234" i="1"/>
  <c r="BA231" i="1"/>
  <c r="BE231" i="1"/>
  <c r="BI231" i="1"/>
  <c r="BM231" i="1"/>
  <c r="BB231" i="1"/>
  <c r="BF231" i="1"/>
  <c r="BJ231" i="1"/>
  <c r="BD231" i="1"/>
  <c r="BL231" i="1"/>
  <c r="BG231" i="1"/>
  <c r="AZ231" i="1"/>
  <c r="BH231" i="1"/>
  <c r="BK231" i="1"/>
  <c r="BC231" i="1"/>
  <c r="BC228" i="1"/>
  <c r="BG228" i="1"/>
  <c r="BK228" i="1"/>
  <c r="AZ228" i="1"/>
  <c r="BD228" i="1"/>
  <c r="BH228" i="1"/>
  <c r="BL228" i="1"/>
  <c r="BF228" i="1"/>
  <c r="BA228" i="1"/>
  <c r="BI228" i="1"/>
  <c r="BB228" i="1"/>
  <c r="BJ228" i="1"/>
  <c r="BE228" i="1"/>
  <c r="BM228" i="1"/>
  <c r="BA225" i="1"/>
  <c r="BE225" i="1"/>
  <c r="BI225" i="1"/>
  <c r="BM225" i="1"/>
  <c r="BB225" i="1"/>
  <c r="BF225" i="1"/>
  <c r="BJ225" i="1"/>
  <c r="AZ225" i="1"/>
  <c r="BH225" i="1"/>
  <c r="BC225" i="1"/>
  <c r="BK225" i="1"/>
  <c r="BD225" i="1"/>
  <c r="BL225" i="1"/>
  <c r="BG225" i="1"/>
  <c r="BC220" i="1"/>
  <c r="BG220" i="1"/>
  <c r="BK220" i="1"/>
  <c r="AZ220" i="1"/>
  <c r="BD220" i="1"/>
  <c r="BH220" i="1"/>
  <c r="BL220" i="1"/>
  <c r="BF220" i="1"/>
  <c r="BA220" i="1"/>
  <c r="BI220" i="1"/>
  <c r="BB220" i="1"/>
  <c r="BJ220" i="1"/>
  <c r="BE220" i="1"/>
  <c r="BM220" i="1"/>
  <c r="BA217" i="1"/>
  <c r="BE217" i="1"/>
  <c r="BI217" i="1"/>
  <c r="BM217" i="1"/>
  <c r="BB217" i="1"/>
  <c r="BF217" i="1"/>
  <c r="BJ217" i="1"/>
  <c r="AZ217" i="1"/>
  <c r="BH217" i="1"/>
  <c r="BC217" i="1"/>
  <c r="BK217" i="1"/>
  <c r="BD217" i="1"/>
  <c r="BL217" i="1"/>
  <c r="BG217" i="1"/>
  <c r="BA215" i="1"/>
  <c r="BE215" i="1"/>
  <c r="BI215" i="1"/>
  <c r="BM215" i="1"/>
  <c r="BB215" i="1"/>
  <c r="BF215" i="1"/>
  <c r="BJ215" i="1"/>
  <c r="BD215" i="1"/>
  <c r="BL215" i="1"/>
  <c r="BG215" i="1"/>
  <c r="AZ215" i="1"/>
  <c r="BH215" i="1"/>
  <c r="BK215" i="1"/>
  <c r="BC215" i="1"/>
  <c r="BC212" i="1"/>
  <c r="BG212" i="1"/>
  <c r="BK212" i="1"/>
  <c r="AZ212" i="1"/>
  <c r="BD212" i="1"/>
  <c r="BH212" i="1"/>
  <c r="BL212" i="1"/>
  <c r="BF212" i="1"/>
  <c r="BA212" i="1"/>
  <c r="BI212" i="1"/>
  <c r="BB212" i="1"/>
  <c r="BJ212" i="1"/>
  <c r="BE212" i="1"/>
  <c r="BM212" i="1"/>
  <c r="BC210" i="1"/>
  <c r="BG210" i="1"/>
  <c r="BK210" i="1"/>
  <c r="AZ210" i="1"/>
  <c r="BD210" i="1"/>
  <c r="BH210" i="1"/>
  <c r="BL210" i="1"/>
  <c r="BB210" i="1"/>
  <c r="BJ210" i="1"/>
  <c r="BE210" i="1"/>
  <c r="BM210" i="1"/>
  <c r="BF210" i="1"/>
  <c r="BA210" i="1"/>
  <c r="BI210" i="1"/>
  <c r="BA207" i="1"/>
  <c r="BE207" i="1"/>
  <c r="BI207" i="1"/>
  <c r="BM207" i="1"/>
  <c r="BB207" i="1"/>
  <c r="BF207" i="1"/>
  <c r="BJ207" i="1"/>
  <c r="BD207" i="1"/>
  <c r="BL207" i="1"/>
  <c r="BG207" i="1"/>
  <c r="AZ207" i="1"/>
  <c r="BH207" i="1"/>
  <c r="BC207" i="1"/>
  <c r="BK207" i="1"/>
  <c r="BC204" i="1"/>
  <c r="BG204" i="1"/>
  <c r="BK204" i="1"/>
  <c r="AZ204" i="1"/>
  <c r="BD204" i="1"/>
  <c r="BH204" i="1"/>
  <c r="BL204" i="1"/>
  <c r="BF204" i="1"/>
  <c r="BA204" i="1"/>
  <c r="BI204" i="1"/>
  <c r="BB204" i="1"/>
  <c r="BJ204" i="1"/>
  <c r="BE204" i="1"/>
  <c r="BM204" i="1"/>
  <c r="BA201" i="1"/>
  <c r="BE201" i="1"/>
  <c r="BI201" i="1"/>
  <c r="BM201" i="1"/>
  <c r="BB201" i="1"/>
  <c r="BF201" i="1"/>
  <c r="BJ201" i="1"/>
  <c r="AZ201" i="1"/>
  <c r="BH201" i="1"/>
  <c r="BC201" i="1"/>
  <c r="BK201" i="1"/>
  <c r="BD201" i="1"/>
  <c r="BL201" i="1"/>
  <c r="BG201" i="1"/>
  <c r="BA197" i="1"/>
  <c r="BE197" i="1"/>
  <c r="BI197" i="1"/>
  <c r="BM197" i="1"/>
  <c r="BB197" i="1"/>
  <c r="BF197" i="1"/>
  <c r="BJ197" i="1"/>
  <c r="AZ197" i="1"/>
  <c r="BH197" i="1"/>
  <c r="BC197" i="1"/>
  <c r="BK197" i="1"/>
  <c r="BD197" i="1"/>
  <c r="BL197" i="1"/>
  <c r="BG197" i="1"/>
  <c r="BC194" i="1"/>
  <c r="BG194" i="1"/>
  <c r="BK194" i="1"/>
  <c r="AZ194" i="1"/>
  <c r="BD194" i="1"/>
  <c r="BH194" i="1"/>
  <c r="BL194" i="1"/>
  <c r="BB194" i="1"/>
  <c r="BJ194" i="1"/>
  <c r="BE194" i="1"/>
  <c r="BM194" i="1"/>
  <c r="BF194" i="1"/>
  <c r="BA194" i="1"/>
  <c r="BI194" i="1"/>
  <c r="BA191" i="1"/>
  <c r="BE191" i="1"/>
  <c r="BI191" i="1"/>
  <c r="BM191" i="1"/>
  <c r="BB191" i="1"/>
  <c r="BF191" i="1"/>
  <c r="BJ191" i="1"/>
  <c r="BD191" i="1"/>
  <c r="BL191" i="1"/>
  <c r="BG191" i="1"/>
  <c r="AZ191" i="1"/>
  <c r="BH191" i="1"/>
  <c r="BC191" i="1"/>
  <c r="BK191" i="1"/>
  <c r="BC188" i="1"/>
  <c r="BG188" i="1"/>
  <c r="BK188" i="1"/>
  <c r="AZ188" i="1"/>
  <c r="BD188" i="1"/>
  <c r="BH188" i="1"/>
  <c r="BL188" i="1"/>
  <c r="BB188" i="1"/>
  <c r="BF188" i="1"/>
  <c r="BI188" i="1"/>
  <c r="BA188" i="1"/>
  <c r="BJ188" i="1"/>
  <c r="BE188" i="1"/>
  <c r="BM188" i="1"/>
  <c r="BA185" i="1"/>
  <c r="BE185" i="1"/>
  <c r="BI185" i="1"/>
  <c r="BM185" i="1"/>
  <c r="BB185" i="1"/>
  <c r="BF185" i="1"/>
  <c r="BJ185" i="1"/>
  <c r="BD185" i="1"/>
  <c r="BL185" i="1"/>
  <c r="BG185" i="1"/>
  <c r="BH185" i="1"/>
  <c r="AZ185" i="1"/>
  <c r="BK185" i="1"/>
  <c r="BC185" i="1"/>
  <c r="BC182" i="1"/>
  <c r="BG182" i="1"/>
  <c r="BK182" i="1"/>
  <c r="AZ182" i="1"/>
  <c r="BE182" i="1"/>
  <c r="BJ182" i="1"/>
  <c r="BA182" i="1"/>
  <c r="BF182" i="1"/>
  <c r="BL182" i="1"/>
  <c r="BI182" i="1"/>
  <c r="BB182" i="1"/>
  <c r="BM182" i="1"/>
  <c r="BH182" i="1"/>
  <c r="BD182" i="1"/>
  <c r="BA179" i="1"/>
  <c r="BE179" i="1"/>
  <c r="BI179" i="1"/>
  <c r="BM179" i="1"/>
  <c r="BB179" i="1"/>
  <c r="BF179" i="1"/>
  <c r="BJ179" i="1"/>
  <c r="BG179" i="1"/>
  <c r="AZ179" i="1"/>
  <c r="BH179" i="1"/>
  <c r="BL179" i="1"/>
  <c r="BC179" i="1"/>
  <c r="BD179" i="1"/>
  <c r="BK179" i="1"/>
  <c r="BC176" i="1"/>
  <c r="BG176" i="1"/>
  <c r="BK176" i="1"/>
  <c r="AZ176" i="1"/>
  <c r="BD176" i="1"/>
  <c r="BH176" i="1"/>
  <c r="BL176" i="1"/>
  <c r="BA176" i="1"/>
  <c r="BI176" i="1"/>
  <c r="BB176" i="1"/>
  <c r="BJ176" i="1"/>
  <c r="BE176" i="1"/>
  <c r="BF176" i="1"/>
  <c r="BM176" i="1"/>
  <c r="BA173" i="1"/>
  <c r="BE173" i="1"/>
  <c r="BI173" i="1"/>
  <c r="BM173" i="1"/>
  <c r="BB173" i="1"/>
  <c r="BF173" i="1"/>
  <c r="BJ173" i="1"/>
  <c r="BC173" i="1"/>
  <c r="BK173" i="1"/>
  <c r="BD173" i="1"/>
  <c r="BL173" i="1"/>
  <c r="AZ173" i="1"/>
  <c r="BG173" i="1"/>
  <c r="BH173" i="1"/>
  <c r="BC170" i="1"/>
  <c r="BG170" i="1"/>
  <c r="BK170" i="1"/>
  <c r="AZ170" i="1"/>
  <c r="BD170" i="1"/>
  <c r="BH170" i="1"/>
  <c r="BL170" i="1"/>
  <c r="BE170" i="1"/>
  <c r="BM170" i="1"/>
  <c r="BF170" i="1"/>
  <c r="BI170" i="1"/>
  <c r="BJ170" i="1"/>
  <c r="BA170" i="1"/>
  <c r="BB170" i="1"/>
  <c r="BC168" i="1"/>
  <c r="BG168" i="1"/>
  <c r="BK168" i="1"/>
  <c r="AZ168" i="1"/>
  <c r="BD168" i="1"/>
  <c r="BH168" i="1"/>
  <c r="BL168" i="1"/>
  <c r="BA168" i="1"/>
  <c r="BI168" i="1"/>
  <c r="BB168" i="1"/>
  <c r="BJ168" i="1"/>
  <c r="BE168" i="1"/>
  <c r="BF168" i="1"/>
  <c r="BM168" i="1"/>
  <c r="BA165" i="1"/>
  <c r="BE165" i="1"/>
  <c r="BI165" i="1"/>
  <c r="BM165" i="1"/>
  <c r="BB165" i="1"/>
  <c r="BF165" i="1"/>
  <c r="BJ165" i="1"/>
  <c r="BC165" i="1"/>
  <c r="BK165" i="1"/>
  <c r="BD165" i="1"/>
  <c r="BL165" i="1"/>
  <c r="AZ165" i="1"/>
  <c r="BG165" i="1"/>
  <c r="BH165" i="1"/>
  <c r="BC162" i="1"/>
  <c r="BG162" i="1"/>
  <c r="BK162" i="1"/>
  <c r="AZ162" i="1"/>
  <c r="BD162" i="1"/>
  <c r="BH162" i="1"/>
  <c r="BL162" i="1"/>
  <c r="BE162" i="1"/>
  <c r="BM162" i="1"/>
  <c r="BF162" i="1"/>
  <c r="BI162" i="1"/>
  <c r="BJ162" i="1"/>
  <c r="BA162" i="1"/>
  <c r="BB162" i="1"/>
  <c r="BA159" i="1"/>
  <c r="BE159" i="1"/>
  <c r="BI159" i="1"/>
  <c r="BM159" i="1"/>
  <c r="BB159" i="1"/>
  <c r="BF159" i="1"/>
  <c r="BJ159" i="1"/>
  <c r="BG159" i="1"/>
  <c r="AZ159" i="1"/>
  <c r="BH159" i="1"/>
  <c r="BC159" i="1"/>
  <c r="BD159" i="1"/>
  <c r="BK159" i="1"/>
  <c r="BL159" i="1"/>
  <c r="BA155" i="1"/>
  <c r="BE155" i="1"/>
  <c r="BI155" i="1"/>
  <c r="BM155" i="1"/>
  <c r="BB155" i="1"/>
  <c r="BF155" i="1"/>
  <c r="BJ155" i="1"/>
  <c r="BG155" i="1"/>
  <c r="AZ155" i="1"/>
  <c r="BH155" i="1"/>
  <c r="BK155" i="1"/>
  <c r="BL155" i="1"/>
  <c r="BC155" i="1"/>
  <c r="BD155" i="1"/>
  <c r="BA153" i="1"/>
  <c r="BE153" i="1"/>
  <c r="BI153" i="1"/>
  <c r="BM153" i="1"/>
  <c r="BB153" i="1"/>
  <c r="BF153" i="1"/>
  <c r="BJ153" i="1"/>
  <c r="BC153" i="1"/>
  <c r="BK153" i="1"/>
  <c r="BD153" i="1"/>
  <c r="BL153" i="1"/>
  <c r="BG153" i="1"/>
  <c r="BH153" i="1"/>
  <c r="AZ153" i="1"/>
  <c r="BC150" i="1"/>
  <c r="BG150" i="1"/>
  <c r="BK150" i="1"/>
  <c r="AZ150" i="1"/>
  <c r="BD150" i="1"/>
  <c r="BH150" i="1"/>
  <c r="BL150" i="1"/>
  <c r="BE150" i="1"/>
  <c r="BM150" i="1"/>
  <c r="BF150" i="1"/>
  <c r="BA150" i="1"/>
  <c r="BB150" i="1"/>
  <c r="BI150" i="1"/>
  <c r="BJ150" i="1"/>
  <c r="BA147" i="1"/>
  <c r="BE147" i="1"/>
  <c r="BI147" i="1"/>
  <c r="BM147" i="1"/>
  <c r="BB147" i="1"/>
  <c r="BF147" i="1"/>
  <c r="BJ147" i="1"/>
  <c r="BG147" i="1"/>
  <c r="AZ147" i="1"/>
  <c r="BH147" i="1"/>
  <c r="BK147" i="1"/>
  <c r="BL147" i="1"/>
  <c r="BC147" i="1"/>
  <c r="BD147" i="1"/>
  <c r="BC144" i="1"/>
  <c r="BG144" i="1"/>
  <c r="BK144" i="1"/>
  <c r="AZ144" i="1"/>
  <c r="BD144" i="1"/>
  <c r="BH144" i="1"/>
  <c r="BL144" i="1"/>
  <c r="BA144" i="1"/>
  <c r="BI144" i="1"/>
  <c r="BB144" i="1"/>
  <c r="BJ144" i="1"/>
  <c r="BE144" i="1"/>
  <c r="BF144" i="1"/>
  <c r="BM144" i="1"/>
  <c r="BA141" i="1"/>
  <c r="BE141" i="1"/>
  <c r="BI141" i="1"/>
  <c r="BM141" i="1"/>
  <c r="BB141" i="1"/>
  <c r="BF141" i="1"/>
  <c r="BJ141" i="1"/>
  <c r="BC141" i="1"/>
  <c r="BK141" i="1"/>
  <c r="BD141" i="1"/>
  <c r="BL141" i="1"/>
  <c r="AZ141" i="1"/>
  <c r="BG141" i="1"/>
  <c r="BH141" i="1"/>
  <c r="BC132" i="1"/>
  <c r="BG132" i="1"/>
  <c r="BK132" i="1"/>
  <c r="AZ132" i="1"/>
  <c r="BD132" i="1"/>
  <c r="BH132" i="1"/>
  <c r="BL132" i="1"/>
  <c r="BA132" i="1"/>
  <c r="BI132" i="1"/>
  <c r="BB132" i="1"/>
  <c r="BJ132" i="1"/>
  <c r="BM132" i="1"/>
  <c r="BE132" i="1"/>
  <c r="BF132" i="1"/>
  <c r="BC130" i="1"/>
  <c r="BG130" i="1"/>
  <c r="BK130" i="1"/>
  <c r="AZ130" i="1"/>
  <c r="BD130" i="1"/>
  <c r="BH130" i="1"/>
  <c r="BL130" i="1"/>
  <c r="BE130" i="1"/>
  <c r="BM130" i="1"/>
  <c r="BF130" i="1"/>
  <c r="BI130" i="1"/>
  <c r="BJ130" i="1"/>
  <c r="BA130" i="1"/>
  <c r="BB130" i="1"/>
  <c r="BA127" i="1"/>
  <c r="BE127" i="1"/>
  <c r="BI127" i="1"/>
  <c r="BM127" i="1"/>
  <c r="BB127" i="1"/>
  <c r="BF127" i="1"/>
  <c r="BJ127" i="1"/>
  <c r="BG127" i="1"/>
  <c r="AZ127" i="1"/>
  <c r="BH127" i="1"/>
  <c r="BC127" i="1"/>
  <c r="BD127" i="1"/>
  <c r="BK127" i="1"/>
  <c r="BL127" i="1"/>
  <c r="BC124" i="1"/>
  <c r="BG124" i="1"/>
  <c r="BK124" i="1"/>
  <c r="AZ124" i="1"/>
  <c r="BD124" i="1"/>
  <c r="BH124" i="1"/>
  <c r="BL124" i="1"/>
  <c r="BA124" i="1"/>
  <c r="BI124" i="1"/>
  <c r="BB124" i="1"/>
  <c r="BJ124" i="1"/>
  <c r="BM124" i="1"/>
  <c r="BE124" i="1"/>
  <c r="BF124" i="1"/>
  <c r="BA121" i="1"/>
  <c r="BE121" i="1"/>
  <c r="BI121" i="1"/>
  <c r="BM121" i="1"/>
  <c r="BB121" i="1"/>
  <c r="BF121" i="1"/>
  <c r="BJ121" i="1"/>
  <c r="BC121" i="1"/>
  <c r="BK121" i="1"/>
  <c r="BD121" i="1"/>
  <c r="BL121" i="1"/>
  <c r="BG121" i="1"/>
  <c r="BH121" i="1"/>
  <c r="AZ121" i="1"/>
  <c r="BC118" i="1"/>
  <c r="BG118" i="1"/>
  <c r="BK118" i="1"/>
  <c r="AZ118" i="1"/>
  <c r="BD118" i="1"/>
  <c r="BH118" i="1"/>
  <c r="BL118" i="1"/>
  <c r="BE118" i="1"/>
  <c r="BM118" i="1"/>
  <c r="BF118" i="1"/>
  <c r="BA118" i="1"/>
  <c r="BB118" i="1"/>
  <c r="BI118" i="1"/>
  <c r="BJ118" i="1"/>
  <c r="BC114" i="1"/>
  <c r="BG114" i="1"/>
  <c r="BK114" i="1"/>
  <c r="AZ114" i="1"/>
  <c r="BD114" i="1"/>
  <c r="BH114" i="1"/>
  <c r="BL114" i="1"/>
  <c r="BE114" i="1"/>
  <c r="BM114" i="1"/>
  <c r="BF114" i="1"/>
  <c r="BI114" i="1"/>
  <c r="BJ114" i="1"/>
  <c r="BA114" i="1"/>
  <c r="BB114" i="1"/>
  <c r="BC112" i="1"/>
  <c r="BG112" i="1"/>
  <c r="BK112" i="1"/>
  <c r="AZ112" i="1"/>
  <c r="BD112" i="1"/>
  <c r="BH112" i="1"/>
  <c r="BL112" i="1"/>
  <c r="BA112" i="1"/>
  <c r="BI112" i="1"/>
  <c r="BB112" i="1"/>
  <c r="BJ112" i="1"/>
  <c r="BE112" i="1"/>
  <c r="BF112" i="1"/>
  <c r="BM112" i="1"/>
  <c r="BA109" i="1"/>
  <c r="BE109" i="1"/>
  <c r="BI109" i="1"/>
  <c r="BM109" i="1"/>
  <c r="BB109" i="1"/>
  <c r="BF109" i="1"/>
  <c r="BJ109" i="1"/>
  <c r="BC109" i="1"/>
  <c r="BK109" i="1"/>
  <c r="BD109" i="1"/>
  <c r="BL109" i="1"/>
  <c r="BG109" i="1"/>
  <c r="BH109" i="1"/>
  <c r="AZ109" i="1"/>
  <c r="BC106" i="1"/>
  <c r="BG106" i="1"/>
  <c r="BK106" i="1"/>
  <c r="AZ106" i="1"/>
  <c r="BD106" i="1"/>
  <c r="BH106" i="1"/>
  <c r="BL106" i="1"/>
  <c r="BE106" i="1"/>
  <c r="BM106" i="1"/>
  <c r="BF106" i="1"/>
  <c r="BA106" i="1"/>
  <c r="BB106" i="1"/>
  <c r="BI106" i="1"/>
  <c r="BJ106" i="1"/>
  <c r="BA103" i="1"/>
  <c r="BE103" i="1"/>
  <c r="BI103" i="1"/>
  <c r="BM103" i="1"/>
  <c r="BB103" i="1"/>
  <c r="BF103" i="1"/>
  <c r="BJ103" i="1"/>
  <c r="BG103" i="1"/>
  <c r="AZ103" i="1"/>
  <c r="BH103" i="1"/>
  <c r="BK103" i="1"/>
  <c r="BL103" i="1"/>
  <c r="BC103" i="1"/>
  <c r="BD103" i="1"/>
  <c r="BA101" i="1"/>
  <c r="BE101" i="1"/>
  <c r="BI101" i="1"/>
  <c r="BM101" i="1"/>
  <c r="BB101" i="1"/>
  <c r="BF101" i="1"/>
  <c r="BJ101" i="1"/>
  <c r="BC101" i="1"/>
  <c r="BK101" i="1"/>
  <c r="BD101" i="1"/>
  <c r="BL101" i="1"/>
  <c r="BG101" i="1"/>
  <c r="BH101" i="1"/>
  <c r="AZ101" i="1"/>
  <c r="BA99" i="1"/>
  <c r="BE99" i="1"/>
  <c r="BI99" i="1"/>
  <c r="BM99" i="1"/>
  <c r="BB99" i="1"/>
  <c r="BF99" i="1"/>
  <c r="BJ99" i="1"/>
  <c r="BG99" i="1"/>
  <c r="AZ99" i="1"/>
  <c r="BH99" i="1"/>
  <c r="BC99" i="1"/>
  <c r="BD99" i="1"/>
  <c r="BK99" i="1"/>
  <c r="BL99" i="1"/>
  <c r="BC96" i="1"/>
  <c r="BG96" i="1"/>
  <c r="BK96" i="1"/>
  <c r="AZ96" i="1"/>
  <c r="BD96" i="1"/>
  <c r="BH96" i="1"/>
  <c r="BL96" i="1"/>
  <c r="BA96" i="1"/>
  <c r="BI96" i="1"/>
  <c r="BB96" i="1"/>
  <c r="BJ96" i="1"/>
  <c r="BM96" i="1"/>
  <c r="BE96" i="1"/>
  <c r="BF96" i="1"/>
  <c r="BA93" i="1"/>
  <c r="BE93" i="1"/>
  <c r="BI93" i="1"/>
  <c r="BM93" i="1"/>
  <c r="BB93" i="1"/>
  <c r="BF93" i="1"/>
  <c r="BJ93" i="1"/>
  <c r="BC93" i="1"/>
  <c r="BK93" i="1"/>
  <c r="BD93" i="1"/>
  <c r="BL93" i="1"/>
  <c r="BG93" i="1"/>
  <c r="BH93" i="1"/>
  <c r="AZ93" i="1"/>
  <c r="BC90" i="1"/>
  <c r="BG90" i="1"/>
  <c r="BK90" i="1"/>
  <c r="AZ90" i="1"/>
  <c r="BD90" i="1"/>
  <c r="BH90" i="1"/>
  <c r="BL90" i="1"/>
  <c r="BE90" i="1"/>
  <c r="BM90" i="1"/>
  <c r="BF90" i="1"/>
  <c r="BA90" i="1"/>
  <c r="BB90" i="1"/>
  <c r="BI90" i="1"/>
  <c r="BJ90" i="1"/>
  <c r="AZ86" i="1"/>
  <c r="BA86" i="1"/>
  <c r="BE86" i="1"/>
  <c r="BB86" i="1"/>
  <c r="BG86" i="1"/>
  <c r="BK86" i="1"/>
  <c r="BC86" i="1"/>
  <c r="BH86" i="1"/>
  <c r="BL86" i="1"/>
  <c r="BD86" i="1"/>
  <c r="BM86" i="1"/>
  <c r="BF86" i="1"/>
  <c r="BI86" i="1"/>
  <c r="BJ86" i="1"/>
  <c r="AZ84" i="1"/>
  <c r="BD84" i="1"/>
  <c r="BH84" i="1"/>
  <c r="BL84" i="1"/>
  <c r="BA84" i="1"/>
  <c r="BE84" i="1"/>
  <c r="BI84" i="1"/>
  <c r="BM84" i="1"/>
  <c r="BF84" i="1"/>
  <c r="BG84" i="1"/>
  <c r="BB84" i="1"/>
  <c r="BC84" i="1"/>
  <c r="BJ84" i="1"/>
  <c r="BK84" i="1"/>
  <c r="BB81" i="1"/>
  <c r="BF81" i="1"/>
  <c r="BJ81" i="1"/>
  <c r="BC81" i="1"/>
  <c r="BG81" i="1"/>
  <c r="BK81" i="1"/>
  <c r="AZ81" i="1"/>
  <c r="BH81" i="1"/>
  <c r="BA81" i="1"/>
  <c r="BI81" i="1"/>
  <c r="BL81" i="1"/>
  <c r="BM81" i="1"/>
  <c r="BD81" i="1"/>
  <c r="BE81" i="1"/>
  <c r="AZ78" i="1"/>
  <c r="BD78" i="1"/>
  <c r="BH78" i="1"/>
  <c r="BL78" i="1"/>
  <c r="BA78" i="1"/>
  <c r="BE78" i="1"/>
  <c r="BI78" i="1"/>
  <c r="BM78" i="1"/>
  <c r="BB78" i="1"/>
  <c r="BJ78" i="1"/>
  <c r="BC78" i="1"/>
  <c r="BK78" i="1"/>
  <c r="BF78" i="1"/>
  <c r="BG78" i="1"/>
  <c r="AZ76" i="1"/>
  <c r="BD76" i="1"/>
  <c r="BH76" i="1"/>
  <c r="BL76" i="1"/>
  <c r="BA76" i="1"/>
  <c r="BE76" i="1"/>
  <c r="BI76" i="1"/>
  <c r="BM76" i="1"/>
  <c r="BF76" i="1"/>
  <c r="BG76" i="1"/>
  <c r="BB76" i="1"/>
  <c r="BC76" i="1"/>
  <c r="BJ76" i="1"/>
  <c r="BK76" i="1"/>
  <c r="BB73" i="1"/>
  <c r="BF73" i="1"/>
  <c r="BJ73" i="1"/>
  <c r="BC73" i="1"/>
  <c r="BG73" i="1"/>
  <c r="BK73" i="1"/>
  <c r="AZ73" i="1"/>
  <c r="BH73" i="1"/>
  <c r="BA73" i="1"/>
  <c r="BI73" i="1"/>
  <c r="BL73" i="1"/>
  <c r="BM73" i="1"/>
  <c r="BD73" i="1"/>
  <c r="BE73" i="1"/>
  <c r="AZ70" i="1"/>
  <c r="BD70" i="1"/>
  <c r="BH70" i="1"/>
  <c r="BL70" i="1"/>
  <c r="BA70" i="1"/>
  <c r="BE70" i="1"/>
  <c r="BI70" i="1"/>
  <c r="BM70" i="1"/>
  <c r="BB70" i="1"/>
  <c r="BJ70" i="1"/>
  <c r="BC70" i="1"/>
  <c r="BK70" i="1"/>
  <c r="BF70" i="1"/>
  <c r="BG70" i="1"/>
  <c r="BB67" i="1"/>
  <c r="BF67" i="1"/>
  <c r="BJ67" i="1"/>
  <c r="BC67" i="1"/>
  <c r="BG67" i="1"/>
  <c r="BK67" i="1"/>
  <c r="BD67" i="1"/>
  <c r="BL67" i="1"/>
  <c r="BE67" i="1"/>
  <c r="BM67" i="1"/>
  <c r="AZ67" i="1"/>
  <c r="BA67" i="1"/>
  <c r="BH67" i="1"/>
  <c r="BI67" i="1"/>
  <c r="BB63" i="1"/>
  <c r="BF63" i="1"/>
  <c r="BJ63" i="1"/>
  <c r="BC63" i="1"/>
  <c r="BG63" i="1"/>
  <c r="BK63" i="1"/>
  <c r="BD63" i="1"/>
  <c r="BL63" i="1"/>
  <c r="BE63" i="1"/>
  <c r="BM63" i="1"/>
  <c r="BH63" i="1"/>
  <c r="BI63" i="1"/>
  <c r="AZ63" i="1"/>
  <c r="BA63" i="1"/>
  <c r="BB61" i="1"/>
  <c r="BF61" i="1"/>
  <c r="BJ61" i="1"/>
  <c r="BC61" i="1"/>
  <c r="BG61" i="1"/>
  <c r="BK61" i="1"/>
  <c r="AZ61" i="1"/>
  <c r="BH61" i="1"/>
  <c r="BA61" i="1"/>
  <c r="BI61" i="1"/>
  <c r="BD61" i="1"/>
  <c r="BE61" i="1"/>
  <c r="BL61" i="1"/>
  <c r="BM61" i="1"/>
  <c r="BB59" i="1"/>
  <c r="BF59" i="1"/>
  <c r="BJ59" i="1"/>
  <c r="BC59" i="1"/>
  <c r="BG59" i="1"/>
  <c r="BK59" i="1"/>
  <c r="BD59" i="1"/>
  <c r="BL59" i="1"/>
  <c r="BE59" i="1"/>
  <c r="BM59" i="1"/>
  <c r="AZ59" i="1"/>
  <c r="BA59" i="1"/>
  <c r="BH59" i="1"/>
  <c r="BI59" i="1"/>
  <c r="AZ56" i="1"/>
  <c r="BD56" i="1"/>
  <c r="BH56" i="1"/>
  <c r="BL56" i="1"/>
  <c r="BA56" i="1"/>
  <c r="BE56" i="1"/>
  <c r="BI56" i="1"/>
  <c r="BM56" i="1"/>
  <c r="BF56" i="1"/>
  <c r="BG56" i="1"/>
  <c r="BJ56" i="1"/>
  <c r="BK56" i="1"/>
  <c r="BB56" i="1"/>
  <c r="BC56" i="1"/>
  <c r="BB53" i="1"/>
  <c r="BF53" i="1"/>
  <c r="BJ53" i="1"/>
  <c r="BC53" i="1"/>
  <c r="BG53" i="1"/>
  <c r="BK53" i="1"/>
  <c r="AZ53" i="1"/>
  <c r="BH53" i="1"/>
  <c r="BA53" i="1"/>
  <c r="BI53" i="1"/>
  <c r="BD53" i="1"/>
  <c r="BE53" i="1"/>
  <c r="BL53" i="1"/>
  <c r="BM53" i="1"/>
  <c r="BA50" i="1"/>
  <c r="BD50" i="1"/>
  <c r="BH50" i="1"/>
  <c r="BL50" i="1"/>
  <c r="AZ50" i="1"/>
  <c r="BE50" i="1"/>
  <c r="BI50" i="1"/>
  <c r="BM50" i="1"/>
  <c r="BB50" i="1"/>
  <c r="BJ50" i="1"/>
  <c r="BC50" i="1"/>
  <c r="BK50" i="1"/>
  <c r="BF50" i="1"/>
  <c r="BG50" i="1"/>
  <c r="BB45" i="1"/>
  <c r="BF45" i="1"/>
  <c r="BJ45" i="1"/>
  <c r="BC45" i="1"/>
  <c r="BG45" i="1"/>
  <c r="BK45" i="1"/>
  <c r="AZ45" i="1"/>
  <c r="BH45" i="1"/>
  <c r="BA45" i="1"/>
  <c r="BI45" i="1"/>
  <c r="BL45" i="1"/>
  <c r="BM45" i="1"/>
  <c r="BD45" i="1"/>
  <c r="BE45" i="1"/>
  <c r="AZ42" i="1"/>
  <c r="BD42" i="1"/>
  <c r="BH42" i="1"/>
  <c r="BL42" i="1"/>
  <c r="BA42" i="1"/>
  <c r="BE42" i="1"/>
  <c r="BI42" i="1"/>
  <c r="BM42" i="1"/>
  <c r="BB42" i="1"/>
  <c r="BJ42" i="1"/>
  <c r="BC42" i="1"/>
  <c r="BK42" i="1"/>
  <c r="BF42" i="1"/>
  <c r="BG42" i="1"/>
  <c r="BB39" i="1"/>
  <c r="BF39" i="1"/>
  <c r="BJ39" i="1"/>
  <c r="BC39" i="1"/>
  <c r="BG39" i="1"/>
  <c r="BK39" i="1"/>
  <c r="BD39" i="1"/>
  <c r="BL39" i="1"/>
  <c r="BE39" i="1"/>
  <c r="BM39" i="1"/>
  <c r="AZ39" i="1"/>
  <c r="BA39" i="1"/>
  <c r="BH39" i="1"/>
  <c r="BI39" i="1"/>
  <c r="AZ36" i="1"/>
  <c r="BD36" i="1"/>
  <c r="BH36" i="1"/>
  <c r="BL36" i="1"/>
  <c r="BA36" i="1"/>
  <c r="BE36" i="1"/>
  <c r="BI36" i="1"/>
  <c r="BM36" i="1"/>
  <c r="BF36" i="1"/>
  <c r="BG36" i="1"/>
  <c r="BJ36" i="1"/>
  <c r="BK36" i="1"/>
  <c r="BB36" i="1"/>
  <c r="BC36" i="1"/>
  <c r="BL7" i="1"/>
  <c r="BM7" i="1"/>
  <c r="BI7" i="1"/>
  <c r="BK7" i="1"/>
  <c r="BG7" i="1"/>
  <c r="BH7" i="1"/>
  <c r="BF7" i="1"/>
  <c r="BJ7" i="1"/>
  <c r="BD7" i="1"/>
  <c r="BE7" i="1"/>
  <c r="BB7" i="1"/>
  <c r="BC7" i="1"/>
  <c r="AZ7" i="1"/>
  <c r="BA7" i="1"/>
  <c r="AB6" i="1"/>
  <c r="H10" i="2" s="1"/>
  <c r="AO6" i="1"/>
  <c r="H15" i="2" s="1"/>
  <c r="N7" i="1"/>
  <c r="AC22" i="1"/>
  <c r="AG22" i="1"/>
  <c r="AD22" i="1"/>
  <c r="AH22" i="1"/>
  <c r="AE22" i="1"/>
  <c r="AF22" i="1"/>
  <c r="AC20" i="1"/>
  <c r="AG20" i="1"/>
  <c r="AD20" i="1"/>
  <c r="AH20" i="1"/>
  <c r="AE20" i="1"/>
  <c r="AF20" i="1"/>
  <c r="AE19" i="1"/>
  <c r="AF19" i="1"/>
  <c r="AC19" i="1"/>
  <c r="AG19" i="1"/>
  <c r="AD19" i="1"/>
  <c r="AH19" i="1"/>
  <c r="AE17" i="1"/>
  <c r="AF17" i="1"/>
  <c r="AC17" i="1"/>
  <c r="AG17" i="1"/>
  <c r="AD17" i="1"/>
  <c r="AH17" i="1"/>
  <c r="AE15" i="1"/>
  <c r="AF15" i="1"/>
  <c r="AC15" i="1"/>
  <c r="AG15" i="1"/>
  <c r="AD15" i="1"/>
  <c r="AH15" i="1"/>
  <c r="AE13" i="1"/>
  <c r="AF13" i="1"/>
  <c r="AC13" i="1"/>
  <c r="AG13" i="1"/>
  <c r="AH13" i="1"/>
  <c r="AD13" i="1"/>
  <c r="AC12" i="1"/>
  <c r="AG12" i="1"/>
  <c r="AD12" i="1"/>
  <c r="AH12" i="1"/>
  <c r="AE12" i="1"/>
  <c r="AF12" i="1"/>
  <c r="AE11" i="1"/>
  <c r="AF11" i="1"/>
  <c r="AC11" i="1"/>
  <c r="AG11" i="1"/>
  <c r="AD11" i="1"/>
  <c r="AH11" i="1"/>
  <c r="AC8" i="1"/>
  <c r="AG8" i="1"/>
  <c r="AD8" i="1"/>
  <c r="AH8" i="1"/>
  <c r="AE8" i="1"/>
  <c r="AF8" i="1"/>
  <c r="AD506" i="1"/>
  <c r="AH506" i="1"/>
  <c r="AG506" i="1"/>
  <c r="AE506" i="1"/>
  <c r="AC506" i="1"/>
  <c r="AF506" i="1"/>
  <c r="AD504" i="1"/>
  <c r="AH504" i="1"/>
  <c r="AG504" i="1"/>
  <c r="AE504" i="1"/>
  <c r="AC504" i="1"/>
  <c r="AF504" i="1"/>
  <c r="AD502" i="1"/>
  <c r="AH502" i="1"/>
  <c r="AC502" i="1"/>
  <c r="AE502" i="1"/>
  <c r="AG502" i="1"/>
  <c r="AF502" i="1"/>
  <c r="AD500" i="1"/>
  <c r="AH500" i="1"/>
  <c r="AC500" i="1"/>
  <c r="AE500" i="1"/>
  <c r="AG500" i="1"/>
  <c r="AF500" i="1"/>
  <c r="AF499" i="1"/>
  <c r="AC499" i="1"/>
  <c r="AG499" i="1"/>
  <c r="AE499" i="1"/>
  <c r="AD499" i="1"/>
  <c r="AH499" i="1"/>
  <c r="AF497" i="1"/>
  <c r="AC497" i="1"/>
  <c r="AG497" i="1"/>
  <c r="AE497" i="1"/>
  <c r="AD497" i="1"/>
  <c r="AH497" i="1"/>
  <c r="AD496" i="1"/>
  <c r="AH496" i="1"/>
  <c r="AG496" i="1"/>
  <c r="AE496" i="1"/>
  <c r="AF496" i="1"/>
  <c r="AC496" i="1"/>
  <c r="AF495" i="1"/>
  <c r="AC495" i="1"/>
  <c r="AG495" i="1"/>
  <c r="AE495" i="1"/>
  <c r="AD495" i="1"/>
  <c r="AH495" i="1"/>
  <c r="AD494" i="1"/>
  <c r="AH494" i="1"/>
  <c r="AG494" i="1"/>
  <c r="AE494" i="1"/>
  <c r="AF494" i="1"/>
  <c r="AC494" i="1"/>
  <c r="AF493" i="1"/>
  <c r="AC493" i="1"/>
  <c r="AG493" i="1"/>
  <c r="AE493" i="1"/>
  <c r="AD493" i="1"/>
  <c r="AH493" i="1"/>
  <c r="AD490" i="1"/>
  <c r="AH490" i="1"/>
  <c r="AE490" i="1"/>
  <c r="AG490" i="1"/>
  <c r="AF490" i="1"/>
  <c r="AC490" i="1"/>
  <c r="AD488" i="1"/>
  <c r="AH488" i="1"/>
  <c r="AG488" i="1"/>
  <c r="AE488" i="1"/>
  <c r="AF488" i="1"/>
  <c r="AC488" i="1"/>
  <c r="AD486" i="1"/>
  <c r="AH486" i="1"/>
  <c r="AG486" i="1"/>
  <c r="AE486" i="1"/>
  <c r="AF486" i="1"/>
  <c r="AC486" i="1"/>
  <c r="AF485" i="1"/>
  <c r="AC485" i="1"/>
  <c r="AG485" i="1"/>
  <c r="AE485" i="1"/>
  <c r="AD485" i="1"/>
  <c r="AH485" i="1"/>
  <c r="AD482" i="1"/>
  <c r="AH482" i="1"/>
  <c r="AG482" i="1"/>
  <c r="AE482" i="1"/>
  <c r="AC482" i="1"/>
  <c r="AF482" i="1"/>
  <c r="AF481" i="1"/>
  <c r="AE481" i="1"/>
  <c r="AC481" i="1"/>
  <c r="AG481" i="1"/>
  <c r="AD481" i="1"/>
  <c r="AH481" i="1"/>
  <c r="AD478" i="1"/>
  <c r="AH478" i="1"/>
  <c r="AE478" i="1"/>
  <c r="AC478" i="1"/>
  <c r="AF478" i="1"/>
  <c r="AG478" i="1"/>
  <c r="AD476" i="1"/>
  <c r="AH476" i="1"/>
  <c r="AE476" i="1"/>
  <c r="AG476" i="1"/>
  <c r="AF476" i="1"/>
  <c r="AC476" i="1"/>
  <c r="AD474" i="1"/>
  <c r="AH474" i="1"/>
  <c r="AE474" i="1"/>
  <c r="AG474" i="1"/>
  <c r="AF474" i="1"/>
  <c r="AC474" i="1"/>
  <c r="AF473" i="1"/>
  <c r="AE473" i="1"/>
  <c r="AC473" i="1"/>
  <c r="AG473" i="1"/>
  <c r="AD473" i="1"/>
  <c r="AH473" i="1"/>
  <c r="AF471" i="1"/>
  <c r="AC471" i="1"/>
  <c r="AG471" i="1"/>
  <c r="AE471" i="1"/>
  <c r="AD471" i="1"/>
  <c r="AH471" i="1"/>
  <c r="AD468" i="1"/>
  <c r="AH468" i="1"/>
  <c r="AG468" i="1"/>
  <c r="AE468" i="1"/>
  <c r="AC468" i="1"/>
  <c r="AF468" i="1"/>
  <c r="AF465" i="1"/>
  <c r="AC465" i="1"/>
  <c r="AG465" i="1"/>
  <c r="AD465" i="1"/>
  <c r="AH465" i="1"/>
  <c r="AE465" i="1"/>
  <c r="AF461" i="1"/>
  <c r="AC461" i="1"/>
  <c r="AG461" i="1"/>
  <c r="AD461" i="1"/>
  <c r="AH461" i="1"/>
  <c r="AE461" i="1"/>
  <c r="AF459" i="1"/>
  <c r="AC459" i="1"/>
  <c r="AG459" i="1"/>
  <c r="AD459" i="1"/>
  <c r="AH459" i="1"/>
  <c r="AE459" i="1"/>
  <c r="AF457" i="1"/>
  <c r="AC457" i="1"/>
  <c r="AG457" i="1"/>
  <c r="AD457" i="1"/>
  <c r="AH457" i="1"/>
  <c r="AE457" i="1"/>
  <c r="AD454" i="1"/>
  <c r="AH454" i="1"/>
  <c r="AC454" i="1"/>
  <c r="AE454" i="1"/>
  <c r="AG454" i="1"/>
  <c r="AF454" i="1"/>
  <c r="AD452" i="1"/>
  <c r="AH452" i="1"/>
  <c r="AC452" i="1"/>
  <c r="AE452" i="1"/>
  <c r="AG452" i="1"/>
  <c r="AF452" i="1"/>
  <c r="AD450" i="1"/>
  <c r="AH450" i="1"/>
  <c r="AC450" i="1"/>
  <c r="AE450" i="1"/>
  <c r="AG450" i="1"/>
  <c r="AF450" i="1"/>
  <c r="AF449" i="1"/>
  <c r="AC449" i="1"/>
  <c r="AG449" i="1"/>
  <c r="AD449" i="1"/>
  <c r="AH449" i="1"/>
  <c r="AE449" i="1"/>
  <c r="AF447" i="1"/>
  <c r="AC447" i="1"/>
  <c r="AG447" i="1"/>
  <c r="AE447" i="1"/>
  <c r="AD447" i="1"/>
  <c r="AH447" i="1"/>
  <c r="AD444" i="1"/>
  <c r="AH444" i="1"/>
  <c r="AE444" i="1"/>
  <c r="AF444" i="1"/>
  <c r="AC444" i="1"/>
  <c r="AG444" i="1"/>
  <c r="AD442" i="1"/>
  <c r="AH442" i="1"/>
  <c r="AE442" i="1"/>
  <c r="AF442" i="1"/>
  <c r="AC442" i="1"/>
  <c r="AG442" i="1"/>
  <c r="AF441" i="1"/>
  <c r="AC441" i="1"/>
  <c r="AG441" i="1"/>
  <c r="AE441" i="1"/>
  <c r="AD441" i="1"/>
  <c r="AH441" i="1"/>
  <c r="AD438" i="1"/>
  <c r="AH438" i="1"/>
  <c r="AE438" i="1"/>
  <c r="AG438" i="1"/>
  <c r="AF438" i="1"/>
  <c r="AC438" i="1"/>
  <c r="AD436" i="1"/>
  <c r="AH436" i="1"/>
  <c r="AE436" i="1"/>
  <c r="AG436" i="1"/>
  <c r="AF436" i="1"/>
  <c r="AC436" i="1"/>
  <c r="AD434" i="1"/>
  <c r="AH434" i="1"/>
  <c r="AE434" i="1"/>
  <c r="AF434" i="1"/>
  <c r="AC434" i="1"/>
  <c r="AG434" i="1"/>
  <c r="AF433" i="1"/>
  <c r="AC433" i="1"/>
  <c r="AG433" i="1"/>
  <c r="AE433" i="1"/>
  <c r="AD433" i="1"/>
  <c r="AH433" i="1"/>
  <c r="AD430" i="1"/>
  <c r="AH430" i="1"/>
  <c r="AE430" i="1"/>
  <c r="AG430" i="1"/>
  <c r="AF430" i="1"/>
  <c r="AC430" i="1"/>
  <c r="AD428" i="1"/>
  <c r="AH428" i="1"/>
  <c r="AE428" i="1"/>
  <c r="AC428" i="1"/>
  <c r="AF428" i="1"/>
  <c r="AG428" i="1"/>
  <c r="AF425" i="1"/>
  <c r="AE425" i="1"/>
  <c r="AC425" i="1"/>
  <c r="AG425" i="1"/>
  <c r="AD425" i="1"/>
  <c r="AH425" i="1"/>
  <c r="AD422" i="1"/>
  <c r="AH422" i="1"/>
  <c r="AG422" i="1"/>
  <c r="AE422" i="1"/>
  <c r="AC422" i="1"/>
  <c r="AF422" i="1"/>
  <c r="AD420" i="1"/>
  <c r="AH420" i="1"/>
  <c r="AC420" i="1"/>
  <c r="AE420" i="1"/>
  <c r="AG420" i="1"/>
  <c r="AF420" i="1"/>
  <c r="AF419" i="1"/>
  <c r="AC419" i="1"/>
  <c r="AG419" i="1"/>
  <c r="AD419" i="1"/>
  <c r="AH419" i="1"/>
  <c r="AE419" i="1"/>
  <c r="AF417" i="1"/>
  <c r="AC417" i="1"/>
  <c r="AG417" i="1"/>
  <c r="AD417" i="1"/>
  <c r="AH417" i="1"/>
  <c r="AE417" i="1"/>
  <c r="AF415" i="1"/>
  <c r="AE415" i="1"/>
  <c r="AC415" i="1"/>
  <c r="AG415" i="1"/>
  <c r="AD415" i="1"/>
  <c r="AH415" i="1"/>
  <c r="AF413" i="1"/>
  <c r="AE413" i="1"/>
  <c r="AC413" i="1"/>
  <c r="AG413" i="1"/>
  <c r="AD413" i="1"/>
  <c r="AH413" i="1"/>
  <c r="AD411" i="1"/>
  <c r="AF411" i="1"/>
  <c r="AE411" i="1"/>
  <c r="AG411" i="1"/>
  <c r="AC411" i="1"/>
  <c r="AH411" i="1"/>
  <c r="AF409" i="1"/>
  <c r="AC409" i="1"/>
  <c r="AG409" i="1"/>
  <c r="AD409" i="1"/>
  <c r="AH409" i="1"/>
  <c r="AE409" i="1"/>
  <c r="AD406" i="1"/>
  <c r="AH406" i="1"/>
  <c r="AE406" i="1"/>
  <c r="AF406" i="1"/>
  <c r="AG406" i="1"/>
  <c r="AC406" i="1"/>
  <c r="AD404" i="1"/>
  <c r="AH404" i="1"/>
  <c r="AE404" i="1"/>
  <c r="AF404" i="1"/>
  <c r="AG404" i="1"/>
  <c r="AC404" i="1"/>
  <c r="AF403" i="1"/>
  <c r="AC403" i="1"/>
  <c r="AG403" i="1"/>
  <c r="AD403" i="1"/>
  <c r="AH403" i="1"/>
  <c r="AE403" i="1"/>
  <c r="AF401" i="1"/>
  <c r="AC401" i="1"/>
  <c r="AG401" i="1"/>
  <c r="AD401" i="1"/>
  <c r="AH401" i="1"/>
  <c r="AE401" i="1"/>
  <c r="AD400" i="1"/>
  <c r="AH400" i="1"/>
  <c r="AE400" i="1"/>
  <c r="AF400" i="1"/>
  <c r="AC400" i="1"/>
  <c r="AG400" i="1"/>
  <c r="AD398" i="1"/>
  <c r="AH398" i="1"/>
  <c r="AE398" i="1"/>
  <c r="AF398" i="1"/>
  <c r="AC398" i="1"/>
  <c r="AG398" i="1"/>
  <c r="AD396" i="1"/>
  <c r="AH396" i="1"/>
  <c r="AE396" i="1"/>
  <c r="AF396" i="1"/>
  <c r="AG396" i="1"/>
  <c r="AC396" i="1"/>
  <c r="AF393" i="1"/>
  <c r="AC393" i="1"/>
  <c r="AG393" i="1"/>
  <c r="AD393" i="1"/>
  <c r="AH393" i="1"/>
  <c r="AE393" i="1"/>
  <c r="AD392" i="1"/>
  <c r="AH392" i="1"/>
  <c r="AE392" i="1"/>
  <c r="AF392" i="1"/>
  <c r="AC392" i="1"/>
  <c r="AG392" i="1"/>
  <c r="AD390" i="1"/>
  <c r="AH390" i="1"/>
  <c r="AE390" i="1"/>
  <c r="AF390" i="1"/>
  <c r="AG390" i="1"/>
  <c r="AC390" i="1"/>
  <c r="AF387" i="1"/>
  <c r="AC387" i="1"/>
  <c r="AG387" i="1"/>
  <c r="AD387" i="1"/>
  <c r="AH387" i="1"/>
  <c r="AE387" i="1"/>
  <c r="AD384" i="1"/>
  <c r="AH384" i="1"/>
  <c r="AE384" i="1"/>
  <c r="AF384" i="1"/>
  <c r="AC384" i="1"/>
  <c r="AG384" i="1"/>
  <c r="AF383" i="1"/>
  <c r="AC383" i="1"/>
  <c r="AG383" i="1"/>
  <c r="AD383" i="1"/>
  <c r="AH383" i="1"/>
  <c r="AE383" i="1"/>
  <c r="AD380" i="1"/>
  <c r="AH380" i="1"/>
  <c r="AE380" i="1"/>
  <c r="AF380" i="1"/>
  <c r="AG380" i="1"/>
  <c r="AC380" i="1"/>
  <c r="AD378" i="1"/>
  <c r="AH378" i="1"/>
  <c r="AE378" i="1"/>
  <c r="AF378" i="1"/>
  <c r="AC378" i="1"/>
  <c r="AG378" i="1"/>
  <c r="AD376" i="1"/>
  <c r="AH376" i="1"/>
  <c r="AE376" i="1"/>
  <c r="AF376" i="1"/>
  <c r="AC376" i="1"/>
  <c r="AG376" i="1"/>
  <c r="AD374" i="1"/>
  <c r="AH374" i="1"/>
  <c r="AE374" i="1"/>
  <c r="AF374" i="1"/>
  <c r="AG374" i="1"/>
  <c r="AC374" i="1"/>
  <c r="AF371" i="1"/>
  <c r="AC371" i="1"/>
  <c r="AG371" i="1"/>
  <c r="AD371" i="1"/>
  <c r="AH371" i="1"/>
  <c r="AE371" i="1"/>
  <c r="AF369" i="1"/>
  <c r="AC369" i="1"/>
  <c r="AG369" i="1"/>
  <c r="AD369" i="1"/>
  <c r="AH369" i="1"/>
  <c r="AE369" i="1"/>
  <c r="AF367" i="1"/>
  <c r="AC367" i="1"/>
  <c r="AG367" i="1"/>
  <c r="AD367" i="1"/>
  <c r="AH367" i="1"/>
  <c r="AE367" i="1"/>
  <c r="AF365" i="1"/>
  <c r="AC365" i="1"/>
  <c r="AG365" i="1"/>
  <c r="AD365" i="1"/>
  <c r="AH365" i="1"/>
  <c r="AE365" i="1"/>
  <c r="AD362" i="1"/>
  <c r="AH362" i="1"/>
  <c r="AE362" i="1"/>
  <c r="AF362" i="1"/>
  <c r="AC362" i="1"/>
  <c r="AG362" i="1"/>
  <c r="AD360" i="1"/>
  <c r="AH360" i="1"/>
  <c r="AE360" i="1"/>
  <c r="AF360" i="1"/>
  <c r="AC360" i="1"/>
  <c r="AG360" i="1"/>
  <c r="AD358" i="1"/>
  <c r="AH358" i="1"/>
  <c r="AE358" i="1"/>
  <c r="AF358" i="1"/>
  <c r="AG358" i="1"/>
  <c r="AC358" i="1"/>
  <c r="AD356" i="1"/>
  <c r="AH356" i="1"/>
  <c r="AE356" i="1"/>
  <c r="AF356" i="1"/>
  <c r="AG356" i="1"/>
  <c r="AC356" i="1"/>
  <c r="AF355" i="1"/>
  <c r="AC355" i="1"/>
  <c r="AG355" i="1"/>
  <c r="AD355" i="1"/>
  <c r="AH355" i="1"/>
  <c r="AE355" i="1"/>
  <c r="AF353" i="1"/>
  <c r="AC353" i="1"/>
  <c r="AG353" i="1"/>
  <c r="AD353" i="1"/>
  <c r="AH353" i="1"/>
  <c r="AE353" i="1"/>
  <c r="AD352" i="1"/>
  <c r="AH352" i="1"/>
  <c r="AE352" i="1"/>
  <c r="AF352" i="1"/>
  <c r="AC352" i="1"/>
  <c r="AG352" i="1"/>
  <c r="AD350" i="1"/>
  <c r="AH350" i="1"/>
  <c r="AE350" i="1"/>
  <c r="AF350" i="1"/>
  <c r="AC350" i="1"/>
  <c r="AG350" i="1"/>
  <c r="AF349" i="1"/>
  <c r="AC349" i="1"/>
  <c r="AG349" i="1"/>
  <c r="AD349" i="1"/>
  <c r="AH349" i="1"/>
  <c r="AE349" i="1"/>
  <c r="AF347" i="1"/>
  <c r="AC347" i="1"/>
  <c r="AG347" i="1"/>
  <c r="AD347" i="1"/>
  <c r="AH347" i="1"/>
  <c r="AE347" i="1"/>
  <c r="AF345" i="1"/>
  <c r="AC345" i="1"/>
  <c r="AG345" i="1"/>
  <c r="AD345" i="1"/>
  <c r="AH345" i="1"/>
  <c r="AE345" i="1"/>
  <c r="AD342" i="1"/>
  <c r="AH342" i="1"/>
  <c r="AE342" i="1"/>
  <c r="AF342" i="1"/>
  <c r="AC342" i="1"/>
  <c r="AG342" i="1"/>
  <c r="AF339" i="1"/>
  <c r="AC339" i="1"/>
  <c r="AG339" i="1"/>
  <c r="AD339" i="1"/>
  <c r="AH339" i="1"/>
  <c r="AE339" i="1"/>
  <c r="AF337" i="1"/>
  <c r="AC337" i="1"/>
  <c r="AG337" i="1"/>
  <c r="AD337" i="1"/>
  <c r="AH337" i="1"/>
  <c r="AE337" i="1"/>
  <c r="AD334" i="1"/>
  <c r="AH334" i="1"/>
  <c r="AE334" i="1"/>
  <c r="AF334" i="1"/>
  <c r="AC334" i="1"/>
  <c r="AG334" i="1"/>
  <c r="AF333" i="1"/>
  <c r="AC333" i="1"/>
  <c r="AG333" i="1"/>
  <c r="AD333" i="1"/>
  <c r="AH333" i="1"/>
  <c r="AE333" i="1"/>
  <c r="AD330" i="1"/>
  <c r="AH330" i="1"/>
  <c r="AE330" i="1"/>
  <c r="AF330" i="1"/>
  <c r="AC330" i="1"/>
  <c r="AG330" i="1"/>
  <c r="AF329" i="1"/>
  <c r="AC329" i="1"/>
  <c r="AG329" i="1"/>
  <c r="AD329" i="1"/>
  <c r="AH329" i="1"/>
  <c r="AE329" i="1"/>
  <c r="AE326" i="1"/>
  <c r="AC326" i="1"/>
  <c r="AH326" i="1"/>
  <c r="AD326" i="1"/>
  <c r="AF326" i="1"/>
  <c r="AG326" i="1"/>
  <c r="AE324" i="1"/>
  <c r="AC324" i="1"/>
  <c r="AG324" i="1"/>
  <c r="AF324" i="1"/>
  <c r="AH324" i="1"/>
  <c r="AD324" i="1"/>
  <c r="AE322" i="1"/>
  <c r="AF322" i="1"/>
  <c r="AC322" i="1"/>
  <c r="AG322" i="1"/>
  <c r="AH322" i="1"/>
  <c r="AD322" i="1"/>
  <c r="AE320" i="1"/>
  <c r="AF320" i="1"/>
  <c r="AC320" i="1"/>
  <c r="AG320" i="1"/>
  <c r="AD320" i="1"/>
  <c r="AH320" i="1"/>
  <c r="AE318" i="1"/>
  <c r="AF318" i="1"/>
  <c r="AC318" i="1"/>
  <c r="AG318" i="1"/>
  <c r="AD318" i="1"/>
  <c r="AH318" i="1"/>
  <c r="AC315" i="1"/>
  <c r="AG315" i="1"/>
  <c r="AD315" i="1"/>
  <c r="AH315" i="1"/>
  <c r="AE315" i="1"/>
  <c r="AF315" i="1"/>
  <c r="AE312" i="1"/>
  <c r="AF312" i="1"/>
  <c r="AC312" i="1"/>
  <c r="AG312" i="1"/>
  <c r="AD312" i="1"/>
  <c r="AH312" i="1"/>
  <c r="AC311" i="1"/>
  <c r="AG311" i="1"/>
  <c r="AD311" i="1"/>
  <c r="AH311" i="1"/>
  <c r="AE311" i="1"/>
  <c r="AF311" i="1"/>
  <c r="AE310" i="1"/>
  <c r="AF310" i="1"/>
  <c r="AC310" i="1"/>
  <c r="AG310" i="1"/>
  <c r="AD310" i="1"/>
  <c r="AH310" i="1"/>
  <c r="AC307" i="1"/>
  <c r="AG307" i="1"/>
  <c r="AD307" i="1"/>
  <c r="AH307" i="1"/>
  <c r="AE307" i="1"/>
  <c r="AF307" i="1"/>
  <c r="AC305" i="1"/>
  <c r="AG305" i="1"/>
  <c r="AD305" i="1"/>
  <c r="AH305" i="1"/>
  <c r="AE305" i="1"/>
  <c r="AF305" i="1"/>
  <c r="AC303" i="1"/>
  <c r="AG303" i="1"/>
  <c r="AD303" i="1"/>
  <c r="AH303" i="1"/>
  <c r="AE303" i="1"/>
  <c r="AF303" i="1"/>
  <c r="AE302" i="1"/>
  <c r="AF302" i="1"/>
  <c r="AC302" i="1"/>
  <c r="AG302" i="1"/>
  <c r="AD302" i="1"/>
  <c r="AH302" i="1"/>
  <c r="AE300" i="1"/>
  <c r="AF300" i="1"/>
  <c r="AC300" i="1"/>
  <c r="AG300" i="1"/>
  <c r="AD300" i="1"/>
  <c r="AH300" i="1"/>
  <c r="AC299" i="1"/>
  <c r="AG299" i="1"/>
  <c r="AD299" i="1"/>
  <c r="AH299" i="1"/>
  <c r="AE299" i="1"/>
  <c r="AF299" i="1"/>
  <c r="AE296" i="1"/>
  <c r="AF296" i="1"/>
  <c r="AC296" i="1"/>
  <c r="AG296" i="1"/>
  <c r="AD296" i="1"/>
  <c r="AH296" i="1"/>
  <c r="AC293" i="1"/>
  <c r="AG293" i="1"/>
  <c r="AD293" i="1"/>
  <c r="AH293" i="1"/>
  <c r="AE293" i="1"/>
  <c r="AF293" i="1"/>
  <c r="AC291" i="1"/>
  <c r="AG291" i="1"/>
  <c r="AD291" i="1"/>
  <c r="AH291" i="1"/>
  <c r="AE291" i="1"/>
  <c r="AF291" i="1"/>
  <c r="AC289" i="1"/>
  <c r="AG289" i="1"/>
  <c r="AD289" i="1"/>
  <c r="AH289" i="1"/>
  <c r="AE289" i="1"/>
  <c r="AF289" i="1"/>
  <c r="AE288" i="1"/>
  <c r="AF288" i="1"/>
  <c r="AC288" i="1"/>
  <c r="AG288" i="1"/>
  <c r="AD288" i="1"/>
  <c r="AH288" i="1"/>
  <c r="AC285" i="1"/>
  <c r="AG285" i="1"/>
  <c r="AD285" i="1"/>
  <c r="AH285" i="1"/>
  <c r="AE285" i="1"/>
  <c r="AF285" i="1"/>
  <c r="AC283" i="1"/>
  <c r="AG283" i="1"/>
  <c r="AD283" i="1"/>
  <c r="AH283" i="1"/>
  <c r="AE283" i="1"/>
  <c r="AF283" i="1"/>
  <c r="AE282" i="1"/>
  <c r="AF282" i="1"/>
  <c r="AC282" i="1"/>
  <c r="AG282" i="1"/>
  <c r="AH282" i="1"/>
  <c r="AD282" i="1"/>
  <c r="AE280" i="1"/>
  <c r="AF280" i="1"/>
  <c r="AC280" i="1"/>
  <c r="AG280" i="1"/>
  <c r="AD280" i="1"/>
  <c r="AH280" i="1"/>
  <c r="AC277" i="1"/>
  <c r="AG277" i="1"/>
  <c r="AD277" i="1"/>
  <c r="AH277" i="1"/>
  <c r="AE277" i="1"/>
  <c r="AF277" i="1"/>
  <c r="AC275" i="1"/>
  <c r="AG275" i="1"/>
  <c r="AD275" i="1"/>
  <c r="AH275" i="1"/>
  <c r="AE275" i="1"/>
  <c r="AF275" i="1"/>
  <c r="AC273" i="1"/>
  <c r="AG273" i="1"/>
  <c r="AD273" i="1"/>
  <c r="AH273" i="1"/>
  <c r="AE273" i="1"/>
  <c r="AF273" i="1"/>
  <c r="AE272" i="1"/>
  <c r="AF272" i="1"/>
  <c r="AC272" i="1"/>
  <c r="AG272" i="1"/>
  <c r="AD272" i="1"/>
  <c r="AH272" i="1"/>
  <c r="AC271" i="1"/>
  <c r="AG271" i="1"/>
  <c r="AD271" i="1"/>
  <c r="AH271" i="1"/>
  <c r="AE271" i="1"/>
  <c r="AF271" i="1"/>
  <c r="AE270" i="1"/>
  <c r="AF270" i="1"/>
  <c r="AC270" i="1"/>
  <c r="AG270" i="1"/>
  <c r="AD270" i="1"/>
  <c r="AH270" i="1"/>
  <c r="AC269" i="1"/>
  <c r="AG269" i="1"/>
  <c r="AD269" i="1"/>
  <c r="AH269" i="1"/>
  <c r="AE269" i="1"/>
  <c r="AF269" i="1"/>
  <c r="AE268" i="1"/>
  <c r="AF268" i="1"/>
  <c r="AC268" i="1"/>
  <c r="AG268" i="1"/>
  <c r="AD268" i="1"/>
  <c r="AH268" i="1"/>
  <c r="AE264" i="1"/>
  <c r="AF264" i="1"/>
  <c r="AC264" i="1"/>
  <c r="AG264" i="1"/>
  <c r="AD264" i="1"/>
  <c r="AH264" i="1"/>
  <c r="AE262" i="1"/>
  <c r="AF262" i="1"/>
  <c r="AC262" i="1"/>
  <c r="AG262" i="1"/>
  <c r="AD262" i="1"/>
  <c r="AH262" i="1"/>
  <c r="AC261" i="1"/>
  <c r="AG261" i="1"/>
  <c r="AD261" i="1"/>
  <c r="AH261" i="1"/>
  <c r="AE261" i="1"/>
  <c r="AF261" i="1"/>
  <c r="AE260" i="1"/>
  <c r="AF260" i="1"/>
  <c r="AC260" i="1"/>
  <c r="AG260" i="1"/>
  <c r="AD260" i="1"/>
  <c r="AH260" i="1"/>
  <c r="AE258" i="1"/>
  <c r="AF258" i="1"/>
  <c r="AC258" i="1"/>
  <c r="AG258" i="1"/>
  <c r="AH258" i="1"/>
  <c r="AD258" i="1"/>
  <c r="AC257" i="1"/>
  <c r="AG257" i="1"/>
  <c r="AD257" i="1"/>
  <c r="AH257" i="1"/>
  <c r="AE257" i="1"/>
  <c r="AF257" i="1"/>
  <c r="AE256" i="1"/>
  <c r="AF256" i="1"/>
  <c r="AC256" i="1"/>
  <c r="AG256" i="1"/>
  <c r="AD256" i="1"/>
  <c r="AH256" i="1"/>
  <c r="AC255" i="1"/>
  <c r="AG255" i="1"/>
  <c r="AD255" i="1"/>
  <c r="AH255" i="1"/>
  <c r="AE255" i="1"/>
  <c r="AF255" i="1"/>
  <c r="AE254" i="1"/>
  <c r="AF254" i="1"/>
  <c r="AC254" i="1"/>
  <c r="AG254" i="1"/>
  <c r="AD254" i="1"/>
  <c r="AH254" i="1"/>
  <c r="AC253" i="1"/>
  <c r="AG253" i="1"/>
  <c r="AD253" i="1"/>
  <c r="AH253" i="1"/>
  <c r="AE253" i="1"/>
  <c r="AF253" i="1"/>
  <c r="AE252" i="1"/>
  <c r="AF252" i="1"/>
  <c r="AC252" i="1"/>
  <c r="AG252" i="1"/>
  <c r="AD252" i="1"/>
  <c r="AH252" i="1"/>
  <c r="AC251" i="1"/>
  <c r="AG251" i="1"/>
  <c r="AD251" i="1"/>
  <c r="AH251" i="1"/>
  <c r="AE251" i="1"/>
  <c r="AF251" i="1"/>
  <c r="AE250" i="1"/>
  <c r="AF250" i="1"/>
  <c r="AC250" i="1"/>
  <c r="AG250" i="1"/>
  <c r="AH250" i="1"/>
  <c r="AD250" i="1"/>
  <c r="AC249" i="1"/>
  <c r="AG249" i="1"/>
  <c r="AD249" i="1"/>
  <c r="AH249" i="1"/>
  <c r="AE249" i="1"/>
  <c r="AF249" i="1"/>
  <c r="AE248" i="1"/>
  <c r="AF248" i="1"/>
  <c r="AC248" i="1"/>
  <c r="AG248" i="1"/>
  <c r="AD248" i="1"/>
  <c r="AH248" i="1"/>
  <c r="AC247" i="1"/>
  <c r="AG247" i="1"/>
  <c r="AD247" i="1"/>
  <c r="AH247" i="1"/>
  <c r="AE247" i="1"/>
  <c r="AF247" i="1"/>
  <c r="AE246" i="1"/>
  <c r="AF246" i="1"/>
  <c r="AC246" i="1"/>
  <c r="AG246" i="1"/>
  <c r="AD246" i="1"/>
  <c r="AH246" i="1"/>
  <c r="AC245" i="1"/>
  <c r="AG245" i="1"/>
  <c r="AD245" i="1"/>
  <c r="AH245" i="1"/>
  <c r="AE245" i="1"/>
  <c r="AF245" i="1"/>
  <c r="AE244" i="1"/>
  <c r="AF244" i="1"/>
  <c r="AC244" i="1"/>
  <c r="AG244" i="1"/>
  <c r="AD244" i="1"/>
  <c r="AH244" i="1"/>
  <c r="AC243" i="1"/>
  <c r="AG243" i="1"/>
  <c r="AD243" i="1"/>
  <c r="AH243" i="1"/>
  <c r="AE243" i="1"/>
  <c r="AF243" i="1"/>
  <c r="AE242" i="1"/>
  <c r="AF242" i="1"/>
  <c r="AC242" i="1"/>
  <c r="AG242" i="1"/>
  <c r="AH242" i="1"/>
  <c r="AD242" i="1"/>
  <c r="AC241" i="1"/>
  <c r="AG241" i="1"/>
  <c r="AD241" i="1"/>
  <c r="AH241" i="1"/>
  <c r="AE241" i="1"/>
  <c r="AF241" i="1"/>
  <c r="AC240" i="1"/>
  <c r="AG240" i="1"/>
  <c r="AD240" i="1"/>
  <c r="AH240" i="1"/>
  <c r="AE240" i="1"/>
  <c r="AF240" i="1"/>
  <c r="AE239" i="1"/>
  <c r="AF239" i="1"/>
  <c r="AC239" i="1"/>
  <c r="AG239" i="1"/>
  <c r="AD239" i="1"/>
  <c r="AH239" i="1"/>
  <c r="AC238" i="1"/>
  <c r="AG238" i="1"/>
  <c r="AD238" i="1"/>
  <c r="AH238" i="1"/>
  <c r="AE238" i="1"/>
  <c r="AF238" i="1"/>
  <c r="AE237" i="1"/>
  <c r="AF237" i="1"/>
  <c r="AC237" i="1"/>
  <c r="AG237" i="1"/>
  <c r="AH237" i="1"/>
  <c r="AD237" i="1"/>
  <c r="AC236" i="1"/>
  <c r="AG236" i="1"/>
  <c r="AD236" i="1"/>
  <c r="AH236" i="1"/>
  <c r="AE236" i="1"/>
  <c r="AF236" i="1"/>
  <c r="AE235" i="1"/>
  <c r="AF235" i="1"/>
  <c r="AC235" i="1"/>
  <c r="AG235" i="1"/>
  <c r="AD235" i="1"/>
  <c r="AH235" i="1"/>
  <c r="AC234" i="1"/>
  <c r="AG234" i="1"/>
  <c r="AD234" i="1"/>
  <c r="AH234" i="1"/>
  <c r="AE234" i="1"/>
  <c r="AF234" i="1"/>
  <c r="AE233" i="1"/>
  <c r="AF233" i="1"/>
  <c r="AC233" i="1"/>
  <c r="AG233" i="1"/>
  <c r="AD233" i="1"/>
  <c r="AH233" i="1"/>
  <c r="AC232" i="1"/>
  <c r="AG232" i="1"/>
  <c r="AD232" i="1"/>
  <c r="AH232" i="1"/>
  <c r="AE232" i="1"/>
  <c r="AF232" i="1"/>
  <c r="AE231" i="1"/>
  <c r="AF231" i="1"/>
  <c r="AC231" i="1"/>
  <c r="AG231" i="1"/>
  <c r="AD231" i="1"/>
  <c r="AH231" i="1"/>
  <c r="AC230" i="1"/>
  <c r="AG230" i="1"/>
  <c r="AD230" i="1"/>
  <c r="AH230" i="1"/>
  <c r="AE230" i="1"/>
  <c r="AF230" i="1"/>
  <c r="AE229" i="1"/>
  <c r="AF229" i="1"/>
  <c r="AC229" i="1"/>
  <c r="AG229" i="1"/>
  <c r="AH229" i="1"/>
  <c r="AD229" i="1"/>
  <c r="AC228" i="1"/>
  <c r="AG228" i="1"/>
  <c r="AD228" i="1"/>
  <c r="AH228" i="1"/>
  <c r="AE228" i="1"/>
  <c r="AF228" i="1"/>
  <c r="AE227" i="1"/>
  <c r="AF227" i="1"/>
  <c r="AC227" i="1"/>
  <c r="AG227" i="1"/>
  <c r="AD227" i="1"/>
  <c r="AH227" i="1"/>
  <c r="AC226" i="1"/>
  <c r="AG226" i="1"/>
  <c r="AD226" i="1"/>
  <c r="AH226" i="1"/>
  <c r="AE226" i="1"/>
  <c r="AF226" i="1"/>
  <c r="AE225" i="1"/>
  <c r="AF225" i="1"/>
  <c r="AC225" i="1"/>
  <c r="AG225" i="1"/>
  <c r="AD225" i="1"/>
  <c r="AH225" i="1"/>
  <c r="AC224" i="1"/>
  <c r="AG224" i="1"/>
  <c r="AD224" i="1"/>
  <c r="AH224" i="1"/>
  <c r="AE224" i="1"/>
  <c r="AF224" i="1"/>
  <c r="AE223" i="1"/>
  <c r="AF223" i="1"/>
  <c r="AC223" i="1"/>
  <c r="AG223" i="1"/>
  <c r="AD223" i="1"/>
  <c r="AH223" i="1"/>
  <c r="AC222" i="1"/>
  <c r="AG222" i="1"/>
  <c r="AD222" i="1"/>
  <c r="AH222" i="1"/>
  <c r="AE222" i="1"/>
  <c r="AF222" i="1"/>
  <c r="AE221" i="1"/>
  <c r="AF221" i="1"/>
  <c r="AC221" i="1"/>
  <c r="AG221" i="1"/>
  <c r="AH221" i="1"/>
  <c r="AD221" i="1"/>
  <c r="AC220" i="1"/>
  <c r="AG220" i="1"/>
  <c r="AD220" i="1"/>
  <c r="AH220" i="1"/>
  <c r="AE220" i="1"/>
  <c r="AF220" i="1"/>
  <c r="AE219" i="1"/>
  <c r="AF219" i="1"/>
  <c r="AC219" i="1"/>
  <c r="AG219" i="1"/>
  <c r="AD219" i="1"/>
  <c r="AH219" i="1"/>
  <c r="AC218" i="1"/>
  <c r="AG218" i="1"/>
  <c r="AD218" i="1"/>
  <c r="AH218" i="1"/>
  <c r="AE218" i="1"/>
  <c r="AF218" i="1"/>
  <c r="AE217" i="1"/>
  <c r="AF217" i="1"/>
  <c r="AC217" i="1"/>
  <c r="AG217" i="1"/>
  <c r="AD217" i="1"/>
  <c r="AH217" i="1"/>
  <c r="AC216" i="1"/>
  <c r="AG216" i="1"/>
  <c r="AD216" i="1"/>
  <c r="AH216" i="1"/>
  <c r="AE216" i="1"/>
  <c r="AF216" i="1"/>
  <c r="AE215" i="1"/>
  <c r="AF215" i="1"/>
  <c r="AC215" i="1"/>
  <c r="AG215" i="1"/>
  <c r="AD215" i="1"/>
  <c r="AH215" i="1"/>
  <c r="AC214" i="1"/>
  <c r="AG214" i="1"/>
  <c r="AD214" i="1"/>
  <c r="AH214" i="1"/>
  <c r="AE214" i="1"/>
  <c r="AF214" i="1"/>
  <c r="AE213" i="1"/>
  <c r="AF213" i="1"/>
  <c r="AC213" i="1"/>
  <c r="AG213" i="1"/>
  <c r="AH213" i="1"/>
  <c r="AD213" i="1"/>
  <c r="AC212" i="1"/>
  <c r="AG212" i="1"/>
  <c r="AD212" i="1"/>
  <c r="AH212" i="1"/>
  <c r="AE212" i="1"/>
  <c r="AF212" i="1"/>
  <c r="AE211" i="1"/>
  <c r="AF211" i="1"/>
  <c r="AC211" i="1"/>
  <c r="AG211" i="1"/>
  <c r="AD211" i="1"/>
  <c r="AH211" i="1"/>
  <c r="AC210" i="1"/>
  <c r="AG210" i="1"/>
  <c r="AD210" i="1"/>
  <c r="AH210" i="1"/>
  <c r="AE210" i="1"/>
  <c r="AF210" i="1"/>
  <c r="AE209" i="1"/>
  <c r="AF209" i="1"/>
  <c r="AC209" i="1"/>
  <c r="AG209" i="1"/>
  <c r="AD209" i="1"/>
  <c r="AH209" i="1"/>
  <c r="AC208" i="1"/>
  <c r="AG208" i="1"/>
  <c r="AD208" i="1"/>
  <c r="AH208" i="1"/>
  <c r="AE208" i="1"/>
  <c r="AF208" i="1"/>
  <c r="AE207" i="1"/>
  <c r="AF207" i="1"/>
  <c r="AC207" i="1"/>
  <c r="AG207" i="1"/>
  <c r="AD207" i="1"/>
  <c r="AH207" i="1"/>
  <c r="AC206" i="1"/>
  <c r="AG206" i="1"/>
  <c r="AD206" i="1"/>
  <c r="AH206" i="1"/>
  <c r="AE206" i="1"/>
  <c r="AF206" i="1"/>
  <c r="AE205" i="1"/>
  <c r="AF205" i="1"/>
  <c r="AC205" i="1"/>
  <c r="AG205" i="1"/>
  <c r="AH205" i="1"/>
  <c r="AD205" i="1"/>
  <c r="AC204" i="1"/>
  <c r="AG204" i="1"/>
  <c r="AD204" i="1"/>
  <c r="AH204" i="1"/>
  <c r="AE204" i="1"/>
  <c r="AF204" i="1"/>
  <c r="AE203" i="1"/>
  <c r="AF203" i="1"/>
  <c r="AC203" i="1"/>
  <c r="AG203" i="1"/>
  <c r="AD203" i="1"/>
  <c r="AH203" i="1"/>
  <c r="AC202" i="1"/>
  <c r="AG202" i="1"/>
  <c r="AD202" i="1"/>
  <c r="AH202" i="1"/>
  <c r="AE202" i="1"/>
  <c r="AF202" i="1"/>
  <c r="AE201" i="1"/>
  <c r="AF201" i="1"/>
  <c r="AC201" i="1"/>
  <c r="AG201" i="1"/>
  <c r="AD201" i="1"/>
  <c r="AH201" i="1"/>
  <c r="AC200" i="1"/>
  <c r="AG200" i="1"/>
  <c r="AD200" i="1"/>
  <c r="AH200" i="1"/>
  <c r="AE200" i="1"/>
  <c r="AF200" i="1"/>
  <c r="AE199" i="1"/>
  <c r="AF199" i="1"/>
  <c r="AC199" i="1"/>
  <c r="AG199" i="1"/>
  <c r="AD199" i="1"/>
  <c r="AH199" i="1"/>
  <c r="AC198" i="1"/>
  <c r="AG198" i="1"/>
  <c r="AD198" i="1"/>
  <c r="AH198" i="1"/>
  <c r="AE198" i="1"/>
  <c r="AF198" i="1"/>
  <c r="AE197" i="1"/>
  <c r="AF197" i="1"/>
  <c r="AC197" i="1"/>
  <c r="AG197" i="1"/>
  <c r="AH197" i="1"/>
  <c r="AD197" i="1"/>
  <c r="AC196" i="1"/>
  <c r="AG196" i="1"/>
  <c r="AD196" i="1"/>
  <c r="AH196" i="1"/>
  <c r="AE196" i="1"/>
  <c r="AF196" i="1"/>
  <c r="AE195" i="1"/>
  <c r="AF195" i="1"/>
  <c r="AC195" i="1"/>
  <c r="AG195" i="1"/>
  <c r="AD195" i="1"/>
  <c r="AH195" i="1"/>
  <c r="AC194" i="1"/>
  <c r="AG194" i="1"/>
  <c r="AD194" i="1"/>
  <c r="AH194" i="1"/>
  <c r="AE194" i="1"/>
  <c r="AF194" i="1"/>
  <c r="AE193" i="1"/>
  <c r="AF193" i="1"/>
  <c r="AC193" i="1"/>
  <c r="AG193" i="1"/>
  <c r="AD193" i="1"/>
  <c r="AH193" i="1"/>
  <c r="AC192" i="1"/>
  <c r="AG192" i="1"/>
  <c r="AD192" i="1"/>
  <c r="AH192" i="1"/>
  <c r="AE192" i="1"/>
  <c r="AF192" i="1"/>
  <c r="AE191" i="1"/>
  <c r="AF191" i="1"/>
  <c r="AC191" i="1"/>
  <c r="AG191" i="1"/>
  <c r="AD191" i="1"/>
  <c r="AH191" i="1"/>
  <c r="AC190" i="1"/>
  <c r="AG190" i="1"/>
  <c r="AD190" i="1"/>
  <c r="AH190" i="1"/>
  <c r="AE190" i="1"/>
  <c r="AF190" i="1"/>
  <c r="AE189" i="1"/>
  <c r="AF189" i="1"/>
  <c r="AC189" i="1"/>
  <c r="AG189" i="1"/>
  <c r="AH189" i="1"/>
  <c r="AD189" i="1"/>
  <c r="AC188" i="1"/>
  <c r="AG188" i="1"/>
  <c r="AD188" i="1"/>
  <c r="AH188" i="1"/>
  <c r="AE188" i="1"/>
  <c r="AF188" i="1"/>
  <c r="AE187" i="1"/>
  <c r="AF187" i="1"/>
  <c r="AC187" i="1"/>
  <c r="AG187" i="1"/>
  <c r="AD187" i="1"/>
  <c r="AH187" i="1"/>
  <c r="AC186" i="1"/>
  <c r="AG186" i="1"/>
  <c r="AD186" i="1"/>
  <c r="AH186" i="1"/>
  <c r="AE186" i="1"/>
  <c r="AF186" i="1"/>
  <c r="AE185" i="1"/>
  <c r="AF185" i="1"/>
  <c r="AC185" i="1"/>
  <c r="AG185" i="1"/>
  <c r="AD185" i="1"/>
  <c r="AH185" i="1"/>
  <c r="AC184" i="1"/>
  <c r="AG184" i="1"/>
  <c r="AD184" i="1"/>
  <c r="AH184" i="1"/>
  <c r="AE184" i="1"/>
  <c r="AF184" i="1"/>
  <c r="AE183" i="1"/>
  <c r="AF183" i="1"/>
  <c r="AC183" i="1"/>
  <c r="AG183" i="1"/>
  <c r="AD183" i="1"/>
  <c r="AH183" i="1"/>
  <c r="AC182" i="1"/>
  <c r="AG182" i="1"/>
  <c r="AD182" i="1"/>
  <c r="AH182" i="1"/>
  <c r="AE182" i="1"/>
  <c r="AF182" i="1"/>
  <c r="AE181" i="1"/>
  <c r="AF181" i="1"/>
  <c r="AC181" i="1"/>
  <c r="AG181" i="1"/>
  <c r="AH181" i="1"/>
  <c r="AD181" i="1"/>
  <c r="AC180" i="1"/>
  <c r="AG180" i="1"/>
  <c r="AD180" i="1"/>
  <c r="AH180" i="1"/>
  <c r="AE180" i="1"/>
  <c r="AF180" i="1"/>
  <c r="AE179" i="1"/>
  <c r="AF179" i="1"/>
  <c r="AC179" i="1"/>
  <c r="AG179" i="1"/>
  <c r="AD179" i="1"/>
  <c r="AH179" i="1"/>
  <c r="AC178" i="1"/>
  <c r="AG178" i="1"/>
  <c r="AD178" i="1"/>
  <c r="AH178" i="1"/>
  <c r="AE178" i="1"/>
  <c r="AF178" i="1"/>
  <c r="AE177" i="1"/>
  <c r="AF177" i="1"/>
  <c r="AC177" i="1"/>
  <c r="AG177" i="1"/>
  <c r="AD177" i="1"/>
  <c r="AH177" i="1"/>
  <c r="AC176" i="1"/>
  <c r="AG176" i="1"/>
  <c r="AD176" i="1"/>
  <c r="AH176" i="1"/>
  <c r="AE176" i="1"/>
  <c r="AF176" i="1"/>
  <c r="AE175" i="1"/>
  <c r="AF175" i="1"/>
  <c r="AC175" i="1"/>
  <c r="AG175" i="1"/>
  <c r="AD175" i="1"/>
  <c r="AH175" i="1"/>
  <c r="AC174" i="1"/>
  <c r="AG174" i="1"/>
  <c r="AD174" i="1"/>
  <c r="AH174" i="1"/>
  <c r="AE174" i="1"/>
  <c r="AF174" i="1"/>
  <c r="AE173" i="1"/>
  <c r="AF173" i="1"/>
  <c r="AC173" i="1"/>
  <c r="AG173" i="1"/>
  <c r="AH173" i="1"/>
  <c r="AD173" i="1"/>
  <c r="AC172" i="1"/>
  <c r="AG172" i="1"/>
  <c r="AD172" i="1"/>
  <c r="AH172" i="1"/>
  <c r="AE172" i="1"/>
  <c r="AF172" i="1"/>
  <c r="AE171" i="1"/>
  <c r="AF171" i="1"/>
  <c r="AC171" i="1"/>
  <c r="AG171" i="1"/>
  <c r="AD171" i="1"/>
  <c r="AH171" i="1"/>
  <c r="AC170" i="1"/>
  <c r="AG170" i="1"/>
  <c r="AD170" i="1"/>
  <c r="AH170" i="1"/>
  <c r="AE170" i="1"/>
  <c r="AF170" i="1"/>
  <c r="AE169" i="1"/>
  <c r="AF169" i="1"/>
  <c r="AC169" i="1"/>
  <c r="AG169" i="1"/>
  <c r="AD169" i="1"/>
  <c r="AH169" i="1"/>
  <c r="AC168" i="1"/>
  <c r="AG168" i="1"/>
  <c r="AD168" i="1"/>
  <c r="AH168" i="1"/>
  <c r="AE168" i="1"/>
  <c r="AF168" i="1"/>
  <c r="AE167" i="1"/>
  <c r="AF167" i="1"/>
  <c r="AC167" i="1"/>
  <c r="AG167" i="1"/>
  <c r="AD167" i="1"/>
  <c r="AH167" i="1"/>
  <c r="AC166" i="1"/>
  <c r="AG166" i="1"/>
  <c r="AD166" i="1"/>
  <c r="AH166" i="1"/>
  <c r="AE166" i="1"/>
  <c r="AF166" i="1"/>
  <c r="AE165" i="1"/>
  <c r="AF165" i="1"/>
  <c r="AC165" i="1"/>
  <c r="AG165" i="1"/>
  <c r="AH165" i="1"/>
  <c r="AD165" i="1"/>
  <c r="AC164" i="1"/>
  <c r="AG164" i="1"/>
  <c r="AD164" i="1"/>
  <c r="AH164" i="1"/>
  <c r="AE164" i="1"/>
  <c r="AF164" i="1"/>
  <c r="AE163" i="1"/>
  <c r="AF163" i="1"/>
  <c r="AC163" i="1"/>
  <c r="AG163" i="1"/>
  <c r="AD163" i="1"/>
  <c r="AH163" i="1"/>
  <c r="AC162" i="1"/>
  <c r="AG162" i="1"/>
  <c r="AD162" i="1"/>
  <c r="AH162" i="1"/>
  <c r="AE162" i="1"/>
  <c r="AF162" i="1"/>
  <c r="AE161" i="1"/>
  <c r="AF161" i="1"/>
  <c r="AC161" i="1"/>
  <c r="AG161" i="1"/>
  <c r="AD161" i="1"/>
  <c r="AH161" i="1"/>
  <c r="AC160" i="1"/>
  <c r="AG160" i="1"/>
  <c r="AD160" i="1"/>
  <c r="AH160" i="1"/>
  <c r="AE160" i="1"/>
  <c r="AF160" i="1"/>
  <c r="AE159" i="1"/>
  <c r="AF159" i="1"/>
  <c r="AC159" i="1"/>
  <c r="AG159" i="1"/>
  <c r="AD159" i="1"/>
  <c r="AH159" i="1"/>
  <c r="AC158" i="1"/>
  <c r="AG158" i="1"/>
  <c r="AD158" i="1"/>
  <c r="AH158" i="1"/>
  <c r="AE158" i="1"/>
  <c r="AF158" i="1"/>
  <c r="AE157" i="1"/>
  <c r="AF157" i="1"/>
  <c r="AC157" i="1"/>
  <c r="AG157" i="1"/>
  <c r="AH157" i="1"/>
  <c r="AD157" i="1"/>
  <c r="AC156" i="1"/>
  <c r="AG156" i="1"/>
  <c r="AD156" i="1"/>
  <c r="AH156" i="1"/>
  <c r="AE156" i="1"/>
  <c r="AF156" i="1"/>
  <c r="AE155" i="1"/>
  <c r="AF155" i="1"/>
  <c r="AC155" i="1"/>
  <c r="AG155" i="1"/>
  <c r="AD155" i="1"/>
  <c r="AH155" i="1"/>
  <c r="AC154" i="1"/>
  <c r="AG154" i="1"/>
  <c r="AD154" i="1"/>
  <c r="AH154" i="1"/>
  <c r="AE154" i="1"/>
  <c r="AF154" i="1"/>
  <c r="AE153" i="1"/>
  <c r="AF153" i="1"/>
  <c r="AC153" i="1"/>
  <c r="AG153" i="1"/>
  <c r="AD153" i="1"/>
  <c r="AH153" i="1"/>
  <c r="AC152" i="1"/>
  <c r="AG152" i="1"/>
  <c r="AD152" i="1"/>
  <c r="AH152" i="1"/>
  <c r="AE152" i="1"/>
  <c r="AF152" i="1"/>
  <c r="AE151" i="1"/>
  <c r="AF151" i="1"/>
  <c r="AC151" i="1"/>
  <c r="AG151" i="1"/>
  <c r="AD151" i="1"/>
  <c r="AH151" i="1"/>
  <c r="AC150" i="1"/>
  <c r="AG150" i="1"/>
  <c r="AD150" i="1"/>
  <c r="AH150" i="1"/>
  <c r="AE150" i="1"/>
  <c r="AF150" i="1"/>
  <c r="AE149" i="1"/>
  <c r="AF149" i="1"/>
  <c r="AC149" i="1"/>
  <c r="AG149" i="1"/>
  <c r="AH149" i="1"/>
  <c r="AD149" i="1"/>
  <c r="AC148" i="1"/>
  <c r="AG148" i="1"/>
  <c r="AD148" i="1"/>
  <c r="AH148" i="1"/>
  <c r="AE148" i="1"/>
  <c r="AF148" i="1"/>
  <c r="AE147" i="1"/>
  <c r="AF147" i="1"/>
  <c r="AC147" i="1"/>
  <c r="AG147" i="1"/>
  <c r="AD147" i="1"/>
  <c r="AH147" i="1"/>
  <c r="AC146" i="1"/>
  <c r="AG146" i="1"/>
  <c r="AD146" i="1"/>
  <c r="AH146" i="1"/>
  <c r="AE146" i="1"/>
  <c r="AF146" i="1"/>
  <c r="AE145" i="1"/>
  <c r="AF145" i="1"/>
  <c r="AC145" i="1"/>
  <c r="AG145" i="1"/>
  <c r="AD145" i="1"/>
  <c r="AH145" i="1"/>
  <c r="AC144" i="1"/>
  <c r="AG144" i="1"/>
  <c r="AD144" i="1"/>
  <c r="AH144" i="1"/>
  <c r="AE144" i="1"/>
  <c r="AF144" i="1"/>
  <c r="AE143" i="1"/>
  <c r="AF143" i="1"/>
  <c r="AC143" i="1"/>
  <c r="AG143" i="1"/>
  <c r="AD143" i="1"/>
  <c r="AH143" i="1"/>
  <c r="AC142" i="1"/>
  <c r="AG142" i="1"/>
  <c r="AD142" i="1"/>
  <c r="AH142" i="1"/>
  <c r="AE142" i="1"/>
  <c r="AF142" i="1"/>
  <c r="AC141" i="1"/>
  <c r="AG141" i="1"/>
  <c r="AD141" i="1"/>
  <c r="AE141" i="1"/>
  <c r="AH141" i="1"/>
  <c r="AF141" i="1"/>
  <c r="AE140" i="1"/>
  <c r="AF140" i="1"/>
  <c r="AC140" i="1"/>
  <c r="AG140" i="1"/>
  <c r="AD140" i="1"/>
  <c r="AH140" i="1"/>
  <c r="AC139" i="1"/>
  <c r="AG139" i="1"/>
  <c r="AD139" i="1"/>
  <c r="AH139" i="1"/>
  <c r="AE139" i="1"/>
  <c r="AF139" i="1"/>
  <c r="AE138" i="1"/>
  <c r="AF138" i="1"/>
  <c r="AC138" i="1"/>
  <c r="AG138" i="1"/>
  <c r="AD138" i="1"/>
  <c r="AH138" i="1"/>
  <c r="AC137" i="1"/>
  <c r="AG137" i="1"/>
  <c r="AD137" i="1"/>
  <c r="AH137" i="1"/>
  <c r="AE137" i="1"/>
  <c r="AF137" i="1"/>
  <c r="AE136" i="1"/>
  <c r="AF136" i="1"/>
  <c r="AC136" i="1"/>
  <c r="AG136" i="1"/>
  <c r="AH136" i="1"/>
  <c r="AD136" i="1"/>
  <c r="AC135" i="1"/>
  <c r="AG135" i="1"/>
  <c r="AD135" i="1"/>
  <c r="AH135" i="1"/>
  <c r="AE135" i="1"/>
  <c r="AF135" i="1"/>
  <c r="AE134" i="1"/>
  <c r="AF134" i="1"/>
  <c r="AC134" i="1"/>
  <c r="AG134" i="1"/>
  <c r="AD134" i="1"/>
  <c r="AH134" i="1"/>
  <c r="AC133" i="1"/>
  <c r="AG133" i="1"/>
  <c r="AD133" i="1"/>
  <c r="AH133" i="1"/>
  <c r="AE133" i="1"/>
  <c r="AF133" i="1"/>
  <c r="AE132" i="1"/>
  <c r="AF132" i="1"/>
  <c r="AC132" i="1"/>
  <c r="AG132" i="1"/>
  <c r="AD132" i="1"/>
  <c r="AH132" i="1"/>
  <c r="AC131" i="1"/>
  <c r="AG131" i="1"/>
  <c r="AD131" i="1"/>
  <c r="AH131" i="1"/>
  <c r="AE131" i="1"/>
  <c r="AF131" i="1"/>
  <c r="AE130" i="1"/>
  <c r="AF130" i="1"/>
  <c r="AC130" i="1"/>
  <c r="AG130" i="1"/>
  <c r="AD130" i="1"/>
  <c r="AH130" i="1"/>
  <c r="AC129" i="1"/>
  <c r="AG129" i="1"/>
  <c r="AD129" i="1"/>
  <c r="AH129" i="1"/>
  <c r="AE129" i="1"/>
  <c r="AF129" i="1"/>
  <c r="AE128" i="1"/>
  <c r="AF128" i="1"/>
  <c r="AC128" i="1"/>
  <c r="AG128" i="1"/>
  <c r="AH128" i="1"/>
  <c r="AD128" i="1"/>
  <c r="AC127" i="1"/>
  <c r="AG127" i="1"/>
  <c r="AD127" i="1"/>
  <c r="AH127" i="1"/>
  <c r="AE127" i="1"/>
  <c r="AF127" i="1"/>
  <c r="AE126" i="1"/>
  <c r="AF126" i="1"/>
  <c r="AC126" i="1"/>
  <c r="AG126" i="1"/>
  <c r="AD126" i="1"/>
  <c r="AH126" i="1"/>
  <c r="AC125" i="1"/>
  <c r="AG125" i="1"/>
  <c r="AD125" i="1"/>
  <c r="AH125" i="1"/>
  <c r="AE125" i="1"/>
  <c r="AF125" i="1"/>
  <c r="AE124" i="1"/>
  <c r="AF124" i="1"/>
  <c r="AC124" i="1"/>
  <c r="AG124" i="1"/>
  <c r="AD124" i="1"/>
  <c r="AH124" i="1"/>
  <c r="AC123" i="1"/>
  <c r="AG123" i="1"/>
  <c r="AD123" i="1"/>
  <c r="AH123" i="1"/>
  <c r="AE123" i="1"/>
  <c r="AF123" i="1"/>
  <c r="AE122" i="1"/>
  <c r="AF122" i="1"/>
  <c r="AC122" i="1"/>
  <c r="AG122" i="1"/>
  <c r="AD122" i="1"/>
  <c r="AH122" i="1"/>
  <c r="AC121" i="1"/>
  <c r="AG121" i="1"/>
  <c r="AD121" i="1"/>
  <c r="AH121" i="1"/>
  <c r="AE121" i="1"/>
  <c r="AF121" i="1"/>
  <c r="AE120" i="1"/>
  <c r="AF120" i="1"/>
  <c r="AC120" i="1"/>
  <c r="AG120" i="1"/>
  <c r="AH120" i="1"/>
  <c r="AD120" i="1"/>
  <c r="AC119" i="1"/>
  <c r="AG119" i="1"/>
  <c r="AD119" i="1"/>
  <c r="AH119" i="1"/>
  <c r="AE119" i="1"/>
  <c r="AF119" i="1"/>
  <c r="AE118" i="1"/>
  <c r="AF118" i="1"/>
  <c r="AC118" i="1"/>
  <c r="AG118" i="1"/>
  <c r="AD118" i="1"/>
  <c r="AH118" i="1"/>
  <c r="AC117" i="1"/>
  <c r="AG117" i="1"/>
  <c r="AD117" i="1"/>
  <c r="AH117" i="1"/>
  <c r="AE117" i="1"/>
  <c r="AF117" i="1"/>
  <c r="AE116" i="1"/>
  <c r="AF116" i="1"/>
  <c r="AC116" i="1"/>
  <c r="AG116" i="1"/>
  <c r="AD116" i="1"/>
  <c r="AH116" i="1"/>
  <c r="AC115" i="1"/>
  <c r="AG115" i="1"/>
  <c r="AD115" i="1"/>
  <c r="AH115" i="1"/>
  <c r="AE115" i="1"/>
  <c r="AF115" i="1"/>
  <c r="AE114" i="1"/>
  <c r="AF114" i="1"/>
  <c r="AC114" i="1"/>
  <c r="AG114" i="1"/>
  <c r="AD114" i="1"/>
  <c r="AH114" i="1"/>
  <c r="AC113" i="1"/>
  <c r="AG113" i="1"/>
  <c r="AD113" i="1"/>
  <c r="AH113" i="1"/>
  <c r="AE113" i="1"/>
  <c r="AF113" i="1"/>
  <c r="AE112" i="1"/>
  <c r="AF112" i="1"/>
  <c r="AC112" i="1"/>
  <c r="AG112" i="1"/>
  <c r="AH112" i="1"/>
  <c r="AD112" i="1"/>
  <c r="AC111" i="1"/>
  <c r="AG111" i="1"/>
  <c r="AD111" i="1"/>
  <c r="AH111" i="1"/>
  <c r="AE111" i="1"/>
  <c r="AF111" i="1"/>
  <c r="AE110" i="1"/>
  <c r="AF110" i="1"/>
  <c r="AC110" i="1"/>
  <c r="AG110" i="1"/>
  <c r="AD110" i="1"/>
  <c r="AH110" i="1"/>
  <c r="AC109" i="1"/>
  <c r="AG109" i="1"/>
  <c r="AD109" i="1"/>
  <c r="AH109" i="1"/>
  <c r="AE109" i="1"/>
  <c r="AF109" i="1"/>
  <c r="AE108" i="1"/>
  <c r="AF108" i="1"/>
  <c r="AC108" i="1"/>
  <c r="AG108" i="1"/>
  <c r="AD108" i="1"/>
  <c r="AH108" i="1"/>
  <c r="AC107" i="1"/>
  <c r="AG107" i="1"/>
  <c r="AD107" i="1"/>
  <c r="AH107" i="1"/>
  <c r="AE107" i="1"/>
  <c r="AF107" i="1"/>
  <c r="AE106" i="1"/>
  <c r="AF106" i="1"/>
  <c r="AC106" i="1"/>
  <c r="AG106" i="1"/>
  <c r="AD106" i="1"/>
  <c r="AH106" i="1"/>
  <c r="AC105" i="1"/>
  <c r="AG105" i="1"/>
  <c r="AD105" i="1"/>
  <c r="AH105" i="1"/>
  <c r="AE105" i="1"/>
  <c r="AF105" i="1"/>
  <c r="AD104" i="1"/>
  <c r="AH104" i="1"/>
  <c r="AE104" i="1"/>
  <c r="AG104" i="1"/>
  <c r="AC104" i="1"/>
  <c r="AF104" i="1"/>
  <c r="AF103" i="1"/>
  <c r="AC103" i="1"/>
  <c r="AG103" i="1"/>
  <c r="AE103" i="1"/>
  <c r="AH103" i="1"/>
  <c r="AD103" i="1"/>
  <c r="AD102" i="1"/>
  <c r="AH102" i="1"/>
  <c r="AE102" i="1"/>
  <c r="AC102" i="1"/>
  <c r="AF102" i="1"/>
  <c r="AG102" i="1"/>
  <c r="AF101" i="1"/>
  <c r="AC101" i="1"/>
  <c r="AG101" i="1"/>
  <c r="AD101" i="1"/>
  <c r="AE101" i="1"/>
  <c r="AH101" i="1"/>
  <c r="AD100" i="1"/>
  <c r="AH100" i="1"/>
  <c r="AE100" i="1"/>
  <c r="AG100" i="1"/>
  <c r="AC100" i="1"/>
  <c r="AF100" i="1"/>
  <c r="AF99" i="1"/>
  <c r="AC99" i="1"/>
  <c r="AG99" i="1"/>
  <c r="AE99" i="1"/>
  <c r="AH99" i="1"/>
  <c r="AD99" i="1"/>
  <c r="AD98" i="1"/>
  <c r="AH98" i="1"/>
  <c r="AE98" i="1"/>
  <c r="AC98" i="1"/>
  <c r="AF98" i="1"/>
  <c r="AG98" i="1"/>
  <c r="AF97" i="1"/>
  <c r="AC97" i="1"/>
  <c r="AG97" i="1"/>
  <c r="AD97" i="1"/>
  <c r="AE97" i="1"/>
  <c r="AH97" i="1"/>
  <c r="AD96" i="1"/>
  <c r="AH96" i="1"/>
  <c r="AE96" i="1"/>
  <c r="AG96" i="1"/>
  <c r="AC96" i="1"/>
  <c r="AF96" i="1"/>
  <c r="AF95" i="1"/>
  <c r="AC95" i="1"/>
  <c r="AG95" i="1"/>
  <c r="AE95" i="1"/>
  <c r="AH95" i="1"/>
  <c r="AD95" i="1"/>
  <c r="AD94" i="1"/>
  <c r="AH94" i="1"/>
  <c r="AE94" i="1"/>
  <c r="AC94" i="1"/>
  <c r="AF94" i="1"/>
  <c r="AG94" i="1"/>
  <c r="AF93" i="1"/>
  <c r="AC93" i="1"/>
  <c r="AG93" i="1"/>
  <c r="AD93" i="1"/>
  <c r="AE93" i="1"/>
  <c r="AH93" i="1"/>
  <c r="AD92" i="1"/>
  <c r="AH92" i="1"/>
  <c r="AE92" i="1"/>
  <c r="AG92" i="1"/>
  <c r="AC92" i="1"/>
  <c r="AF92" i="1"/>
  <c r="AF91" i="1"/>
  <c r="AC91" i="1"/>
  <c r="AG91" i="1"/>
  <c r="AE91" i="1"/>
  <c r="AH91" i="1"/>
  <c r="AD91" i="1"/>
  <c r="AD90" i="1"/>
  <c r="AH90" i="1"/>
  <c r="AE90" i="1"/>
  <c r="AC90" i="1"/>
  <c r="AF90" i="1"/>
  <c r="AG90" i="1"/>
  <c r="AF89" i="1"/>
  <c r="AC89" i="1"/>
  <c r="AG89" i="1"/>
  <c r="AD89" i="1"/>
  <c r="AE89" i="1"/>
  <c r="AH89" i="1"/>
  <c r="AD88" i="1"/>
  <c r="AH88" i="1"/>
  <c r="AE88" i="1"/>
  <c r="AG88" i="1"/>
  <c r="AC88" i="1"/>
  <c r="AF88" i="1"/>
  <c r="AF87" i="1"/>
  <c r="AC87" i="1"/>
  <c r="AG87" i="1"/>
  <c r="AE87" i="1"/>
  <c r="AH87" i="1"/>
  <c r="AD87" i="1"/>
  <c r="AD86" i="1"/>
  <c r="AH86" i="1"/>
  <c r="AE86" i="1"/>
  <c r="AC86" i="1"/>
  <c r="AF86" i="1"/>
  <c r="AG86" i="1"/>
  <c r="AF85" i="1"/>
  <c r="AC85" i="1"/>
  <c r="AG85" i="1"/>
  <c r="AD85" i="1"/>
  <c r="AE85" i="1"/>
  <c r="AH85" i="1"/>
  <c r="AD84" i="1"/>
  <c r="AH84" i="1"/>
  <c r="AE84" i="1"/>
  <c r="AG84" i="1"/>
  <c r="AC84" i="1"/>
  <c r="AF84" i="1"/>
  <c r="AF83" i="1"/>
  <c r="AC83" i="1"/>
  <c r="AG83" i="1"/>
  <c r="AE83" i="1"/>
  <c r="AH83" i="1"/>
  <c r="AD83" i="1"/>
  <c r="AD82" i="1"/>
  <c r="AH82" i="1"/>
  <c r="AE82" i="1"/>
  <c r="AF82" i="1"/>
  <c r="AC82" i="1"/>
  <c r="AG82" i="1"/>
  <c r="AF81" i="1"/>
  <c r="AC81" i="1"/>
  <c r="AG81" i="1"/>
  <c r="AD81" i="1"/>
  <c r="AH81" i="1"/>
  <c r="AE81" i="1"/>
  <c r="AD80" i="1"/>
  <c r="AH80" i="1"/>
  <c r="AE80" i="1"/>
  <c r="AF80" i="1"/>
  <c r="AC80" i="1"/>
  <c r="AG80" i="1"/>
  <c r="AF79" i="1"/>
  <c r="AC79" i="1"/>
  <c r="AG79" i="1"/>
  <c r="AD79" i="1"/>
  <c r="AH79" i="1"/>
  <c r="AE79" i="1"/>
  <c r="AD78" i="1"/>
  <c r="AH78" i="1"/>
  <c r="AE78" i="1"/>
  <c r="AF78" i="1"/>
  <c r="AG78" i="1"/>
  <c r="AC78" i="1"/>
  <c r="AF77" i="1"/>
  <c r="AC77" i="1"/>
  <c r="AG77" i="1"/>
  <c r="AD77" i="1"/>
  <c r="AH77" i="1"/>
  <c r="AE77" i="1"/>
  <c r="AD76" i="1"/>
  <c r="AH76" i="1"/>
  <c r="AE76" i="1"/>
  <c r="AF76" i="1"/>
  <c r="AC76" i="1"/>
  <c r="AG76" i="1"/>
  <c r="AF75" i="1"/>
  <c r="AC75" i="1"/>
  <c r="AG75" i="1"/>
  <c r="AD75" i="1"/>
  <c r="AH75" i="1"/>
  <c r="AE75" i="1"/>
  <c r="AD74" i="1"/>
  <c r="AH74" i="1"/>
  <c r="AE74" i="1"/>
  <c r="AF74" i="1"/>
  <c r="AC74" i="1"/>
  <c r="AG74" i="1"/>
  <c r="AF73" i="1"/>
  <c r="AC73" i="1"/>
  <c r="AG73" i="1"/>
  <c r="AD73" i="1"/>
  <c r="AH73" i="1"/>
  <c r="AE73" i="1"/>
  <c r="AD72" i="1"/>
  <c r="AH72" i="1"/>
  <c r="AE72" i="1"/>
  <c r="AF72" i="1"/>
  <c r="AC72" i="1"/>
  <c r="AG72" i="1"/>
  <c r="AF71" i="1"/>
  <c r="AC71" i="1"/>
  <c r="AG71" i="1"/>
  <c r="AD71" i="1"/>
  <c r="AH71" i="1"/>
  <c r="AE71" i="1"/>
  <c r="AD70" i="1"/>
  <c r="AH70" i="1"/>
  <c r="AE70" i="1"/>
  <c r="AF70" i="1"/>
  <c r="AG70" i="1"/>
  <c r="AC70" i="1"/>
  <c r="AF69" i="1"/>
  <c r="AC69" i="1"/>
  <c r="AG69" i="1"/>
  <c r="AD69" i="1"/>
  <c r="AH69" i="1"/>
  <c r="AE69" i="1"/>
  <c r="AD68" i="1"/>
  <c r="AH68" i="1"/>
  <c r="AE68" i="1"/>
  <c r="AF68" i="1"/>
  <c r="AC68" i="1"/>
  <c r="AG68" i="1"/>
  <c r="AF67" i="1"/>
  <c r="AC67" i="1"/>
  <c r="AG67" i="1"/>
  <c r="AD67" i="1"/>
  <c r="AH67" i="1"/>
  <c r="AE67" i="1"/>
  <c r="AD66" i="1"/>
  <c r="AH66" i="1"/>
  <c r="AE66" i="1"/>
  <c r="AF66" i="1"/>
  <c r="AC66" i="1"/>
  <c r="AG66" i="1"/>
  <c r="AF65" i="1"/>
  <c r="AC65" i="1"/>
  <c r="AG65" i="1"/>
  <c r="AD65" i="1"/>
  <c r="AH65" i="1"/>
  <c r="AE65" i="1"/>
  <c r="AE64" i="1"/>
  <c r="AC64" i="1"/>
  <c r="AH64" i="1"/>
  <c r="AD64" i="1"/>
  <c r="AF64" i="1"/>
  <c r="AG64" i="1"/>
  <c r="AC63" i="1"/>
  <c r="AG63" i="1"/>
  <c r="AD63" i="1"/>
  <c r="AE63" i="1"/>
  <c r="AF63" i="1"/>
  <c r="AH63" i="1"/>
  <c r="AE62" i="1"/>
  <c r="AD62" i="1"/>
  <c r="AF62" i="1"/>
  <c r="AG62" i="1"/>
  <c r="AC62" i="1"/>
  <c r="AH62" i="1"/>
  <c r="AC61" i="1"/>
  <c r="AG61" i="1"/>
  <c r="AE61" i="1"/>
  <c r="AF61" i="1"/>
  <c r="AH61" i="1"/>
  <c r="AD61" i="1"/>
  <c r="AC60" i="1"/>
  <c r="AG60" i="1"/>
  <c r="AD60" i="1"/>
  <c r="AH60" i="1"/>
  <c r="AE60" i="1"/>
  <c r="AF60" i="1"/>
  <c r="AE59" i="1"/>
  <c r="AF59" i="1"/>
  <c r="AC59" i="1"/>
  <c r="AG59" i="1"/>
  <c r="AD59" i="1"/>
  <c r="AH59" i="1"/>
  <c r="AC58" i="1"/>
  <c r="AG58" i="1"/>
  <c r="AD58" i="1"/>
  <c r="AH58" i="1"/>
  <c r="AE58" i="1"/>
  <c r="AF58" i="1"/>
  <c r="AE57" i="1"/>
  <c r="AF57" i="1"/>
  <c r="AC57" i="1"/>
  <c r="AG57" i="1"/>
  <c r="AD57" i="1"/>
  <c r="AH57" i="1"/>
  <c r="AC56" i="1"/>
  <c r="AG56" i="1"/>
  <c r="AD56" i="1"/>
  <c r="AH56" i="1"/>
  <c r="AE56" i="1"/>
  <c r="AF56" i="1"/>
  <c r="AE55" i="1"/>
  <c r="AF55" i="1"/>
  <c r="AC55" i="1"/>
  <c r="AG55" i="1"/>
  <c r="AD55" i="1"/>
  <c r="AH55" i="1"/>
  <c r="AC54" i="1"/>
  <c r="AG54" i="1"/>
  <c r="AD54" i="1"/>
  <c r="AH54" i="1"/>
  <c r="AE54" i="1"/>
  <c r="AF54" i="1"/>
  <c r="AE53" i="1"/>
  <c r="AF53" i="1"/>
  <c r="AC53" i="1"/>
  <c r="AG53" i="1"/>
  <c r="AH53" i="1"/>
  <c r="AD53" i="1"/>
  <c r="AC52" i="1"/>
  <c r="AG52" i="1"/>
  <c r="AD52" i="1"/>
  <c r="AH52" i="1"/>
  <c r="AE52" i="1"/>
  <c r="AF52" i="1"/>
  <c r="AE51" i="1"/>
  <c r="AF51" i="1"/>
  <c r="AC51" i="1"/>
  <c r="AG51" i="1"/>
  <c r="AD51" i="1"/>
  <c r="AH51" i="1"/>
  <c r="AC50" i="1"/>
  <c r="AG50" i="1"/>
  <c r="AD50" i="1"/>
  <c r="AH50" i="1"/>
  <c r="AE50" i="1"/>
  <c r="AF50" i="1"/>
  <c r="AE49" i="1"/>
  <c r="AF49" i="1"/>
  <c r="AC49" i="1"/>
  <c r="AG49" i="1"/>
  <c r="AD49" i="1"/>
  <c r="AH49" i="1"/>
  <c r="AC48" i="1"/>
  <c r="AG48" i="1"/>
  <c r="AD48" i="1"/>
  <c r="AH48" i="1"/>
  <c r="AE48" i="1"/>
  <c r="AF48" i="1"/>
  <c r="AE47" i="1"/>
  <c r="AF47" i="1"/>
  <c r="AC47" i="1"/>
  <c r="AG47" i="1"/>
  <c r="AD47" i="1"/>
  <c r="AH47" i="1"/>
  <c r="AC46" i="1"/>
  <c r="AG46" i="1"/>
  <c r="AD46" i="1"/>
  <c r="AH46" i="1"/>
  <c r="AE46" i="1"/>
  <c r="AF46" i="1"/>
  <c r="AE45" i="1"/>
  <c r="AF45" i="1"/>
  <c r="AC45" i="1"/>
  <c r="AG45" i="1"/>
  <c r="AH45" i="1"/>
  <c r="AD45" i="1"/>
  <c r="AC44" i="1"/>
  <c r="AG44" i="1"/>
  <c r="AD44" i="1"/>
  <c r="AH44" i="1"/>
  <c r="AE44" i="1"/>
  <c r="AF44" i="1"/>
  <c r="AE43" i="1"/>
  <c r="AF43" i="1"/>
  <c r="AC43" i="1"/>
  <c r="AG43" i="1"/>
  <c r="AD43" i="1"/>
  <c r="AH43" i="1"/>
  <c r="AC42" i="1"/>
  <c r="AG42" i="1"/>
  <c r="AD42" i="1"/>
  <c r="AH42" i="1"/>
  <c r="AE42" i="1"/>
  <c r="AF42" i="1"/>
  <c r="AE41" i="1"/>
  <c r="AF41" i="1"/>
  <c r="AC41" i="1"/>
  <c r="AG41" i="1"/>
  <c r="AD41" i="1"/>
  <c r="AH41" i="1"/>
  <c r="AC40" i="1"/>
  <c r="AG40" i="1"/>
  <c r="AD40" i="1"/>
  <c r="AH40" i="1"/>
  <c r="AE40" i="1"/>
  <c r="AF40" i="1"/>
  <c r="AE39" i="1"/>
  <c r="AF39" i="1"/>
  <c r="AC39" i="1"/>
  <c r="AG39" i="1"/>
  <c r="AD39" i="1"/>
  <c r="AH39" i="1"/>
  <c r="AC38" i="1"/>
  <c r="AG38" i="1"/>
  <c r="AD38" i="1"/>
  <c r="AH38" i="1"/>
  <c r="AE38" i="1"/>
  <c r="AF38" i="1"/>
  <c r="AE37" i="1"/>
  <c r="AF37" i="1"/>
  <c r="AC37" i="1"/>
  <c r="AG37" i="1"/>
  <c r="AH37" i="1"/>
  <c r="AD37" i="1"/>
  <c r="AC36" i="1"/>
  <c r="AG36" i="1"/>
  <c r="AD36" i="1"/>
  <c r="AH36" i="1"/>
  <c r="AE36" i="1"/>
  <c r="AF36" i="1"/>
  <c r="AE35" i="1"/>
  <c r="AF35" i="1"/>
  <c r="AC35" i="1"/>
  <c r="AG35" i="1"/>
  <c r="AD35" i="1"/>
  <c r="AH35" i="1"/>
  <c r="AC34" i="1"/>
  <c r="AG34" i="1"/>
  <c r="AD34" i="1"/>
  <c r="AH34" i="1"/>
  <c r="AE34" i="1"/>
  <c r="AF34" i="1"/>
  <c r="AE33" i="1"/>
  <c r="AF33" i="1"/>
  <c r="AC33" i="1"/>
  <c r="AG33" i="1"/>
  <c r="AD33" i="1"/>
  <c r="AH33" i="1"/>
  <c r="AC32" i="1"/>
  <c r="AG32" i="1"/>
  <c r="AD32" i="1"/>
  <c r="AH32" i="1"/>
  <c r="AE32" i="1"/>
  <c r="AF32" i="1"/>
  <c r="AE31" i="1"/>
  <c r="AF31" i="1"/>
  <c r="AC31" i="1"/>
  <c r="AG31" i="1"/>
  <c r="AD31" i="1"/>
  <c r="AH31" i="1"/>
  <c r="AC30" i="1"/>
  <c r="AG30" i="1"/>
  <c r="AD30" i="1"/>
  <c r="AH30" i="1"/>
  <c r="AE30" i="1"/>
  <c r="AF30" i="1"/>
  <c r="AE29" i="1"/>
  <c r="AF29" i="1"/>
  <c r="AC29" i="1"/>
  <c r="AG29" i="1"/>
  <c r="AH29" i="1"/>
  <c r="AD29" i="1"/>
  <c r="AC28" i="1"/>
  <c r="AG28" i="1"/>
  <c r="AD28" i="1"/>
  <c r="AH28" i="1"/>
  <c r="AE28" i="1"/>
  <c r="AF28" i="1"/>
  <c r="AE27" i="1"/>
  <c r="AF27" i="1"/>
  <c r="AC27" i="1"/>
  <c r="AG27" i="1"/>
  <c r="AD27" i="1"/>
  <c r="AH27" i="1"/>
  <c r="AC26" i="1"/>
  <c r="AG26" i="1"/>
  <c r="AD26" i="1"/>
  <c r="AH26" i="1"/>
  <c r="AE26" i="1"/>
  <c r="AF26" i="1"/>
  <c r="AE25" i="1"/>
  <c r="AF25" i="1"/>
  <c r="AC25" i="1"/>
  <c r="AG25" i="1"/>
  <c r="AD25" i="1"/>
  <c r="AH25" i="1"/>
  <c r="AC24" i="1"/>
  <c r="AG24" i="1"/>
  <c r="AD24" i="1"/>
  <c r="AH24" i="1"/>
  <c r="AE24" i="1"/>
  <c r="AF24" i="1"/>
  <c r="AE23" i="1"/>
  <c r="AF23" i="1"/>
  <c r="AC23" i="1"/>
  <c r="AG23" i="1"/>
  <c r="AD23" i="1"/>
  <c r="AH23" i="1"/>
  <c r="AE21" i="1"/>
  <c r="AF21" i="1"/>
  <c r="AC21" i="1"/>
  <c r="AG21" i="1"/>
  <c r="AH21" i="1"/>
  <c r="AD21" i="1"/>
  <c r="AC18" i="1"/>
  <c r="AG18" i="1"/>
  <c r="AD18" i="1"/>
  <c r="AH18" i="1"/>
  <c r="AE18" i="1"/>
  <c r="AF18" i="1"/>
  <c r="AC16" i="1"/>
  <c r="AG16" i="1"/>
  <c r="AD16" i="1"/>
  <c r="AH16" i="1"/>
  <c r="AE16" i="1"/>
  <c r="AF16" i="1"/>
  <c r="AC14" i="1"/>
  <c r="AG14" i="1"/>
  <c r="AD14" i="1"/>
  <c r="AH14" i="1"/>
  <c r="AE14" i="1"/>
  <c r="AF14" i="1"/>
  <c r="AC10" i="1"/>
  <c r="AG10" i="1"/>
  <c r="AD10" i="1"/>
  <c r="AH10" i="1"/>
  <c r="AE10" i="1"/>
  <c r="AF10" i="1"/>
  <c r="AE9" i="1"/>
  <c r="AF9" i="1"/>
  <c r="AC9" i="1"/>
  <c r="AG9" i="1"/>
  <c r="AD9" i="1"/>
  <c r="AH9" i="1"/>
  <c r="AF507" i="1"/>
  <c r="AH507" i="1"/>
  <c r="AC507" i="1"/>
  <c r="AG507" i="1"/>
  <c r="AD507" i="1"/>
  <c r="AE507" i="1"/>
  <c r="AF505" i="1"/>
  <c r="AC505" i="1"/>
  <c r="AG505" i="1"/>
  <c r="AD505" i="1"/>
  <c r="AH505" i="1"/>
  <c r="AE505" i="1"/>
  <c r="AF503" i="1"/>
  <c r="AC503" i="1"/>
  <c r="AG503" i="1"/>
  <c r="AD503" i="1"/>
  <c r="AH503" i="1"/>
  <c r="AE503" i="1"/>
  <c r="AF501" i="1"/>
  <c r="AC501" i="1"/>
  <c r="AG501" i="1"/>
  <c r="AD501" i="1"/>
  <c r="AH501" i="1"/>
  <c r="AE501" i="1"/>
  <c r="AD498" i="1"/>
  <c r="AH498" i="1"/>
  <c r="AG498" i="1"/>
  <c r="AE498" i="1"/>
  <c r="AF498" i="1"/>
  <c r="AC498" i="1"/>
  <c r="AD492" i="1"/>
  <c r="AH492" i="1"/>
  <c r="AG492" i="1"/>
  <c r="AE492" i="1"/>
  <c r="AF492" i="1"/>
  <c r="AC492" i="1"/>
  <c r="AF491" i="1"/>
  <c r="AE491" i="1"/>
  <c r="AC491" i="1"/>
  <c r="AG491" i="1"/>
  <c r="AD491" i="1"/>
  <c r="AH491" i="1"/>
  <c r="AF489" i="1"/>
  <c r="AC489" i="1"/>
  <c r="AG489" i="1"/>
  <c r="AE489" i="1"/>
  <c r="AD489" i="1"/>
  <c r="AH489" i="1"/>
  <c r="AF487" i="1"/>
  <c r="AC487" i="1"/>
  <c r="AG487" i="1"/>
  <c r="AE487" i="1"/>
  <c r="AD487" i="1"/>
  <c r="AH487" i="1"/>
  <c r="AD484" i="1"/>
  <c r="AH484" i="1"/>
  <c r="AG484" i="1"/>
  <c r="AE484" i="1"/>
  <c r="AC484" i="1"/>
  <c r="AF484" i="1"/>
  <c r="AF483" i="1"/>
  <c r="AC483" i="1"/>
  <c r="AG483" i="1"/>
  <c r="AD483" i="1"/>
  <c r="AH483" i="1"/>
  <c r="AE483" i="1"/>
  <c r="AD480" i="1"/>
  <c r="AH480" i="1"/>
  <c r="AE480" i="1"/>
  <c r="AC480" i="1"/>
  <c r="AF480" i="1"/>
  <c r="AG480" i="1"/>
  <c r="AF479" i="1"/>
  <c r="AE479" i="1"/>
  <c r="AC479" i="1"/>
  <c r="AG479" i="1"/>
  <c r="AD479" i="1"/>
  <c r="AH479" i="1"/>
  <c r="AF477" i="1"/>
  <c r="AE477" i="1"/>
  <c r="AC477" i="1"/>
  <c r="AG477" i="1"/>
  <c r="AD477" i="1"/>
  <c r="AH477" i="1"/>
  <c r="AF475" i="1"/>
  <c r="AE475" i="1"/>
  <c r="AC475" i="1"/>
  <c r="AG475" i="1"/>
  <c r="AD475" i="1"/>
  <c r="AH475" i="1"/>
  <c r="AD472" i="1"/>
  <c r="AH472" i="1"/>
  <c r="AE472" i="1"/>
  <c r="AG472" i="1"/>
  <c r="AF472" i="1"/>
  <c r="AC472" i="1"/>
  <c r="AD470" i="1"/>
  <c r="AH470" i="1"/>
  <c r="AG470" i="1"/>
  <c r="AE470" i="1"/>
  <c r="AC470" i="1"/>
  <c r="AF470" i="1"/>
  <c r="AF469" i="1"/>
  <c r="AC469" i="1"/>
  <c r="AG469" i="1"/>
  <c r="AD469" i="1"/>
  <c r="AH469" i="1"/>
  <c r="AE469" i="1"/>
  <c r="AF467" i="1"/>
  <c r="AC467" i="1"/>
  <c r="AG467" i="1"/>
  <c r="AD467" i="1"/>
  <c r="AH467" i="1"/>
  <c r="AE467" i="1"/>
  <c r="AD466" i="1"/>
  <c r="AH466" i="1"/>
  <c r="AC466" i="1"/>
  <c r="AE466" i="1"/>
  <c r="AG466" i="1"/>
  <c r="AF466" i="1"/>
  <c r="AD464" i="1"/>
  <c r="AH464" i="1"/>
  <c r="AC464" i="1"/>
  <c r="AE464" i="1"/>
  <c r="AG464" i="1"/>
  <c r="AF464" i="1"/>
  <c r="AF463" i="1"/>
  <c r="AC463" i="1"/>
  <c r="AG463" i="1"/>
  <c r="AD463" i="1"/>
  <c r="AH463" i="1"/>
  <c r="AE463" i="1"/>
  <c r="AD462" i="1"/>
  <c r="AH462" i="1"/>
  <c r="AC462" i="1"/>
  <c r="AE462" i="1"/>
  <c r="AG462" i="1"/>
  <c r="AF462" i="1"/>
  <c r="AD460" i="1"/>
  <c r="AH460" i="1"/>
  <c r="AC460" i="1"/>
  <c r="AE460" i="1"/>
  <c r="AG460" i="1"/>
  <c r="AF460" i="1"/>
  <c r="AD458" i="1"/>
  <c r="AH458" i="1"/>
  <c r="AG458" i="1"/>
  <c r="AE458" i="1"/>
  <c r="AC458" i="1"/>
  <c r="AF458" i="1"/>
  <c r="AD456" i="1"/>
  <c r="AH456" i="1"/>
  <c r="AG456" i="1"/>
  <c r="AE456" i="1"/>
  <c r="AC456" i="1"/>
  <c r="AF456" i="1"/>
  <c r="AF455" i="1"/>
  <c r="AC455" i="1"/>
  <c r="AG455" i="1"/>
  <c r="AD455" i="1"/>
  <c r="AH455" i="1"/>
  <c r="AE455" i="1"/>
  <c r="AF453" i="1"/>
  <c r="AC453" i="1"/>
  <c r="AG453" i="1"/>
  <c r="AD453" i="1"/>
  <c r="AH453" i="1"/>
  <c r="AE453" i="1"/>
  <c r="AF451" i="1"/>
  <c r="AC451" i="1"/>
  <c r="AG451" i="1"/>
  <c r="AD451" i="1"/>
  <c r="AH451" i="1"/>
  <c r="AE451" i="1"/>
  <c r="AD448" i="1"/>
  <c r="AH448" i="1"/>
  <c r="AE448" i="1"/>
  <c r="AG448" i="1"/>
  <c r="AF448" i="1"/>
  <c r="AC448" i="1"/>
  <c r="AD446" i="1"/>
  <c r="AH446" i="1"/>
  <c r="AG446" i="1"/>
  <c r="AE446" i="1"/>
  <c r="AF446" i="1"/>
  <c r="AC446" i="1"/>
  <c r="AF445" i="1"/>
  <c r="AC445" i="1"/>
  <c r="AG445" i="1"/>
  <c r="AE445" i="1"/>
  <c r="AD445" i="1"/>
  <c r="AH445" i="1"/>
  <c r="AF443" i="1"/>
  <c r="AC443" i="1"/>
  <c r="AG443" i="1"/>
  <c r="AE443" i="1"/>
  <c r="AD443" i="1"/>
  <c r="AH443" i="1"/>
  <c r="AD440" i="1"/>
  <c r="AH440" i="1"/>
  <c r="AE440" i="1"/>
  <c r="AC440" i="1"/>
  <c r="AF440" i="1"/>
  <c r="AG440" i="1"/>
  <c r="AF439" i="1"/>
  <c r="AC439" i="1"/>
  <c r="AG439" i="1"/>
  <c r="AD439" i="1"/>
  <c r="AH439" i="1"/>
  <c r="AE439" i="1"/>
  <c r="AF437" i="1"/>
  <c r="AC437" i="1"/>
  <c r="AG437" i="1"/>
  <c r="AD437" i="1"/>
  <c r="AH437" i="1"/>
  <c r="AE437" i="1"/>
  <c r="AF435" i="1"/>
  <c r="AC435" i="1"/>
  <c r="AG435" i="1"/>
  <c r="AE435" i="1"/>
  <c r="AD435" i="1"/>
  <c r="AH435" i="1"/>
  <c r="AD432" i="1"/>
  <c r="AH432" i="1"/>
  <c r="AE432" i="1"/>
  <c r="AC432" i="1"/>
  <c r="AF432" i="1"/>
  <c r="AG432" i="1"/>
  <c r="AF431" i="1"/>
  <c r="AC431" i="1"/>
  <c r="AG431" i="1"/>
  <c r="AD431" i="1"/>
  <c r="AH431" i="1"/>
  <c r="AE431" i="1"/>
  <c r="AF429" i="1"/>
  <c r="AC429" i="1"/>
  <c r="AG429" i="1"/>
  <c r="AE429" i="1"/>
  <c r="AD429" i="1"/>
  <c r="AH429" i="1"/>
  <c r="AF427" i="1"/>
  <c r="AE427" i="1"/>
  <c r="AC427" i="1"/>
  <c r="AG427" i="1"/>
  <c r="AD427" i="1"/>
  <c r="AH427" i="1"/>
  <c r="AD426" i="1"/>
  <c r="AH426" i="1"/>
  <c r="AE426" i="1"/>
  <c r="AC426" i="1"/>
  <c r="AF426" i="1"/>
  <c r="AG426" i="1"/>
  <c r="AD424" i="1"/>
  <c r="AH424" i="1"/>
  <c r="AC424" i="1"/>
  <c r="AE424" i="1"/>
  <c r="AG424" i="1"/>
  <c r="AF424" i="1"/>
  <c r="AF423" i="1"/>
  <c r="AC423" i="1"/>
  <c r="AG423" i="1"/>
  <c r="AD423" i="1"/>
  <c r="AH423" i="1"/>
  <c r="AE423" i="1"/>
  <c r="AF421" i="1"/>
  <c r="AC421" i="1"/>
  <c r="AG421" i="1"/>
  <c r="AD421" i="1"/>
  <c r="AH421" i="1"/>
  <c r="AE421" i="1"/>
  <c r="AD418" i="1"/>
  <c r="AH418" i="1"/>
  <c r="AC418" i="1"/>
  <c r="AE418" i="1"/>
  <c r="AG418" i="1"/>
  <c r="AF418" i="1"/>
  <c r="AD416" i="1"/>
  <c r="AH416" i="1"/>
  <c r="AG416" i="1"/>
  <c r="AE416" i="1"/>
  <c r="AC416" i="1"/>
  <c r="AF416" i="1"/>
  <c r="AD414" i="1"/>
  <c r="AH414" i="1"/>
  <c r="AE414" i="1"/>
  <c r="AC414" i="1"/>
  <c r="AF414" i="1"/>
  <c r="AG414" i="1"/>
  <c r="AD412" i="1"/>
  <c r="AH412" i="1"/>
  <c r="AE412" i="1"/>
  <c r="AC412" i="1"/>
  <c r="AF412" i="1"/>
  <c r="AG412" i="1"/>
  <c r="AD410" i="1"/>
  <c r="AH410" i="1"/>
  <c r="AE410" i="1"/>
  <c r="AF410" i="1"/>
  <c r="AC410" i="1"/>
  <c r="AG410" i="1"/>
  <c r="AD408" i="1"/>
  <c r="AH408" i="1"/>
  <c r="AE408" i="1"/>
  <c r="AF408" i="1"/>
  <c r="AC408" i="1"/>
  <c r="AG408" i="1"/>
  <c r="AF407" i="1"/>
  <c r="AC407" i="1"/>
  <c r="AG407" i="1"/>
  <c r="AD407" i="1"/>
  <c r="AH407" i="1"/>
  <c r="AE407" i="1"/>
  <c r="AF405" i="1"/>
  <c r="AC405" i="1"/>
  <c r="AG405" i="1"/>
  <c r="AD405" i="1"/>
  <c r="AH405" i="1"/>
  <c r="AE405" i="1"/>
  <c r="AD402" i="1"/>
  <c r="AH402" i="1"/>
  <c r="AE402" i="1"/>
  <c r="AF402" i="1"/>
  <c r="AC402" i="1"/>
  <c r="AG402" i="1"/>
  <c r="AF399" i="1"/>
  <c r="AC399" i="1"/>
  <c r="AG399" i="1"/>
  <c r="AD399" i="1"/>
  <c r="AH399" i="1"/>
  <c r="AE399" i="1"/>
  <c r="AF397" i="1"/>
  <c r="AC397" i="1"/>
  <c r="AG397" i="1"/>
  <c r="AD397" i="1"/>
  <c r="AH397" i="1"/>
  <c r="AE397" i="1"/>
  <c r="AF395" i="1"/>
  <c r="AC395" i="1"/>
  <c r="AG395" i="1"/>
  <c r="AD395" i="1"/>
  <c r="AH395" i="1"/>
  <c r="AE395" i="1"/>
  <c r="AD394" i="1"/>
  <c r="AH394" i="1"/>
  <c r="AE394" i="1"/>
  <c r="AF394" i="1"/>
  <c r="AC394" i="1"/>
  <c r="AG394" i="1"/>
  <c r="AF391" i="1"/>
  <c r="AC391" i="1"/>
  <c r="AG391" i="1"/>
  <c r="AD391" i="1"/>
  <c r="AH391" i="1"/>
  <c r="AE391" i="1"/>
  <c r="AF389" i="1"/>
  <c r="AC389" i="1"/>
  <c r="AG389" i="1"/>
  <c r="AD389" i="1"/>
  <c r="AH389" i="1"/>
  <c r="AE389" i="1"/>
  <c r="AD388" i="1"/>
  <c r="AH388" i="1"/>
  <c r="AE388" i="1"/>
  <c r="AF388" i="1"/>
  <c r="AG388" i="1"/>
  <c r="AC388" i="1"/>
  <c r="AD386" i="1"/>
  <c r="AH386" i="1"/>
  <c r="AE386" i="1"/>
  <c r="AF386" i="1"/>
  <c r="AC386" i="1"/>
  <c r="AG386" i="1"/>
  <c r="AF385" i="1"/>
  <c r="AC385" i="1"/>
  <c r="AG385" i="1"/>
  <c r="AD385" i="1"/>
  <c r="AH385" i="1"/>
  <c r="AE385" i="1"/>
  <c r="AD382" i="1"/>
  <c r="AH382" i="1"/>
  <c r="AE382" i="1"/>
  <c r="AF382" i="1"/>
  <c r="AG382" i="1"/>
  <c r="AC382" i="1"/>
  <c r="AF381" i="1"/>
  <c r="AC381" i="1"/>
  <c r="AG381" i="1"/>
  <c r="AD381" i="1"/>
  <c r="AH381" i="1"/>
  <c r="AE381" i="1"/>
  <c r="AF379" i="1"/>
  <c r="AC379" i="1"/>
  <c r="AG379" i="1"/>
  <c r="AD379" i="1"/>
  <c r="AH379" i="1"/>
  <c r="AE379" i="1"/>
  <c r="AF377" i="1"/>
  <c r="AC377" i="1"/>
  <c r="AG377" i="1"/>
  <c r="AD377" i="1"/>
  <c r="AH377" i="1"/>
  <c r="AE377" i="1"/>
  <c r="AF375" i="1"/>
  <c r="AC375" i="1"/>
  <c r="AG375" i="1"/>
  <c r="AD375" i="1"/>
  <c r="AH375" i="1"/>
  <c r="AE375" i="1"/>
  <c r="AF373" i="1"/>
  <c r="AC373" i="1"/>
  <c r="AG373" i="1"/>
  <c r="AD373" i="1"/>
  <c r="AH373" i="1"/>
  <c r="AE373" i="1"/>
  <c r="AD372" i="1"/>
  <c r="AH372" i="1"/>
  <c r="AE372" i="1"/>
  <c r="AF372" i="1"/>
  <c r="AG372" i="1"/>
  <c r="AC372" i="1"/>
  <c r="AD370" i="1"/>
  <c r="AH370" i="1"/>
  <c r="AE370" i="1"/>
  <c r="AF370" i="1"/>
  <c r="AC370" i="1"/>
  <c r="AG370" i="1"/>
  <c r="AD368" i="1"/>
  <c r="AH368" i="1"/>
  <c r="AE368" i="1"/>
  <c r="AF368" i="1"/>
  <c r="AC368" i="1"/>
  <c r="AG368" i="1"/>
  <c r="AD366" i="1"/>
  <c r="AH366" i="1"/>
  <c r="AE366" i="1"/>
  <c r="AF366" i="1"/>
  <c r="AG366" i="1"/>
  <c r="AC366" i="1"/>
  <c r="AD364" i="1"/>
  <c r="AH364" i="1"/>
  <c r="AE364" i="1"/>
  <c r="AF364" i="1"/>
  <c r="AG364" i="1"/>
  <c r="AC364" i="1"/>
  <c r="AF363" i="1"/>
  <c r="AC363" i="1"/>
  <c r="AG363" i="1"/>
  <c r="AD363" i="1"/>
  <c r="AH363" i="1"/>
  <c r="AE363" i="1"/>
  <c r="AF361" i="1"/>
  <c r="AC361" i="1"/>
  <c r="AG361" i="1"/>
  <c r="AD361" i="1"/>
  <c r="AH361" i="1"/>
  <c r="AE361" i="1"/>
  <c r="AF359" i="1"/>
  <c r="AC359" i="1"/>
  <c r="AG359" i="1"/>
  <c r="AD359" i="1"/>
  <c r="AH359" i="1"/>
  <c r="AE359" i="1"/>
  <c r="AF357" i="1"/>
  <c r="AC357" i="1"/>
  <c r="AG357" i="1"/>
  <c r="AD357" i="1"/>
  <c r="AH357" i="1"/>
  <c r="AE357" i="1"/>
  <c r="AD354" i="1"/>
  <c r="AH354" i="1"/>
  <c r="AE354" i="1"/>
  <c r="AF354" i="1"/>
  <c r="AC354" i="1"/>
  <c r="AG354" i="1"/>
  <c r="AF351" i="1"/>
  <c r="AC351" i="1"/>
  <c r="AG351" i="1"/>
  <c r="AD351" i="1"/>
  <c r="AH351" i="1"/>
  <c r="AE351" i="1"/>
  <c r="AD348" i="1"/>
  <c r="AH348" i="1"/>
  <c r="AE348" i="1"/>
  <c r="AF348" i="1"/>
  <c r="AG348" i="1"/>
  <c r="AC348" i="1"/>
  <c r="AD346" i="1"/>
  <c r="AH346" i="1"/>
  <c r="AE346" i="1"/>
  <c r="AF346" i="1"/>
  <c r="AC346" i="1"/>
  <c r="AG346" i="1"/>
  <c r="AD344" i="1"/>
  <c r="AH344" i="1"/>
  <c r="AE344" i="1"/>
  <c r="AF344" i="1"/>
  <c r="AC344" i="1"/>
  <c r="AG344" i="1"/>
  <c r="AF343" i="1"/>
  <c r="AC343" i="1"/>
  <c r="AG343" i="1"/>
  <c r="AD343" i="1"/>
  <c r="AH343" i="1"/>
  <c r="AE343" i="1"/>
  <c r="AF341" i="1"/>
  <c r="AC341" i="1"/>
  <c r="AG341" i="1"/>
  <c r="AD341" i="1"/>
  <c r="AH341" i="1"/>
  <c r="AE341" i="1"/>
  <c r="AD340" i="1"/>
  <c r="AH340" i="1"/>
  <c r="AE340" i="1"/>
  <c r="AF340" i="1"/>
  <c r="AG340" i="1"/>
  <c r="AC340" i="1"/>
  <c r="AD338" i="1"/>
  <c r="AH338" i="1"/>
  <c r="AE338" i="1"/>
  <c r="AF338" i="1"/>
  <c r="AC338" i="1"/>
  <c r="AG338" i="1"/>
  <c r="AD336" i="1"/>
  <c r="AH336" i="1"/>
  <c r="AE336" i="1"/>
  <c r="AF336" i="1"/>
  <c r="AC336" i="1"/>
  <c r="AG336" i="1"/>
  <c r="AF335" i="1"/>
  <c r="AC335" i="1"/>
  <c r="AG335" i="1"/>
  <c r="AD335" i="1"/>
  <c r="AH335" i="1"/>
  <c r="AE335" i="1"/>
  <c r="AD332" i="1"/>
  <c r="AH332" i="1"/>
  <c r="AE332" i="1"/>
  <c r="AF332" i="1"/>
  <c r="AG332" i="1"/>
  <c r="AC332" i="1"/>
  <c r="AF331" i="1"/>
  <c r="AC331" i="1"/>
  <c r="AG331" i="1"/>
  <c r="AD331" i="1"/>
  <c r="AH331" i="1"/>
  <c r="AE331" i="1"/>
  <c r="AD328" i="1"/>
  <c r="AH328" i="1"/>
  <c r="AE328" i="1"/>
  <c r="AF328" i="1"/>
  <c r="AC328" i="1"/>
  <c r="AG328" i="1"/>
  <c r="AF327" i="1"/>
  <c r="AC327" i="1"/>
  <c r="AG327" i="1"/>
  <c r="AD327" i="1"/>
  <c r="AH327" i="1"/>
  <c r="AE327" i="1"/>
  <c r="AC325" i="1"/>
  <c r="AG325" i="1"/>
  <c r="AE325" i="1"/>
  <c r="AH325" i="1"/>
  <c r="AD325" i="1"/>
  <c r="AF325" i="1"/>
  <c r="AC323" i="1"/>
  <c r="AG323" i="1"/>
  <c r="AD323" i="1"/>
  <c r="AE323" i="1"/>
  <c r="AF323" i="1"/>
  <c r="AH323" i="1"/>
  <c r="AC321" i="1"/>
  <c r="AG321" i="1"/>
  <c r="AD321" i="1"/>
  <c r="AH321" i="1"/>
  <c r="AE321" i="1"/>
  <c r="AF321" i="1"/>
  <c r="AC319" i="1"/>
  <c r="AG319" i="1"/>
  <c r="AD319" i="1"/>
  <c r="AH319" i="1"/>
  <c r="AE319" i="1"/>
  <c r="AF319" i="1"/>
  <c r="AC317" i="1"/>
  <c r="AG317" i="1"/>
  <c r="AD317" i="1"/>
  <c r="AH317" i="1"/>
  <c r="AE317" i="1"/>
  <c r="AF317" i="1"/>
  <c r="AE316" i="1"/>
  <c r="AF316" i="1"/>
  <c r="AC316" i="1"/>
  <c r="AG316" i="1"/>
  <c r="AD316" i="1"/>
  <c r="AH316" i="1"/>
  <c r="AE314" i="1"/>
  <c r="AF314" i="1"/>
  <c r="AC314" i="1"/>
  <c r="AG314" i="1"/>
  <c r="AH314" i="1"/>
  <c r="AD314" i="1"/>
  <c r="AC313" i="1"/>
  <c r="AG313" i="1"/>
  <c r="AD313" i="1"/>
  <c r="AH313" i="1"/>
  <c r="AE313" i="1"/>
  <c r="AF313" i="1"/>
  <c r="AC309" i="1"/>
  <c r="AG309" i="1"/>
  <c r="AD309" i="1"/>
  <c r="AH309" i="1"/>
  <c r="AE309" i="1"/>
  <c r="AF309" i="1"/>
  <c r="AE308" i="1"/>
  <c r="AF308" i="1"/>
  <c r="AC308" i="1"/>
  <c r="AG308" i="1"/>
  <c r="AD308" i="1"/>
  <c r="AH308" i="1"/>
  <c r="AE306" i="1"/>
  <c r="AF306" i="1"/>
  <c r="AC306" i="1"/>
  <c r="AG306" i="1"/>
  <c r="AH306" i="1"/>
  <c r="AD306" i="1"/>
  <c r="AE304" i="1"/>
  <c r="AF304" i="1"/>
  <c r="AC304" i="1"/>
  <c r="AG304" i="1"/>
  <c r="AD304" i="1"/>
  <c r="AH304" i="1"/>
  <c r="AC301" i="1"/>
  <c r="AG301" i="1"/>
  <c r="AD301" i="1"/>
  <c r="AH301" i="1"/>
  <c r="AE301" i="1"/>
  <c r="AF301" i="1"/>
  <c r="AE298" i="1"/>
  <c r="AF298" i="1"/>
  <c r="AC298" i="1"/>
  <c r="AG298" i="1"/>
  <c r="AH298" i="1"/>
  <c r="AD298" i="1"/>
  <c r="AC297" i="1"/>
  <c r="AG297" i="1"/>
  <c r="AD297" i="1"/>
  <c r="AH297" i="1"/>
  <c r="AE297" i="1"/>
  <c r="AF297" i="1"/>
  <c r="AC295" i="1"/>
  <c r="AG295" i="1"/>
  <c r="AD295" i="1"/>
  <c r="AH295" i="1"/>
  <c r="AE295" i="1"/>
  <c r="AF295" i="1"/>
  <c r="AE294" i="1"/>
  <c r="AF294" i="1"/>
  <c r="AC294" i="1"/>
  <c r="AG294" i="1"/>
  <c r="AD294" i="1"/>
  <c r="AH294" i="1"/>
  <c r="AE292" i="1"/>
  <c r="AF292" i="1"/>
  <c r="AC292" i="1"/>
  <c r="AG292" i="1"/>
  <c r="AD292" i="1"/>
  <c r="AH292" i="1"/>
  <c r="AE290" i="1"/>
  <c r="AF290" i="1"/>
  <c r="AC290" i="1"/>
  <c r="AG290" i="1"/>
  <c r="AH290" i="1"/>
  <c r="AD290" i="1"/>
  <c r="AC287" i="1"/>
  <c r="AG287" i="1"/>
  <c r="AD287" i="1"/>
  <c r="AH287" i="1"/>
  <c r="AE287" i="1"/>
  <c r="AF287" i="1"/>
  <c r="AE286" i="1"/>
  <c r="AF286" i="1"/>
  <c r="AC286" i="1"/>
  <c r="AG286" i="1"/>
  <c r="AD286" i="1"/>
  <c r="AH286" i="1"/>
  <c r="AE284" i="1"/>
  <c r="AF284" i="1"/>
  <c r="AC284" i="1"/>
  <c r="AG284" i="1"/>
  <c r="AD284" i="1"/>
  <c r="AH284" i="1"/>
  <c r="AC281" i="1"/>
  <c r="AG281" i="1"/>
  <c r="AD281" i="1"/>
  <c r="AH281" i="1"/>
  <c r="AE281" i="1"/>
  <c r="AF281" i="1"/>
  <c r="AC279" i="1"/>
  <c r="AG279" i="1"/>
  <c r="AD279" i="1"/>
  <c r="AH279" i="1"/>
  <c r="AE279" i="1"/>
  <c r="AF279" i="1"/>
  <c r="AE278" i="1"/>
  <c r="AF278" i="1"/>
  <c r="AC278" i="1"/>
  <c r="AG278" i="1"/>
  <c r="AD278" i="1"/>
  <c r="AH278" i="1"/>
  <c r="AE276" i="1"/>
  <c r="AF276" i="1"/>
  <c r="AC276" i="1"/>
  <c r="AG276" i="1"/>
  <c r="AD276" i="1"/>
  <c r="AH276" i="1"/>
  <c r="AE274" i="1"/>
  <c r="AF274" i="1"/>
  <c r="AC274" i="1"/>
  <c r="AG274" i="1"/>
  <c r="AH274" i="1"/>
  <c r="AD274" i="1"/>
  <c r="AC267" i="1"/>
  <c r="AG267" i="1"/>
  <c r="AD267" i="1"/>
  <c r="AH267" i="1"/>
  <c r="AE267" i="1"/>
  <c r="AF267" i="1"/>
  <c r="AE266" i="1"/>
  <c r="AF266" i="1"/>
  <c r="AC266" i="1"/>
  <c r="AG266" i="1"/>
  <c r="AH266" i="1"/>
  <c r="AD266" i="1"/>
  <c r="AC265" i="1"/>
  <c r="AG265" i="1"/>
  <c r="AD265" i="1"/>
  <c r="AH265" i="1"/>
  <c r="AE265" i="1"/>
  <c r="AF265" i="1"/>
  <c r="AC263" i="1"/>
  <c r="AG263" i="1"/>
  <c r="AD263" i="1"/>
  <c r="AH263" i="1"/>
  <c r="AE263" i="1"/>
  <c r="AF263" i="1"/>
  <c r="AC259" i="1"/>
  <c r="AG259" i="1"/>
  <c r="AD259" i="1"/>
  <c r="AH259" i="1"/>
  <c r="AE259" i="1"/>
  <c r="AF259" i="1"/>
  <c r="Y381" i="1"/>
  <c r="Y365" i="1"/>
  <c r="Y349" i="1"/>
  <c r="Y333" i="1"/>
  <c r="Y312" i="1"/>
  <c r="X263" i="1"/>
  <c r="Y393" i="1"/>
  <c r="Y377" i="1"/>
  <c r="Y361" i="1"/>
  <c r="Y345" i="1"/>
  <c r="Y328" i="1"/>
  <c r="X307" i="1"/>
  <c r="X231" i="1"/>
  <c r="Y389" i="1"/>
  <c r="Y373" i="1"/>
  <c r="Y357" i="1"/>
  <c r="Y341" i="1"/>
  <c r="X323" i="1"/>
  <c r="X295" i="1"/>
  <c r="X199" i="1"/>
  <c r="Y385" i="1"/>
  <c r="Y369" i="1"/>
  <c r="Y353" i="1"/>
  <c r="Y337" i="1"/>
  <c r="X318" i="1"/>
  <c r="X279" i="1"/>
  <c r="Y135" i="1"/>
  <c r="X427" i="1"/>
  <c r="Y427" i="1"/>
  <c r="X424" i="1"/>
  <c r="Y424" i="1"/>
  <c r="X418" i="1"/>
  <c r="Y418" i="1"/>
  <c r="X416" i="1"/>
  <c r="Y416" i="1"/>
  <c r="X411" i="1"/>
  <c r="Y411" i="1"/>
  <c r="X406" i="1"/>
  <c r="Y406" i="1"/>
  <c r="X402" i="1"/>
  <c r="Y402" i="1"/>
  <c r="X501" i="1"/>
  <c r="X485" i="1"/>
  <c r="X469" i="1"/>
  <c r="X453" i="1"/>
  <c r="Y429" i="1"/>
  <c r="Y397" i="1"/>
  <c r="X507" i="1"/>
  <c r="X499" i="1"/>
  <c r="X491" i="1"/>
  <c r="X483" i="1"/>
  <c r="X475" i="1"/>
  <c r="X467" i="1"/>
  <c r="X459" i="1"/>
  <c r="X451" i="1"/>
  <c r="X441" i="1"/>
  <c r="Y425" i="1"/>
  <c r="Y409" i="1"/>
  <c r="X24" i="1"/>
  <c r="Y24" i="1"/>
  <c r="X23" i="1"/>
  <c r="Y23" i="1"/>
  <c r="X21" i="1"/>
  <c r="Y21" i="1"/>
  <c r="X19" i="1"/>
  <c r="Y19" i="1"/>
  <c r="X18" i="1"/>
  <c r="Y18" i="1"/>
  <c r="X16" i="1"/>
  <c r="Y16" i="1"/>
  <c r="X14" i="1"/>
  <c r="Y14" i="1"/>
  <c r="X12" i="1"/>
  <c r="Y12" i="1"/>
  <c r="X10" i="1"/>
  <c r="Y10" i="1"/>
  <c r="X8" i="1"/>
  <c r="Y8" i="1"/>
  <c r="X506" i="1"/>
  <c r="Y506" i="1"/>
  <c r="X504" i="1"/>
  <c r="Y504" i="1"/>
  <c r="X502" i="1"/>
  <c r="Y502" i="1"/>
  <c r="X500" i="1"/>
  <c r="Y500" i="1"/>
  <c r="X496" i="1"/>
  <c r="Y496" i="1"/>
  <c r="X492" i="1"/>
  <c r="Y492" i="1"/>
  <c r="X490" i="1"/>
  <c r="Y490" i="1"/>
  <c r="X488" i="1"/>
  <c r="Y488" i="1"/>
  <c r="X486" i="1"/>
  <c r="Y486" i="1"/>
  <c r="X484" i="1"/>
  <c r="Y484" i="1"/>
  <c r="X482" i="1"/>
  <c r="Y482" i="1"/>
  <c r="X480" i="1"/>
  <c r="Y480" i="1"/>
  <c r="X472" i="1"/>
  <c r="Y472" i="1"/>
  <c r="X470" i="1"/>
  <c r="Y470" i="1"/>
  <c r="X468" i="1"/>
  <c r="Y468" i="1"/>
  <c r="X464" i="1"/>
  <c r="Y464" i="1"/>
  <c r="X456" i="1"/>
  <c r="Y456" i="1"/>
  <c r="X454" i="1"/>
  <c r="Y454" i="1"/>
  <c r="X447" i="1"/>
  <c r="Y447" i="1"/>
  <c r="X442" i="1"/>
  <c r="Y442" i="1"/>
  <c r="X440" i="1"/>
  <c r="Y440" i="1"/>
  <c r="X439" i="1"/>
  <c r="Y439" i="1"/>
  <c r="X438" i="1"/>
  <c r="Y438" i="1"/>
  <c r="X436" i="1"/>
  <c r="Y436" i="1"/>
  <c r="X434" i="1"/>
  <c r="Y434" i="1"/>
  <c r="X432" i="1"/>
  <c r="Y432" i="1"/>
  <c r="X430" i="1"/>
  <c r="Y430" i="1"/>
  <c r="X426" i="1"/>
  <c r="Y426" i="1"/>
  <c r="X423" i="1"/>
  <c r="Y423" i="1"/>
  <c r="X415" i="1"/>
  <c r="Y415" i="1"/>
  <c r="X410" i="1"/>
  <c r="Y410" i="1"/>
  <c r="X408" i="1"/>
  <c r="Y408" i="1"/>
  <c r="X404" i="1"/>
  <c r="Y404" i="1"/>
  <c r="X399" i="1"/>
  <c r="Y399" i="1"/>
  <c r="X505" i="1"/>
  <c r="X497" i="1"/>
  <c r="X489" i="1"/>
  <c r="X481" i="1"/>
  <c r="X473" i="1"/>
  <c r="X465" i="1"/>
  <c r="X457" i="1"/>
  <c r="X449" i="1"/>
  <c r="Y437" i="1"/>
  <c r="Y421" i="1"/>
  <c r="Y405" i="1"/>
  <c r="X22" i="1"/>
  <c r="Y22" i="1"/>
  <c r="X20" i="1"/>
  <c r="Y20" i="1"/>
  <c r="X17" i="1"/>
  <c r="Y17" i="1"/>
  <c r="X15" i="1"/>
  <c r="Y15" i="1"/>
  <c r="X13" i="1"/>
  <c r="Y13" i="1"/>
  <c r="X11" i="1"/>
  <c r="Y11" i="1"/>
  <c r="X9" i="1"/>
  <c r="Y9" i="1"/>
  <c r="X498" i="1"/>
  <c r="Y498" i="1"/>
  <c r="X494" i="1"/>
  <c r="Y494" i="1"/>
  <c r="X478" i="1"/>
  <c r="Y478" i="1"/>
  <c r="X476" i="1"/>
  <c r="Y476" i="1"/>
  <c r="X474" i="1"/>
  <c r="Y474" i="1"/>
  <c r="X466" i="1"/>
  <c r="Y466" i="1"/>
  <c r="X462" i="1"/>
  <c r="Y462" i="1"/>
  <c r="X460" i="1"/>
  <c r="Y460" i="1"/>
  <c r="X458" i="1"/>
  <c r="Y458" i="1"/>
  <c r="X452" i="1"/>
  <c r="Y452" i="1"/>
  <c r="X450" i="1"/>
  <c r="Y450" i="1"/>
  <c r="X448" i="1"/>
  <c r="Y448" i="1"/>
  <c r="X445" i="1"/>
  <c r="Y445" i="1"/>
  <c r="X444" i="1"/>
  <c r="Y444" i="1"/>
  <c r="X435" i="1"/>
  <c r="Y435" i="1"/>
  <c r="X431" i="1"/>
  <c r="Y431" i="1"/>
  <c r="X428" i="1"/>
  <c r="Y428" i="1"/>
  <c r="X422" i="1"/>
  <c r="Y422" i="1"/>
  <c r="X420" i="1"/>
  <c r="Y420" i="1"/>
  <c r="X419" i="1"/>
  <c r="Y419" i="1"/>
  <c r="X414" i="1"/>
  <c r="Y414" i="1"/>
  <c r="X412" i="1"/>
  <c r="Y412" i="1"/>
  <c r="X407" i="1"/>
  <c r="Y407" i="1"/>
  <c r="X403" i="1"/>
  <c r="Y403" i="1"/>
  <c r="X400" i="1"/>
  <c r="Y400" i="1"/>
  <c r="X398" i="1"/>
  <c r="Y398" i="1"/>
  <c r="X493" i="1"/>
  <c r="X477" i="1"/>
  <c r="X461" i="1"/>
  <c r="Y443" i="1"/>
  <c r="Y413" i="1"/>
  <c r="X503" i="1"/>
  <c r="X495" i="1"/>
  <c r="X487" i="1"/>
  <c r="X479" i="1"/>
  <c r="X471" i="1"/>
  <c r="X463" i="1"/>
  <c r="X455" i="1"/>
  <c r="Y446" i="1"/>
  <c r="Y433" i="1"/>
  <c r="Y417" i="1"/>
  <c r="Y401" i="1"/>
  <c r="Y322" i="1"/>
  <c r="X317" i="1"/>
  <c r="Y306" i="1"/>
  <c r="X293" i="1"/>
  <c r="X277" i="1"/>
  <c r="X255" i="1"/>
  <c r="X223" i="1"/>
  <c r="X191" i="1"/>
  <c r="Y103" i="1"/>
  <c r="X396" i="1"/>
  <c r="Y396" i="1"/>
  <c r="X394" i="1"/>
  <c r="Y394" i="1"/>
  <c r="X392" i="1"/>
  <c r="Y392" i="1"/>
  <c r="X390" i="1"/>
  <c r="Y390" i="1"/>
  <c r="X388" i="1"/>
  <c r="Y388" i="1"/>
  <c r="X386" i="1"/>
  <c r="Y386" i="1"/>
  <c r="X384" i="1"/>
  <c r="Y384" i="1"/>
  <c r="X382" i="1"/>
  <c r="Y382" i="1"/>
  <c r="X380" i="1"/>
  <c r="Y380" i="1"/>
  <c r="X378" i="1"/>
  <c r="Y378" i="1"/>
  <c r="X376" i="1"/>
  <c r="Y376" i="1"/>
  <c r="X374" i="1"/>
  <c r="Y374" i="1"/>
  <c r="X372" i="1"/>
  <c r="Y372" i="1"/>
  <c r="X370" i="1"/>
  <c r="Y370" i="1"/>
  <c r="X368" i="1"/>
  <c r="Y368" i="1"/>
  <c r="X366" i="1"/>
  <c r="Y366" i="1"/>
  <c r="X364" i="1"/>
  <c r="Y364" i="1"/>
  <c r="X362" i="1"/>
  <c r="Y362" i="1"/>
  <c r="X360" i="1"/>
  <c r="Y360" i="1"/>
  <c r="X358" i="1"/>
  <c r="Y358" i="1"/>
  <c r="X356" i="1"/>
  <c r="Y356" i="1"/>
  <c r="X354" i="1"/>
  <c r="Y354" i="1"/>
  <c r="X352" i="1"/>
  <c r="Y352" i="1"/>
  <c r="X350" i="1"/>
  <c r="Y350" i="1"/>
  <c r="X348" i="1"/>
  <c r="Y348" i="1"/>
  <c r="X346" i="1"/>
  <c r="Y346" i="1"/>
  <c r="X344" i="1"/>
  <c r="Y344" i="1"/>
  <c r="X342" i="1"/>
  <c r="Y342" i="1"/>
  <c r="X340" i="1"/>
  <c r="Y340" i="1"/>
  <c r="X338" i="1"/>
  <c r="Y338" i="1"/>
  <c r="X336" i="1"/>
  <c r="Y336" i="1"/>
  <c r="X334" i="1"/>
  <c r="Y334" i="1"/>
  <c r="X332" i="1"/>
  <c r="Y332" i="1"/>
  <c r="Y329" i="1"/>
  <c r="X329" i="1"/>
  <c r="Y327" i="1"/>
  <c r="X327" i="1"/>
  <c r="X324" i="1"/>
  <c r="Y324" i="1"/>
  <c r="Y321" i="1"/>
  <c r="X321" i="1"/>
  <c r="Y319" i="1"/>
  <c r="X319" i="1"/>
  <c r="X316" i="1"/>
  <c r="Y316" i="1"/>
  <c r="Y313" i="1"/>
  <c r="X313" i="1"/>
  <c r="Y311" i="1"/>
  <c r="X311" i="1"/>
  <c r="X308" i="1"/>
  <c r="Y308" i="1"/>
  <c r="Y305" i="1"/>
  <c r="X305" i="1"/>
  <c r="X304" i="1"/>
  <c r="Y304" i="1"/>
  <c r="X302" i="1"/>
  <c r="Y302" i="1"/>
  <c r="X300" i="1"/>
  <c r="Y300" i="1"/>
  <c r="Y299" i="1"/>
  <c r="X299" i="1"/>
  <c r="X298" i="1"/>
  <c r="Y298" i="1"/>
  <c r="Y297" i="1"/>
  <c r="X297" i="1"/>
  <c r="X296" i="1"/>
  <c r="Y296" i="1"/>
  <c r="X294" i="1"/>
  <c r="Y294" i="1"/>
  <c r="X292" i="1"/>
  <c r="Y292" i="1"/>
  <c r="Y291" i="1"/>
  <c r="X291" i="1"/>
  <c r="X290" i="1"/>
  <c r="Y290" i="1"/>
  <c r="Y289" i="1"/>
  <c r="X289" i="1"/>
  <c r="X288" i="1"/>
  <c r="Y288" i="1"/>
  <c r="X286" i="1"/>
  <c r="Y286" i="1"/>
  <c r="X284" i="1"/>
  <c r="Y284" i="1"/>
  <c r="Y283" i="1"/>
  <c r="X283" i="1"/>
  <c r="X282" i="1"/>
  <c r="Y282" i="1"/>
  <c r="Y281" i="1"/>
  <c r="X281" i="1"/>
  <c r="X280" i="1"/>
  <c r="Y280" i="1"/>
  <c r="X278" i="1"/>
  <c r="Y278" i="1"/>
  <c r="X276" i="1"/>
  <c r="Y276" i="1"/>
  <c r="Y275" i="1"/>
  <c r="X275" i="1"/>
  <c r="X274" i="1"/>
  <c r="Y274" i="1"/>
  <c r="Y273" i="1"/>
  <c r="X273" i="1"/>
  <c r="X272" i="1"/>
  <c r="Y272" i="1"/>
  <c r="X270" i="1"/>
  <c r="Y270" i="1"/>
  <c r="X268" i="1"/>
  <c r="Y268" i="1"/>
  <c r="Y267" i="1"/>
  <c r="X267" i="1"/>
  <c r="X266" i="1"/>
  <c r="Y266" i="1"/>
  <c r="Y265" i="1"/>
  <c r="X265" i="1"/>
  <c r="X264" i="1"/>
  <c r="Y264" i="1"/>
  <c r="X262" i="1"/>
  <c r="Y262" i="1"/>
  <c r="Y261" i="1"/>
  <c r="X261" i="1"/>
  <c r="X260" i="1"/>
  <c r="Y260" i="1"/>
  <c r="Y259" i="1"/>
  <c r="X259" i="1"/>
  <c r="X258" i="1"/>
  <c r="Y258" i="1"/>
  <c r="Y257" i="1"/>
  <c r="X257" i="1"/>
  <c r="X256" i="1"/>
  <c r="Y256" i="1"/>
  <c r="X254" i="1"/>
  <c r="Y254" i="1"/>
  <c r="Y253" i="1"/>
  <c r="X253" i="1"/>
  <c r="X252" i="1"/>
  <c r="Y252" i="1"/>
  <c r="Y251" i="1"/>
  <c r="X251" i="1"/>
  <c r="X250" i="1"/>
  <c r="Y250" i="1"/>
  <c r="Y249" i="1"/>
  <c r="X249" i="1"/>
  <c r="X248" i="1"/>
  <c r="Y248" i="1"/>
  <c r="X246" i="1"/>
  <c r="Y246" i="1"/>
  <c r="Y245" i="1"/>
  <c r="X245" i="1"/>
  <c r="X244" i="1"/>
  <c r="Y244" i="1"/>
  <c r="Y243" i="1"/>
  <c r="X243" i="1"/>
  <c r="X242" i="1"/>
  <c r="Y242" i="1"/>
  <c r="Y241" i="1"/>
  <c r="X241" i="1"/>
  <c r="X240" i="1"/>
  <c r="Y240" i="1"/>
  <c r="X238" i="1"/>
  <c r="Y238" i="1"/>
  <c r="Y237" i="1"/>
  <c r="X237" i="1"/>
  <c r="X236" i="1"/>
  <c r="Y236" i="1"/>
  <c r="Y235" i="1"/>
  <c r="X235" i="1"/>
  <c r="X234" i="1"/>
  <c r="Y234" i="1"/>
  <c r="Y233" i="1"/>
  <c r="X233" i="1"/>
  <c r="X232" i="1"/>
  <c r="Y232" i="1"/>
  <c r="X230" i="1"/>
  <c r="Y230" i="1"/>
  <c r="Y229" i="1"/>
  <c r="X229" i="1"/>
  <c r="X228" i="1"/>
  <c r="Y228" i="1"/>
  <c r="Y227" i="1"/>
  <c r="X227" i="1"/>
  <c r="X226" i="1"/>
  <c r="Y226" i="1"/>
  <c r="Y225" i="1"/>
  <c r="X225" i="1"/>
  <c r="X224" i="1"/>
  <c r="Y224" i="1"/>
  <c r="X222" i="1"/>
  <c r="Y222" i="1"/>
  <c r="Y221" i="1"/>
  <c r="X221" i="1"/>
  <c r="X220" i="1"/>
  <c r="Y220" i="1"/>
  <c r="Y219" i="1"/>
  <c r="X219" i="1"/>
  <c r="X218" i="1"/>
  <c r="Y218" i="1"/>
  <c r="Y217" i="1"/>
  <c r="X217" i="1"/>
  <c r="X216" i="1"/>
  <c r="Y216" i="1"/>
  <c r="X214" i="1"/>
  <c r="Y214" i="1"/>
  <c r="Y213" i="1"/>
  <c r="X213" i="1"/>
  <c r="X212" i="1"/>
  <c r="Y212" i="1"/>
  <c r="Y211" i="1"/>
  <c r="X211" i="1"/>
  <c r="X210" i="1"/>
  <c r="Y210" i="1"/>
  <c r="Y209" i="1"/>
  <c r="X209" i="1"/>
  <c r="X208" i="1"/>
  <c r="Y208" i="1"/>
  <c r="X206" i="1"/>
  <c r="Y206" i="1"/>
  <c r="Y205" i="1"/>
  <c r="X205" i="1"/>
  <c r="X204" i="1"/>
  <c r="Y204" i="1"/>
  <c r="Y203" i="1"/>
  <c r="X203" i="1"/>
  <c r="X202" i="1"/>
  <c r="Y202" i="1"/>
  <c r="Y201" i="1"/>
  <c r="X201" i="1"/>
  <c r="X200" i="1"/>
  <c r="Y200" i="1"/>
  <c r="X198" i="1"/>
  <c r="Y198" i="1"/>
  <c r="Y197" i="1"/>
  <c r="X197" i="1"/>
  <c r="X196" i="1"/>
  <c r="Y196" i="1"/>
  <c r="Y195" i="1"/>
  <c r="X195" i="1"/>
  <c r="X194" i="1"/>
  <c r="Y194" i="1"/>
  <c r="Y193" i="1"/>
  <c r="X193" i="1"/>
  <c r="X192" i="1"/>
  <c r="Y192" i="1"/>
  <c r="X190" i="1"/>
  <c r="Y190" i="1"/>
  <c r="Y189" i="1"/>
  <c r="X189" i="1"/>
  <c r="X188" i="1"/>
  <c r="Y188" i="1"/>
  <c r="Y187" i="1"/>
  <c r="X187" i="1"/>
  <c r="X186" i="1"/>
  <c r="Y186" i="1"/>
  <c r="Y185" i="1"/>
  <c r="X185" i="1"/>
  <c r="X184" i="1"/>
  <c r="Y184" i="1"/>
  <c r="X182" i="1"/>
  <c r="Y182" i="1"/>
  <c r="Y181" i="1"/>
  <c r="X181" i="1"/>
  <c r="X180" i="1"/>
  <c r="Y180" i="1"/>
  <c r="Y179" i="1"/>
  <c r="X179" i="1"/>
  <c r="X178" i="1"/>
  <c r="Y178" i="1"/>
  <c r="X177" i="1"/>
  <c r="Y177" i="1"/>
  <c r="X176" i="1"/>
  <c r="Y176" i="1"/>
  <c r="X175" i="1"/>
  <c r="Y175" i="1"/>
  <c r="X174" i="1"/>
  <c r="Y174" i="1"/>
  <c r="X173" i="1"/>
  <c r="Y173" i="1"/>
  <c r="X172" i="1"/>
  <c r="Y172" i="1"/>
  <c r="X171" i="1"/>
  <c r="Y171" i="1"/>
  <c r="X170" i="1"/>
  <c r="Y170" i="1"/>
  <c r="X169" i="1"/>
  <c r="Y169" i="1"/>
  <c r="X168" i="1"/>
  <c r="Y168" i="1"/>
  <c r="X166" i="1"/>
  <c r="Y166" i="1"/>
  <c r="X165" i="1"/>
  <c r="Y165" i="1"/>
  <c r="X164" i="1"/>
  <c r="Y164" i="1"/>
  <c r="X163" i="1"/>
  <c r="Y163" i="1"/>
  <c r="X162" i="1"/>
  <c r="Y162" i="1"/>
  <c r="X161" i="1"/>
  <c r="Y161" i="1"/>
  <c r="X160" i="1"/>
  <c r="Y160" i="1"/>
  <c r="X159" i="1"/>
  <c r="Y159" i="1"/>
  <c r="X158" i="1"/>
  <c r="Y158" i="1"/>
  <c r="X157" i="1"/>
  <c r="Y157" i="1"/>
  <c r="X156" i="1"/>
  <c r="Y156" i="1"/>
  <c r="X155" i="1"/>
  <c r="Y155" i="1"/>
  <c r="X154" i="1"/>
  <c r="Y154" i="1"/>
  <c r="X153" i="1"/>
  <c r="Y153" i="1"/>
  <c r="X152" i="1"/>
  <c r="Y152" i="1"/>
  <c r="X151" i="1"/>
  <c r="Y151" i="1"/>
  <c r="X150" i="1"/>
  <c r="Y150" i="1"/>
  <c r="X149" i="1"/>
  <c r="Y149" i="1"/>
  <c r="X148" i="1"/>
  <c r="Y148" i="1"/>
  <c r="X147" i="1"/>
  <c r="Y147" i="1"/>
  <c r="X146" i="1"/>
  <c r="Y146" i="1"/>
  <c r="X145" i="1"/>
  <c r="Y145" i="1"/>
  <c r="X144" i="1"/>
  <c r="Y144" i="1"/>
  <c r="X143" i="1"/>
  <c r="Y143" i="1"/>
  <c r="X142" i="1"/>
  <c r="Y142" i="1"/>
  <c r="X141" i="1"/>
  <c r="Y141" i="1"/>
  <c r="X140" i="1"/>
  <c r="Y140" i="1"/>
  <c r="X139" i="1"/>
  <c r="Y139" i="1"/>
  <c r="X138" i="1"/>
  <c r="Y138" i="1"/>
  <c r="X137" i="1"/>
  <c r="Y137" i="1"/>
  <c r="X136" i="1"/>
  <c r="Y136" i="1"/>
  <c r="X134" i="1"/>
  <c r="Y134" i="1"/>
  <c r="X133" i="1"/>
  <c r="Y133" i="1"/>
  <c r="X132" i="1"/>
  <c r="Y132" i="1"/>
  <c r="X131" i="1"/>
  <c r="Y131" i="1"/>
  <c r="X130" i="1"/>
  <c r="Y130" i="1"/>
  <c r="X129" i="1"/>
  <c r="Y129" i="1"/>
  <c r="X128" i="1"/>
  <c r="Y128" i="1"/>
  <c r="X127" i="1"/>
  <c r="Y127" i="1"/>
  <c r="X126" i="1"/>
  <c r="Y126" i="1"/>
  <c r="X125" i="1"/>
  <c r="Y125" i="1"/>
  <c r="X124" i="1"/>
  <c r="Y124" i="1"/>
  <c r="X123" i="1"/>
  <c r="Y123" i="1"/>
  <c r="X122" i="1"/>
  <c r="Y122" i="1"/>
  <c r="X121" i="1"/>
  <c r="Y121" i="1"/>
  <c r="X120" i="1"/>
  <c r="Y120" i="1"/>
  <c r="X119" i="1"/>
  <c r="Y119" i="1"/>
  <c r="X118" i="1"/>
  <c r="Y118" i="1"/>
  <c r="X117" i="1"/>
  <c r="Y117" i="1"/>
  <c r="X116" i="1"/>
  <c r="Y116" i="1"/>
  <c r="X115" i="1"/>
  <c r="Y115" i="1"/>
  <c r="X114" i="1"/>
  <c r="Y114" i="1"/>
  <c r="X113" i="1"/>
  <c r="Y113" i="1"/>
  <c r="X112" i="1"/>
  <c r="Y112" i="1"/>
  <c r="X111" i="1"/>
  <c r="Y111" i="1"/>
  <c r="X110" i="1"/>
  <c r="Y110" i="1"/>
  <c r="X109" i="1"/>
  <c r="Y109" i="1"/>
  <c r="X108" i="1"/>
  <c r="Y108" i="1"/>
  <c r="X107" i="1"/>
  <c r="Y107" i="1"/>
  <c r="X106" i="1"/>
  <c r="Y106" i="1"/>
  <c r="X105" i="1"/>
  <c r="Y105" i="1"/>
  <c r="X104" i="1"/>
  <c r="Y104" i="1"/>
  <c r="X102" i="1"/>
  <c r="Y102" i="1"/>
  <c r="X101" i="1"/>
  <c r="Y101" i="1"/>
  <c r="X100" i="1"/>
  <c r="Y100" i="1"/>
  <c r="X99" i="1"/>
  <c r="Y99" i="1"/>
  <c r="X98" i="1"/>
  <c r="Y98" i="1"/>
  <c r="X97" i="1"/>
  <c r="Y97" i="1"/>
  <c r="X96" i="1"/>
  <c r="Y96" i="1"/>
  <c r="X95" i="1"/>
  <c r="Y95" i="1"/>
  <c r="X94" i="1"/>
  <c r="Y94" i="1"/>
  <c r="X93" i="1"/>
  <c r="Y93" i="1"/>
  <c r="X92" i="1"/>
  <c r="Y92" i="1"/>
  <c r="X91" i="1"/>
  <c r="Y91" i="1"/>
  <c r="X90" i="1"/>
  <c r="Y90" i="1"/>
  <c r="X89" i="1"/>
  <c r="Y89" i="1"/>
  <c r="X88" i="1"/>
  <c r="Y88" i="1"/>
  <c r="X87" i="1"/>
  <c r="Y87" i="1"/>
  <c r="X86" i="1"/>
  <c r="Y86" i="1"/>
  <c r="X85" i="1"/>
  <c r="Y85" i="1"/>
  <c r="X84" i="1"/>
  <c r="Y84" i="1"/>
  <c r="X83" i="1"/>
  <c r="Y83" i="1"/>
  <c r="X82" i="1"/>
  <c r="Y82" i="1"/>
  <c r="X81" i="1"/>
  <c r="Y81" i="1"/>
  <c r="X80" i="1"/>
  <c r="Y80" i="1"/>
  <c r="X79" i="1"/>
  <c r="Y79" i="1"/>
  <c r="X78" i="1"/>
  <c r="Y78" i="1"/>
  <c r="X77" i="1"/>
  <c r="Y77" i="1"/>
  <c r="X76" i="1"/>
  <c r="Y76" i="1"/>
  <c r="X75" i="1"/>
  <c r="Y75" i="1"/>
  <c r="X74" i="1"/>
  <c r="Y74" i="1"/>
  <c r="X73" i="1"/>
  <c r="Y73" i="1"/>
  <c r="X72" i="1"/>
  <c r="Y72" i="1"/>
  <c r="X70" i="1"/>
  <c r="Y70" i="1"/>
  <c r="X69" i="1"/>
  <c r="Y69" i="1"/>
  <c r="X68" i="1"/>
  <c r="Y68" i="1"/>
  <c r="X67" i="1"/>
  <c r="Y67" i="1"/>
  <c r="X66" i="1"/>
  <c r="Y66" i="1"/>
  <c r="X65" i="1"/>
  <c r="Y65" i="1"/>
  <c r="X64" i="1"/>
  <c r="Y64" i="1"/>
  <c r="X63" i="1"/>
  <c r="Y63" i="1"/>
  <c r="X62" i="1"/>
  <c r="Y62" i="1"/>
  <c r="X61" i="1"/>
  <c r="Y61" i="1"/>
  <c r="X60" i="1"/>
  <c r="Y60" i="1"/>
  <c r="X59" i="1"/>
  <c r="Y59" i="1"/>
  <c r="X58" i="1"/>
  <c r="Y58" i="1"/>
  <c r="X57" i="1"/>
  <c r="Y57" i="1"/>
  <c r="X56" i="1"/>
  <c r="Y56" i="1"/>
  <c r="X55" i="1"/>
  <c r="Y55" i="1"/>
  <c r="X54" i="1"/>
  <c r="Y54" i="1"/>
  <c r="X53" i="1"/>
  <c r="Y53" i="1"/>
  <c r="X52" i="1"/>
  <c r="Y52" i="1"/>
  <c r="X51" i="1"/>
  <c r="Y51" i="1"/>
  <c r="X50" i="1"/>
  <c r="Y50" i="1"/>
  <c r="X49" i="1"/>
  <c r="Y49" i="1"/>
  <c r="X48" i="1"/>
  <c r="Y48" i="1"/>
  <c r="X47" i="1"/>
  <c r="Y47" i="1"/>
  <c r="X46" i="1"/>
  <c r="Y46" i="1"/>
  <c r="X45" i="1"/>
  <c r="Y45" i="1"/>
  <c r="X44" i="1"/>
  <c r="Y44" i="1"/>
  <c r="X43" i="1"/>
  <c r="Y43" i="1"/>
  <c r="X42" i="1"/>
  <c r="Y42" i="1"/>
  <c r="X41" i="1"/>
  <c r="Y41" i="1"/>
  <c r="X40" i="1"/>
  <c r="Y40" i="1"/>
  <c r="X38" i="1"/>
  <c r="Y38" i="1"/>
  <c r="X37" i="1"/>
  <c r="Y37" i="1"/>
  <c r="X36" i="1"/>
  <c r="Y36" i="1"/>
  <c r="X35" i="1"/>
  <c r="Y35" i="1"/>
  <c r="X34" i="1"/>
  <c r="Y34" i="1"/>
  <c r="X33" i="1"/>
  <c r="Y33" i="1"/>
  <c r="X32" i="1"/>
  <c r="Y32" i="1"/>
  <c r="X31" i="1"/>
  <c r="Y31" i="1"/>
  <c r="X30" i="1"/>
  <c r="Y30" i="1"/>
  <c r="X29" i="1"/>
  <c r="Y29" i="1"/>
  <c r="X28" i="1"/>
  <c r="Y28" i="1"/>
  <c r="X27" i="1"/>
  <c r="Y27" i="1"/>
  <c r="X26" i="1"/>
  <c r="Y26" i="1"/>
  <c r="X25" i="1"/>
  <c r="Y25" i="1"/>
  <c r="Y395" i="1"/>
  <c r="Y391" i="1"/>
  <c r="Y387" i="1"/>
  <c r="Y383" i="1"/>
  <c r="Y379" i="1"/>
  <c r="Y375" i="1"/>
  <c r="Y371" i="1"/>
  <c r="Y367" i="1"/>
  <c r="Y363" i="1"/>
  <c r="Y359" i="1"/>
  <c r="Y355" i="1"/>
  <c r="Y351" i="1"/>
  <c r="Y347" i="1"/>
  <c r="Y343" i="1"/>
  <c r="Y339" i="1"/>
  <c r="Y335" i="1"/>
  <c r="X331" i="1"/>
  <c r="X326" i="1"/>
  <c r="Y320" i="1"/>
  <c r="X315" i="1"/>
  <c r="X310" i="1"/>
  <c r="X303" i="1"/>
  <c r="X287" i="1"/>
  <c r="X271" i="1"/>
  <c r="X247" i="1"/>
  <c r="X215" i="1"/>
  <c r="X183" i="1"/>
  <c r="Y71" i="1"/>
  <c r="Y330" i="1"/>
  <c r="X325" i="1"/>
  <c r="Y314" i="1"/>
  <c r="X309" i="1"/>
  <c r="X301" i="1"/>
  <c r="X285" i="1"/>
  <c r="X269" i="1"/>
  <c r="X239" i="1"/>
  <c r="X207" i="1"/>
  <c r="Y167" i="1"/>
  <c r="Y39" i="1"/>
  <c r="Y7" i="1"/>
  <c r="R369" i="1"/>
  <c r="S217" i="1"/>
  <c r="R286" i="1"/>
  <c r="P145" i="1"/>
  <c r="AP145" i="1" s="1"/>
  <c r="P373" i="1"/>
  <c r="AP373" i="1" s="1"/>
  <c r="R447" i="1"/>
  <c r="S210" i="1"/>
  <c r="R156" i="1"/>
  <c r="P407" i="1"/>
  <c r="AP407" i="1" s="1"/>
  <c r="N255" i="1"/>
  <c r="O255" i="1" s="1"/>
  <c r="AV255" i="1" s="1"/>
  <c r="AW255" i="1" s="1"/>
  <c r="S407" i="1"/>
  <c r="S343" i="1"/>
  <c r="R190" i="1"/>
  <c r="S32" i="1"/>
  <c r="S367" i="1"/>
  <c r="P174" i="1"/>
  <c r="AP174" i="1" s="1"/>
  <c r="N400" i="1"/>
  <c r="O400" i="1" s="1"/>
  <c r="AV400" i="1" s="1"/>
  <c r="AW400" i="1" s="1"/>
  <c r="N367" i="1"/>
  <c r="O367" i="1" s="1"/>
  <c r="AV367" i="1" s="1"/>
  <c r="AW367" i="1" s="1"/>
  <c r="N340" i="1"/>
  <c r="O340" i="1" s="1"/>
  <c r="AV340" i="1" s="1"/>
  <c r="AW340" i="1" s="1"/>
  <c r="S237" i="1"/>
  <c r="R176" i="1"/>
  <c r="P48" i="1"/>
  <c r="AP48" i="1" s="1"/>
  <c r="R467" i="1"/>
  <c r="S383" i="1"/>
  <c r="S255" i="1"/>
  <c r="R210" i="1"/>
  <c r="S190" i="1"/>
  <c r="P190" i="1"/>
  <c r="AP190" i="1" s="1"/>
  <c r="R93" i="1"/>
  <c r="S62" i="1"/>
  <c r="R48" i="1"/>
  <c r="N404" i="1"/>
  <c r="O404" i="1" s="1"/>
  <c r="AV404" i="1" s="1"/>
  <c r="AW404" i="1" s="1"/>
  <c r="R395" i="1"/>
  <c r="N376" i="1"/>
  <c r="O376" i="1" s="1"/>
  <c r="AV376" i="1" s="1"/>
  <c r="AW376" i="1" s="1"/>
  <c r="S294" i="1"/>
  <c r="S263" i="1"/>
  <c r="P184" i="1"/>
  <c r="AP184" i="1" s="1"/>
  <c r="R174" i="1"/>
  <c r="P162" i="1"/>
  <c r="AP162" i="1" s="1"/>
  <c r="P156" i="1"/>
  <c r="AP156" i="1" s="1"/>
  <c r="N138" i="1"/>
  <c r="O138" i="1" s="1"/>
  <c r="AV138" i="1" s="1"/>
  <c r="AW138" i="1" s="1"/>
  <c r="P125" i="1"/>
  <c r="AP125" i="1" s="1"/>
  <c r="S110" i="1"/>
  <c r="S65" i="1"/>
  <c r="N48" i="1"/>
  <c r="O48" i="1" s="1"/>
  <c r="AV48" i="1" s="1"/>
  <c r="AW48" i="1" s="1"/>
  <c r="S491" i="1"/>
  <c r="S401" i="1"/>
  <c r="S388" i="1"/>
  <c r="S373" i="1"/>
  <c r="R363" i="1"/>
  <c r="R202" i="1"/>
  <c r="R193" i="1"/>
  <c r="S186" i="1"/>
  <c r="R168" i="1"/>
  <c r="N156" i="1"/>
  <c r="O156" i="1" s="1"/>
  <c r="AV156" i="1" s="1"/>
  <c r="AW156" i="1" s="1"/>
  <c r="S136" i="1"/>
  <c r="N110" i="1"/>
  <c r="O110" i="1" s="1"/>
  <c r="AV110" i="1" s="1"/>
  <c r="AW110" i="1" s="1"/>
  <c r="N89" i="1"/>
  <c r="O89" i="1" s="1"/>
  <c r="AV89" i="1" s="1"/>
  <c r="AW89" i="1" s="1"/>
  <c r="R82" i="1"/>
  <c r="R65" i="1"/>
  <c r="S36" i="1"/>
  <c r="S400" i="1"/>
  <c r="P400" i="1"/>
  <c r="AP400" i="1" s="1"/>
  <c r="P389" i="1"/>
  <c r="AP389" i="1" s="1"/>
  <c r="S369" i="1"/>
  <c r="P367" i="1"/>
  <c r="AP367" i="1" s="1"/>
  <c r="R311" i="1"/>
  <c r="P309" i="1"/>
  <c r="AP309" i="1" s="1"/>
  <c r="P255" i="1"/>
  <c r="AP255" i="1" s="1"/>
  <c r="P67" i="1"/>
  <c r="AP67" i="1" s="1"/>
  <c r="N415" i="1"/>
  <c r="O415" i="1" s="1"/>
  <c r="AV415" i="1" s="1"/>
  <c r="AW415" i="1" s="1"/>
  <c r="R415" i="1"/>
  <c r="S415" i="1"/>
  <c r="N359" i="1"/>
  <c r="O359" i="1" s="1"/>
  <c r="AV359" i="1" s="1"/>
  <c r="AW359" i="1" s="1"/>
  <c r="S359" i="1"/>
  <c r="R192" i="1"/>
  <c r="N192" i="1"/>
  <c r="O192" i="1" s="1"/>
  <c r="AV192" i="1" s="1"/>
  <c r="AW192" i="1" s="1"/>
  <c r="S192" i="1"/>
  <c r="N126" i="1"/>
  <c r="O126" i="1" s="1"/>
  <c r="AV126" i="1" s="1"/>
  <c r="AW126" i="1" s="1"/>
  <c r="R126" i="1"/>
  <c r="N507" i="1"/>
  <c r="O507" i="1" s="1"/>
  <c r="AV507" i="1" s="1"/>
  <c r="AW507" i="1" s="1"/>
  <c r="N489" i="1"/>
  <c r="O489" i="1" s="1"/>
  <c r="AV489" i="1" s="1"/>
  <c r="AW489" i="1" s="1"/>
  <c r="S489" i="1"/>
  <c r="R487" i="1"/>
  <c r="N487" i="1"/>
  <c r="O487" i="1" s="1"/>
  <c r="AV487" i="1" s="1"/>
  <c r="AW487" i="1" s="1"/>
  <c r="R399" i="1"/>
  <c r="S399" i="1"/>
  <c r="N380" i="1"/>
  <c r="O380" i="1" s="1"/>
  <c r="AV380" i="1" s="1"/>
  <c r="AW380" i="1" s="1"/>
  <c r="S380" i="1"/>
  <c r="P341" i="1"/>
  <c r="AP341" i="1" s="1"/>
  <c r="N304" i="1"/>
  <c r="O304" i="1" s="1"/>
  <c r="AV304" i="1" s="1"/>
  <c r="AW304" i="1" s="1"/>
  <c r="S304" i="1"/>
  <c r="N272" i="1"/>
  <c r="O272" i="1" s="1"/>
  <c r="AV272" i="1" s="1"/>
  <c r="AW272" i="1" s="1"/>
  <c r="R272" i="1"/>
  <c r="N180" i="1"/>
  <c r="O180" i="1" s="1"/>
  <c r="AV180" i="1" s="1"/>
  <c r="AW180" i="1" s="1"/>
  <c r="S180" i="1"/>
  <c r="N132" i="1"/>
  <c r="O132" i="1" s="1"/>
  <c r="AV132" i="1" s="1"/>
  <c r="AW132" i="1" s="1"/>
  <c r="R132" i="1"/>
  <c r="R496" i="1"/>
  <c r="S328" i="1"/>
  <c r="R328" i="1"/>
  <c r="N284" i="1"/>
  <c r="O284" i="1" s="1"/>
  <c r="AV284" i="1" s="1"/>
  <c r="AW284" i="1" s="1"/>
  <c r="R284" i="1"/>
  <c r="N130" i="1"/>
  <c r="O130" i="1" s="1"/>
  <c r="AV130" i="1" s="1"/>
  <c r="AW130" i="1" s="1"/>
  <c r="R130" i="1"/>
  <c r="S130" i="1"/>
  <c r="N392" i="1"/>
  <c r="O392" i="1" s="1"/>
  <c r="AV392" i="1" s="1"/>
  <c r="AW392" i="1" s="1"/>
  <c r="S392" i="1"/>
  <c r="N348" i="1"/>
  <c r="O348" i="1" s="1"/>
  <c r="AV348" i="1" s="1"/>
  <c r="AW348" i="1" s="1"/>
  <c r="S348" i="1"/>
  <c r="N314" i="1"/>
  <c r="O314" i="1" s="1"/>
  <c r="AV314" i="1" s="1"/>
  <c r="AW314" i="1" s="1"/>
  <c r="R314" i="1"/>
  <c r="S314" i="1"/>
  <c r="N283" i="1"/>
  <c r="O283" i="1" s="1"/>
  <c r="AV283" i="1" s="1"/>
  <c r="AW283" i="1" s="1"/>
  <c r="R283" i="1"/>
  <c r="N205" i="1"/>
  <c r="O205" i="1" s="1"/>
  <c r="AV205" i="1" s="1"/>
  <c r="AW205" i="1" s="1"/>
  <c r="R205" i="1"/>
  <c r="N172" i="1"/>
  <c r="O172" i="1" s="1"/>
  <c r="AV172" i="1" s="1"/>
  <c r="AW172" i="1" s="1"/>
  <c r="S172" i="1"/>
  <c r="P443" i="1"/>
  <c r="AP443" i="1" s="1"/>
  <c r="P431" i="1"/>
  <c r="AP431" i="1" s="1"/>
  <c r="P398" i="1"/>
  <c r="AP398" i="1" s="1"/>
  <c r="P314" i="1"/>
  <c r="AP314" i="1" s="1"/>
  <c r="P284" i="1"/>
  <c r="AP284" i="1" s="1"/>
  <c r="P283" i="1"/>
  <c r="AP283" i="1" s="1"/>
  <c r="P282" i="1"/>
  <c r="AP282" i="1" s="1"/>
  <c r="P272" i="1"/>
  <c r="AP272" i="1" s="1"/>
  <c r="P233" i="1"/>
  <c r="AP233" i="1" s="1"/>
  <c r="P212" i="1"/>
  <c r="AP212" i="1" s="1"/>
  <c r="P205" i="1"/>
  <c r="AP205" i="1" s="1"/>
  <c r="P204" i="1"/>
  <c r="AP204" i="1" s="1"/>
  <c r="P180" i="1"/>
  <c r="AP180" i="1" s="1"/>
  <c r="P137" i="1"/>
  <c r="AP137" i="1" s="1"/>
  <c r="P130" i="1"/>
  <c r="AP130" i="1" s="1"/>
  <c r="S106" i="1"/>
  <c r="P106" i="1"/>
  <c r="AP106" i="1" s="1"/>
  <c r="P94" i="1"/>
  <c r="AP94" i="1" s="1"/>
  <c r="S90" i="1"/>
  <c r="P90" i="1"/>
  <c r="AP90" i="1" s="1"/>
  <c r="S67" i="1"/>
  <c r="S59" i="1"/>
  <c r="P59" i="1"/>
  <c r="AP59" i="1" s="1"/>
  <c r="N53" i="1"/>
  <c r="O53" i="1" s="1"/>
  <c r="AV53" i="1" s="1"/>
  <c r="AW53" i="1" s="1"/>
  <c r="S425" i="1"/>
  <c r="S409" i="1"/>
  <c r="P409" i="1"/>
  <c r="AP409" i="1" s="1"/>
  <c r="R401" i="1"/>
  <c r="P401" i="1"/>
  <c r="AP401" i="1" s="1"/>
  <c r="P390" i="1"/>
  <c r="AP390" i="1" s="1"/>
  <c r="R389" i="1"/>
  <c r="R388" i="1"/>
  <c r="P388" i="1"/>
  <c r="AP388" i="1" s="1"/>
  <c r="R373" i="1"/>
  <c r="S331" i="1"/>
  <c r="P331" i="1"/>
  <c r="AP331" i="1" s="1"/>
  <c r="R294" i="1"/>
  <c r="P248" i="1"/>
  <c r="AP248" i="1" s="1"/>
  <c r="R209" i="1"/>
  <c r="P209" i="1"/>
  <c r="AP209" i="1" s="1"/>
  <c r="P195" i="1"/>
  <c r="AP195" i="1" s="1"/>
  <c r="S194" i="1"/>
  <c r="S188" i="1"/>
  <c r="S170" i="1"/>
  <c r="S135" i="1"/>
  <c r="S116" i="1"/>
  <c r="R106" i="1"/>
  <c r="S94" i="1"/>
  <c r="R90" i="1"/>
  <c r="R59" i="1"/>
  <c r="N55" i="1"/>
  <c r="O55" i="1" s="1"/>
  <c r="AV55" i="1" s="1"/>
  <c r="AW55" i="1" s="1"/>
  <c r="S40" i="1"/>
  <c r="P490" i="1"/>
  <c r="AP490" i="1" s="1"/>
  <c r="N425" i="1"/>
  <c r="O425" i="1" s="1"/>
  <c r="AV425" i="1" s="1"/>
  <c r="AW425" i="1" s="1"/>
  <c r="R409" i="1"/>
  <c r="S404" i="1"/>
  <c r="S395" i="1"/>
  <c r="P395" i="1"/>
  <c r="AP395" i="1" s="1"/>
  <c r="S376" i="1"/>
  <c r="N373" i="1"/>
  <c r="O373" i="1" s="1"/>
  <c r="AV373" i="1" s="1"/>
  <c r="AW373" i="1" s="1"/>
  <c r="S363" i="1"/>
  <c r="P363" i="1"/>
  <c r="AP363" i="1" s="1"/>
  <c r="S347" i="1"/>
  <c r="S340" i="1"/>
  <c r="R331" i="1"/>
  <c r="R325" i="1"/>
  <c r="P317" i="1"/>
  <c r="AP317" i="1" s="1"/>
  <c r="R295" i="1"/>
  <c r="S271" i="1"/>
  <c r="P270" i="1"/>
  <c r="AP270" i="1" s="1"/>
  <c r="N209" i="1"/>
  <c r="N194" i="1"/>
  <c r="O194" i="1" s="1"/>
  <c r="AV194" i="1" s="1"/>
  <c r="AW194" i="1" s="1"/>
  <c r="P193" i="1"/>
  <c r="AP193" i="1" s="1"/>
  <c r="N188" i="1"/>
  <c r="O188" i="1" s="1"/>
  <c r="AV188" i="1" s="1"/>
  <c r="AW188" i="1" s="1"/>
  <c r="P186" i="1"/>
  <c r="AP186" i="1" s="1"/>
  <c r="S178" i="1"/>
  <c r="P176" i="1"/>
  <c r="AP176" i="1" s="1"/>
  <c r="R150" i="1"/>
  <c r="N135" i="1"/>
  <c r="O135" i="1" s="1"/>
  <c r="AV135" i="1" s="1"/>
  <c r="AW135" i="1" s="1"/>
  <c r="R128" i="1"/>
  <c r="P110" i="1"/>
  <c r="AP110" i="1" s="1"/>
  <c r="S93" i="1"/>
  <c r="P93" i="1"/>
  <c r="AP93" i="1" s="1"/>
  <c r="S89" i="1"/>
  <c r="S85" i="1"/>
  <c r="P74" i="1"/>
  <c r="AP74" i="1" s="1"/>
  <c r="P65" i="1"/>
  <c r="AP65" i="1" s="1"/>
  <c r="R38" i="1"/>
  <c r="N249" i="1"/>
  <c r="O249" i="1" s="1"/>
  <c r="AV249" i="1" s="1"/>
  <c r="AW249" i="1" s="1"/>
  <c r="S249" i="1"/>
  <c r="S239" i="1"/>
  <c r="R239" i="1"/>
  <c r="P223" i="1"/>
  <c r="AP223" i="1" s="1"/>
  <c r="S223" i="1"/>
  <c r="S215" i="1"/>
  <c r="P215" i="1"/>
  <c r="AP215" i="1" s="1"/>
  <c r="R152" i="1"/>
  <c r="P152" i="1"/>
  <c r="AP152" i="1" s="1"/>
  <c r="R351" i="1"/>
  <c r="S351" i="1"/>
  <c r="N323" i="1"/>
  <c r="O323" i="1" s="1"/>
  <c r="AV323" i="1" s="1"/>
  <c r="AW323" i="1" s="1"/>
  <c r="S323" i="1"/>
  <c r="N292" i="1"/>
  <c r="S292" i="1"/>
  <c r="P13" i="1"/>
  <c r="AP13" i="1" s="1"/>
  <c r="P505" i="1"/>
  <c r="AP505" i="1" s="1"/>
  <c r="R504" i="1"/>
  <c r="S429" i="1"/>
  <c r="P429" i="1"/>
  <c r="AP429" i="1" s="1"/>
  <c r="P402" i="1"/>
  <c r="AP402" i="1" s="1"/>
  <c r="S375" i="1"/>
  <c r="R371" i="1"/>
  <c r="N371" i="1"/>
  <c r="O371" i="1" s="1"/>
  <c r="AV371" i="1" s="1"/>
  <c r="AW371" i="1" s="1"/>
  <c r="R359" i="1"/>
  <c r="P359" i="1"/>
  <c r="AP359" i="1" s="1"/>
  <c r="S299" i="1"/>
  <c r="P299" i="1"/>
  <c r="AP299" i="1" s="1"/>
  <c r="P298" i="1"/>
  <c r="AP298" i="1" s="1"/>
  <c r="S273" i="1"/>
  <c r="N271" i="1"/>
  <c r="O271" i="1" s="1"/>
  <c r="AV271" i="1" s="1"/>
  <c r="AW271" i="1" s="1"/>
  <c r="R268" i="1"/>
  <c r="S268" i="1"/>
  <c r="R264" i="1"/>
  <c r="P264" i="1"/>
  <c r="AP264" i="1" s="1"/>
  <c r="N247" i="1"/>
  <c r="O247" i="1" s="1"/>
  <c r="AV247" i="1" s="1"/>
  <c r="AW247" i="1" s="1"/>
  <c r="R247" i="1"/>
  <c r="N206" i="1"/>
  <c r="O206" i="1" s="1"/>
  <c r="AV206" i="1" s="1"/>
  <c r="AW206" i="1" s="1"/>
  <c r="S206" i="1"/>
  <c r="R197" i="1"/>
  <c r="N197" i="1"/>
  <c r="O197" i="1" s="1"/>
  <c r="AV197" i="1" s="1"/>
  <c r="AW197" i="1" s="1"/>
  <c r="N77" i="1"/>
  <c r="O77" i="1" s="1"/>
  <c r="AV77" i="1" s="1"/>
  <c r="AW77" i="1" s="1"/>
  <c r="R77" i="1"/>
  <c r="R13" i="1"/>
  <c r="S505" i="1"/>
  <c r="N504" i="1"/>
  <c r="O504" i="1" s="1"/>
  <c r="AV504" i="1" s="1"/>
  <c r="AW504" i="1" s="1"/>
  <c r="S495" i="1"/>
  <c r="S481" i="1"/>
  <c r="P481" i="1"/>
  <c r="AP481" i="1" s="1"/>
  <c r="S475" i="1"/>
  <c r="N473" i="1"/>
  <c r="O473" i="1" s="1"/>
  <c r="AV473" i="1" s="1"/>
  <c r="AW473" i="1" s="1"/>
  <c r="P469" i="1"/>
  <c r="AP469" i="1" s="1"/>
  <c r="S461" i="1"/>
  <c r="P461" i="1"/>
  <c r="AP461" i="1" s="1"/>
  <c r="S455" i="1"/>
  <c r="N453" i="1"/>
  <c r="O453" i="1" s="1"/>
  <c r="AV453" i="1" s="1"/>
  <c r="AW453" i="1" s="1"/>
  <c r="P449" i="1"/>
  <c r="AP449" i="1" s="1"/>
  <c r="S441" i="1"/>
  <c r="P441" i="1"/>
  <c r="AP441" i="1" s="1"/>
  <c r="S431" i="1"/>
  <c r="R429" i="1"/>
  <c r="P415" i="1"/>
  <c r="AP415" i="1" s="1"/>
  <c r="S414" i="1"/>
  <c r="R405" i="1"/>
  <c r="R392" i="1"/>
  <c r="P392" i="1"/>
  <c r="AP392" i="1" s="1"/>
  <c r="S385" i="1"/>
  <c r="R383" i="1"/>
  <c r="P383" i="1"/>
  <c r="AP383" i="1" s="1"/>
  <c r="N375" i="1"/>
  <c r="O375" i="1" s="1"/>
  <c r="AV375" i="1" s="1"/>
  <c r="AW375" i="1" s="1"/>
  <c r="S352" i="1"/>
  <c r="S344" i="1"/>
  <c r="R336" i="1"/>
  <c r="R323" i="1"/>
  <c r="S316" i="1"/>
  <c r="P316" i="1"/>
  <c r="AP316" i="1" s="1"/>
  <c r="P305" i="1"/>
  <c r="AP305" i="1" s="1"/>
  <c r="P300" i="1"/>
  <c r="AP300" i="1" s="1"/>
  <c r="R299" i="1"/>
  <c r="R292" i="1"/>
  <c r="S278" i="1"/>
  <c r="N276" i="1"/>
  <c r="S276" i="1"/>
  <c r="S267" i="1"/>
  <c r="R267" i="1"/>
  <c r="S265" i="1"/>
  <c r="N260" i="1"/>
  <c r="O260" i="1" s="1"/>
  <c r="AV260" i="1" s="1"/>
  <c r="AW260" i="1" s="1"/>
  <c r="S260" i="1"/>
  <c r="N253" i="1"/>
  <c r="O253" i="1" s="1"/>
  <c r="AV253" i="1" s="1"/>
  <c r="AW253" i="1" s="1"/>
  <c r="P253" i="1"/>
  <c r="AP253" i="1" s="1"/>
  <c r="N201" i="1"/>
  <c r="O201" i="1" s="1"/>
  <c r="AV201" i="1" s="1"/>
  <c r="AW201" i="1" s="1"/>
  <c r="R201" i="1"/>
  <c r="N139" i="1"/>
  <c r="O139" i="1" s="1"/>
  <c r="AV139" i="1" s="1"/>
  <c r="AW139" i="1" s="1"/>
  <c r="R139" i="1"/>
  <c r="S139" i="1"/>
  <c r="S120" i="1"/>
  <c r="N120" i="1"/>
  <c r="O120" i="1" s="1"/>
  <c r="AV120" i="1" s="1"/>
  <c r="AW120" i="1" s="1"/>
  <c r="R120" i="1"/>
  <c r="N108" i="1"/>
  <c r="O108" i="1" s="1"/>
  <c r="AV108" i="1" s="1"/>
  <c r="AW108" i="1" s="1"/>
  <c r="R108" i="1"/>
  <c r="S108" i="1"/>
  <c r="S100" i="1"/>
  <c r="N100" i="1"/>
  <c r="O100" i="1" s="1"/>
  <c r="AV100" i="1" s="1"/>
  <c r="AW100" i="1" s="1"/>
  <c r="R100" i="1"/>
  <c r="P504" i="1"/>
  <c r="AP504" i="1" s="1"/>
  <c r="P494" i="1"/>
  <c r="AP494" i="1" s="1"/>
  <c r="R507" i="1"/>
  <c r="P507" i="1"/>
  <c r="AP507" i="1" s="1"/>
  <c r="P501" i="1"/>
  <c r="AP501" i="1" s="1"/>
  <c r="R488" i="1"/>
  <c r="P482" i="1"/>
  <c r="AP482" i="1" s="1"/>
  <c r="R481" i="1"/>
  <c r="R475" i="1"/>
  <c r="S469" i="1"/>
  <c r="R465" i="1"/>
  <c r="N463" i="1"/>
  <c r="O463" i="1" s="1"/>
  <c r="AV463" i="1" s="1"/>
  <c r="AW463" i="1" s="1"/>
  <c r="R461" i="1"/>
  <c r="R455" i="1"/>
  <c r="S449" i="1"/>
  <c r="R441" i="1"/>
  <c r="S426" i="1"/>
  <c r="S413" i="1"/>
  <c r="S396" i="1"/>
  <c r="R385" i="1"/>
  <c r="S371" i="1"/>
  <c r="N341" i="1"/>
  <c r="O341" i="1" s="1"/>
  <c r="AV341" i="1" s="1"/>
  <c r="AW341" i="1" s="1"/>
  <c r="R341" i="1"/>
  <c r="R333" i="1"/>
  <c r="R316" i="1"/>
  <c r="N302" i="1"/>
  <c r="O302" i="1" s="1"/>
  <c r="AV302" i="1" s="1"/>
  <c r="AW302" i="1" s="1"/>
  <c r="S302" i="1"/>
  <c r="R300" i="1"/>
  <c r="S286" i="1"/>
  <c r="N279" i="1"/>
  <c r="O279" i="1" s="1"/>
  <c r="AV279" i="1" s="1"/>
  <c r="AW279" i="1" s="1"/>
  <c r="R279" i="1"/>
  <c r="R278" i="1"/>
  <c r="N257" i="1"/>
  <c r="O257" i="1" s="1"/>
  <c r="AV257" i="1" s="1"/>
  <c r="AW257" i="1" s="1"/>
  <c r="S257" i="1"/>
  <c r="N244" i="1"/>
  <c r="O244" i="1" s="1"/>
  <c r="AV244" i="1" s="1"/>
  <c r="AW244" i="1" s="1"/>
  <c r="R244" i="1"/>
  <c r="N235" i="1"/>
  <c r="O235" i="1" s="1"/>
  <c r="AV235" i="1" s="1"/>
  <c r="AW235" i="1" s="1"/>
  <c r="S235" i="1"/>
  <c r="P257" i="1"/>
  <c r="AP257" i="1" s="1"/>
  <c r="P249" i="1"/>
  <c r="AP249" i="1" s="1"/>
  <c r="P247" i="1"/>
  <c r="AP247" i="1" s="1"/>
  <c r="P246" i="1"/>
  <c r="AP246" i="1" s="1"/>
  <c r="P244" i="1"/>
  <c r="AP244" i="1" s="1"/>
  <c r="P197" i="1"/>
  <c r="AP197" i="1" s="1"/>
  <c r="P166" i="1"/>
  <c r="AP166" i="1" s="1"/>
  <c r="S128" i="1"/>
  <c r="R116" i="1"/>
  <c r="P108" i="1"/>
  <c r="AP108" i="1" s="1"/>
  <c r="P100" i="1"/>
  <c r="AP100" i="1" s="1"/>
  <c r="R94" i="1"/>
  <c r="S84" i="1"/>
  <c r="P77" i="1"/>
  <c r="AP77" i="1" s="1"/>
  <c r="R67" i="1"/>
  <c r="S63" i="1"/>
  <c r="P63" i="1"/>
  <c r="AP63" i="1" s="1"/>
  <c r="P46" i="1"/>
  <c r="AP46" i="1" s="1"/>
  <c r="R40" i="1"/>
  <c r="P38" i="1"/>
  <c r="AP38" i="1" s="1"/>
  <c r="N36" i="1"/>
  <c r="O36" i="1" s="1"/>
  <c r="AV36" i="1" s="1"/>
  <c r="AW36" i="1" s="1"/>
  <c r="S33" i="1"/>
  <c r="R32" i="1"/>
  <c r="P32" i="1"/>
  <c r="AP32" i="1" s="1"/>
  <c r="P89" i="1"/>
  <c r="AP89" i="1" s="1"/>
  <c r="S82" i="1"/>
  <c r="R63" i="1"/>
  <c r="S53" i="1"/>
  <c r="R46" i="1"/>
  <c r="N38" i="1"/>
  <c r="O38" i="1" s="1"/>
  <c r="AV38" i="1" s="1"/>
  <c r="AW38" i="1" s="1"/>
  <c r="P375" i="1"/>
  <c r="AP375" i="1" s="1"/>
  <c r="P340" i="1"/>
  <c r="AP340" i="1" s="1"/>
  <c r="P323" i="1"/>
  <c r="AP323" i="1" s="1"/>
  <c r="P302" i="1"/>
  <c r="AP302" i="1" s="1"/>
  <c r="P273" i="1"/>
  <c r="AP273" i="1" s="1"/>
  <c r="P271" i="1"/>
  <c r="AP271" i="1" s="1"/>
  <c r="P268" i="1"/>
  <c r="AP268" i="1" s="1"/>
  <c r="P265" i="1"/>
  <c r="AP265" i="1" s="1"/>
  <c r="R251" i="1"/>
  <c r="P237" i="1"/>
  <c r="AP237" i="1" s="1"/>
  <c r="P222" i="1"/>
  <c r="AP222" i="1" s="1"/>
  <c r="R217" i="1"/>
  <c r="P199" i="1"/>
  <c r="AP199" i="1" s="1"/>
  <c r="S195" i="1"/>
  <c r="P194" i="1"/>
  <c r="AP194" i="1" s="1"/>
  <c r="N193" i="1"/>
  <c r="O193" i="1" s="1"/>
  <c r="AV193" i="1" s="1"/>
  <c r="AW193" i="1" s="1"/>
  <c r="P188" i="1"/>
  <c r="AP188" i="1" s="1"/>
  <c r="R186" i="1"/>
  <c r="R184" i="1"/>
  <c r="R180" i="1"/>
  <c r="P172" i="1"/>
  <c r="AP172" i="1" s="1"/>
  <c r="S168" i="1"/>
  <c r="S162" i="1"/>
  <c r="P148" i="1"/>
  <c r="AP148" i="1" s="1"/>
  <c r="S138" i="1"/>
  <c r="P136" i="1"/>
  <c r="AP136" i="1" s="1"/>
  <c r="P135" i="1"/>
  <c r="AP135" i="1" s="1"/>
  <c r="P128" i="1"/>
  <c r="AP128" i="1" s="1"/>
  <c r="R445" i="1"/>
  <c r="N391" i="1"/>
  <c r="O391" i="1" s="1"/>
  <c r="AV391" i="1" s="1"/>
  <c r="AW391" i="1" s="1"/>
  <c r="R391" i="1"/>
  <c r="S391" i="1"/>
  <c r="S501" i="1"/>
  <c r="R499" i="1"/>
  <c r="P499" i="1"/>
  <c r="AP499" i="1" s="1"/>
  <c r="R491" i="1"/>
  <c r="P491" i="1"/>
  <c r="AP491" i="1" s="1"/>
  <c r="R489" i="1"/>
  <c r="P489" i="1"/>
  <c r="AP489" i="1" s="1"/>
  <c r="R485" i="1"/>
  <c r="S483" i="1"/>
  <c r="P483" i="1"/>
  <c r="AP483" i="1" s="1"/>
  <c r="R471" i="1"/>
  <c r="P465" i="1"/>
  <c r="AP465" i="1" s="1"/>
  <c r="R451" i="1"/>
  <c r="P445" i="1"/>
  <c r="AP445" i="1" s="1"/>
  <c r="P444" i="1"/>
  <c r="AP444" i="1" s="1"/>
  <c r="S427" i="1"/>
  <c r="P427" i="1"/>
  <c r="AP427" i="1" s="1"/>
  <c r="P412" i="1"/>
  <c r="AP412" i="1" s="1"/>
  <c r="N411" i="1"/>
  <c r="O411" i="1" s="1"/>
  <c r="AV411" i="1" s="1"/>
  <c r="AW411" i="1" s="1"/>
  <c r="S411" i="1"/>
  <c r="R387" i="1"/>
  <c r="N387" i="1"/>
  <c r="O387" i="1" s="1"/>
  <c r="AV387" i="1" s="1"/>
  <c r="AW387" i="1" s="1"/>
  <c r="S387" i="1"/>
  <c r="N384" i="1"/>
  <c r="O384" i="1" s="1"/>
  <c r="AV384" i="1" s="1"/>
  <c r="AW384" i="1" s="1"/>
  <c r="R384" i="1"/>
  <c r="S377" i="1"/>
  <c r="N377" i="1"/>
  <c r="P377" i="1"/>
  <c r="AP377" i="1" s="1"/>
  <c r="P337" i="1"/>
  <c r="AP337" i="1" s="1"/>
  <c r="N320" i="1"/>
  <c r="O320" i="1" s="1"/>
  <c r="AV320" i="1" s="1"/>
  <c r="AW320" i="1" s="1"/>
  <c r="R320" i="1"/>
  <c r="N296" i="1"/>
  <c r="O296" i="1" s="1"/>
  <c r="AV296" i="1" s="1"/>
  <c r="AW296" i="1" s="1"/>
  <c r="R296" i="1"/>
  <c r="O292" i="1"/>
  <c r="AV292" i="1" s="1"/>
  <c r="AW292" i="1" s="1"/>
  <c r="S287" i="1"/>
  <c r="R287" i="1"/>
  <c r="S275" i="1"/>
  <c r="N275" i="1"/>
  <c r="O275" i="1" s="1"/>
  <c r="AV275" i="1" s="1"/>
  <c r="AW275" i="1" s="1"/>
  <c r="R275" i="1"/>
  <c r="N259" i="1"/>
  <c r="O259" i="1" s="1"/>
  <c r="AV259" i="1" s="1"/>
  <c r="AW259" i="1" s="1"/>
  <c r="R259" i="1"/>
  <c r="N256" i="1"/>
  <c r="O256" i="1" s="1"/>
  <c r="AV256" i="1" s="1"/>
  <c r="AW256" i="1" s="1"/>
  <c r="P256" i="1"/>
  <c r="AP256" i="1" s="1"/>
  <c r="R252" i="1"/>
  <c r="N252" i="1"/>
  <c r="O252" i="1" s="1"/>
  <c r="AV252" i="1" s="1"/>
  <c r="AW252" i="1" s="1"/>
  <c r="S252" i="1"/>
  <c r="R240" i="1"/>
  <c r="S240" i="1"/>
  <c r="N240" i="1"/>
  <c r="O240" i="1" s="1"/>
  <c r="AV240" i="1" s="1"/>
  <c r="AW240" i="1" s="1"/>
  <c r="P203" i="1"/>
  <c r="AP203" i="1" s="1"/>
  <c r="S203" i="1"/>
  <c r="S182" i="1"/>
  <c r="R182" i="1"/>
  <c r="P69" i="1"/>
  <c r="AP69" i="1" s="1"/>
  <c r="N69" i="1"/>
  <c r="O69" i="1" s="1"/>
  <c r="AV69" i="1" s="1"/>
  <c r="AW69" i="1" s="1"/>
  <c r="R69" i="1"/>
  <c r="S17" i="1"/>
  <c r="N57" i="1"/>
  <c r="O57" i="1" s="1"/>
  <c r="AV57" i="1" s="1"/>
  <c r="AW57" i="1" s="1"/>
  <c r="R57" i="1"/>
  <c r="S57" i="1"/>
  <c r="R17" i="1"/>
  <c r="S23" i="1"/>
  <c r="P9" i="1"/>
  <c r="AP9" i="1" s="1"/>
  <c r="P8" i="1"/>
  <c r="AP8" i="1" s="1"/>
  <c r="R503" i="1"/>
  <c r="N499" i="1"/>
  <c r="O499" i="1" s="1"/>
  <c r="AV499" i="1" s="1"/>
  <c r="AW499" i="1" s="1"/>
  <c r="P497" i="1"/>
  <c r="AP497" i="1" s="1"/>
  <c r="R493" i="1"/>
  <c r="R483" i="1"/>
  <c r="S479" i="1"/>
  <c r="P479" i="1"/>
  <c r="AP479" i="1" s="1"/>
  <c r="P476" i="1"/>
  <c r="AP476" i="1" s="1"/>
  <c r="P475" i="1"/>
  <c r="AP475" i="1" s="1"/>
  <c r="N471" i="1"/>
  <c r="O471" i="1" s="1"/>
  <c r="AV471" i="1" s="1"/>
  <c r="AW471" i="1" s="1"/>
  <c r="R469" i="1"/>
  <c r="N465" i="1"/>
  <c r="O465" i="1" s="1"/>
  <c r="AV465" i="1" s="1"/>
  <c r="AW465" i="1" s="1"/>
  <c r="S459" i="1"/>
  <c r="P459" i="1"/>
  <c r="AP459" i="1" s="1"/>
  <c r="P456" i="1"/>
  <c r="AP456" i="1" s="1"/>
  <c r="P455" i="1"/>
  <c r="AP455" i="1" s="1"/>
  <c r="N451" i="1"/>
  <c r="O451" i="1" s="1"/>
  <c r="AV451" i="1" s="1"/>
  <c r="AW451" i="1" s="1"/>
  <c r="R449" i="1"/>
  <c r="N445" i="1"/>
  <c r="O445" i="1" s="1"/>
  <c r="AV445" i="1" s="1"/>
  <c r="AW445" i="1" s="1"/>
  <c r="S439" i="1"/>
  <c r="P439" i="1"/>
  <c r="AP439" i="1" s="1"/>
  <c r="P436" i="1"/>
  <c r="AP436" i="1" s="1"/>
  <c r="R433" i="1"/>
  <c r="R427" i="1"/>
  <c r="P424" i="1"/>
  <c r="AP424" i="1" s="1"/>
  <c r="R419" i="1"/>
  <c r="S417" i="1"/>
  <c r="R413" i="1"/>
  <c r="P413" i="1"/>
  <c r="AP413" i="1" s="1"/>
  <c r="N410" i="1"/>
  <c r="O410" i="1" s="1"/>
  <c r="AV410" i="1" s="1"/>
  <c r="AW410" i="1" s="1"/>
  <c r="S410" i="1"/>
  <c r="P406" i="1"/>
  <c r="AP406" i="1" s="1"/>
  <c r="R403" i="1"/>
  <c r="N403" i="1"/>
  <c r="O403" i="1" s="1"/>
  <c r="AV403" i="1" s="1"/>
  <c r="AW403" i="1" s="1"/>
  <c r="P403" i="1"/>
  <c r="AP403" i="1" s="1"/>
  <c r="S364" i="1"/>
  <c r="N364" i="1"/>
  <c r="O364" i="1" s="1"/>
  <c r="AV364" i="1" s="1"/>
  <c r="AW364" i="1" s="1"/>
  <c r="N355" i="1"/>
  <c r="O355" i="1" s="1"/>
  <c r="AV355" i="1" s="1"/>
  <c r="AW355" i="1" s="1"/>
  <c r="R355" i="1"/>
  <c r="R339" i="1"/>
  <c r="N339" i="1"/>
  <c r="O339" i="1" s="1"/>
  <c r="AV339" i="1" s="1"/>
  <c r="AW339" i="1" s="1"/>
  <c r="S339" i="1"/>
  <c r="N318" i="1"/>
  <c r="O318" i="1" s="1"/>
  <c r="AV318" i="1" s="1"/>
  <c r="AW318" i="1" s="1"/>
  <c r="R318" i="1"/>
  <c r="S303" i="1"/>
  <c r="R303" i="1"/>
  <c r="S291" i="1"/>
  <c r="N291" i="1"/>
  <c r="O291" i="1" s="1"/>
  <c r="AV291" i="1" s="1"/>
  <c r="AW291" i="1" s="1"/>
  <c r="R291" i="1"/>
  <c r="N232" i="1"/>
  <c r="O232" i="1" s="1"/>
  <c r="AV232" i="1" s="1"/>
  <c r="AW232" i="1" s="1"/>
  <c r="R232" i="1"/>
  <c r="R226" i="1"/>
  <c r="S226" i="1"/>
  <c r="N337" i="1"/>
  <c r="O337" i="1" s="1"/>
  <c r="AV337" i="1" s="1"/>
  <c r="AW337" i="1" s="1"/>
  <c r="R337" i="1"/>
  <c r="N280" i="1"/>
  <c r="O280" i="1" s="1"/>
  <c r="AV280" i="1" s="1"/>
  <c r="AW280" i="1" s="1"/>
  <c r="R280" i="1"/>
  <c r="O276" i="1"/>
  <c r="AV276" i="1" s="1"/>
  <c r="AW276" i="1" s="1"/>
  <c r="N241" i="1"/>
  <c r="O241" i="1" s="1"/>
  <c r="AV241" i="1" s="1"/>
  <c r="AW241" i="1" s="1"/>
  <c r="S241" i="1"/>
  <c r="P10" i="1"/>
  <c r="AP10" i="1" s="1"/>
  <c r="P23" i="1"/>
  <c r="AP23" i="1" s="1"/>
  <c r="P18" i="1"/>
  <c r="AP18" i="1" s="1"/>
  <c r="S24" i="1"/>
  <c r="R23" i="1"/>
  <c r="S9" i="1"/>
  <c r="R500" i="1"/>
  <c r="S497" i="1"/>
  <c r="S487" i="1"/>
  <c r="P486" i="1"/>
  <c r="AP486" i="1" s="1"/>
  <c r="R479" i="1"/>
  <c r="R477" i="1"/>
  <c r="R473" i="1"/>
  <c r="P472" i="1"/>
  <c r="AP472" i="1" s="1"/>
  <c r="R463" i="1"/>
  <c r="R459" i="1"/>
  <c r="R457" i="1"/>
  <c r="R453" i="1"/>
  <c r="P452" i="1"/>
  <c r="AP452" i="1" s="1"/>
  <c r="R443" i="1"/>
  <c r="R439" i="1"/>
  <c r="N437" i="1"/>
  <c r="O437" i="1" s="1"/>
  <c r="AV437" i="1" s="1"/>
  <c r="AW437" i="1" s="1"/>
  <c r="R431" i="1"/>
  <c r="S430" i="1"/>
  <c r="P428" i="1"/>
  <c r="AP428" i="1" s="1"/>
  <c r="P425" i="1"/>
  <c r="AP425" i="1" s="1"/>
  <c r="N421" i="1"/>
  <c r="O421" i="1" s="1"/>
  <c r="AV421" i="1" s="1"/>
  <c r="AW421" i="1" s="1"/>
  <c r="N417" i="1"/>
  <c r="O417" i="1" s="1"/>
  <c r="AV417" i="1" s="1"/>
  <c r="AW417" i="1" s="1"/>
  <c r="R411" i="1"/>
  <c r="P399" i="1"/>
  <c r="AP399" i="1" s="1"/>
  <c r="R377" i="1"/>
  <c r="O369" i="1"/>
  <c r="AV369" i="1" s="1"/>
  <c r="AW369" i="1" s="1"/>
  <c r="P361" i="1"/>
  <c r="AP361" i="1" s="1"/>
  <c r="N361" i="1"/>
  <c r="R361" i="1"/>
  <c r="S320" i="1"/>
  <c r="N312" i="1"/>
  <c r="O312" i="1" s="1"/>
  <c r="AV312" i="1" s="1"/>
  <c r="AW312" i="1" s="1"/>
  <c r="R312" i="1"/>
  <c r="S307" i="1"/>
  <c r="R307" i="1"/>
  <c r="S296" i="1"/>
  <c r="R256" i="1"/>
  <c r="S231" i="1"/>
  <c r="N231" i="1"/>
  <c r="O231" i="1" s="1"/>
  <c r="AV231" i="1" s="1"/>
  <c r="AW231" i="1" s="1"/>
  <c r="P227" i="1"/>
  <c r="AP227" i="1" s="1"/>
  <c r="P226" i="1"/>
  <c r="AP226" i="1" s="1"/>
  <c r="P220" i="1"/>
  <c r="AP220" i="1" s="1"/>
  <c r="S219" i="1"/>
  <c r="P219" i="1"/>
  <c r="AP219" i="1" s="1"/>
  <c r="P391" i="1"/>
  <c r="AP391" i="1" s="1"/>
  <c r="P364" i="1"/>
  <c r="AP364" i="1" s="1"/>
  <c r="P355" i="1"/>
  <c r="AP355" i="1" s="1"/>
  <c r="P320" i="1"/>
  <c r="AP320" i="1" s="1"/>
  <c r="P318" i="1"/>
  <c r="AP318" i="1" s="1"/>
  <c r="P312" i="1"/>
  <c r="AP312" i="1" s="1"/>
  <c r="P301" i="1"/>
  <c r="AP301" i="1" s="1"/>
  <c r="P296" i="1"/>
  <c r="AP296" i="1" s="1"/>
  <c r="P293" i="1"/>
  <c r="AP293" i="1" s="1"/>
  <c r="P291" i="1"/>
  <c r="AP291" i="1" s="1"/>
  <c r="P285" i="1"/>
  <c r="AP285" i="1" s="1"/>
  <c r="P280" i="1"/>
  <c r="AP280" i="1" s="1"/>
  <c r="P277" i="1"/>
  <c r="AP277" i="1" s="1"/>
  <c r="P275" i="1"/>
  <c r="AP275" i="1" s="1"/>
  <c r="P254" i="1"/>
  <c r="AP254" i="1" s="1"/>
  <c r="P252" i="1"/>
  <c r="AP252" i="1" s="1"/>
  <c r="P241" i="1"/>
  <c r="AP241" i="1" s="1"/>
  <c r="P240" i="1"/>
  <c r="AP240" i="1" s="1"/>
  <c r="S233" i="1"/>
  <c r="P232" i="1"/>
  <c r="AP232" i="1" s="1"/>
  <c r="P231" i="1"/>
  <c r="AP231" i="1" s="1"/>
  <c r="O170" i="1"/>
  <c r="AV170" i="1" s="1"/>
  <c r="AW170" i="1" s="1"/>
  <c r="N98" i="1"/>
  <c r="R98" i="1"/>
  <c r="S81" i="1"/>
  <c r="N81" i="1"/>
  <c r="O81" i="1" s="1"/>
  <c r="AV81" i="1" s="1"/>
  <c r="AW81" i="1" s="1"/>
  <c r="R81" i="1"/>
  <c r="N61" i="1"/>
  <c r="O61" i="1" s="1"/>
  <c r="AV61" i="1" s="1"/>
  <c r="AW61" i="1" s="1"/>
  <c r="R61" i="1"/>
  <c r="S61" i="1"/>
  <c r="S52" i="1"/>
  <c r="N52" i="1"/>
  <c r="O52" i="1" s="1"/>
  <c r="AV52" i="1" s="1"/>
  <c r="AW52" i="1" s="1"/>
  <c r="R52" i="1"/>
  <c r="N42" i="1"/>
  <c r="O42" i="1" s="1"/>
  <c r="AV42" i="1" s="1"/>
  <c r="AW42" i="1" s="1"/>
  <c r="R42" i="1"/>
  <c r="S42" i="1"/>
  <c r="S34" i="1"/>
  <c r="N34" i="1"/>
  <c r="O34" i="1" s="1"/>
  <c r="AV34" i="1" s="1"/>
  <c r="AW34" i="1" s="1"/>
  <c r="P34" i="1"/>
  <c r="AP34" i="1" s="1"/>
  <c r="R396" i="1"/>
  <c r="P396" i="1"/>
  <c r="AP396" i="1" s="1"/>
  <c r="P394" i="1"/>
  <c r="AP394" i="1" s="1"/>
  <c r="P385" i="1"/>
  <c r="AP385" i="1" s="1"/>
  <c r="R380" i="1"/>
  <c r="P380" i="1"/>
  <c r="AP380" i="1" s="1"/>
  <c r="S372" i="1"/>
  <c r="P372" i="1"/>
  <c r="AP372" i="1" s="1"/>
  <c r="P369" i="1"/>
  <c r="AP369" i="1" s="1"/>
  <c r="R352" i="1"/>
  <c r="P352" i="1"/>
  <c r="AP352" i="1" s="1"/>
  <c r="S349" i="1"/>
  <c r="P349" i="1"/>
  <c r="AP349" i="1" s="1"/>
  <c r="R348" i="1"/>
  <c r="P348" i="1"/>
  <c r="AP348" i="1" s="1"/>
  <c r="S345" i="1"/>
  <c r="P345" i="1"/>
  <c r="AP345" i="1" s="1"/>
  <c r="R344" i="1"/>
  <c r="P344" i="1"/>
  <c r="AP344" i="1" s="1"/>
  <c r="S335" i="1"/>
  <c r="P335" i="1"/>
  <c r="AP335" i="1" s="1"/>
  <c r="R332" i="1"/>
  <c r="S327" i="1"/>
  <c r="P327" i="1"/>
  <c r="AP327" i="1" s="1"/>
  <c r="R324" i="1"/>
  <c r="S310" i="1"/>
  <c r="P310" i="1"/>
  <c r="AP310" i="1" s="1"/>
  <c r="R308" i="1"/>
  <c r="P306" i="1"/>
  <c r="AP306" i="1" s="1"/>
  <c r="R304" i="1"/>
  <c r="P292" i="1"/>
  <c r="AP292" i="1" s="1"/>
  <c r="P290" i="1"/>
  <c r="AP290" i="1" s="1"/>
  <c r="R288" i="1"/>
  <c r="P288" i="1"/>
  <c r="AP288" i="1" s="1"/>
  <c r="P276" i="1"/>
  <c r="AP276" i="1" s="1"/>
  <c r="P274" i="1"/>
  <c r="AP274" i="1" s="1"/>
  <c r="R263" i="1"/>
  <c r="P263" i="1"/>
  <c r="AP263" i="1" s="1"/>
  <c r="P262" i="1"/>
  <c r="AP262" i="1" s="1"/>
  <c r="R260" i="1"/>
  <c r="P260" i="1"/>
  <c r="AP260" i="1" s="1"/>
  <c r="R243" i="1"/>
  <c r="R229" i="1"/>
  <c r="S213" i="1"/>
  <c r="P210" i="1"/>
  <c r="AP210" i="1" s="1"/>
  <c r="P206" i="1"/>
  <c r="AP206" i="1" s="1"/>
  <c r="R206" i="1"/>
  <c r="N202" i="1"/>
  <c r="O202" i="1" s="1"/>
  <c r="AV202" i="1" s="1"/>
  <c r="AW202" i="1" s="1"/>
  <c r="P202" i="1"/>
  <c r="AP202" i="1" s="1"/>
  <c r="S198" i="1"/>
  <c r="N198" i="1"/>
  <c r="O198" i="1" s="1"/>
  <c r="AV198" i="1" s="1"/>
  <c r="AW198" i="1" s="1"/>
  <c r="P198" i="1"/>
  <c r="AP198" i="1" s="1"/>
  <c r="N155" i="1"/>
  <c r="O155" i="1" s="1"/>
  <c r="AV155" i="1" s="1"/>
  <c r="AW155" i="1" s="1"/>
  <c r="S155" i="1"/>
  <c r="S131" i="1"/>
  <c r="N131" i="1"/>
  <c r="O131" i="1" s="1"/>
  <c r="AV131" i="1" s="1"/>
  <c r="AW131" i="1" s="1"/>
  <c r="N79" i="1"/>
  <c r="O79" i="1" s="1"/>
  <c r="AV79" i="1" s="1"/>
  <c r="AW79" i="1" s="1"/>
  <c r="R79" i="1"/>
  <c r="N73" i="1"/>
  <c r="O73" i="1" s="1"/>
  <c r="AV73" i="1" s="1"/>
  <c r="AW73" i="1" s="1"/>
  <c r="R73" i="1"/>
  <c r="P411" i="1"/>
  <c r="AP411" i="1" s="1"/>
  <c r="P408" i="1"/>
  <c r="AP408" i="1" s="1"/>
  <c r="S405" i="1"/>
  <c r="P405" i="1"/>
  <c r="AP405" i="1" s="1"/>
  <c r="P404" i="1"/>
  <c r="AP404" i="1" s="1"/>
  <c r="R372" i="1"/>
  <c r="R349" i="1"/>
  <c r="R345" i="1"/>
  <c r="R335" i="1"/>
  <c r="R329" i="1"/>
  <c r="R327" i="1"/>
  <c r="R310" i="1"/>
  <c r="P308" i="1"/>
  <c r="AP308" i="1" s="1"/>
  <c r="R306" i="1"/>
  <c r="P304" i="1"/>
  <c r="AP304" i="1" s="1"/>
  <c r="R290" i="1"/>
  <c r="N288" i="1"/>
  <c r="O288" i="1" s="1"/>
  <c r="AV288" i="1" s="1"/>
  <c r="AW288" i="1" s="1"/>
  <c r="R274" i="1"/>
  <c r="P269" i="1"/>
  <c r="AP269" i="1" s="1"/>
  <c r="S225" i="1"/>
  <c r="R213" i="1"/>
  <c r="N200" i="1"/>
  <c r="O200" i="1" s="1"/>
  <c r="AV200" i="1" s="1"/>
  <c r="AW200" i="1" s="1"/>
  <c r="R200" i="1"/>
  <c r="S200" i="1"/>
  <c r="S196" i="1"/>
  <c r="R196" i="1"/>
  <c r="N154" i="1"/>
  <c r="O154" i="1" s="1"/>
  <c r="AV154" i="1" s="1"/>
  <c r="AW154" i="1" s="1"/>
  <c r="R154" i="1"/>
  <c r="P149" i="1"/>
  <c r="AP149" i="1" s="1"/>
  <c r="S149" i="1"/>
  <c r="N147" i="1"/>
  <c r="O147" i="1" s="1"/>
  <c r="AV147" i="1" s="1"/>
  <c r="AW147" i="1" s="1"/>
  <c r="R147" i="1"/>
  <c r="S147" i="1"/>
  <c r="N143" i="1"/>
  <c r="O143" i="1" s="1"/>
  <c r="AV143" i="1" s="1"/>
  <c r="AW143" i="1" s="1"/>
  <c r="R143" i="1"/>
  <c r="S124" i="1"/>
  <c r="N124" i="1"/>
  <c r="O124" i="1" s="1"/>
  <c r="AV124" i="1" s="1"/>
  <c r="AW124" i="1" s="1"/>
  <c r="P124" i="1"/>
  <c r="AP124" i="1" s="1"/>
  <c r="N119" i="1"/>
  <c r="O119" i="1" s="1"/>
  <c r="AV119" i="1" s="1"/>
  <c r="AW119" i="1" s="1"/>
  <c r="R119" i="1"/>
  <c r="S119" i="1"/>
  <c r="S115" i="1"/>
  <c r="N115" i="1"/>
  <c r="O115" i="1" s="1"/>
  <c r="AV115" i="1" s="1"/>
  <c r="AW115" i="1" s="1"/>
  <c r="R115" i="1"/>
  <c r="P207" i="1"/>
  <c r="AP207" i="1" s="1"/>
  <c r="P196" i="1"/>
  <c r="AP196" i="1" s="1"/>
  <c r="N184" i="1"/>
  <c r="O184" i="1" s="1"/>
  <c r="AV184" i="1" s="1"/>
  <c r="AW184" i="1" s="1"/>
  <c r="N176" i="1"/>
  <c r="O176" i="1" s="1"/>
  <c r="AV176" i="1" s="1"/>
  <c r="AW176" i="1" s="1"/>
  <c r="N174" i="1"/>
  <c r="O174" i="1" s="1"/>
  <c r="AV174" i="1" s="1"/>
  <c r="AW174" i="1" s="1"/>
  <c r="R162" i="1"/>
  <c r="P154" i="1"/>
  <c r="AP154" i="1" s="1"/>
  <c r="P142" i="1"/>
  <c r="AP142" i="1" s="1"/>
  <c r="P133" i="1"/>
  <c r="AP133" i="1" s="1"/>
  <c r="P131" i="1"/>
  <c r="AP131" i="1" s="1"/>
  <c r="P115" i="1"/>
  <c r="AP115" i="1" s="1"/>
  <c r="P98" i="1"/>
  <c r="AP98" i="1" s="1"/>
  <c r="P81" i="1"/>
  <c r="AP81" i="1" s="1"/>
  <c r="P79" i="1"/>
  <c r="AP79" i="1" s="1"/>
  <c r="P73" i="1"/>
  <c r="AP73" i="1" s="1"/>
  <c r="P68" i="1"/>
  <c r="AP68" i="1" s="1"/>
  <c r="P61" i="1"/>
  <c r="AP61" i="1" s="1"/>
  <c r="P57" i="1"/>
  <c r="AP57" i="1" s="1"/>
  <c r="P52" i="1"/>
  <c r="AP52" i="1" s="1"/>
  <c r="P35" i="1"/>
  <c r="AP35" i="1" s="1"/>
  <c r="P170" i="1"/>
  <c r="AP170" i="1" s="1"/>
  <c r="P168" i="1"/>
  <c r="AP168" i="1" s="1"/>
  <c r="P116" i="1"/>
  <c r="AP116" i="1" s="1"/>
  <c r="R84" i="1"/>
  <c r="P84" i="1"/>
  <c r="AP84" i="1" s="1"/>
  <c r="P82" i="1"/>
  <c r="AP82" i="1" s="1"/>
  <c r="S75" i="1"/>
  <c r="P75" i="1"/>
  <c r="AP75" i="1" s="1"/>
  <c r="P64" i="1"/>
  <c r="AP64" i="1" s="1"/>
  <c r="P55" i="1"/>
  <c r="AP55" i="1" s="1"/>
  <c r="P50" i="1"/>
  <c r="AP50" i="1" s="1"/>
  <c r="S44" i="1"/>
  <c r="P40" i="1"/>
  <c r="AP40" i="1" s="1"/>
  <c r="S37" i="1"/>
  <c r="P36" i="1"/>
  <c r="AP36" i="1" s="1"/>
  <c r="P192" i="1"/>
  <c r="AP192" i="1" s="1"/>
  <c r="P187" i="1"/>
  <c r="AP187" i="1" s="1"/>
  <c r="P178" i="1"/>
  <c r="AP178" i="1" s="1"/>
  <c r="R136" i="1"/>
  <c r="P132" i="1"/>
  <c r="AP132" i="1" s="1"/>
  <c r="R127" i="1"/>
  <c r="N114" i="1"/>
  <c r="O114" i="1" s="1"/>
  <c r="AV114" i="1" s="1"/>
  <c r="AW114" i="1" s="1"/>
  <c r="P103" i="1"/>
  <c r="AP103" i="1" s="1"/>
  <c r="R75" i="1"/>
  <c r="S58" i="1"/>
  <c r="R44" i="1"/>
  <c r="O467" i="1"/>
  <c r="AV467" i="1" s="1"/>
  <c r="AW467" i="1" s="1"/>
  <c r="O447" i="1"/>
  <c r="AV447" i="1" s="1"/>
  <c r="AW447" i="1" s="1"/>
  <c r="S503" i="1"/>
  <c r="S500" i="1"/>
  <c r="P498" i="1"/>
  <c r="AP498" i="1" s="1"/>
  <c r="S493" i="1"/>
  <c r="P487" i="1"/>
  <c r="AP487" i="1" s="1"/>
  <c r="N485" i="1"/>
  <c r="O485" i="1" s="1"/>
  <c r="AV485" i="1" s="1"/>
  <c r="AW485" i="1" s="1"/>
  <c r="P485" i="1"/>
  <c r="AP485" i="1" s="1"/>
  <c r="R484" i="1"/>
  <c r="P480" i="1"/>
  <c r="AP480" i="1" s="1"/>
  <c r="S477" i="1"/>
  <c r="P473" i="1"/>
  <c r="AP473" i="1" s="1"/>
  <c r="P471" i="1"/>
  <c r="AP471" i="1" s="1"/>
  <c r="P468" i="1"/>
  <c r="AP468" i="1" s="1"/>
  <c r="S467" i="1"/>
  <c r="P463" i="1"/>
  <c r="AP463" i="1" s="1"/>
  <c r="P460" i="1"/>
  <c r="AP460" i="1" s="1"/>
  <c r="S457" i="1"/>
  <c r="P453" i="1"/>
  <c r="AP453" i="1" s="1"/>
  <c r="P451" i="1"/>
  <c r="AP451" i="1" s="1"/>
  <c r="P448" i="1"/>
  <c r="AP448" i="1" s="1"/>
  <c r="S447" i="1"/>
  <c r="S381" i="1"/>
  <c r="N381" i="1"/>
  <c r="P381" i="1"/>
  <c r="AP381" i="1" s="1"/>
  <c r="P365" i="1"/>
  <c r="AP365" i="1" s="1"/>
  <c r="N365" i="1"/>
  <c r="R365" i="1"/>
  <c r="S357" i="1"/>
  <c r="P357" i="1"/>
  <c r="AP357" i="1" s="1"/>
  <c r="N357" i="1"/>
  <c r="R357" i="1"/>
  <c r="P435" i="1"/>
  <c r="AP435" i="1" s="1"/>
  <c r="S435" i="1"/>
  <c r="S423" i="1"/>
  <c r="P423" i="1"/>
  <c r="AP423" i="1" s="1"/>
  <c r="O389" i="1"/>
  <c r="AV389" i="1" s="1"/>
  <c r="AW389" i="1" s="1"/>
  <c r="N379" i="1"/>
  <c r="O379" i="1" s="1"/>
  <c r="AV379" i="1" s="1"/>
  <c r="AW379" i="1" s="1"/>
  <c r="R379" i="1"/>
  <c r="S22" i="1"/>
  <c r="P22" i="1"/>
  <c r="AP22" i="1" s="1"/>
  <c r="S19" i="1"/>
  <c r="P17" i="1"/>
  <c r="AP17" i="1" s="1"/>
  <c r="N15" i="1"/>
  <c r="O15" i="1" s="1"/>
  <c r="AV15" i="1" s="1"/>
  <c r="AW15" i="1" s="1"/>
  <c r="S11" i="1"/>
  <c r="P506" i="1"/>
  <c r="AP506" i="1" s="1"/>
  <c r="P503" i="1"/>
  <c r="AP503" i="1" s="1"/>
  <c r="P500" i="1"/>
  <c r="AP500" i="1" s="1"/>
  <c r="S498" i="1"/>
  <c r="R495" i="1"/>
  <c r="P495" i="1"/>
  <c r="AP495" i="1" s="1"/>
  <c r="P493" i="1"/>
  <c r="AP493" i="1" s="1"/>
  <c r="R492" i="1"/>
  <c r="P477" i="1"/>
  <c r="AP477" i="1" s="1"/>
  <c r="P467" i="1"/>
  <c r="AP467" i="1" s="1"/>
  <c r="P464" i="1"/>
  <c r="AP464" i="1" s="1"/>
  <c r="P457" i="1"/>
  <c r="AP457" i="1" s="1"/>
  <c r="P447" i="1"/>
  <c r="AP447" i="1" s="1"/>
  <c r="N443" i="1"/>
  <c r="O443" i="1" s="1"/>
  <c r="AV443" i="1" s="1"/>
  <c r="AW443" i="1" s="1"/>
  <c r="R435" i="1"/>
  <c r="S433" i="1"/>
  <c r="P433" i="1"/>
  <c r="AP433" i="1" s="1"/>
  <c r="O427" i="1"/>
  <c r="AV427" i="1" s="1"/>
  <c r="AW427" i="1" s="1"/>
  <c r="R423" i="1"/>
  <c r="N422" i="1"/>
  <c r="O422" i="1" s="1"/>
  <c r="AV422" i="1" s="1"/>
  <c r="AW422" i="1" s="1"/>
  <c r="S422" i="1"/>
  <c r="S421" i="1"/>
  <c r="P419" i="1"/>
  <c r="AP419" i="1" s="1"/>
  <c r="S419" i="1"/>
  <c r="R393" i="1"/>
  <c r="N393" i="1"/>
  <c r="S393" i="1"/>
  <c r="P393" i="1"/>
  <c r="AP393" i="1" s="1"/>
  <c r="Q373" i="1"/>
  <c r="R11" i="1"/>
  <c r="P502" i="1"/>
  <c r="AP502" i="1" s="1"/>
  <c r="P437" i="1"/>
  <c r="AP437" i="1" s="1"/>
  <c r="S437" i="1"/>
  <c r="N435" i="1"/>
  <c r="O435" i="1" s="1"/>
  <c r="AV435" i="1" s="1"/>
  <c r="AW435" i="1" s="1"/>
  <c r="N418" i="1"/>
  <c r="O418" i="1" s="1"/>
  <c r="AV418" i="1" s="1"/>
  <c r="AW418" i="1" s="1"/>
  <c r="S418" i="1"/>
  <c r="R397" i="1"/>
  <c r="N397" i="1"/>
  <c r="S397" i="1"/>
  <c r="P397" i="1"/>
  <c r="AP397" i="1" s="1"/>
  <c r="S368" i="1"/>
  <c r="N368" i="1"/>
  <c r="O368" i="1" s="1"/>
  <c r="AV368" i="1" s="1"/>
  <c r="AW368" i="1" s="1"/>
  <c r="O333" i="1"/>
  <c r="AV333" i="1" s="1"/>
  <c r="AW333" i="1" s="1"/>
  <c r="O325" i="1"/>
  <c r="AV325" i="1" s="1"/>
  <c r="AW325" i="1" s="1"/>
  <c r="P440" i="1"/>
  <c r="AP440" i="1" s="1"/>
  <c r="P432" i="1"/>
  <c r="AP432" i="1" s="1"/>
  <c r="P421" i="1"/>
  <c r="AP421" i="1" s="1"/>
  <c r="P420" i="1"/>
  <c r="AP420" i="1" s="1"/>
  <c r="S384" i="1"/>
  <c r="P379" i="1"/>
  <c r="AP379" i="1" s="1"/>
  <c r="P368" i="1"/>
  <c r="AP368" i="1" s="1"/>
  <c r="N360" i="1"/>
  <c r="O360" i="1" s="1"/>
  <c r="AV360" i="1" s="1"/>
  <c r="AW360" i="1" s="1"/>
  <c r="S360" i="1"/>
  <c r="N351" i="1"/>
  <c r="O351" i="1" s="1"/>
  <c r="AV351" i="1" s="1"/>
  <c r="AW351" i="1" s="1"/>
  <c r="O345" i="1"/>
  <c r="AV345" i="1" s="1"/>
  <c r="AW345" i="1" s="1"/>
  <c r="N343" i="1"/>
  <c r="O343" i="1" s="1"/>
  <c r="AV343" i="1" s="1"/>
  <c r="AW343" i="1" s="1"/>
  <c r="S353" i="1"/>
  <c r="P353" i="1"/>
  <c r="AP353" i="1" s="1"/>
  <c r="O329" i="1"/>
  <c r="AV329" i="1" s="1"/>
  <c r="AW329" i="1" s="1"/>
  <c r="O308" i="1"/>
  <c r="AV308" i="1" s="1"/>
  <c r="AW308" i="1" s="1"/>
  <c r="P417" i="1"/>
  <c r="AP417" i="1" s="1"/>
  <c r="P416" i="1"/>
  <c r="AP416" i="1" s="1"/>
  <c r="N407" i="1"/>
  <c r="O407" i="1" s="1"/>
  <c r="AV407" i="1" s="1"/>
  <c r="AW407" i="1" s="1"/>
  <c r="N399" i="1"/>
  <c r="O399" i="1" s="1"/>
  <c r="AV399" i="1" s="1"/>
  <c r="AW399" i="1" s="1"/>
  <c r="S389" i="1"/>
  <c r="P387" i="1"/>
  <c r="AP387" i="1" s="1"/>
  <c r="P384" i="1"/>
  <c r="AP384" i="1" s="1"/>
  <c r="P376" i="1"/>
  <c r="AP376" i="1" s="1"/>
  <c r="P371" i="1"/>
  <c r="AP371" i="1" s="1"/>
  <c r="N356" i="1"/>
  <c r="O356" i="1" s="1"/>
  <c r="AV356" i="1" s="1"/>
  <c r="AW356" i="1" s="1"/>
  <c r="S356" i="1"/>
  <c r="R353" i="1"/>
  <c r="O349" i="1"/>
  <c r="AV349" i="1" s="1"/>
  <c r="AW349" i="1" s="1"/>
  <c r="N347" i="1"/>
  <c r="O347" i="1" s="1"/>
  <c r="AV347" i="1" s="1"/>
  <c r="AW347" i="1" s="1"/>
  <c r="O300" i="1"/>
  <c r="AV300" i="1" s="1"/>
  <c r="AW300" i="1" s="1"/>
  <c r="P351" i="1"/>
  <c r="AP351" i="1" s="1"/>
  <c r="P347" i="1"/>
  <c r="AP347" i="1" s="1"/>
  <c r="P343" i="1"/>
  <c r="AP343" i="1" s="1"/>
  <c r="P339" i="1"/>
  <c r="AP339" i="1" s="1"/>
  <c r="N336" i="1"/>
  <c r="O336" i="1" s="1"/>
  <c r="AV336" i="1" s="1"/>
  <c r="AW336" i="1" s="1"/>
  <c r="P336" i="1"/>
  <c r="AP336" i="1" s="1"/>
  <c r="S333" i="1"/>
  <c r="N332" i="1"/>
  <c r="O332" i="1" s="1"/>
  <c r="AV332" i="1" s="1"/>
  <c r="AW332" i="1" s="1"/>
  <c r="P332" i="1"/>
  <c r="AP332" i="1" s="1"/>
  <c r="S329" i="1"/>
  <c r="N328" i="1"/>
  <c r="O328" i="1" s="1"/>
  <c r="AV328" i="1" s="1"/>
  <c r="AW328" i="1" s="1"/>
  <c r="P328" i="1"/>
  <c r="AP328" i="1" s="1"/>
  <c r="S325" i="1"/>
  <c r="N324" i="1"/>
  <c r="O324" i="1" s="1"/>
  <c r="AV324" i="1" s="1"/>
  <c r="AW324" i="1" s="1"/>
  <c r="P324" i="1"/>
  <c r="AP324" i="1" s="1"/>
  <c r="N311" i="1"/>
  <c r="P311" i="1"/>
  <c r="AP311" i="1" s="1"/>
  <c r="S308" i="1"/>
  <c r="N307" i="1"/>
  <c r="O307" i="1" s="1"/>
  <c r="AV307" i="1" s="1"/>
  <c r="AW307" i="1" s="1"/>
  <c r="P307" i="1"/>
  <c r="AP307" i="1" s="1"/>
  <c r="N303" i="1"/>
  <c r="O303" i="1" s="1"/>
  <c r="AV303" i="1" s="1"/>
  <c r="AW303" i="1" s="1"/>
  <c r="P303" i="1"/>
  <c r="AP303" i="1" s="1"/>
  <c r="S300" i="1"/>
  <c r="R298" i="1"/>
  <c r="S295" i="1"/>
  <c r="N287" i="1"/>
  <c r="O287" i="1" s="1"/>
  <c r="AV287" i="1" s="1"/>
  <c r="AW287" i="1" s="1"/>
  <c r="P287" i="1"/>
  <c r="AP287" i="1" s="1"/>
  <c r="S284" i="1"/>
  <c r="R282" i="1"/>
  <c r="S279" i="1"/>
  <c r="N267" i="1"/>
  <c r="O267" i="1" s="1"/>
  <c r="AV267" i="1" s="1"/>
  <c r="AW267" i="1" s="1"/>
  <c r="P267" i="1"/>
  <c r="AP267" i="1" s="1"/>
  <c r="S264" i="1"/>
  <c r="N264" i="1"/>
  <c r="S261" i="1"/>
  <c r="S259" i="1"/>
  <c r="P258" i="1"/>
  <c r="AP258" i="1" s="1"/>
  <c r="N251" i="1"/>
  <c r="O251" i="1" s="1"/>
  <c r="AV251" i="1" s="1"/>
  <c r="AW251" i="1" s="1"/>
  <c r="P251" i="1"/>
  <c r="AP251" i="1" s="1"/>
  <c r="S248" i="1"/>
  <c r="N248" i="1"/>
  <c r="S245" i="1"/>
  <c r="S243" i="1"/>
  <c r="P242" i="1"/>
  <c r="AP242" i="1" s="1"/>
  <c r="P236" i="1"/>
  <c r="AP236" i="1" s="1"/>
  <c r="R235" i="1"/>
  <c r="N229" i="1"/>
  <c r="P229" i="1"/>
  <c r="AP229" i="1" s="1"/>
  <c r="P228" i="1"/>
  <c r="AP228" i="1" s="1"/>
  <c r="R225" i="1"/>
  <c r="P225" i="1"/>
  <c r="AP225" i="1" s="1"/>
  <c r="P211" i="1"/>
  <c r="AP211" i="1" s="1"/>
  <c r="S211" i="1"/>
  <c r="P261" i="1"/>
  <c r="AP261" i="1" s="1"/>
  <c r="P245" i="1"/>
  <c r="AP245" i="1" s="1"/>
  <c r="N236" i="1"/>
  <c r="S221" i="1"/>
  <c r="P218" i="1"/>
  <c r="AP218" i="1" s="1"/>
  <c r="N218" i="1"/>
  <c r="S218" i="1"/>
  <c r="P360" i="1"/>
  <c r="AP360" i="1" s="1"/>
  <c r="P356" i="1"/>
  <c r="AP356" i="1" s="1"/>
  <c r="P333" i="1"/>
  <c r="AP333" i="1" s="1"/>
  <c r="P329" i="1"/>
  <c r="AP329" i="1" s="1"/>
  <c r="P325" i="1"/>
  <c r="AP325" i="1" s="1"/>
  <c r="P295" i="1"/>
  <c r="AP295" i="1" s="1"/>
  <c r="P279" i="1"/>
  <c r="AP279" i="1" s="1"/>
  <c r="S272" i="1"/>
  <c r="S269" i="1"/>
  <c r="P266" i="1"/>
  <c r="AP266" i="1" s="1"/>
  <c r="P259" i="1"/>
  <c r="AP259" i="1" s="1"/>
  <c r="S256" i="1"/>
  <c r="S253" i="1"/>
  <c r="P250" i="1"/>
  <c r="AP250" i="1" s="1"/>
  <c r="P243" i="1"/>
  <c r="AP243" i="1" s="1"/>
  <c r="N239" i="1"/>
  <c r="O239" i="1" s="1"/>
  <c r="AV239" i="1" s="1"/>
  <c r="AW239" i="1" s="1"/>
  <c r="P239" i="1"/>
  <c r="AP239" i="1" s="1"/>
  <c r="S236" i="1"/>
  <c r="P234" i="1"/>
  <c r="AP234" i="1" s="1"/>
  <c r="N226" i="1"/>
  <c r="N222" i="1"/>
  <c r="S222" i="1"/>
  <c r="R222" i="1"/>
  <c r="R221" i="1"/>
  <c r="R218" i="1"/>
  <c r="P321" i="1"/>
  <c r="AP321" i="1" s="1"/>
  <c r="P313" i="1"/>
  <c r="AP313" i="1" s="1"/>
  <c r="P214" i="1"/>
  <c r="AP214" i="1" s="1"/>
  <c r="R214" i="1"/>
  <c r="N214" i="1"/>
  <c r="S214" i="1"/>
  <c r="P238" i="1"/>
  <c r="AP238" i="1" s="1"/>
  <c r="P235" i="1"/>
  <c r="AP235" i="1" s="1"/>
  <c r="P230" i="1"/>
  <c r="AP230" i="1" s="1"/>
  <c r="P217" i="1"/>
  <c r="AP217" i="1" s="1"/>
  <c r="P213" i="1"/>
  <c r="AP213" i="1" s="1"/>
  <c r="S197" i="1"/>
  <c r="N182" i="1"/>
  <c r="R172" i="1"/>
  <c r="R170" i="1"/>
  <c r="S166" i="1"/>
  <c r="N166" i="1"/>
  <c r="N159" i="1"/>
  <c r="O159" i="1" s="1"/>
  <c r="AV159" i="1" s="1"/>
  <c r="AW159" i="1" s="1"/>
  <c r="S159" i="1"/>
  <c r="R146" i="1"/>
  <c r="N144" i="1"/>
  <c r="S144" i="1"/>
  <c r="P144" i="1"/>
  <c r="AP144" i="1" s="1"/>
  <c r="P141" i="1"/>
  <c r="AP141" i="1" s="1"/>
  <c r="S123" i="1"/>
  <c r="N123" i="1"/>
  <c r="O123" i="1" s="1"/>
  <c r="AV123" i="1" s="1"/>
  <c r="AW123" i="1" s="1"/>
  <c r="S112" i="1"/>
  <c r="P112" i="1"/>
  <c r="AP112" i="1" s="1"/>
  <c r="N112" i="1"/>
  <c r="O112" i="1" s="1"/>
  <c r="AV112" i="1" s="1"/>
  <c r="AW112" i="1" s="1"/>
  <c r="R112" i="1"/>
  <c r="N101" i="1"/>
  <c r="O101" i="1" s="1"/>
  <c r="AV101" i="1" s="1"/>
  <c r="AW101" i="1" s="1"/>
  <c r="R101" i="1"/>
  <c r="S207" i="1"/>
  <c r="S201" i="1"/>
  <c r="N158" i="1"/>
  <c r="O158" i="1" s="1"/>
  <c r="AV158" i="1" s="1"/>
  <c r="AW158" i="1" s="1"/>
  <c r="R158" i="1"/>
  <c r="N142" i="1"/>
  <c r="O142" i="1" s="1"/>
  <c r="AV142" i="1" s="1"/>
  <c r="AW142" i="1" s="1"/>
  <c r="R142" i="1"/>
  <c r="S101" i="1"/>
  <c r="N28" i="1"/>
  <c r="O28" i="1" s="1"/>
  <c r="AV28" i="1" s="1"/>
  <c r="AW28" i="1" s="1"/>
  <c r="R28" i="1"/>
  <c r="S28" i="1"/>
  <c r="N164" i="1"/>
  <c r="O164" i="1" s="1"/>
  <c r="AV164" i="1" s="1"/>
  <c r="AW164" i="1" s="1"/>
  <c r="P164" i="1"/>
  <c r="AP164" i="1" s="1"/>
  <c r="N160" i="1"/>
  <c r="O160" i="1" s="1"/>
  <c r="AV160" i="1" s="1"/>
  <c r="AW160" i="1" s="1"/>
  <c r="P160" i="1"/>
  <c r="AP160" i="1" s="1"/>
  <c r="R148" i="1"/>
  <c r="N148" i="1"/>
  <c r="S148" i="1"/>
  <c r="N140" i="1"/>
  <c r="S140" i="1"/>
  <c r="P140" i="1"/>
  <c r="AP140" i="1" s="1"/>
  <c r="N134" i="1"/>
  <c r="O134" i="1" s="1"/>
  <c r="AV134" i="1" s="1"/>
  <c r="AW134" i="1" s="1"/>
  <c r="R134" i="1"/>
  <c r="S134" i="1"/>
  <c r="N122" i="1"/>
  <c r="O122" i="1" s="1"/>
  <c r="AV122" i="1" s="1"/>
  <c r="AW122" i="1" s="1"/>
  <c r="R122" i="1"/>
  <c r="N118" i="1"/>
  <c r="O118" i="1" s="1"/>
  <c r="AV118" i="1" s="1"/>
  <c r="AW118" i="1" s="1"/>
  <c r="R118" i="1"/>
  <c r="S78" i="1"/>
  <c r="P78" i="1"/>
  <c r="AP78" i="1" s="1"/>
  <c r="P221" i="1"/>
  <c r="AP221" i="1" s="1"/>
  <c r="P201" i="1"/>
  <c r="AP201" i="1" s="1"/>
  <c r="N196" i="1"/>
  <c r="O196" i="1" s="1"/>
  <c r="AV196" i="1" s="1"/>
  <c r="AW196" i="1" s="1"/>
  <c r="P182" i="1"/>
  <c r="AP182" i="1" s="1"/>
  <c r="N178" i="1"/>
  <c r="S164" i="1"/>
  <c r="S160" i="1"/>
  <c r="S158" i="1"/>
  <c r="S152" i="1"/>
  <c r="N152" i="1"/>
  <c r="O152" i="1" s="1"/>
  <c r="AV152" i="1" s="1"/>
  <c r="AW152" i="1" s="1"/>
  <c r="S151" i="1"/>
  <c r="S146" i="1"/>
  <c r="S142" i="1"/>
  <c r="R140" i="1"/>
  <c r="O136" i="1"/>
  <c r="AV136" i="1" s="1"/>
  <c r="AW136" i="1" s="1"/>
  <c r="O128" i="1"/>
  <c r="AV128" i="1" s="1"/>
  <c r="AW128" i="1" s="1"/>
  <c r="N127" i="1"/>
  <c r="O127" i="1" s="1"/>
  <c r="AV127" i="1" s="1"/>
  <c r="AW127" i="1" s="1"/>
  <c r="P127" i="1"/>
  <c r="AP127" i="1" s="1"/>
  <c r="P118" i="1"/>
  <c r="AP118" i="1" s="1"/>
  <c r="N111" i="1"/>
  <c r="O111" i="1" s="1"/>
  <c r="AV111" i="1" s="1"/>
  <c r="AW111" i="1" s="1"/>
  <c r="R111" i="1"/>
  <c r="S95" i="1"/>
  <c r="P95" i="1"/>
  <c r="AP95" i="1" s="1"/>
  <c r="P158" i="1"/>
  <c r="AP158" i="1" s="1"/>
  <c r="P157" i="1"/>
  <c r="AP157" i="1" s="1"/>
  <c r="P147" i="1"/>
  <c r="AP147" i="1" s="1"/>
  <c r="P146" i="1"/>
  <c r="AP146" i="1" s="1"/>
  <c r="P134" i="1"/>
  <c r="AP134" i="1" s="1"/>
  <c r="P123" i="1"/>
  <c r="AP123" i="1" s="1"/>
  <c r="S107" i="1"/>
  <c r="N107" i="1"/>
  <c r="O107" i="1" s="1"/>
  <c r="AV107" i="1" s="1"/>
  <c r="AW107" i="1" s="1"/>
  <c r="S105" i="1"/>
  <c r="N105" i="1"/>
  <c r="O105" i="1" s="1"/>
  <c r="AV105" i="1" s="1"/>
  <c r="AW105" i="1" s="1"/>
  <c r="S102" i="1"/>
  <c r="P102" i="1"/>
  <c r="AP102" i="1" s="1"/>
  <c r="S92" i="1"/>
  <c r="R92" i="1"/>
  <c r="O90" i="1"/>
  <c r="AV90" i="1" s="1"/>
  <c r="AW90" i="1" s="1"/>
  <c r="N25" i="1"/>
  <c r="O25" i="1" s="1"/>
  <c r="AV25" i="1" s="1"/>
  <c r="AW25" i="1" s="1"/>
  <c r="S25" i="1"/>
  <c r="P25" i="1"/>
  <c r="AP25" i="1" s="1"/>
  <c r="P150" i="1"/>
  <c r="AP150" i="1" s="1"/>
  <c r="P143" i="1"/>
  <c r="AP143" i="1" s="1"/>
  <c r="P139" i="1"/>
  <c r="AP139" i="1" s="1"/>
  <c r="P138" i="1"/>
  <c r="AP138" i="1" s="1"/>
  <c r="S126" i="1"/>
  <c r="P120" i="1"/>
  <c r="AP120" i="1" s="1"/>
  <c r="S114" i="1"/>
  <c r="R107" i="1"/>
  <c r="R105" i="1"/>
  <c r="R102" i="1"/>
  <c r="N88" i="1"/>
  <c r="O88" i="1" s="1"/>
  <c r="AV88" i="1" s="1"/>
  <c r="AW88" i="1" s="1"/>
  <c r="R88" i="1"/>
  <c r="S86" i="1"/>
  <c r="N86" i="1"/>
  <c r="P86" i="1"/>
  <c r="AP86" i="1" s="1"/>
  <c r="S71" i="1"/>
  <c r="N71" i="1"/>
  <c r="P71" i="1"/>
  <c r="AP71" i="1" s="1"/>
  <c r="O67" i="1"/>
  <c r="AV67" i="1" s="1"/>
  <c r="AW67" i="1" s="1"/>
  <c r="O59" i="1"/>
  <c r="AV59" i="1" s="1"/>
  <c r="AW59" i="1" s="1"/>
  <c r="P49" i="1"/>
  <c r="AP49" i="1" s="1"/>
  <c r="S30" i="1"/>
  <c r="N30" i="1"/>
  <c r="O30" i="1" s="1"/>
  <c r="AV30" i="1" s="1"/>
  <c r="AW30" i="1" s="1"/>
  <c r="P30" i="1"/>
  <c r="AP30" i="1" s="1"/>
  <c r="N97" i="1"/>
  <c r="O97" i="1" s="1"/>
  <c r="AV97" i="1" s="1"/>
  <c r="AW97" i="1" s="1"/>
  <c r="S97" i="1"/>
  <c r="O63" i="1"/>
  <c r="AV63" i="1" s="1"/>
  <c r="AW63" i="1" s="1"/>
  <c r="N29" i="1"/>
  <c r="O29" i="1" s="1"/>
  <c r="AV29" i="1" s="1"/>
  <c r="AW29" i="1" s="1"/>
  <c r="S29" i="1"/>
  <c r="P122" i="1"/>
  <c r="AP122" i="1" s="1"/>
  <c r="P119" i="1"/>
  <c r="AP119" i="1" s="1"/>
  <c r="P107" i="1"/>
  <c r="AP107" i="1" s="1"/>
  <c r="P105" i="1"/>
  <c r="AP105" i="1" s="1"/>
  <c r="P104" i="1"/>
  <c r="AP104" i="1" s="1"/>
  <c r="P92" i="1"/>
  <c r="AP92" i="1" s="1"/>
  <c r="P88" i="1"/>
  <c r="AP88" i="1" s="1"/>
  <c r="R85" i="1"/>
  <c r="S69" i="1"/>
  <c r="S55" i="1"/>
  <c r="R50" i="1"/>
  <c r="P28" i="1"/>
  <c r="AP28" i="1" s="1"/>
  <c r="P27" i="1"/>
  <c r="AP27" i="1" s="1"/>
  <c r="P44" i="1"/>
  <c r="AP44" i="1" s="1"/>
  <c r="P42" i="1"/>
  <c r="AP42" i="1" s="1"/>
  <c r="S26" i="1"/>
  <c r="P114" i="1"/>
  <c r="AP114" i="1" s="1"/>
  <c r="P111" i="1"/>
  <c r="AP111" i="1" s="1"/>
  <c r="P101" i="1"/>
  <c r="AP101" i="1" s="1"/>
  <c r="P97" i="1"/>
  <c r="AP97" i="1" s="1"/>
  <c r="P85" i="1"/>
  <c r="AP85" i="1" s="1"/>
  <c r="P72" i="1"/>
  <c r="AP72" i="1" s="1"/>
  <c r="S54" i="1"/>
  <c r="P53" i="1"/>
  <c r="AP53" i="1" s="1"/>
  <c r="P26" i="1"/>
  <c r="AP26" i="1" s="1"/>
  <c r="O501" i="1"/>
  <c r="AV501" i="1" s="1"/>
  <c r="AW501" i="1" s="1"/>
  <c r="O497" i="1"/>
  <c r="AV497" i="1" s="1"/>
  <c r="AW497" i="1" s="1"/>
  <c r="O496" i="1"/>
  <c r="AV496" i="1" s="1"/>
  <c r="AW496" i="1" s="1"/>
  <c r="O492" i="1"/>
  <c r="AV492" i="1" s="1"/>
  <c r="AW492" i="1" s="1"/>
  <c r="O484" i="1"/>
  <c r="AV484" i="1" s="1"/>
  <c r="AW484" i="1" s="1"/>
  <c r="O505" i="1"/>
  <c r="AV505" i="1" s="1"/>
  <c r="AW505" i="1" s="1"/>
  <c r="O488" i="1"/>
  <c r="AV488" i="1" s="1"/>
  <c r="AW488" i="1" s="1"/>
  <c r="R21" i="1"/>
  <c r="P12" i="1"/>
  <c r="AP12" i="1" s="1"/>
  <c r="N490" i="1"/>
  <c r="R490" i="1"/>
  <c r="O429" i="1"/>
  <c r="AV429" i="1" s="1"/>
  <c r="AW429" i="1" s="1"/>
  <c r="O413" i="1"/>
  <c r="AV413" i="1" s="1"/>
  <c r="AW413" i="1" s="1"/>
  <c r="S15" i="1"/>
  <c r="N13" i="1"/>
  <c r="S12" i="1"/>
  <c r="N12" i="1"/>
  <c r="S8" i="1"/>
  <c r="N8" i="1"/>
  <c r="R498" i="1"/>
  <c r="N498" i="1"/>
  <c r="N478" i="1"/>
  <c r="R478" i="1"/>
  <c r="P478" i="1"/>
  <c r="AP478" i="1" s="1"/>
  <c r="N474" i="1"/>
  <c r="R474" i="1"/>
  <c r="P474" i="1"/>
  <c r="AP474" i="1" s="1"/>
  <c r="N470" i="1"/>
  <c r="R470" i="1"/>
  <c r="P470" i="1"/>
  <c r="AP470" i="1" s="1"/>
  <c r="N466" i="1"/>
  <c r="R466" i="1"/>
  <c r="P466" i="1"/>
  <c r="AP466" i="1" s="1"/>
  <c r="N462" i="1"/>
  <c r="R462" i="1"/>
  <c r="P462" i="1"/>
  <c r="AP462" i="1" s="1"/>
  <c r="N458" i="1"/>
  <c r="R458" i="1"/>
  <c r="P458" i="1"/>
  <c r="AP458" i="1" s="1"/>
  <c r="N454" i="1"/>
  <c r="R454" i="1"/>
  <c r="P454" i="1"/>
  <c r="AP454" i="1" s="1"/>
  <c r="N450" i="1"/>
  <c r="R450" i="1"/>
  <c r="P450" i="1"/>
  <c r="AP450" i="1" s="1"/>
  <c r="N446" i="1"/>
  <c r="R446" i="1"/>
  <c r="P446" i="1"/>
  <c r="AP446" i="1" s="1"/>
  <c r="N442" i="1"/>
  <c r="R442" i="1"/>
  <c r="P442" i="1"/>
  <c r="AP442" i="1" s="1"/>
  <c r="N438" i="1"/>
  <c r="R438" i="1"/>
  <c r="P438" i="1"/>
  <c r="AP438" i="1" s="1"/>
  <c r="N434" i="1"/>
  <c r="R434" i="1"/>
  <c r="P434" i="1"/>
  <c r="AP434" i="1" s="1"/>
  <c r="N432" i="1"/>
  <c r="R432" i="1"/>
  <c r="O430" i="1"/>
  <c r="AV430" i="1" s="1"/>
  <c r="AW430" i="1" s="1"/>
  <c r="N424" i="1"/>
  <c r="R424" i="1"/>
  <c r="N416" i="1"/>
  <c r="R416" i="1"/>
  <c r="O414" i="1"/>
  <c r="AV414" i="1" s="1"/>
  <c r="AW414" i="1" s="1"/>
  <c r="N408" i="1"/>
  <c r="R408" i="1"/>
  <c r="O395" i="1"/>
  <c r="AV395" i="1" s="1"/>
  <c r="AW395" i="1" s="1"/>
  <c r="N494" i="1"/>
  <c r="R494" i="1"/>
  <c r="N486" i="1"/>
  <c r="R486" i="1"/>
  <c r="N482" i="1"/>
  <c r="R482" i="1"/>
  <c r="O405" i="1"/>
  <c r="AV405" i="1" s="1"/>
  <c r="AW405" i="1" s="1"/>
  <c r="N56" i="1"/>
  <c r="R56" i="1"/>
  <c r="S56" i="1"/>
  <c r="P21" i="1"/>
  <c r="AP21" i="1" s="1"/>
  <c r="S20" i="1"/>
  <c r="R19" i="1"/>
  <c r="P19" i="1"/>
  <c r="AP19" i="1" s="1"/>
  <c r="S10" i="1"/>
  <c r="R506" i="1"/>
  <c r="N506" i="1"/>
  <c r="R502" i="1"/>
  <c r="N502" i="1"/>
  <c r="N21" i="1"/>
  <c r="O21" i="1" s="1"/>
  <c r="AV21" i="1" s="1"/>
  <c r="AW21" i="1" s="1"/>
  <c r="S16" i="1"/>
  <c r="P15" i="1"/>
  <c r="AP15" i="1" s="1"/>
  <c r="S14" i="1"/>
  <c r="P14" i="1"/>
  <c r="AP14" i="1" s="1"/>
  <c r="P11" i="1"/>
  <c r="AP11" i="1" s="1"/>
  <c r="R505" i="1"/>
  <c r="R501" i="1"/>
  <c r="R497" i="1"/>
  <c r="S496" i="1"/>
  <c r="P496" i="1"/>
  <c r="AP496" i="1" s="1"/>
  <c r="S494" i="1"/>
  <c r="S492" i="1"/>
  <c r="P492" i="1"/>
  <c r="AP492" i="1" s="1"/>
  <c r="S490" i="1"/>
  <c r="S488" i="1"/>
  <c r="P488" i="1"/>
  <c r="AP488" i="1" s="1"/>
  <c r="S486" i="1"/>
  <c r="S484" i="1"/>
  <c r="P484" i="1"/>
  <c r="AP484" i="1" s="1"/>
  <c r="S482" i="1"/>
  <c r="O409" i="1"/>
  <c r="AV409" i="1" s="1"/>
  <c r="AW409" i="1" s="1"/>
  <c r="N406" i="1"/>
  <c r="R406" i="1"/>
  <c r="S406" i="1"/>
  <c r="N402" i="1"/>
  <c r="R402" i="1"/>
  <c r="S402" i="1"/>
  <c r="N398" i="1"/>
  <c r="R398" i="1"/>
  <c r="S398" i="1"/>
  <c r="R319" i="1"/>
  <c r="N319" i="1"/>
  <c r="S319" i="1"/>
  <c r="O401" i="1"/>
  <c r="AV401" i="1" s="1"/>
  <c r="AW401" i="1" s="1"/>
  <c r="O396" i="1"/>
  <c r="AV396" i="1" s="1"/>
  <c r="AW396" i="1" s="1"/>
  <c r="N480" i="1"/>
  <c r="R480" i="1"/>
  <c r="N476" i="1"/>
  <c r="R476" i="1"/>
  <c r="N472" i="1"/>
  <c r="R472" i="1"/>
  <c r="N468" i="1"/>
  <c r="R468" i="1"/>
  <c r="N464" i="1"/>
  <c r="R464" i="1"/>
  <c r="N460" i="1"/>
  <c r="R460" i="1"/>
  <c r="N456" i="1"/>
  <c r="R456" i="1"/>
  <c r="N452" i="1"/>
  <c r="R452" i="1"/>
  <c r="N448" i="1"/>
  <c r="R448" i="1"/>
  <c r="N444" i="1"/>
  <c r="R444" i="1"/>
  <c r="N440" i="1"/>
  <c r="R440" i="1"/>
  <c r="N436" i="1"/>
  <c r="R436" i="1"/>
  <c r="N428" i="1"/>
  <c r="R428" i="1"/>
  <c r="O426" i="1"/>
  <c r="AV426" i="1" s="1"/>
  <c r="AW426" i="1" s="1"/>
  <c r="N420" i="1"/>
  <c r="R420" i="1"/>
  <c r="N412" i="1"/>
  <c r="R412" i="1"/>
  <c r="O225" i="1"/>
  <c r="AV225" i="1" s="1"/>
  <c r="AW225" i="1" s="1"/>
  <c r="P430" i="1"/>
  <c r="AP430" i="1" s="1"/>
  <c r="P426" i="1"/>
  <c r="AP426" i="1" s="1"/>
  <c r="P422" i="1"/>
  <c r="AP422" i="1" s="1"/>
  <c r="P418" i="1"/>
  <c r="AP418" i="1" s="1"/>
  <c r="P414" i="1"/>
  <c r="AP414" i="1" s="1"/>
  <c r="P410" i="1"/>
  <c r="AP410" i="1" s="1"/>
  <c r="N390" i="1"/>
  <c r="R390" i="1"/>
  <c r="O383" i="1"/>
  <c r="AV383" i="1" s="1"/>
  <c r="AW383" i="1" s="1"/>
  <c r="O363" i="1"/>
  <c r="AV363" i="1" s="1"/>
  <c r="AW363" i="1" s="1"/>
  <c r="O335" i="1"/>
  <c r="AV335" i="1" s="1"/>
  <c r="AW335" i="1" s="1"/>
  <c r="O331" i="1"/>
  <c r="AV331" i="1" s="1"/>
  <c r="AW331" i="1" s="1"/>
  <c r="O327" i="1"/>
  <c r="AV327" i="1" s="1"/>
  <c r="AW327" i="1" s="1"/>
  <c r="O295" i="1"/>
  <c r="AV295" i="1" s="1"/>
  <c r="AW295" i="1" s="1"/>
  <c r="P386" i="1"/>
  <c r="AP386" i="1" s="1"/>
  <c r="N386" i="1"/>
  <c r="R386" i="1"/>
  <c r="P382" i="1"/>
  <c r="AP382" i="1" s="1"/>
  <c r="N382" i="1"/>
  <c r="R382" i="1"/>
  <c r="P378" i="1"/>
  <c r="AP378" i="1" s="1"/>
  <c r="N378" i="1"/>
  <c r="R378" i="1"/>
  <c r="P374" i="1"/>
  <c r="AP374" i="1" s="1"/>
  <c r="N374" i="1"/>
  <c r="R374" i="1"/>
  <c r="P370" i="1"/>
  <c r="AP370" i="1" s="1"/>
  <c r="N370" i="1"/>
  <c r="R370" i="1"/>
  <c r="P366" i="1"/>
  <c r="AP366" i="1" s="1"/>
  <c r="N366" i="1"/>
  <c r="R366" i="1"/>
  <c r="P362" i="1"/>
  <c r="AP362" i="1" s="1"/>
  <c r="N362" i="1"/>
  <c r="R362" i="1"/>
  <c r="P358" i="1"/>
  <c r="AP358" i="1" s="1"/>
  <c r="N358" i="1"/>
  <c r="R358" i="1"/>
  <c r="P354" i="1"/>
  <c r="AP354" i="1" s="1"/>
  <c r="N354" i="1"/>
  <c r="R354" i="1"/>
  <c r="P350" i="1"/>
  <c r="AP350" i="1" s="1"/>
  <c r="N350" i="1"/>
  <c r="R350" i="1"/>
  <c r="P346" i="1"/>
  <c r="AP346" i="1" s="1"/>
  <c r="N346" i="1"/>
  <c r="R346" i="1"/>
  <c r="P342" i="1"/>
  <c r="AP342" i="1" s="1"/>
  <c r="N342" i="1"/>
  <c r="R342" i="1"/>
  <c r="P338" i="1"/>
  <c r="AP338" i="1" s="1"/>
  <c r="N338" i="1"/>
  <c r="R338" i="1"/>
  <c r="P334" i="1"/>
  <c r="AP334" i="1" s="1"/>
  <c r="N334" i="1"/>
  <c r="R334" i="1"/>
  <c r="P330" i="1"/>
  <c r="AP330" i="1" s="1"/>
  <c r="N330" i="1"/>
  <c r="R330" i="1"/>
  <c r="P326" i="1"/>
  <c r="AP326" i="1" s="1"/>
  <c r="N326" i="1"/>
  <c r="R326" i="1"/>
  <c r="P322" i="1"/>
  <c r="AP322" i="1" s="1"/>
  <c r="N322" i="1"/>
  <c r="R322" i="1"/>
  <c r="O217" i="1"/>
  <c r="AV217" i="1" s="1"/>
  <c r="AW217" i="1" s="1"/>
  <c r="R430" i="1"/>
  <c r="R426" i="1"/>
  <c r="R422" i="1"/>
  <c r="R418" i="1"/>
  <c r="R414" i="1"/>
  <c r="R410" i="1"/>
  <c r="N394" i="1"/>
  <c r="R394" i="1"/>
  <c r="S386" i="1"/>
  <c r="S382" i="1"/>
  <c r="S378" i="1"/>
  <c r="S374" i="1"/>
  <c r="S370" i="1"/>
  <c r="S366" i="1"/>
  <c r="S362" i="1"/>
  <c r="S358" i="1"/>
  <c r="S354" i="1"/>
  <c r="S350" i="1"/>
  <c r="S346" i="1"/>
  <c r="S342" i="1"/>
  <c r="S338" i="1"/>
  <c r="S334" i="1"/>
  <c r="S330" i="1"/>
  <c r="S326" i="1"/>
  <c r="S322" i="1"/>
  <c r="R315" i="1"/>
  <c r="N315" i="1"/>
  <c r="S315" i="1"/>
  <c r="P319" i="1"/>
  <c r="AP319" i="1" s="1"/>
  <c r="P315" i="1"/>
  <c r="AP315" i="1" s="1"/>
  <c r="N306" i="1"/>
  <c r="N305" i="1"/>
  <c r="R305" i="1"/>
  <c r="N298" i="1"/>
  <c r="N297" i="1"/>
  <c r="R297" i="1"/>
  <c r="N290" i="1"/>
  <c r="N289" i="1"/>
  <c r="R289" i="1"/>
  <c r="N282" i="1"/>
  <c r="N281" i="1"/>
  <c r="R281" i="1"/>
  <c r="N274" i="1"/>
  <c r="O263" i="1"/>
  <c r="AV263" i="1" s="1"/>
  <c r="AW263" i="1" s="1"/>
  <c r="O243" i="1"/>
  <c r="AV243" i="1" s="1"/>
  <c r="AW243" i="1" s="1"/>
  <c r="R224" i="1"/>
  <c r="N224" i="1"/>
  <c r="S224" i="1"/>
  <c r="R216" i="1"/>
  <c r="N216" i="1"/>
  <c r="S216" i="1"/>
  <c r="R208" i="1"/>
  <c r="N208" i="1"/>
  <c r="S208" i="1"/>
  <c r="O299" i="1"/>
  <c r="AV299" i="1" s="1"/>
  <c r="AW299" i="1" s="1"/>
  <c r="P297" i="1"/>
  <c r="AP297" i="1" s="1"/>
  <c r="P294" i="1"/>
  <c r="AP294" i="1" s="1"/>
  <c r="P289" i="1"/>
  <c r="AP289" i="1" s="1"/>
  <c r="P286" i="1"/>
  <c r="AP286" i="1" s="1"/>
  <c r="P281" i="1"/>
  <c r="AP281" i="1" s="1"/>
  <c r="P278" i="1"/>
  <c r="AP278" i="1" s="1"/>
  <c r="O221" i="1"/>
  <c r="AV221" i="1" s="1"/>
  <c r="AW221" i="1" s="1"/>
  <c r="O213" i="1"/>
  <c r="AV213" i="1" s="1"/>
  <c r="AW213" i="1" s="1"/>
  <c r="N191" i="1"/>
  <c r="R191" i="1"/>
  <c r="S191" i="1"/>
  <c r="P191" i="1"/>
  <c r="AP191" i="1" s="1"/>
  <c r="N321" i="1"/>
  <c r="R321" i="1"/>
  <c r="N317" i="1"/>
  <c r="R317" i="1"/>
  <c r="N313" i="1"/>
  <c r="R313" i="1"/>
  <c r="N309" i="1"/>
  <c r="R309" i="1"/>
  <c r="N301" i="1"/>
  <c r="R301" i="1"/>
  <c r="N293" i="1"/>
  <c r="R293" i="1"/>
  <c r="N285" i="1"/>
  <c r="R285" i="1"/>
  <c r="N277" i="1"/>
  <c r="R277" i="1"/>
  <c r="N270" i="1"/>
  <c r="R270" i="1"/>
  <c r="N266" i="1"/>
  <c r="R266" i="1"/>
  <c r="N262" i="1"/>
  <c r="R262" i="1"/>
  <c r="N258" i="1"/>
  <c r="R258" i="1"/>
  <c r="N254" i="1"/>
  <c r="R254" i="1"/>
  <c r="N250" i="1"/>
  <c r="R250" i="1"/>
  <c r="N246" i="1"/>
  <c r="R246" i="1"/>
  <c r="N242" i="1"/>
  <c r="R242" i="1"/>
  <c r="N238" i="1"/>
  <c r="R238" i="1"/>
  <c r="N234" i="1"/>
  <c r="R234" i="1"/>
  <c r="N230" i="1"/>
  <c r="R230" i="1"/>
  <c r="R228" i="1"/>
  <c r="N228" i="1"/>
  <c r="S228" i="1"/>
  <c r="P224" i="1"/>
  <c r="AP224" i="1" s="1"/>
  <c r="R220" i="1"/>
  <c r="N220" i="1"/>
  <c r="S220" i="1"/>
  <c r="P216" i="1"/>
  <c r="AP216" i="1" s="1"/>
  <c r="R212" i="1"/>
  <c r="N212" i="1"/>
  <c r="S212" i="1"/>
  <c r="P208" i="1"/>
  <c r="AP208" i="1" s="1"/>
  <c r="R204" i="1"/>
  <c r="N204" i="1"/>
  <c r="S204" i="1"/>
  <c r="O186" i="1"/>
  <c r="AV186" i="1" s="1"/>
  <c r="AW186" i="1" s="1"/>
  <c r="O106" i="1"/>
  <c r="AV106" i="1" s="1"/>
  <c r="AW106" i="1" s="1"/>
  <c r="N91" i="1"/>
  <c r="R91" i="1"/>
  <c r="P91" i="1"/>
  <c r="AP91" i="1" s="1"/>
  <c r="S91" i="1"/>
  <c r="R273" i="1"/>
  <c r="R269" i="1"/>
  <c r="R265" i="1"/>
  <c r="R261" i="1"/>
  <c r="R257" i="1"/>
  <c r="R253" i="1"/>
  <c r="R249" i="1"/>
  <c r="R245" i="1"/>
  <c r="R241" i="1"/>
  <c r="R237" i="1"/>
  <c r="R233" i="1"/>
  <c r="N227" i="1"/>
  <c r="R227" i="1"/>
  <c r="N223" i="1"/>
  <c r="R223" i="1"/>
  <c r="N219" i="1"/>
  <c r="R219" i="1"/>
  <c r="N215" i="1"/>
  <c r="R215" i="1"/>
  <c r="N211" i="1"/>
  <c r="R211" i="1"/>
  <c r="N207" i="1"/>
  <c r="R207" i="1"/>
  <c r="N203" i="1"/>
  <c r="R203" i="1"/>
  <c r="P200" i="1"/>
  <c r="AP200" i="1" s="1"/>
  <c r="O190" i="1"/>
  <c r="AV190" i="1" s="1"/>
  <c r="AW190" i="1" s="1"/>
  <c r="N199" i="1"/>
  <c r="R199" i="1"/>
  <c r="N187" i="1"/>
  <c r="R187" i="1"/>
  <c r="S187" i="1"/>
  <c r="O150" i="1"/>
  <c r="AV150" i="1" s="1"/>
  <c r="AW150" i="1" s="1"/>
  <c r="N181" i="1"/>
  <c r="R181" i="1"/>
  <c r="N177" i="1"/>
  <c r="R177" i="1"/>
  <c r="N173" i="1"/>
  <c r="R173" i="1"/>
  <c r="N169" i="1"/>
  <c r="R169" i="1"/>
  <c r="N165" i="1"/>
  <c r="R165" i="1"/>
  <c r="N161" i="1"/>
  <c r="R161" i="1"/>
  <c r="N153" i="1"/>
  <c r="R153" i="1"/>
  <c r="O151" i="1"/>
  <c r="AV151" i="1" s="1"/>
  <c r="AW151" i="1" s="1"/>
  <c r="N99" i="1"/>
  <c r="R99" i="1"/>
  <c r="P99" i="1"/>
  <c r="AP99" i="1" s="1"/>
  <c r="S99" i="1"/>
  <c r="O92" i="1"/>
  <c r="AV92" i="1" s="1"/>
  <c r="AW92" i="1" s="1"/>
  <c r="R195" i="1"/>
  <c r="S189" i="1"/>
  <c r="N189" i="1"/>
  <c r="P189" i="1"/>
  <c r="AP189" i="1" s="1"/>
  <c r="S185" i="1"/>
  <c r="N185" i="1"/>
  <c r="P185" i="1"/>
  <c r="AP185" i="1" s="1"/>
  <c r="P181" i="1"/>
  <c r="AP181" i="1" s="1"/>
  <c r="P177" i="1"/>
  <c r="AP177" i="1" s="1"/>
  <c r="P173" i="1"/>
  <c r="AP173" i="1" s="1"/>
  <c r="P169" i="1"/>
  <c r="AP169" i="1" s="1"/>
  <c r="P165" i="1"/>
  <c r="AP165" i="1" s="1"/>
  <c r="O162" i="1"/>
  <c r="AV162" i="1" s="1"/>
  <c r="AW162" i="1" s="1"/>
  <c r="P161" i="1"/>
  <c r="AP161" i="1" s="1"/>
  <c r="P153" i="1"/>
  <c r="AP153" i="1" s="1"/>
  <c r="N183" i="1"/>
  <c r="R183" i="1"/>
  <c r="P183" i="1"/>
  <c r="AP183" i="1" s="1"/>
  <c r="N179" i="1"/>
  <c r="R179" i="1"/>
  <c r="P179" i="1"/>
  <c r="AP179" i="1" s="1"/>
  <c r="N175" i="1"/>
  <c r="R175" i="1"/>
  <c r="P175" i="1"/>
  <c r="AP175" i="1" s="1"/>
  <c r="N171" i="1"/>
  <c r="R171" i="1"/>
  <c r="P171" i="1"/>
  <c r="AP171" i="1" s="1"/>
  <c r="N167" i="1"/>
  <c r="R167" i="1"/>
  <c r="P167" i="1"/>
  <c r="AP167" i="1" s="1"/>
  <c r="N163" i="1"/>
  <c r="R163" i="1"/>
  <c r="P163" i="1"/>
  <c r="AP163" i="1" s="1"/>
  <c r="N157" i="1"/>
  <c r="R157" i="1"/>
  <c r="P159" i="1"/>
  <c r="AP159" i="1" s="1"/>
  <c r="P155" i="1"/>
  <c r="AP155" i="1" s="1"/>
  <c r="P151" i="1"/>
  <c r="AP151" i="1" s="1"/>
  <c r="N145" i="1"/>
  <c r="R145" i="1"/>
  <c r="N137" i="1"/>
  <c r="R137" i="1"/>
  <c r="N129" i="1"/>
  <c r="R129" i="1"/>
  <c r="P121" i="1"/>
  <c r="AP121" i="1" s="1"/>
  <c r="N121" i="1"/>
  <c r="R121" i="1"/>
  <c r="P117" i="1"/>
  <c r="AP117" i="1" s="1"/>
  <c r="N117" i="1"/>
  <c r="R117" i="1"/>
  <c r="P113" i="1"/>
  <c r="AP113" i="1" s="1"/>
  <c r="N113" i="1"/>
  <c r="R113" i="1"/>
  <c r="P109" i="1"/>
  <c r="AP109" i="1" s="1"/>
  <c r="N109" i="1"/>
  <c r="R109" i="1"/>
  <c r="S96" i="1"/>
  <c r="N96" i="1"/>
  <c r="R80" i="1"/>
  <c r="N80" i="1"/>
  <c r="S80" i="1"/>
  <c r="P129" i="1"/>
  <c r="AP129" i="1" s="1"/>
  <c r="P126" i="1"/>
  <c r="AP126" i="1" s="1"/>
  <c r="S121" i="1"/>
  <c r="S117" i="1"/>
  <c r="S113" i="1"/>
  <c r="S109" i="1"/>
  <c r="R159" i="1"/>
  <c r="R155" i="1"/>
  <c r="R151" i="1"/>
  <c r="S150" i="1"/>
  <c r="N149" i="1"/>
  <c r="R149" i="1"/>
  <c r="N141" i="1"/>
  <c r="R141" i="1"/>
  <c r="N133" i="1"/>
  <c r="R133" i="1"/>
  <c r="N125" i="1"/>
  <c r="R125" i="1"/>
  <c r="O50" i="1"/>
  <c r="AV50" i="1" s="1"/>
  <c r="AW50" i="1" s="1"/>
  <c r="O46" i="1"/>
  <c r="AV46" i="1" s="1"/>
  <c r="AW46" i="1" s="1"/>
  <c r="S104" i="1"/>
  <c r="N104" i="1"/>
  <c r="P96" i="1"/>
  <c r="AP96" i="1" s="1"/>
  <c r="O93" i="1"/>
  <c r="AV93" i="1" s="1"/>
  <c r="AW93" i="1" s="1"/>
  <c r="O62" i="1"/>
  <c r="AV62" i="1" s="1"/>
  <c r="AW62" i="1" s="1"/>
  <c r="N103" i="1"/>
  <c r="R103" i="1"/>
  <c r="N95" i="1"/>
  <c r="R95" i="1"/>
  <c r="O84" i="1"/>
  <c r="AV84" i="1" s="1"/>
  <c r="AW84" i="1" s="1"/>
  <c r="O54" i="1"/>
  <c r="AV54" i="1" s="1"/>
  <c r="AW54" i="1" s="1"/>
  <c r="P87" i="1"/>
  <c r="AP87" i="1" s="1"/>
  <c r="N87" i="1"/>
  <c r="R87" i="1"/>
  <c r="P83" i="1"/>
  <c r="AP83" i="1" s="1"/>
  <c r="N83" i="1"/>
  <c r="R83" i="1"/>
  <c r="R76" i="1"/>
  <c r="N76" i="1"/>
  <c r="S76" i="1"/>
  <c r="P80" i="1"/>
  <c r="AP80" i="1" s="1"/>
  <c r="P76" i="1"/>
  <c r="AP76" i="1" s="1"/>
  <c r="S72" i="1"/>
  <c r="N70" i="1"/>
  <c r="R70" i="1"/>
  <c r="P70" i="1"/>
  <c r="AP70" i="1" s="1"/>
  <c r="N66" i="1"/>
  <c r="R66" i="1"/>
  <c r="P66" i="1"/>
  <c r="AP66" i="1" s="1"/>
  <c r="P56" i="1"/>
  <c r="AP56" i="1" s="1"/>
  <c r="R47" i="1"/>
  <c r="N47" i="1"/>
  <c r="S47" i="1"/>
  <c r="R72" i="1"/>
  <c r="N60" i="1"/>
  <c r="R60" i="1"/>
  <c r="O58" i="1"/>
  <c r="AV58" i="1" s="1"/>
  <c r="AW58" i="1" s="1"/>
  <c r="R51" i="1"/>
  <c r="N51" i="1"/>
  <c r="S51" i="1"/>
  <c r="N78" i="1"/>
  <c r="R78" i="1"/>
  <c r="N74" i="1"/>
  <c r="R74" i="1"/>
  <c r="N68" i="1"/>
  <c r="R68" i="1"/>
  <c r="N64" i="1"/>
  <c r="R64" i="1"/>
  <c r="P60" i="1"/>
  <c r="AP60" i="1" s="1"/>
  <c r="N43" i="1"/>
  <c r="R43" i="1"/>
  <c r="S43" i="1"/>
  <c r="N39" i="1"/>
  <c r="R39" i="1"/>
  <c r="S39" i="1"/>
  <c r="P62" i="1"/>
  <c r="AP62" i="1" s="1"/>
  <c r="P58" i="1"/>
  <c r="AP58" i="1" s="1"/>
  <c r="P54" i="1"/>
  <c r="AP54" i="1" s="1"/>
  <c r="P51" i="1"/>
  <c r="AP51" i="1" s="1"/>
  <c r="P47" i="1"/>
  <c r="AP47" i="1" s="1"/>
  <c r="P43" i="1"/>
  <c r="AP43" i="1" s="1"/>
  <c r="P39" i="1"/>
  <c r="AP39" i="1" s="1"/>
  <c r="O37" i="1"/>
  <c r="AV37" i="1" s="1"/>
  <c r="AW37" i="1" s="1"/>
  <c r="N31" i="1"/>
  <c r="R31" i="1"/>
  <c r="N45" i="1"/>
  <c r="R45" i="1"/>
  <c r="N41" i="1"/>
  <c r="R41" i="1"/>
  <c r="P41" i="1"/>
  <c r="AP41" i="1" s="1"/>
  <c r="O32" i="1"/>
  <c r="AV32" i="1" s="1"/>
  <c r="AW32" i="1" s="1"/>
  <c r="P31" i="1"/>
  <c r="AP31" i="1" s="1"/>
  <c r="R62" i="1"/>
  <c r="R58" i="1"/>
  <c r="R54" i="1"/>
  <c r="S50" i="1"/>
  <c r="N49" i="1"/>
  <c r="R49" i="1"/>
  <c r="S46" i="1"/>
  <c r="N35" i="1"/>
  <c r="R35" i="1"/>
  <c r="O33" i="1"/>
  <c r="AV33" i="1" s="1"/>
  <c r="AW33" i="1" s="1"/>
  <c r="N27" i="1"/>
  <c r="R27" i="1"/>
  <c r="P37" i="1"/>
  <c r="AP37" i="1" s="1"/>
  <c r="P33" i="1"/>
  <c r="AP33" i="1" s="1"/>
  <c r="P29" i="1"/>
  <c r="AP29" i="1" s="1"/>
  <c r="R26" i="1"/>
  <c r="R37" i="1"/>
  <c r="R33" i="1"/>
  <c r="R29" i="1"/>
  <c r="R25" i="1"/>
  <c r="O16" i="1"/>
  <c r="AV16" i="1" s="1"/>
  <c r="AW16" i="1" s="1"/>
  <c r="O14" i="1"/>
  <c r="AV14" i="1" s="1"/>
  <c r="AW14" i="1" s="1"/>
  <c r="O20" i="1"/>
  <c r="AV20" i="1" s="1"/>
  <c r="AW20" i="1" s="1"/>
  <c r="O24" i="1"/>
  <c r="AV24" i="1" s="1"/>
  <c r="AW24" i="1" s="1"/>
  <c r="O22" i="1"/>
  <c r="AV22" i="1" s="1"/>
  <c r="AW22" i="1" s="1"/>
  <c r="O18" i="1"/>
  <c r="AV18" i="1" s="1"/>
  <c r="AW18" i="1" s="1"/>
  <c r="O10" i="1"/>
  <c r="AV10" i="1" s="1"/>
  <c r="AW10" i="1" s="1"/>
  <c r="O9" i="1"/>
  <c r="AV9" i="1" s="1"/>
  <c r="AW9" i="1" s="1"/>
  <c r="S18" i="1"/>
  <c r="P24" i="1"/>
  <c r="AP24" i="1" s="1"/>
  <c r="R22" i="1"/>
  <c r="P20" i="1"/>
  <c r="AP20" i="1" s="1"/>
  <c r="R18" i="1"/>
  <c r="P16" i="1"/>
  <c r="AP16" i="1" s="1"/>
  <c r="R14" i="1"/>
  <c r="R10" i="1"/>
  <c r="R9" i="1"/>
  <c r="R24" i="1"/>
  <c r="R20" i="1"/>
  <c r="R16" i="1"/>
  <c r="S7" i="1"/>
  <c r="R7" i="1"/>
  <c r="P7" i="1"/>
  <c r="AP7" i="1" s="1"/>
  <c r="BP508" i="1" l="1"/>
  <c r="P32" i="2" s="1"/>
  <c r="BQ508" i="1"/>
  <c r="R32" i="2" s="1"/>
  <c r="BS508" i="1"/>
  <c r="V32" i="2" s="1"/>
  <c r="BO508" i="1"/>
  <c r="N32" i="2" s="1"/>
  <c r="BR508" i="1"/>
  <c r="T32" i="2" s="1"/>
  <c r="BN508" i="1"/>
  <c r="L32" i="2" s="1"/>
  <c r="BC508" i="1"/>
  <c r="J46" i="2" s="1"/>
  <c r="BJ508" i="1"/>
  <c r="X46" i="2" s="1"/>
  <c r="BK508" i="1"/>
  <c r="Z46" i="2" s="1"/>
  <c r="BM508" i="1"/>
  <c r="AD46" i="2" s="1"/>
  <c r="BL508" i="1"/>
  <c r="AB46" i="2" s="1"/>
  <c r="BB508" i="1"/>
  <c r="H46" i="2" s="1"/>
  <c r="BF508" i="1"/>
  <c r="P46" i="2" s="1"/>
  <c r="BI508" i="1"/>
  <c r="V46" i="2" s="1"/>
  <c r="BA508" i="1"/>
  <c r="F46" i="2" s="1"/>
  <c r="BE508" i="1"/>
  <c r="N46" i="2" s="1"/>
  <c r="BH508" i="1"/>
  <c r="T46" i="2" s="1"/>
  <c r="AZ508" i="1"/>
  <c r="D46" i="2" s="1"/>
  <c r="BD508" i="1"/>
  <c r="L46" i="2" s="1"/>
  <c r="BG508" i="1"/>
  <c r="R46" i="2" s="1"/>
  <c r="O7" i="1"/>
  <c r="AV7" i="1" s="1"/>
  <c r="AW7" i="1" s="1"/>
  <c r="Q16" i="1"/>
  <c r="U16" i="1" s="1"/>
  <c r="BU16" i="1" s="1"/>
  <c r="Q83" i="1"/>
  <c r="Q96" i="1"/>
  <c r="Q117" i="1"/>
  <c r="Q189" i="1"/>
  <c r="Q286" i="1"/>
  <c r="U286" i="1" s="1"/>
  <c r="BU286" i="1" s="1"/>
  <c r="Q330" i="1"/>
  <c r="Q14" i="1"/>
  <c r="U14" i="1" s="1"/>
  <c r="BU14" i="1" s="1"/>
  <c r="Q114" i="1"/>
  <c r="U114" i="1" s="1"/>
  <c r="BU114" i="1" s="1"/>
  <c r="Q71" i="1"/>
  <c r="Q120" i="1"/>
  <c r="U120" i="1" s="1"/>
  <c r="BU120" i="1" s="1"/>
  <c r="Q143" i="1"/>
  <c r="U143" i="1" s="1"/>
  <c r="BU143" i="1" s="1"/>
  <c r="Q118" i="1"/>
  <c r="U118" i="1" s="1"/>
  <c r="BU118" i="1" s="1"/>
  <c r="Q140" i="1"/>
  <c r="Q164" i="1"/>
  <c r="U164" i="1" s="1"/>
  <c r="BU164" i="1" s="1"/>
  <c r="Q112" i="1"/>
  <c r="U112" i="1" s="1"/>
  <c r="BU112" i="1" s="1"/>
  <c r="Q235" i="1"/>
  <c r="U235" i="1" s="1"/>
  <c r="BU235" i="1" s="1"/>
  <c r="Q360" i="1"/>
  <c r="U360" i="1" s="1"/>
  <c r="BU360" i="1" s="1"/>
  <c r="Q311" i="1"/>
  <c r="Q332" i="1"/>
  <c r="U332" i="1" s="1"/>
  <c r="BU332" i="1" s="1"/>
  <c r="Q351" i="1"/>
  <c r="U351" i="1" s="1"/>
  <c r="BU351" i="1" s="1"/>
  <c r="Q376" i="1"/>
  <c r="U376" i="1" s="1"/>
  <c r="BU376" i="1" s="1"/>
  <c r="Q420" i="1"/>
  <c r="Q393" i="1"/>
  <c r="Q22" i="1"/>
  <c r="U22" i="1" s="1"/>
  <c r="BU22" i="1" s="1"/>
  <c r="Q460" i="1"/>
  <c r="Q35" i="1"/>
  <c r="Q385" i="1"/>
  <c r="U385" i="1" s="1"/>
  <c r="BU385" i="1" s="1"/>
  <c r="Q285" i="1"/>
  <c r="Q476" i="1"/>
  <c r="Q8" i="1"/>
  <c r="Q148" i="1"/>
  <c r="Q302" i="1"/>
  <c r="U302" i="1" s="1"/>
  <c r="BU302" i="1" s="1"/>
  <c r="Q77" i="1"/>
  <c r="U77" i="1" s="1"/>
  <c r="BU77" i="1" s="1"/>
  <c r="Q249" i="1"/>
  <c r="U249" i="1" s="1"/>
  <c r="BU249" i="1" s="1"/>
  <c r="Q507" i="1"/>
  <c r="U507" i="1" s="1"/>
  <c r="BU507" i="1" s="1"/>
  <c r="Q299" i="1"/>
  <c r="U299" i="1" s="1"/>
  <c r="BU299" i="1" s="1"/>
  <c r="Q13" i="1"/>
  <c r="Q110" i="1"/>
  <c r="U110" i="1" s="1"/>
  <c r="BU110" i="1" s="1"/>
  <c r="Q180" i="1"/>
  <c r="U180" i="1" s="1"/>
  <c r="BU180" i="1" s="1"/>
  <c r="Q284" i="1"/>
  <c r="U284" i="1" s="1"/>
  <c r="BU284" i="1" s="1"/>
  <c r="Q309" i="1"/>
  <c r="Q54" i="1"/>
  <c r="U54" i="1" s="1"/>
  <c r="BU54" i="1" s="1"/>
  <c r="Q56" i="1"/>
  <c r="Q76" i="1"/>
  <c r="Q113" i="1"/>
  <c r="Q153" i="1"/>
  <c r="Q442" i="1"/>
  <c r="Q458" i="1"/>
  <c r="Q474" i="1"/>
  <c r="Q150" i="1"/>
  <c r="U150" i="1" s="1"/>
  <c r="BU150" i="1" s="1"/>
  <c r="Q213" i="1"/>
  <c r="U213" i="1" s="1"/>
  <c r="BU213" i="1" s="1"/>
  <c r="Q229" i="1"/>
  <c r="Q267" i="1"/>
  <c r="U267" i="1" s="1"/>
  <c r="BU267" i="1" s="1"/>
  <c r="Q307" i="1"/>
  <c r="U307" i="1" s="1"/>
  <c r="BU307" i="1" s="1"/>
  <c r="Q328" i="1"/>
  <c r="U328" i="1" s="1"/>
  <c r="BU328" i="1" s="1"/>
  <c r="Q339" i="1"/>
  <c r="U339" i="1" s="1"/>
  <c r="BU339" i="1" s="1"/>
  <c r="Q421" i="1"/>
  <c r="U421" i="1" s="1"/>
  <c r="BU421" i="1" s="1"/>
  <c r="Q419" i="1"/>
  <c r="U419" i="1" s="1"/>
  <c r="BU419" i="1" s="1"/>
  <c r="Q464" i="1"/>
  <c r="Q500" i="1"/>
  <c r="U500" i="1" s="1"/>
  <c r="BU500" i="1" s="1"/>
  <c r="Q463" i="1"/>
  <c r="U463" i="1" s="1"/>
  <c r="BU463" i="1" s="1"/>
  <c r="Q498" i="1"/>
  <c r="Q36" i="1"/>
  <c r="U36" i="1" s="1"/>
  <c r="BU36" i="1" s="1"/>
  <c r="Q52" i="1"/>
  <c r="U52" i="1" s="1"/>
  <c r="BU52" i="1" s="1"/>
  <c r="Q154" i="1"/>
  <c r="U154" i="1" s="1"/>
  <c r="BU154" i="1" s="1"/>
  <c r="Q269" i="1"/>
  <c r="U269" i="1" s="1"/>
  <c r="BU269" i="1" s="1"/>
  <c r="Q292" i="1"/>
  <c r="U292" i="1" s="1"/>
  <c r="BU292" i="1" s="1"/>
  <c r="Q352" i="1"/>
  <c r="U352" i="1" s="1"/>
  <c r="BU352" i="1" s="1"/>
  <c r="Q394" i="1"/>
  <c r="Q291" i="1"/>
  <c r="U291" i="1" s="1"/>
  <c r="BU291" i="1" s="1"/>
  <c r="Q220" i="1"/>
  <c r="Q18" i="1"/>
  <c r="U18" i="1" s="1"/>
  <c r="BU18" i="1" s="1"/>
  <c r="Q9" i="1"/>
  <c r="U9" i="1" s="1"/>
  <c r="BU9" i="1" s="1"/>
  <c r="Q222" i="1"/>
  <c r="Q63" i="1"/>
  <c r="U63" i="1" s="1"/>
  <c r="BU63" i="1" s="1"/>
  <c r="Q264" i="1"/>
  <c r="Q331" i="1"/>
  <c r="U331" i="1" s="1"/>
  <c r="BU331" i="1" s="1"/>
  <c r="Q314" i="1"/>
  <c r="U314" i="1" s="1"/>
  <c r="BU314" i="1" s="1"/>
  <c r="Q33" i="1"/>
  <c r="U33" i="1" s="1"/>
  <c r="BU33" i="1" s="1"/>
  <c r="Q41" i="1"/>
  <c r="Q51" i="1"/>
  <c r="Q165" i="1"/>
  <c r="Q346" i="1"/>
  <c r="Q362" i="1"/>
  <c r="Q378" i="1"/>
  <c r="Q414" i="1"/>
  <c r="U414" i="1" s="1"/>
  <c r="BU414" i="1" s="1"/>
  <c r="Q488" i="1"/>
  <c r="U488" i="1" s="1"/>
  <c r="BU488" i="1" s="1"/>
  <c r="Q446" i="1"/>
  <c r="Q478" i="1"/>
  <c r="Q27" i="1"/>
  <c r="Q122" i="1"/>
  <c r="U122" i="1" s="1"/>
  <c r="BU122" i="1" s="1"/>
  <c r="Q146" i="1"/>
  <c r="U146" i="1" s="1"/>
  <c r="BU146" i="1" s="1"/>
  <c r="Q239" i="1"/>
  <c r="U239" i="1" s="1"/>
  <c r="BU239" i="1" s="1"/>
  <c r="Q228" i="1"/>
  <c r="Q258" i="1"/>
  <c r="Q397" i="1"/>
  <c r="Q437" i="1"/>
  <c r="U437" i="1" s="1"/>
  <c r="BU437" i="1" s="1"/>
  <c r="Q457" i="1"/>
  <c r="U457" i="1" s="1"/>
  <c r="BU457" i="1" s="1"/>
  <c r="Q435" i="1"/>
  <c r="U435" i="1" s="1"/>
  <c r="BU435" i="1" s="1"/>
  <c r="Q381" i="1"/>
  <c r="Q471" i="1"/>
  <c r="U471" i="1" s="1"/>
  <c r="BU471" i="1" s="1"/>
  <c r="Q192" i="1"/>
  <c r="U192" i="1" s="1"/>
  <c r="BU192" i="1" s="1"/>
  <c r="Q68" i="1"/>
  <c r="Q142" i="1"/>
  <c r="U142" i="1" s="1"/>
  <c r="BU142" i="1" s="1"/>
  <c r="Q405" i="1"/>
  <c r="U405" i="1" s="1"/>
  <c r="BU405" i="1" s="1"/>
  <c r="Q198" i="1"/>
  <c r="U198" i="1" s="1"/>
  <c r="BU198" i="1" s="1"/>
  <c r="Q290" i="1"/>
  <c r="Q327" i="1"/>
  <c r="U327" i="1" s="1"/>
  <c r="BU327" i="1" s="1"/>
  <c r="Q34" i="1"/>
  <c r="U34" i="1" s="1"/>
  <c r="BU34" i="1" s="1"/>
  <c r="Q254" i="1"/>
  <c r="Q301" i="1"/>
  <c r="Q406" i="1"/>
  <c r="Q377" i="1"/>
  <c r="Q465" i="1"/>
  <c r="U465" i="1" s="1"/>
  <c r="BU465" i="1" s="1"/>
  <c r="Q128" i="1"/>
  <c r="U128" i="1" s="1"/>
  <c r="BU128" i="1" s="1"/>
  <c r="Q265" i="1"/>
  <c r="U265" i="1" s="1"/>
  <c r="BU265" i="1" s="1"/>
  <c r="Q46" i="1"/>
  <c r="U46" i="1" s="1"/>
  <c r="BU46" i="1" s="1"/>
  <c r="Q197" i="1"/>
  <c r="U197" i="1" s="1"/>
  <c r="BU197" i="1" s="1"/>
  <c r="Q316" i="1"/>
  <c r="U316" i="1" s="1"/>
  <c r="BU316" i="1" s="1"/>
  <c r="Q469" i="1"/>
  <c r="U469" i="1" s="1"/>
  <c r="BU469" i="1" s="1"/>
  <c r="Q193" i="1"/>
  <c r="U193" i="1" s="1"/>
  <c r="BU193" i="1" s="1"/>
  <c r="Q490" i="1"/>
  <c r="Q388" i="1"/>
  <c r="U388" i="1" s="1"/>
  <c r="BU388" i="1" s="1"/>
  <c r="Q233" i="1"/>
  <c r="U233" i="1" s="1"/>
  <c r="BU233" i="1" s="1"/>
  <c r="Q389" i="1"/>
  <c r="U389" i="1" s="1"/>
  <c r="BU389" i="1" s="1"/>
  <c r="Q156" i="1"/>
  <c r="U156" i="1" s="1"/>
  <c r="BU156" i="1" s="1"/>
  <c r="Q190" i="1"/>
  <c r="U190" i="1" s="1"/>
  <c r="BU190" i="1" s="1"/>
  <c r="Q174" i="1"/>
  <c r="U174" i="1" s="1"/>
  <c r="BU174" i="1" s="1"/>
  <c r="Q37" i="1"/>
  <c r="U37" i="1" s="1"/>
  <c r="BU37" i="1" s="1"/>
  <c r="Q169" i="1"/>
  <c r="Q315" i="1"/>
  <c r="Q326" i="1"/>
  <c r="Q342" i="1"/>
  <c r="Q358" i="1"/>
  <c r="Q374" i="1"/>
  <c r="Q21" i="1"/>
  <c r="U21" i="1" s="1"/>
  <c r="BU21" i="1" s="1"/>
  <c r="Q97" i="1"/>
  <c r="U97" i="1" s="1"/>
  <c r="BU97" i="1" s="1"/>
  <c r="Q28" i="1"/>
  <c r="U28" i="1" s="1"/>
  <c r="BU28" i="1" s="1"/>
  <c r="Q105" i="1"/>
  <c r="U105" i="1" s="1"/>
  <c r="BU105" i="1" s="1"/>
  <c r="Q49" i="1"/>
  <c r="Q147" i="1"/>
  <c r="U147" i="1" s="1"/>
  <c r="BU147" i="1" s="1"/>
  <c r="Q201" i="1"/>
  <c r="U201" i="1" s="1"/>
  <c r="BU201" i="1" s="1"/>
  <c r="Q144" i="1"/>
  <c r="Q214" i="1"/>
  <c r="Q329" i="1"/>
  <c r="U329" i="1" s="1"/>
  <c r="BU329" i="1" s="1"/>
  <c r="Q211" i="1"/>
  <c r="Q368" i="1"/>
  <c r="U368" i="1" s="1"/>
  <c r="BU368" i="1" s="1"/>
  <c r="Q502" i="1"/>
  <c r="Q451" i="1"/>
  <c r="U451" i="1" s="1"/>
  <c r="BU451" i="1" s="1"/>
  <c r="Q485" i="1"/>
  <c r="U485" i="1" s="1"/>
  <c r="BU485" i="1" s="1"/>
  <c r="Q103" i="1"/>
  <c r="Q50" i="1"/>
  <c r="U50" i="1" s="1"/>
  <c r="BU50" i="1" s="1"/>
  <c r="Q116" i="1"/>
  <c r="U116" i="1" s="1"/>
  <c r="BU116" i="1" s="1"/>
  <c r="Q73" i="1"/>
  <c r="U73" i="1" s="1"/>
  <c r="BU73" i="1" s="1"/>
  <c r="Q262" i="1"/>
  <c r="Q310" i="1"/>
  <c r="U310" i="1" s="1"/>
  <c r="BU310" i="1" s="1"/>
  <c r="Q348" i="1"/>
  <c r="U348" i="1" s="1"/>
  <c r="BU348" i="1" s="1"/>
  <c r="Q275" i="1"/>
  <c r="U275" i="1" s="1"/>
  <c r="BU275" i="1" s="1"/>
  <c r="Q364" i="1"/>
  <c r="U364" i="1" s="1"/>
  <c r="BU364" i="1" s="1"/>
  <c r="Q403" i="1"/>
  <c r="U403" i="1" s="1"/>
  <c r="BU403" i="1" s="1"/>
  <c r="Q456" i="1"/>
  <c r="Q497" i="1"/>
  <c r="U497" i="1" s="1"/>
  <c r="BU497" i="1" s="1"/>
  <c r="Q489" i="1"/>
  <c r="U489" i="1" s="1"/>
  <c r="BU489" i="1" s="1"/>
  <c r="Q135" i="1"/>
  <c r="U135" i="1" s="1"/>
  <c r="BU135" i="1" s="1"/>
  <c r="Q194" i="1"/>
  <c r="U194" i="1" s="1"/>
  <c r="BU194" i="1" s="1"/>
  <c r="Q323" i="1"/>
  <c r="U323" i="1" s="1"/>
  <c r="BU323" i="1" s="1"/>
  <c r="Q89" i="1"/>
  <c r="U89" i="1" s="1"/>
  <c r="BU89" i="1" s="1"/>
  <c r="Q244" i="1"/>
  <c r="U244" i="1" s="1"/>
  <c r="BU244" i="1" s="1"/>
  <c r="Q482" i="1"/>
  <c r="Q215" i="1"/>
  <c r="Q209" i="1"/>
  <c r="Q204" i="1"/>
  <c r="Q400" i="1"/>
  <c r="U400" i="1" s="1"/>
  <c r="BU400" i="1" s="1"/>
  <c r="Q162" i="1"/>
  <c r="U162" i="1" s="1"/>
  <c r="BU162" i="1" s="1"/>
  <c r="Q20" i="1"/>
  <c r="U20" i="1" s="1"/>
  <c r="BU20" i="1" s="1"/>
  <c r="Q31" i="1"/>
  <c r="Q43" i="1"/>
  <c r="Q58" i="1"/>
  <c r="U58" i="1" s="1"/>
  <c r="BU58" i="1" s="1"/>
  <c r="Q60" i="1"/>
  <c r="Q66" i="1"/>
  <c r="Q80" i="1"/>
  <c r="Q129" i="1"/>
  <c r="Q109" i="1"/>
  <c r="Q151" i="1"/>
  <c r="U151" i="1" s="1"/>
  <c r="BU151" i="1" s="1"/>
  <c r="Q167" i="1"/>
  <c r="Q183" i="1"/>
  <c r="Q161" i="1"/>
  <c r="Q173" i="1"/>
  <c r="Q99" i="1"/>
  <c r="Q91" i="1"/>
  <c r="Q208" i="1"/>
  <c r="Q216" i="1"/>
  <c r="Q224" i="1"/>
  <c r="Q278" i="1"/>
  <c r="U278" i="1" s="1"/>
  <c r="BU278" i="1" s="1"/>
  <c r="Q294" i="1"/>
  <c r="U294" i="1" s="1"/>
  <c r="BU294" i="1" s="1"/>
  <c r="Q319" i="1"/>
  <c r="Q322" i="1"/>
  <c r="Q338" i="1"/>
  <c r="Q354" i="1"/>
  <c r="Q370" i="1"/>
  <c r="Q386" i="1"/>
  <c r="Q422" i="1"/>
  <c r="U422" i="1" s="1"/>
  <c r="BU422" i="1" s="1"/>
  <c r="Q496" i="1"/>
  <c r="U496" i="1" s="1"/>
  <c r="BU496" i="1" s="1"/>
  <c r="Q15" i="1"/>
  <c r="U15" i="1" s="1"/>
  <c r="BU15" i="1" s="1"/>
  <c r="Q19" i="1"/>
  <c r="U19" i="1" s="1"/>
  <c r="BU19" i="1" s="1"/>
  <c r="Q438" i="1"/>
  <c r="Q454" i="1"/>
  <c r="Q470" i="1"/>
  <c r="Q101" i="1"/>
  <c r="U101" i="1" s="1"/>
  <c r="BU101" i="1" s="1"/>
  <c r="Q42" i="1"/>
  <c r="U42" i="1" s="1"/>
  <c r="BU42" i="1" s="1"/>
  <c r="Q88" i="1"/>
  <c r="U88" i="1" s="1"/>
  <c r="BU88" i="1" s="1"/>
  <c r="Q107" i="1"/>
  <c r="U107" i="1" s="1"/>
  <c r="BU107" i="1" s="1"/>
  <c r="Q30" i="1"/>
  <c r="U30" i="1" s="1"/>
  <c r="BU30" i="1" s="1"/>
  <c r="Q138" i="1"/>
  <c r="U138" i="1" s="1"/>
  <c r="BU138" i="1" s="1"/>
  <c r="Q25" i="1"/>
  <c r="U25" i="1" s="1"/>
  <c r="BU25" i="1" s="1"/>
  <c r="Q123" i="1"/>
  <c r="U123" i="1" s="1"/>
  <c r="BU123" i="1" s="1"/>
  <c r="Q157" i="1"/>
  <c r="Q221" i="1"/>
  <c r="U221" i="1" s="1"/>
  <c r="BU221" i="1" s="1"/>
  <c r="Q160" i="1"/>
  <c r="U160" i="1" s="1"/>
  <c r="BU160" i="1" s="1"/>
  <c r="Q217" i="1"/>
  <c r="U217" i="1" s="1"/>
  <c r="BU217" i="1" s="1"/>
  <c r="Q313" i="1"/>
  <c r="Q234" i="1"/>
  <c r="Q243" i="1"/>
  <c r="U243" i="1" s="1"/>
  <c r="BU243" i="1" s="1"/>
  <c r="Q259" i="1"/>
  <c r="U259" i="1" s="1"/>
  <c r="BU259" i="1" s="1"/>
  <c r="Q279" i="1"/>
  <c r="U279" i="1" s="1"/>
  <c r="BU279" i="1" s="1"/>
  <c r="Q333" i="1"/>
  <c r="U333" i="1" s="1"/>
  <c r="BU333" i="1" s="1"/>
  <c r="Q225" i="1"/>
  <c r="U225" i="1" s="1"/>
  <c r="BU225" i="1" s="1"/>
  <c r="Q251" i="1"/>
  <c r="U251" i="1" s="1"/>
  <c r="BU251" i="1" s="1"/>
  <c r="Q287" i="1"/>
  <c r="U287" i="1" s="1"/>
  <c r="BU287" i="1" s="1"/>
  <c r="Q324" i="1"/>
  <c r="U324" i="1" s="1"/>
  <c r="BU324" i="1" s="1"/>
  <c r="Q343" i="1"/>
  <c r="U343" i="1" s="1"/>
  <c r="BU343" i="1" s="1"/>
  <c r="Q387" i="1"/>
  <c r="U387" i="1" s="1"/>
  <c r="BU387" i="1" s="1"/>
  <c r="Q416" i="1"/>
  <c r="Q353" i="1"/>
  <c r="U353" i="1" s="1"/>
  <c r="BU353" i="1" s="1"/>
  <c r="Q379" i="1"/>
  <c r="U379" i="1" s="1"/>
  <c r="BU379" i="1" s="1"/>
  <c r="Q432" i="1"/>
  <c r="Q467" i="1"/>
  <c r="U467" i="1" s="1"/>
  <c r="BU467" i="1" s="1"/>
  <c r="Q495" i="1"/>
  <c r="U495" i="1" s="1"/>
  <c r="BU495" i="1" s="1"/>
  <c r="Q503" i="1"/>
  <c r="U503" i="1" s="1"/>
  <c r="BU503" i="1" s="1"/>
  <c r="Q17" i="1"/>
  <c r="U17" i="1" s="1"/>
  <c r="BU17" i="1" s="1"/>
  <c r="Q453" i="1"/>
  <c r="U453" i="1" s="1"/>
  <c r="BU453" i="1" s="1"/>
  <c r="Q178" i="1"/>
  <c r="Q55" i="1"/>
  <c r="U55" i="1" s="1"/>
  <c r="BU55" i="1" s="1"/>
  <c r="Q82" i="1"/>
  <c r="U82" i="1" s="1"/>
  <c r="BU82" i="1" s="1"/>
  <c r="Q168" i="1"/>
  <c r="U168" i="1" s="1"/>
  <c r="BU168" i="1" s="1"/>
  <c r="Q57" i="1"/>
  <c r="U57" i="1" s="1"/>
  <c r="BU57" i="1" s="1"/>
  <c r="Q79" i="1"/>
  <c r="U79" i="1" s="1"/>
  <c r="BU79" i="1" s="1"/>
  <c r="Q131" i="1"/>
  <c r="U131" i="1" s="1"/>
  <c r="BU131" i="1" s="1"/>
  <c r="Q196" i="1"/>
  <c r="U196" i="1" s="1"/>
  <c r="BU196" i="1" s="1"/>
  <c r="Q124" i="1"/>
  <c r="U124" i="1" s="1"/>
  <c r="BU124" i="1" s="1"/>
  <c r="Q408" i="1"/>
  <c r="Q206" i="1"/>
  <c r="U206" i="1" s="1"/>
  <c r="BU206" i="1" s="1"/>
  <c r="Q263" i="1"/>
  <c r="U263" i="1" s="1"/>
  <c r="BU263" i="1" s="1"/>
  <c r="Q288" i="1"/>
  <c r="U288" i="1" s="1"/>
  <c r="BU288" i="1" s="1"/>
  <c r="Q380" i="1"/>
  <c r="U380" i="1" s="1"/>
  <c r="BU380" i="1" s="1"/>
  <c r="Q396" i="1"/>
  <c r="U396" i="1" s="1"/>
  <c r="BU396" i="1" s="1"/>
  <c r="Q231" i="1"/>
  <c r="U231" i="1" s="1"/>
  <c r="BU231" i="1" s="1"/>
  <c r="Q241" i="1"/>
  <c r="U241" i="1" s="1"/>
  <c r="BU241" i="1" s="1"/>
  <c r="Q277" i="1"/>
  <c r="Q293" i="1"/>
  <c r="Q318" i="1"/>
  <c r="U318" i="1" s="1"/>
  <c r="BU318" i="1" s="1"/>
  <c r="Q391" i="1"/>
  <c r="U391" i="1" s="1"/>
  <c r="BU391" i="1" s="1"/>
  <c r="Q226" i="1"/>
  <c r="Q399" i="1"/>
  <c r="U399" i="1" s="1"/>
  <c r="BU399" i="1" s="1"/>
  <c r="Q425" i="1"/>
  <c r="U425" i="1" s="1"/>
  <c r="BU425" i="1" s="1"/>
  <c r="Q472" i="1"/>
  <c r="Q486" i="1"/>
  <c r="Q23" i="1"/>
  <c r="U23" i="1" s="1"/>
  <c r="BU23" i="1" s="1"/>
  <c r="Q436" i="1"/>
  <c r="Q459" i="1"/>
  <c r="U459" i="1" s="1"/>
  <c r="BU459" i="1" s="1"/>
  <c r="Q69" i="1"/>
  <c r="U69" i="1" s="1"/>
  <c r="BU69" i="1" s="1"/>
  <c r="Q203" i="1"/>
  <c r="Q412" i="1"/>
  <c r="Q445" i="1"/>
  <c r="U445" i="1" s="1"/>
  <c r="BU445" i="1" s="1"/>
  <c r="Q483" i="1"/>
  <c r="U483" i="1" s="1"/>
  <c r="BU483" i="1" s="1"/>
  <c r="Q136" i="1"/>
  <c r="U136" i="1" s="1"/>
  <c r="BU136" i="1" s="1"/>
  <c r="Q237" i="1"/>
  <c r="U237" i="1" s="1"/>
  <c r="BU237" i="1" s="1"/>
  <c r="Q271" i="1"/>
  <c r="U271" i="1" s="1"/>
  <c r="BU271" i="1" s="1"/>
  <c r="Q340" i="1"/>
  <c r="U340" i="1" s="1"/>
  <c r="BU340" i="1" s="1"/>
  <c r="Q32" i="1"/>
  <c r="U32" i="1" s="1"/>
  <c r="BU32" i="1" s="1"/>
  <c r="Q38" i="1"/>
  <c r="U38" i="1" s="1"/>
  <c r="BU38" i="1" s="1"/>
  <c r="Q246" i="1"/>
  <c r="Q494" i="1"/>
  <c r="Q253" i="1"/>
  <c r="U253" i="1" s="1"/>
  <c r="BU253" i="1" s="1"/>
  <c r="Q300" i="1"/>
  <c r="U300" i="1" s="1"/>
  <c r="BU300" i="1" s="1"/>
  <c r="Q392" i="1"/>
  <c r="U392" i="1" s="1"/>
  <c r="BU392" i="1" s="1"/>
  <c r="Q415" i="1"/>
  <c r="U415" i="1" s="1"/>
  <c r="BU415" i="1" s="1"/>
  <c r="Q461" i="1"/>
  <c r="U461" i="1" s="1"/>
  <c r="BU461" i="1" s="1"/>
  <c r="Q359" i="1"/>
  <c r="U359" i="1" s="1"/>
  <c r="BU359" i="1" s="1"/>
  <c r="Q65" i="1"/>
  <c r="U65" i="1" s="1"/>
  <c r="BU65" i="1" s="1"/>
  <c r="Q93" i="1"/>
  <c r="U93" i="1" s="1"/>
  <c r="BU93" i="1" s="1"/>
  <c r="Q186" i="1"/>
  <c r="U186" i="1" s="1"/>
  <c r="BU186" i="1" s="1"/>
  <c r="Q317" i="1"/>
  <c r="Q409" i="1"/>
  <c r="U409" i="1" s="1"/>
  <c r="BU409" i="1" s="1"/>
  <c r="Q59" i="1"/>
  <c r="U59" i="1" s="1"/>
  <c r="BU59" i="1" s="1"/>
  <c r="Q130" i="1"/>
  <c r="U130" i="1" s="1"/>
  <c r="BU130" i="1" s="1"/>
  <c r="Q205" i="1"/>
  <c r="U205" i="1" s="1"/>
  <c r="BU205" i="1" s="1"/>
  <c r="Q282" i="1"/>
  <c r="Q398" i="1"/>
  <c r="Q341" i="1"/>
  <c r="U341" i="1" s="1"/>
  <c r="BU341" i="1" s="1"/>
  <c r="Q67" i="1"/>
  <c r="U67" i="1" s="1"/>
  <c r="BU67" i="1" s="1"/>
  <c r="Q367" i="1"/>
  <c r="U367" i="1" s="1"/>
  <c r="BU367" i="1" s="1"/>
  <c r="Q125" i="1"/>
  <c r="Q48" i="1"/>
  <c r="U48" i="1" s="1"/>
  <c r="BU48" i="1" s="1"/>
  <c r="Q24" i="1"/>
  <c r="U24" i="1" s="1"/>
  <c r="BU24" i="1" s="1"/>
  <c r="Q159" i="1"/>
  <c r="U159" i="1" s="1"/>
  <c r="BU159" i="1" s="1"/>
  <c r="Q175" i="1"/>
  <c r="Q181" i="1"/>
  <c r="Q191" i="1"/>
  <c r="Q430" i="1"/>
  <c r="U430" i="1" s="1"/>
  <c r="BU430" i="1" s="1"/>
  <c r="Q462" i="1"/>
  <c r="Q85" i="1"/>
  <c r="U85" i="1" s="1"/>
  <c r="BU85" i="1" s="1"/>
  <c r="Q104" i="1"/>
  <c r="Q95" i="1"/>
  <c r="Q141" i="1"/>
  <c r="Q325" i="1"/>
  <c r="U325" i="1" s="1"/>
  <c r="BU325" i="1" s="1"/>
  <c r="Q236" i="1"/>
  <c r="Q448" i="1"/>
  <c r="Q132" i="1"/>
  <c r="U132" i="1" s="1"/>
  <c r="BU132" i="1" s="1"/>
  <c r="Q75" i="1"/>
  <c r="U75" i="1" s="1"/>
  <c r="BU75" i="1" s="1"/>
  <c r="Q98" i="1"/>
  <c r="Q274" i="1"/>
  <c r="Q372" i="1"/>
  <c r="U372" i="1" s="1"/>
  <c r="BU372" i="1" s="1"/>
  <c r="Q355" i="1"/>
  <c r="U355" i="1" s="1"/>
  <c r="BU355" i="1" s="1"/>
  <c r="Q455" i="1"/>
  <c r="U455" i="1" s="1"/>
  <c r="BU455" i="1" s="1"/>
  <c r="Q108" i="1"/>
  <c r="U108" i="1" s="1"/>
  <c r="BU108" i="1" s="1"/>
  <c r="Q429" i="1"/>
  <c r="U429" i="1" s="1"/>
  <c r="BU429" i="1" s="1"/>
  <c r="Q223" i="1"/>
  <c r="Q176" i="1"/>
  <c r="U176" i="1" s="1"/>
  <c r="BU176" i="1" s="1"/>
  <c r="Q195" i="1"/>
  <c r="U195" i="1" s="1"/>
  <c r="BU195" i="1" s="1"/>
  <c r="Q401" i="1"/>
  <c r="U401" i="1" s="1"/>
  <c r="BU401" i="1" s="1"/>
  <c r="Q106" i="1"/>
  <c r="U106" i="1" s="1"/>
  <c r="BU106" i="1" s="1"/>
  <c r="Q443" i="1"/>
  <c r="U443" i="1" s="1"/>
  <c r="BU443" i="1" s="1"/>
  <c r="Q145" i="1"/>
  <c r="Q39" i="1"/>
  <c r="Q70" i="1"/>
  <c r="Q126" i="1"/>
  <c r="U126" i="1" s="1"/>
  <c r="BU126" i="1" s="1"/>
  <c r="Q171" i="1"/>
  <c r="Q185" i="1"/>
  <c r="Q289" i="1"/>
  <c r="Q418" i="1"/>
  <c r="U418" i="1" s="1"/>
  <c r="BU418" i="1" s="1"/>
  <c r="Q484" i="1"/>
  <c r="U484" i="1" s="1"/>
  <c r="BU484" i="1" s="1"/>
  <c r="Q53" i="1"/>
  <c r="U53" i="1" s="1"/>
  <c r="BU53" i="1" s="1"/>
  <c r="Q127" i="1"/>
  <c r="U127" i="1" s="1"/>
  <c r="BU127" i="1" s="1"/>
  <c r="Q238" i="1"/>
  <c r="Q242" i="1"/>
  <c r="Q384" i="1"/>
  <c r="U384" i="1" s="1"/>
  <c r="BU384" i="1" s="1"/>
  <c r="Q493" i="1"/>
  <c r="U493" i="1" s="1"/>
  <c r="BU493" i="1" s="1"/>
  <c r="Q423" i="1"/>
  <c r="U423" i="1" s="1"/>
  <c r="BU423" i="1" s="1"/>
  <c r="Q473" i="1"/>
  <c r="U473" i="1" s="1"/>
  <c r="BU473" i="1" s="1"/>
  <c r="Q115" i="1"/>
  <c r="U115" i="1" s="1"/>
  <c r="BU115" i="1" s="1"/>
  <c r="Q304" i="1"/>
  <c r="U304" i="1" s="1"/>
  <c r="BU304" i="1" s="1"/>
  <c r="Q276" i="1"/>
  <c r="U276" i="1" s="1"/>
  <c r="BU276" i="1" s="1"/>
  <c r="Q344" i="1"/>
  <c r="U344" i="1" s="1"/>
  <c r="BU344" i="1" s="1"/>
  <c r="Q240" i="1"/>
  <c r="U240" i="1" s="1"/>
  <c r="BU240" i="1" s="1"/>
  <c r="Q312" i="1"/>
  <c r="U312" i="1" s="1"/>
  <c r="BU312" i="1" s="1"/>
  <c r="Q452" i="1"/>
  <c r="Q479" i="1"/>
  <c r="U479" i="1" s="1"/>
  <c r="BU479" i="1" s="1"/>
  <c r="Q256" i="1"/>
  <c r="U256" i="1" s="1"/>
  <c r="BU256" i="1" s="1"/>
  <c r="Q444" i="1"/>
  <c r="Q499" i="1"/>
  <c r="U499" i="1" s="1"/>
  <c r="BU499" i="1" s="1"/>
  <c r="Q268" i="1"/>
  <c r="U268" i="1" s="1"/>
  <c r="BU268" i="1" s="1"/>
  <c r="Q257" i="1"/>
  <c r="U257" i="1" s="1"/>
  <c r="BU257" i="1" s="1"/>
  <c r="Q441" i="1"/>
  <c r="U441" i="1" s="1"/>
  <c r="BU441" i="1" s="1"/>
  <c r="Q90" i="1"/>
  <c r="U90" i="1" s="1"/>
  <c r="BU90" i="1" s="1"/>
  <c r="Q272" i="1"/>
  <c r="U272" i="1" s="1"/>
  <c r="BU272" i="1" s="1"/>
  <c r="Q29" i="1"/>
  <c r="U29" i="1" s="1"/>
  <c r="BU29" i="1" s="1"/>
  <c r="Q47" i="1"/>
  <c r="Q62" i="1"/>
  <c r="U62" i="1" s="1"/>
  <c r="BU62" i="1" s="1"/>
  <c r="Q87" i="1"/>
  <c r="Q121" i="1"/>
  <c r="Q155" i="1"/>
  <c r="U155" i="1" s="1"/>
  <c r="BU155" i="1" s="1"/>
  <c r="Q163" i="1"/>
  <c r="Q179" i="1"/>
  <c r="Q177" i="1"/>
  <c r="Q200" i="1"/>
  <c r="U200" i="1" s="1"/>
  <c r="BU200" i="1" s="1"/>
  <c r="Q281" i="1"/>
  <c r="Q297" i="1"/>
  <c r="Q334" i="1"/>
  <c r="Q350" i="1"/>
  <c r="Q366" i="1"/>
  <c r="Q382" i="1"/>
  <c r="Q410" i="1"/>
  <c r="U410" i="1" s="1"/>
  <c r="BU410" i="1" s="1"/>
  <c r="Q426" i="1"/>
  <c r="Q492" i="1"/>
  <c r="U492" i="1" s="1"/>
  <c r="BU492" i="1" s="1"/>
  <c r="Q11" i="1"/>
  <c r="U11" i="1" s="1"/>
  <c r="BU11" i="1" s="1"/>
  <c r="Q434" i="1"/>
  <c r="Q450" i="1"/>
  <c r="Q466" i="1"/>
  <c r="Q12" i="1"/>
  <c r="Q72" i="1"/>
  <c r="U72" i="1" s="1"/>
  <c r="BU72" i="1" s="1"/>
  <c r="Q111" i="1"/>
  <c r="U111" i="1" s="1"/>
  <c r="BU111" i="1" s="1"/>
  <c r="Q44" i="1"/>
  <c r="U44" i="1" s="1"/>
  <c r="BU44" i="1" s="1"/>
  <c r="Q92" i="1"/>
  <c r="U92" i="1" s="1"/>
  <c r="BU92" i="1" s="1"/>
  <c r="Q119" i="1"/>
  <c r="U119" i="1" s="1"/>
  <c r="BU119" i="1" s="1"/>
  <c r="Q86" i="1"/>
  <c r="Q139" i="1"/>
  <c r="U139" i="1" s="1"/>
  <c r="BU139" i="1" s="1"/>
  <c r="Q134" i="1"/>
  <c r="U134" i="1" s="1"/>
  <c r="BU134" i="1" s="1"/>
  <c r="Q158" i="1"/>
  <c r="U158" i="1" s="1"/>
  <c r="BU158" i="1" s="1"/>
  <c r="Q182" i="1"/>
  <c r="Q78" i="1"/>
  <c r="Q230" i="1"/>
  <c r="Q321" i="1"/>
  <c r="Q250" i="1"/>
  <c r="Q266" i="1"/>
  <c r="Q295" i="1"/>
  <c r="U295" i="1" s="1"/>
  <c r="BU295" i="1" s="1"/>
  <c r="Q356" i="1"/>
  <c r="U356" i="1" s="1"/>
  <c r="BU356" i="1" s="1"/>
  <c r="Q218" i="1"/>
  <c r="Q303" i="1"/>
  <c r="U303" i="1" s="1"/>
  <c r="BU303" i="1" s="1"/>
  <c r="Q336" i="1"/>
  <c r="U336" i="1" s="1"/>
  <c r="BU336" i="1" s="1"/>
  <c r="Q347" i="1"/>
  <c r="U347" i="1" s="1"/>
  <c r="BU347" i="1" s="1"/>
  <c r="Q371" i="1"/>
  <c r="U371" i="1" s="1"/>
  <c r="BU371" i="1" s="1"/>
  <c r="Q417" i="1"/>
  <c r="U417" i="1" s="1"/>
  <c r="BU417" i="1" s="1"/>
  <c r="Q440" i="1"/>
  <c r="Q433" i="1"/>
  <c r="U433" i="1" s="1"/>
  <c r="BU433" i="1" s="1"/>
  <c r="Q447" i="1"/>
  <c r="U447" i="1" s="1"/>
  <c r="BU447" i="1" s="1"/>
  <c r="Q477" i="1"/>
  <c r="U477" i="1" s="1"/>
  <c r="BU477" i="1" s="1"/>
  <c r="Q506" i="1"/>
  <c r="Q357" i="1"/>
  <c r="Q365" i="1"/>
  <c r="Q468" i="1"/>
  <c r="Q480" i="1"/>
  <c r="Q487" i="1"/>
  <c r="U487" i="1" s="1"/>
  <c r="BU487" i="1" s="1"/>
  <c r="Q187" i="1"/>
  <c r="Q40" i="1"/>
  <c r="U40" i="1" s="1"/>
  <c r="BU40" i="1" s="1"/>
  <c r="Q64" i="1"/>
  <c r="Q84" i="1"/>
  <c r="U84" i="1" s="1"/>
  <c r="BU84" i="1" s="1"/>
  <c r="Q170" i="1"/>
  <c r="U170" i="1" s="1"/>
  <c r="BU170" i="1" s="1"/>
  <c r="Q61" i="1"/>
  <c r="U61" i="1" s="1"/>
  <c r="BU61" i="1" s="1"/>
  <c r="Q81" i="1"/>
  <c r="U81" i="1" s="1"/>
  <c r="BU81" i="1" s="1"/>
  <c r="Q133" i="1"/>
  <c r="Q207" i="1"/>
  <c r="Q149" i="1"/>
  <c r="Q308" i="1"/>
  <c r="U308" i="1" s="1"/>
  <c r="BU308" i="1" s="1"/>
  <c r="Q404" i="1"/>
  <c r="U404" i="1" s="1"/>
  <c r="BU404" i="1" s="1"/>
  <c r="Q411" i="1"/>
  <c r="U411" i="1" s="1"/>
  <c r="BU411" i="1" s="1"/>
  <c r="Q202" i="1"/>
  <c r="U202" i="1" s="1"/>
  <c r="BU202" i="1" s="1"/>
  <c r="Q210" i="1"/>
  <c r="U210" i="1" s="1"/>
  <c r="BU210" i="1" s="1"/>
  <c r="Q260" i="1"/>
  <c r="U260" i="1" s="1"/>
  <c r="BU260" i="1" s="1"/>
  <c r="Q306" i="1"/>
  <c r="Q335" i="1"/>
  <c r="U335" i="1" s="1"/>
  <c r="BU335" i="1" s="1"/>
  <c r="Q345" i="1"/>
  <c r="U345" i="1" s="1"/>
  <c r="BU345" i="1" s="1"/>
  <c r="Q349" i="1"/>
  <c r="U349" i="1" s="1"/>
  <c r="BU349" i="1" s="1"/>
  <c r="Q369" i="1"/>
  <c r="U369" i="1" s="1"/>
  <c r="BU369" i="1" s="1"/>
  <c r="Q232" i="1"/>
  <c r="U232" i="1" s="1"/>
  <c r="BU232" i="1" s="1"/>
  <c r="Q252" i="1"/>
  <c r="U252" i="1" s="1"/>
  <c r="BU252" i="1" s="1"/>
  <c r="Q280" i="1"/>
  <c r="U280" i="1" s="1"/>
  <c r="BU280" i="1" s="1"/>
  <c r="Q296" i="1"/>
  <c r="U296" i="1" s="1"/>
  <c r="BU296" i="1" s="1"/>
  <c r="Q320" i="1"/>
  <c r="U320" i="1" s="1"/>
  <c r="BU320" i="1" s="1"/>
  <c r="Q219" i="1"/>
  <c r="Q227" i="1"/>
  <c r="Q361" i="1"/>
  <c r="Q428" i="1"/>
  <c r="Q10" i="1"/>
  <c r="U10" i="1" s="1"/>
  <c r="BU10" i="1" s="1"/>
  <c r="Q413" i="1"/>
  <c r="U413" i="1" s="1"/>
  <c r="BU413" i="1" s="1"/>
  <c r="Q424" i="1"/>
  <c r="Q439" i="1"/>
  <c r="U439" i="1" s="1"/>
  <c r="BU439" i="1" s="1"/>
  <c r="Q475" i="1"/>
  <c r="U475" i="1" s="1"/>
  <c r="BU475" i="1" s="1"/>
  <c r="Q337" i="1"/>
  <c r="U337" i="1" s="1"/>
  <c r="BU337" i="1" s="1"/>
  <c r="Q427" i="1"/>
  <c r="U427" i="1" s="1"/>
  <c r="BU427" i="1" s="1"/>
  <c r="Q491" i="1"/>
  <c r="U491" i="1" s="1"/>
  <c r="BU491" i="1" s="1"/>
  <c r="Q172" i="1"/>
  <c r="U172" i="1" s="1"/>
  <c r="BU172" i="1" s="1"/>
  <c r="Q188" i="1"/>
  <c r="U188" i="1" s="1"/>
  <c r="BU188" i="1" s="1"/>
  <c r="Q199" i="1"/>
  <c r="Q375" i="1"/>
  <c r="U375" i="1" s="1"/>
  <c r="BU375" i="1" s="1"/>
  <c r="Q100" i="1"/>
  <c r="U100" i="1" s="1"/>
  <c r="BU100" i="1" s="1"/>
  <c r="Q166" i="1"/>
  <c r="Q247" i="1"/>
  <c r="U247" i="1" s="1"/>
  <c r="BU247" i="1" s="1"/>
  <c r="Q501" i="1"/>
  <c r="U501" i="1" s="1"/>
  <c r="BU501" i="1" s="1"/>
  <c r="Q504" i="1"/>
  <c r="U504" i="1" s="1"/>
  <c r="BU504" i="1" s="1"/>
  <c r="Q305" i="1"/>
  <c r="Q383" i="1"/>
  <c r="U383" i="1" s="1"/>
  <c r="BU383" i="1" s="1"/>
  <c r="Q449" i="1"/>
  <c r="U449" i="1" s="1"/>
  <c r="BU449" i="1" s="1"/>
  <c r="Q481" i="1"/>
  <c r="U481" i="1" s="1"/>
  <c r="BU481" i="1" s="1"/>
  <c r="Q298" i="1"/>
  <c r="Q402" i="1"/>
  <c r="Q505" i="1"/>
  <c r="U505" i="1" s="1"/>
  <c r="BU505" i="1" s="1"/>
  <c r="Q152" i="1"/>
  <c r="U152" i="1" s="1"/>
  <c r="BU152" i="1" s="1"/>
  <c r="Q74" i="1"/>
  <c r="Q270" i="1"/>
  <c r="Q363" i="1"/>
  <c r="U363" i="1" s="1"/>
  <c r="BU363" i="1" s="1"/>
  <c r="Q395" i="1"/>
  <c r="U395" i="1" s="1"/>
  <c r="BU395" i="1" s="1"/>
  <c r="Q248" i="1"/>
  <c r="Q390" i="1"/>
  <c r="Q94" i="1"/>
  <c r="U94" i="1" s="1"/>
  <c r="BU94" i="1" s="1"/>
  <c r="Q137" i="1"/>
  <c r="Q212" i="1"/>
  <c r="Q283" i="1"/>
  <c r="U283" i="1" s="1"/>
  <c r="BU283" i="1" s="1"/>
  <c r="Q431" i="1"/>
  <c r="U431" i="1" s="1"/>
  <c r="BU431" i="1" s="1"/>
  <c r="Q255" i="1"/>
  <c r="U255" i="1" s="1"/>
  <c r="BU255" i="1" s="1"/>
  <c r="Q184" i="1"/>
  <c r="U184" i="1" s="1"/>
  <c r="BU184" i="1" s="1"/>
  <c r="Q407" i="1"/>
  <c r="U407" i="1" s="1"/>
  <c r="BU407" i="1" s="1"/>
  <c r="AI7" i="1"/>
  <c r="L11" i="2" s="1"/>
  <c r="AD7" i="1"/>
  <c r="AJ7" i="1" s="1"/>
  <c r="N11" i="2" s="1"/>
  <c r="AH7" i="1"/>
  <c r="AN7" i="1" s="1"/>
  <c r="V11" i="2" s="1"/>
  <c r="AF7" i="1"/>
  <c r="AL7" i="1" s="1"/>
  <c r="R11" i="2" s="1"/>
  <c r="AG7" i="1"/>
  <c r="AM7" i="1" s="1"/>
  <c r="T11" i="2" s="1"/>
  <c r="AE7" i="1"/>
  <c r="AK7" i="1" s="1"/>
  <c r="P11" i="2" s="1"/>
  <c r="AA7" i="1"/>
  <c r="F11" i="2" s="1"/>
  <c r="Z7" i="1"/>
  <c r="D11" i="2" s="1"/>
  <c r="T209" i="1"/>
  <c r="AR209" i="1" s="1"/>
  <c r="T154" i="1"/>
  <c r="AR154" i="1" s="1"/>
  <c r="T500" i="1"/>
  <c r="AR500" i="1" s="1"/>
  <c r="T415" i="1"/>
  <c r="AR415" i="1" s="1"/>
  <c r="T72" i="1"/>
  <c r="AR72" i="1" s="1"/>
  <c r="T300" i="1"/>
  <c r="AR300" i="1" s="1"/>
  <c r="T229" i="1"/>
  <c r="AR229" i="1" s="1"/>
  <c r="T475" i="1"/>
  <c r="AR475" i="1" s="1"/>
  <c r="O209" i="1"/>
  <c r="AV209" i="1" s="1"/>
  <c r="AW209" i="1" s="1"/>
  <c r="T504" i="1"/>
  <c r="AR504" i="1" s="1"/>
  <c r="T273" i="1"/>
  <c r="AR273" i="1" s="1"/>
  <c r="T93" i="1"/>
  <c r="AR93" i="1" s="1"/>
  <c r="T331" i="1"/>
  <c r="AR331" i="1" s="1"/>
  <c r="T90" i="1"/>
  <c r="AR90" i="1" s="1"/>
  <c r="T111" i="1"/>
  <c r="AR111" i="1" s="1"/>
  <c r="T162" i="1"/>
  <c r="AR162" i="1" s="1"/>
  <c r="T156" i="1"/>
  <c r="AR156" i="1" s="1"/>
  <c r="O229" i="1"/>
  <c r="AV229" i="1" s="1"/>
  <c r="AW229" i="1" s="1"/>
  <c r="T17" i="1"/>
  <c r="AR17" i="1" s="1"/>
  <c r="T244" i="1"/>
  <c r="AR244" i="1" s="1"/>
  <c r="T388" i="1"/>
  <c r="AR388" i="1" s="1"/>
  <c r="T503" i="1"/>
  <c r="AR503" i="1" s="1"/>
  <c r="T44" i="1"/>
  <c r="AR44" i="1" s="1"/>
  <c r="T255" i="1"/>
  <c r="AR255" i="1" s="1"/>
  <c r="T465" i="1"/>
  <c r="AR465" i="1" s="1"/>
  <c r="T461" i="1"/>
  <c r="AR461" i="1" s="1"/>
  <c r="T32" i="1"/>
  <c r="AR32" i="1" s="1"/>
  <c r="T79" i="1"/>
  <c r="AR79" i="1" s="1"/>
  <c r="T367" i="1"/>
  <c r="AR367" i="1" s="1"/>
  <c r="T427" i="1"/>
  <c r="AR427" i="1" s="1"/>
  <c r="T53" i="1"/>
  <c r="AR53" i="1" s="1"/>
  <c r="T84" i="1"/>
  <c r="AR84" i="1" s="1"/>
  <c r="T352" i="1"/>
  <c r="AR352" i="1" s="1"/>
  <c r="T385" i="1"/>
  <c r="AR385" i="1" s="1"/>
  <c r="T495" i="1"/>
  <c r="AR495" i="1" s="1"/>
  <c r="T351" i="1"/>
  <c r="AR351" i="1" s="1"/>
  <c r="T340" i="1"/>
  <c r="AR340" i="1" s="1"/>
  <c r="T40" i="1"/>
  <c r="AR40" i="1" s="1"/>
  <c r="T392" i="1"/>
  <c r="AR392" i="1" s="1"/>
  <c r="T304" i="1"/>
  <c r="AR304" i="1" s="1"/>
  <c r="T65" i="1"/>
  <c r="AR65" i="1" s="1"/>
  <c r="T237" i="1"/>
  <c r="AR237" i="1" s="1"/>
  <c r="T188" i="1"/>
  <c r="AR188" i="1" s="1"/>
  <c r="T10" i="1"/>
  <c r="AR10" i="1" s="1"/>
  <c r="T413" i="1"/>
  <c r="AR413" i="1" s="1"/>
  <c r="T122" i="1"/>
  <c r="AR122" i="1" s="1"/>
  <c r="Q273" i="1"/>
  <c r="U273" i="1" s="1"/>
  <c r="BU273" i="1" s="1"/>
  <c r="T190" i="1"/>
  <c r="AR190" i="1" s="1"/>
  <c r="T106" i="1"/>
  <c r="AR106" i="1" s="1"/>
  <c r="T483" i="1"/>
  <c r="AR483" i="1" s="1"/>
  <c r="T401" i="1"/>
  <c r="AR401" i="1" s="1"/>
  <c r="T441" i="1"/>
  <c r="AR441" i="1" s="1"/>
  <c r="T443" i="1"/>
  <c r="AR443" i="1" s="1"/>
  <c r="T136" i="1"/>
  <c r="AR136" i="1" s="1"/>
  <c r="T389" i="1"/>
  <c r="AR389" i="1" s="1"/>
  <c r="T257" i="1"/>
  <c r="AR257" i="1" s="1"/>
  <c r="T168" i="1"/>
  <c r="AR168" i="1" s="1"/>
  <c r="T180" i="1"/>
  <c r="AR180" i="1" s="1"/>
  <c r="T485" i="1"/>
  <c r="AR485" i="1" s="1"/>
  <c r="T63" i="1"/>
  <c r="AR63" i="1" s="1"/>
  <c r="T195" i="1"/>
  <c r="AR195" i="1" s="1"/>
  <c r="T233" i="1"/>
  <c r="AR233" i="1" s="1"/>
  <c r="T89" i="1"/>
  <c r="AR89" i="1" s="1"/>
  <c r="T318" i="1"/>
  <c r="AR318" i="1" s="1"/>
  <c r="T239" i="1"/>
  <c r="AR239" i="1" s="1"/>
  <c r="T263" i="1"/>
  <c r="AR263" i="1" s="1"/>
  <c r="T284" i="1"/>
  <c r="AR284" i="1" s="1"/>
  <c r="T493" i="1"/>
  <c r="AR493" i="1" s="1"/>
  <c r="T327" i="1"/>
  <c r="AR327" i="1" s="1"/>
  <c r="T61" i="1"/>
  <c r="AR61" i="1" s="1"/>
  <c r="T260" i="1"/>
  <c r="AR260" i="1" s="1"/>
  <c r="T186" i="1"/>
  <c r="AR186" i="1" s="1"/>
  <c r="T373" i="1"/>
  <c r="AR373" i="1" s="1"/>
  <c r="T132" i="1"/>
  <c r="AR132" i="1" s="1"/>
  <c r="T9" i="1"/>
  <c r="AR9" i="1" s="1"/>
  <c r="T507" i="1"/>
  <c r="AR507" i="1" s="1"/>
  <c r="T147" i="1"/>
  <c r="AR147" i="1" s="1"/>
  <c r="T94" i="1"/>
  <c r="AR94" i="1" s="1"/>
  <c r="T196" i="1"/>
  <c r="AR196" i="1" s="1"/>
  <c r="T336" i="1"/>
  <c r="AR336" i="1" s="1"/>
  <c r="T279" i="1"/>
  <c r="AR279" i="1" s="1"/>
  <c r="T445" i="1"/>
  <c r="AR445" i="1" s="1"/>
  <c r="T469" i="1"/>
  <c r="AR469" i="1" s="1"/>
  <c r="T55" i="1"/>
  <c r="AR55" i="1" s="1"/>
  <c r="T206" i="1"/>
  <c r="AR206" i="1" s="1"/>
  <c r="T269" i="1"/>
  <c r="AR269" i="1" s="1"/>
  <c r="T324" i="1"/>
  <c r="AR324" i="1" s="1"/>
  <c r="T287" i="1"/>
  <c r="AR287" i="1" s="1"/>
  <c r="T487" i="1"/>
  <c r="AR487" i="1" s="1"/>
  <c r="T499" i="1"/>
  <c r="AR499" i="1" s="1"/>
  <c r="T97" i="1"/>
  <c r="AR97" i="1" s="1"/>
  <c r="T101" i="1"/>
  <c r="AR101" i="1" s="1"/>
  <c r="T107" i="1"/>
  <c r="AR107" i="1" s="1"/>
  <c r="T150" i="1"/>
  <c r="AR150" i="1" s="1"/>
  <c r="T184" i="1"/>
  <c r="AR184" i="1" s="1"/>
  <c r="T312" i="1"/>
  <c r="AR312" i="1" s="1"/>
  <c r="T477" i="1"/>
  <c r="AR477" i="1" s="1"/>
  <c r="T272" i="1"/>
  <c r="AR272" i="1" s="1"/>
  <c r="T225" i="1"/>
  <c r="AR225" i="1" s="1"/>
  <c r="T231" i="1"/>
  <c r="AR231" i="1" s="1"/>
  <c r="T417" i="1"/>
  <c r="AR417" i="1" s="1"/>
  <c r="T497" i="1"/>
  <c r="AR497" i="1" s="1"/>
  <c r="T139" i="1"/>
  <c r="AR139" i="1" s="1"/>
  <c r="T268" i="1"/>
  <c r="AR268" i="1" s="1"/>
  <c r="T323" i="1"/>
  <c r="AR323" i="1" s="1"/>
  <c r="T400" i="1"/>
  <c r="AR400" i="1" s="1"/>
  <c r="T491" i="1"/>
  <c r="AR491" i="1" s="1"/>
  <c r="T14" i="1"/>
  <c r="AR14" i="1" s="1"/>
  <c r="T36" i="1"/>
  <c r="AR36" i="1" s="1"/>
  <c r="T100" i="1"/>
  <c r="AR100" i="1" s="1"/>
  <c r="T235" i="1"/>
  <c r="AR235" i="1" s="1"/>
  <c r="T259" i="1"/>
  <c r="AR259" i="1" s="1"/>
  <c r="T407" i="1"/>
  <c r="AR407" i="1" s="1"/>
  <c r="T67" i="1"/>
  <c r="AR67" i="1" s="1"/>
  <c r="T455" i="1"/>
  <c r="AR455" i="1" s="1"/>
  <c r="T481" i="1"/>
  <c r="AR481" i="1" s="1"/>
  <c r="T363" i="1"/>
  <c r="AR363" i="1" s="1"/>
  <c r="T395" i="1"/>
  <c r="AR395" i="1" s="1"/>
  <c r="T409" i="1"/>
  <c r="AR409" i="1" s="1"/>
  <c r="T59" i="1"/>
  <c r="AR59" i="1" s="1"/>
  <c r="T314" i="1"/>
  <c r="AR314" i="1" s="1"/>
  <c r="T114" i="1"/>
  <c r="AR114" i="1" s="1"/>
  <c r="T143" i="1"/>
  <c r="AR143" i="1" s="1"/>
  <c r="T278" i="1"/>
  <c r="AR278" i="1" s="1"/>
  <c r="T372" i="1"/>
  <c r="AR372" i="1" s="1"/>
  <c r="T347" i="1"/>
  <c r="AR347" i="1" s="1"/>
  <c r="T383" i="1"/>
  <c r="AR383" i="1" s="1"/>
  <c r="T449" i="1"/>
  <c r="AR449" i="1" s="1"/>
  <c r="T505" i="1"/>
  <c r="AR505" i="1" s="1"/>
  <c r="T128" i="1"/>
  <c r="AR128" i="1" s="1"/>
  <c r="T52" i="1"/>
  <c r="AR52" i="1" s="1"/>
  <c r="T253" i="1"/>
  <c r="AR253" i="1" s="1"/>
  <c r="T21" i="1"/>
  <c r="AR21" i="1" s="1"/>
  <c r="T73" i="1"/>
  <c r="AR73" i="1" s="1"/>
  <c r="T172" i="1"/>
  <c r="AR172" i="1" s="1"/>
  <c r="T205" i="1"/>
  <c r="AR205" i="1" s="1"/>
  <c r="T376" i="1"/>
  <c r="AR376" i="1" s="1"/>
  <c r="T375" i="1"/>
  <c r="AR375" i="1" s="1"/>
  <c r="T473" i="1"/>
  <c r="AR473" i="1" s="1"/>
  <c r="T501" i="1"/>
  <c r="AR501" i="1" s="1"/>
  <c r="T48" i="1"/>
  <c r="AR48" i="1" s="1"/>
  <c r="T201" i="1"/>
  <c r="AR201" i="1" s="1"/>
  <c r="T280" i="1"/>
  <c r="AR280" i="1" s="1"/>
  <c r="T221" i="1"/>
  <c r="AR221" i="1" s="1"/>
  <c r="T19" i="1"/>
  <c r="AR19" i="1" s="1"/>
  <c r="T30" i="1"/>
  <c r="AR30" i="1" s="1"/>
  <c r="T311" i="1"/>
  <c r="AR311" i="1" s="1"/>
  <c r="T130" i="1"/>
  <c r="AR130" i="1" s="1"/>
  <c r="T192" i="1"/>
  <c r="AR192" i="1" s="1"/>
  <c r="T134" i="1"/>
  <c r="AR134" i="1" s="1"/>
  <c r="T384" i="1"/>
  <c r="AR384" i="1" s="1"/>
  <c r="T82" i="1"/>
  <c r="AR82" i="1" s="1"/>
  <c r="T120" i="1"/>
  <c r="AR120" i="1" s="1"/>
  <c r="T344" i="1"/>
  <c r="AR344" i="1" s="1"/>
  <c r="T247" i="1"/>
  <c r="AR247" i="1" s="1"/>
  <c r="T371" i="1"/>
  <c r="AR371" i="1" s="1"/>
  <c r="T271" i="1"/>
  <c r="AR271" i="1" s="1"/>
  <c r="T194" i="1"/>
  <c r="AR194" i="1" s="1"/>
  <c r="T102" i="1"/>
  <c r="AR102" i="1" s="1"/>
  <c r="T355" i="1"/>
  <c r="AR355" i="1" s="1"/>
  <c r="T403" i="1"/>
  <c r="AR403" i="1" s="1"/>
  <c r="T479" i="1"/>
  <c r="AR479" i="1" s="1"/>
  <c r="T243" i="1"/>
  <c r="AR243" i="1" s="1"/>
  <c r="T360" i="1"/>
  <c r="AR360" i="1" s="1"/>
  <c r="T343" i="1"/>
  <c r="AR343" i="1" s="1"/>
  <c r="T359" i="1"/>
  <c r="AR359" i="1" s="1"/>
  <c r="T399" i="1"/>
  <c r="AR399" i="1" s="1"/>
  <c r="T435" i="1"/>
  <c r="AR435" i="1" s="1"/>
  <c r="T425" i="1"/>
  <c r="AR425" i="1" s="1"/>
  <c r="T437" i="1"/>
  <c r="AR437" i="1" s="1"/>
  <c r="T453" i="1"/>
  <c r="AR453" i="1" s="1"/>
  <c r="T431" i="1"/>
  <c r="AR431" i="1" s="1"/>
  <c r="T459" i="1"/>
  <c r="AR459" i="1" s="1"/>
  <c r="T232" i="1"/>
  <c r="AR232" i="1" s="1"/>
  <c r="T296" i="1"/>
  <c r="AR296" i="1" s="1"/>
  <c r="T345" i="1"/>
  <c r="AR345" i="1" s="1"/>
  <c r="T265" i="1"/>
  <c r="AR265" i="1" s="1"/>
  <c r="T88" i="1"/>
  <c r="AR88" i="1" s="1"/>
  <c r="T50" i="1"/>
  <c r="AR50" i="1" s="1"/>
  <c r="T38" i="1"/>
  <c r="AR38" i="1" s="1"/>
  <c r="T85" i="1"/>
  <c r="AR85" i="1" s="1"/>
  <c r="T115" i="1"/>
  <c r="AR115" i="1" s="1"/>
  <c r="T123" i="1"/>
  <c r="AR123" i="1" s="1"/>
  <c r="T131" i="1"/>
  <c r="AR131" i="1" s="1"/>
  <c r="T138" i="1"/>
  <c r="AR138" i="1" s="1"/>
  <c r="T108" i="1"/>
  <c r="AR108" i="1" s="1"/>
  <c r="T142" i="1"/>
  <c r="AR142" i="1" s="1"/>
  <c r="T176" i="1"/>
  <c r="AR176" i="1" s="1"/>
  <c r="T116" i="1"/>
  <c r="AR116" i="1" s="1"/>
  <c r="T135" i="1"/>
  <c r="AR135" i="1" s="1"/>
  <c r="T193" i="1"/>
  <c r="AR193" i="1" s="1"/>
  <c r="T294" i="1"/>
  <c r="AR294" i="1" s="1"/>
  <c r="T302" i="1"/>
  <c r="AR302" i="1" s="1"/>
  <c r="T299" i="1"/>
  <c r="AR299" i="1" s="1"/>
  <c r="T368" i="1"/>
  <c r="AR368" i="1" s="1"/>
  <c r="O311" i="1"/>
  <c r="AV311" i="1" s="1"/>
  <c r="AW311" i="1" s="1"/>
  <c r="T335" i="1"/>
  <c r="AR335" i="1" s="1"/>
  <c r="T489" i="1"/>
  <c r="AR489" i="1" s="1"/>
  <c r="T405" i="1"/>
  <c r="AR405" i="1" s="1"/>
  <c r="T471" i="1"/>
  <c r="AR471" i="1" s="1"/>
  <c r="T197" i="1"/>
  <c r="AR197" i="1" s="1"/>
  <c r="T349" i="1"/>
  <c r="AR349" i="1" s="1"/>
  <c r="T249" i="1"/>
  <c r="AR249" i="1" s="1"/>
  <c r="T337" i="1"/>
  <c r="AR337" i="1" s="1"/>
  <c r="T411" i="1"/>
  <c r="AR411" i="1" s="1"/>
  <c r="T15" i="1"/>
  <c r="AR15" i="1" s="1"/>
  <c r="T77" i="1"/>
  <c r="AR77" i="1" s="1"/>
  <c r="T110" i="1"/>
  <c r="AR110" i="1" s="1"/>
  <c r="T92" i="1"/>
  <c r="AR92" i="1" s="1"/>
  <c r="Q102" i="1"/>
  <c r="U102" i="1" s="1"/>
  <c r="BU102" i="1" s="1"/>
  <c r="T158" i="1"/>
  <c r="AR158" i="1" s="1"/>
  <c r="T23" i="1"/>
  <c r="AR23" i="1" s="1"/>
  <c r="T46" i="1"/>
  <c r="AR46" i="1" s="1"/>
  <c r="T286" i="1"/>
  <c r="AR286" i="1" s="1"/>
  <c r="T213" i="1"/>
  <c r="AR213" i="1" s="1"/>
  <c r="T283" i="1"/>
  <c r="AR283" i="1" s="1"/>
  <c r="T316" i="1"/>
  <c r="AR316" i="1" s="1"/>
  <c r="T328" i="1"/>
  <c r="AR328" i="1" s="1"/>
  <c r="T348" i="1"/>
  <c r="AR348" i="1" s="1"/>
  <c r="T429" i="1"/>
  <c r="AR429" i="1" s="1"/>
  <c r="T198" i="1"/>
  <c r="AR198" i="1" s="1"/>
  <c r="T341" i="1"/>
  <c r="AR341" i="1" s="1"/>
  <c r="U373" i="1"/>
  <c r="BU373" i="1" s="1"/>
  <c r="T391" i="1"/>
  <c r="AR391" i="1" s="1"/>
  <c r="T463" i="1"/>
  <c r="AR463" i="1" s="1"/>
  <c r="T303" i="1"/>
  <c r="AR303" i="1" s="1"/>
  <c r="T339" i="1"/>
  <c r="AR339" i="1" s="1"/>
  <c r="T57" i="1"/>
  <c r="AR57" i="1" s="1"/>
  <c r="T252" i="1"/>
  <c r="AR252" i="1" s="1"/>
  <c r="T275" i="1"/>
  <c r="AR275" i="1" s="1"/>
  <c r="T292" i="1"/>
  <c r="AR292" i="1" s="1"/>
  <c r="T160" i="1"/>
  <c r="AR160" i="1" s="1"/>
  <c r="T356" i="1"/>
  <c r="AR356" i="1" s="1"/>
  <c r="T119" i="1"/>
  <c r="AR119" i="1" s="1"/>
  <c r="T310" i="1"/>
  <c r="AR310" i="1" s="1"/>
  <c r="T34" i="1"/>
  <c r="AR34" i="1" s="1"/>
  <c r="T81" i="1"/>
  <c r="AR81" i="1" s="1"/>
  <c r="T164" i="1"/>
  <c r="AR164" i="1" s="1"/>
  <c r="T112" i="1"/>
  <c r="AR112" i="1" s="1"/>
  <c r="T419" i="1"/>
  <c r="AR419" i="1" s="1"/>
  <c r="T433" i="1"/>
  <c r="AR433" i="1" s="1"/>
  <c r="O377" i="1"/>
  <c r="T377" i="1"/>
  <c r="AR377" i="1" s="1"/>
  <c r="T22" i="1"/>
  <c r="AR22" i="1" s="1"/>
  <c r="T28" i="1"/>
  <c r="AR28" i="1" s="1"/>
  <c r="T127" i="1"/>
  <c r="AR127" i="1" s="1"/>
  <c r="T118" i="1"/>
  <c r="AR118" i="1" s="1"/>
  <c r="T307" i="1"/>
  <c r="AR307" i="1" s="1"/>
  <c r="T332" i="1"/>
  <c r="AR332" i="1" s="1"/>
  <c r="T364" i="1"/>
  <c r="AR364" i="1" s="1"/>
  <c r="T380" i="1"/>
  <c r="AR380" i="1" s="1"/>
  <c r="T295" i="1"/>
  <c r="AR295" i="1" s="1"/>
  <c r="T439" i="1"/>
  <c r="AR439" i="1" s="1"/>
  <c r="T457" i="1"/>
  <c r="AR457" i="1" s="1"/>
  <c r="T25" i="1"/>
  <c r="AR25" i="1" s="1"/>
  <c r="T174" i="1"/>
  <c r="AR174" i="1" s="1"/>
  <c r="T256" i="1"/>
  <c r="AR256" i="1" s="1"/>
  <c r="T288" i="1"/>
  <c r="AR288" i="1" s="1"/>
  <c r="T276" i="1"/>
  <c r="AR276" i="1" s="1"/>
  <c r="O361" i="1"/>
  <c r="T361" i="1"/>
  <c r="AR361" i="1" s="1"/>
  <c r="T11" i="1"/>
  <c r="AR11" i="1" s="1"/>
  <c r="T18" i="1"/>
  <c r="AR18" i="1" s="1"/>
  <c r="T42" i="1"/>
  <c r="AR42" i="1" s="1"/>
  <c r="T75" i="1"/>
  <c r="AR75" i="1" s="1"/>
  <c r="T152" i="1"/>
  <c r="AR152" i="1" s="1"/>
  <c r="T251" i="1"/>
  <c r="AR251" i="1" s="1"/>
  <c r="T267" i="1"/>
  <c r="AR267" i="1" s="1"/>
  <c r="T217" i="1"/>
  <c r="AR217" i="1" s="1"/>
  <c r="T396" i="1"/>
  <c r="AR396" i="1" s="1"/>
  <c r="T421" i="1"/>
  <c r="AR421" i="1" s="1"/>
  <c r="T451" i="1"/>
  <c r="AR451" i="1" s="1"/>
  <c r="T202" i="1"/>
  <c r="AR202" i="1" s="1"/>
  <c r="T210" i="1"/>
  <c r="AR210" i="1" s="1"/>
  <c r="T308" i="1"/>
  <c r="AR308" i="1" s="1"/>
  <c r="T241" i="1"/>
  <c r="AR241" i="1" s="1"/>
  <c r="T353" i="1"/>
  <c r="AR353" i="1" s="1"/>
  <c r="O98" i="1"/>
  <c r="T98" i="1"/>
  <c r="AR98" i="1" s="1"/>
  <c r="T369" i="1"/>
  <c r="AR369" i="1" s="1"/>
  <c r="T240" i="1"/>
  <c r="AR240" i="1" s="1"/>
  <c r="T105" i="1"/>
  <c r="AR105" i="1" s="1"/>
  <c r="T146" i="1"/>
  <c r="AR146" i="1" s="1"/>
  <c r="T291" i="1"/>
  <c r="AR291" i="1" s="1"/>
  <c r="T320" i="1"/>
  <c r="AR320" i="1" s="1"/>
  <c r="T404" i="1"/>
  <c r="AR404" i="1" s="1"/>
  <c r="T379" i="1"/>
  <c r="AR379" i="1" s="1"/>
  <c r="T387" i="1"/>
  <c r="AR387" i="1" s="1"/>
  <c r="T423" i="1"/>
  <c r="AR423" i="1" s="1"/>
  <c r="T69" i="1"/>
  <c r="AR69" i="1" s="1"/>
  <c r="T124" i="1"/>
  <c r="AR124" i="1" s="1"/>
  <c r="T170" i="1"/>
  <c r="AR170" i="1" s="1"/>
  <c r="T29" i="1"/>
  <c r="AR29" i="1" s="1"/>
  <c r="T418" i="1"/>
  <c r="AR418" i="1" s="1"/>
  <c r="O86" i="1"/>
  <c r="AV86" i="1" s="1"/>
  <c r="AW86" i="1" s="1"/>
  <c r="T86" i="1"/>
  <c r="AR86" i="1" s="1"/>
  <c r="O148" i="1"/>
  <c r="AV148" i="1" s="1"/>
  <c r="AW148" i="1" s="1"/>
  <c r="T148" i="1"/>
  <c r="AR148" i="1" s="1"/>
  <c r="O236" i="1"/>
  <c r="T236" i="1"/>
  <c r="AR236" i="1" s="1"/>
  <c r="Q245" i="1"/>
  <c r="U245" i="1" s="1"/>
  <c r="BU245" i="1" s="1"/>
  <c r="T245" i="1"/>
  <c r="AR245" i="1" s="1"/>
  <c r="T325" i="1"/>
  <c r="AR325" i="1" s="1"/>
  <c r="O71" i="1"/>
  <c r="T71" i="1"/>
  <c r="AR71" i="1" s="1"/>
  <c r="O140" i="1"/>
  <c r="T140" i="1"/>
  <c r="AR140" i="1" s="1"/>
  <c r="O144" i="1"/>
  <c r="AV144" i="1" s="1"/>
  <c r="AW144" i="1" s="1"/>
  <c r="T144" i="1"/>
  <c r="AR144" i="1" s="1"/>
  <c r="O166" i="1"/>
  <c r="AV166" i="1" s="1"/>
  <c r="AW166" i="1" s="1"/>
  <c r="T166" i="1"/>
  <c r="AR166" i="1" s="1"/>
  <c r="O182" i="1"/>
  <c r="AV182" i="1" s="1"/>
  <c r="AW182" i="1" s="1"/>
  <c r="T182" i="1"/>
  <c r="AR182" i="1" s="1"/>
  <c r="O222" i="1"/>
  <c r="AV222" i="1" s="1"/>
  <c r="AW222" i="1" s="1"/>
  <c r="T222" i="1"/>
  <c r="AR222" i="1" s="1"/>
  <c r="O248" i="1"/>
  <c r="AV248" i="1" s="1"/>
  <c r="AW248" i="1" s="1"/>
  <c r="T248" i="1"/>
  <c r="AR248" i="1" s="1"/>
  <c r="O264" i="1"/>
  <c r="AV264" i="1" s="1"/>
  <c r="AW264" i="1" s="1"/>
  <c r="T264" i="1"/>
  <c r="AR264" i="1" s="1"/>
  <c r="T329" i="1"/>
  <c r="AR329" i="1" s="1"/>
  <c r="O393" i="1"/>
  <c r="AV393" i="1" s="1"/>
  <c r="AW393" i="1" s="1"/>
  <c r="T393" i="1"/>
  <c r="AR393" i="1" s="1"/>
  <c r="O357" i="1"/>
  <c r="AV357" i="1" s="1"/>
  <c r="AW357" i="1" s="1"/>
  <c r="T357" i="1"/>
  <c r="AR357" i="1" s="1"/>
  <c r="O365" i="1"/>
  <c r="T365" i="1"/>
  <c r="AR365" i="1" s="1"/>
  <c r="T467" i="1"/>
  <c r="AR467" i="1" s="1"/>
  <c r="Q26" i="1"/>
  <c r="U26" i="1" s="1"/>
  <c r="BU26" i="1" s="1"/>
  <c r="T26" i="1"/>
  <c r="AR26" i="1" s="1"/>
  <c r="O226" i="1"/>
  <c r="AV226" i="1" s="1"/>
  <c r="AW226" i="1" s="1"/>
  <c r="T226" i="1"/>
  <c r="AR226" i="1" s="1"/>
  <c r="Q261" i="1"/>
  <c r="U261" i="1" s="1"/>
  <c r="BU261" i="1" s="1"/>
  <c r="T261" i="1"/>
  <c r="AR261" i="1" s="1"/>
  <c r="T333" i="1"/>
  <c r="AR333" i="1" s="1"/>
  <c r="O381" i="1"/>
  <c r="AV381" i="1" s="1"/>
  <c r="AW381" i="1" s="1"/>
  <c r="T381" i="1"/>
  <c r="AR381" i="1" s="1"/>
  <c r="T155" i="1"/>
  <c r="AR155" i="1" s="1"/>
  <c r="T488" i="1"/>
  <c r="AR488" i="1" s="1"/>
  <c r="O178" i="1"/>
  <c r="AV178" i="1" s="1"/>
  <c r="AW178" i="1" s="1"/>
  <c r="T178" i="1"/>
  <c r="AR178" i="1" s="1"/>
  <c r="O214" i="1"/>
  <c r="AV214" i="1" s="1"/>
  <c r="AW214" i="1" s="1"/>
  <c r="T214" i="1"/>
  <c r="AR214" i="1" s="1"/>
  <c r="O218" i="1"/>
  <c r="T218" i="1"/>
  <c r="AR218" i="1" s="1"/>
  <c r="O397" i="1"/>
  <c r="AV397" i="1" s="1"/>
  <c r="AW397" i="1" s="1"/>
  <c r="T397" i="1"/>
  <c r="AR397" i="1" s="1"/>
  <c r="T447" i="1"/>
  <c r="AR447" i="1" s="1"/>
  <c r="T51" i="1"/>
  <c r="AR51" i="1" s="1"/>
  <c r="O51" i="1"/>
  <c r="T141" i="1"/>
  <c r="AR141" i="1" s="1"/>
  <c r="O141" i="1"/>
  <c r="AV141" i="1" s="1"/>
  <c r="AW141" i="1" s="1"/>
  <c r="T230" i="1"/>
  <c r="AR230" i="1" s="1"/>
  <c r="O230" i="1"/>
  <c r="AV230" i="1" s="1"/>
  <c r="AW230" i="1" s="1"/>
  <c r="T254" i="1"/>
  <c r="AR254" i="1" s="1"/>
  <c r="O254" i="1"/>
  <c r="AV254" i="1" s="1"/>
  <c r="AW254" i="1" s="1"/>
  <c r="T426" i="1"/>
  <c r="AR426" i="1" s="1"/>
  <c r="O402" i="1"/>
  <c r="T402" i="1"/>
  <c r="AR402" i="1" s="1"/>
  <c r="O482" i="1"/>
  <c r="T482" i="1"/>
  <c r="AR482" i="1" s="1"/>
  <c r="T438" i="1"/>
  <c r="AR438" i="1" s="1"/>
  <c r="O438" i="1"/>
  <c r="AV438" i="1" s="1"/>
  <c r="AW438" i="1" s="1"/>
  <c r="T41" i="1"/>
  <c r="AR41" i="1" s="1"/>
  <c r="O41" i="1"/>
  <c r="AV41" i="1" s="1"/>
  <c r="AW41" i="1" s="1"/>
  <c r="T31" i="1"/>
  <c r="AR31" i="1" s="1"/>
  <c r="O31" i="1"/>
  <c r="AV31" i="1" s="1"/>
  <c r="AW31" i="1" s="1"/>
  <c r="T39" i="1"/>
  <c r="AR39" i="1" s="1"/>
  <c r="O39" i="1"/>
  <c r="AV39" i="1" s="1"/>
  <c r="AW39" i="1" s="1"/>
  <c r="T68" i="1"/>
  <c r="AR68" i="1" s="1"/>
  <c r="O68" i="1"/>
  <c r="AV68" i="1" s="1"/>
  <c r="AW68" i="1" s="1"/>
  <c r="T60" i="1"/>
  <c r="AR60" i="1" s="1"/>
  <c r="O60" i="1"/>
  <c r="AV60" i="1" s="1"/>
  <c r="AW60" i="1" s="1"/>
  <c r="T66" i="1"/>
  <c r="AR66" i="1" s="1"/>
  <c r="O66" i="1"/>
  <c r="AV66" i="1" s="1"/>
  <c r="AW66" i="1" s="1"/>
  <c r="T87" i="1"/>
  <c r="AR87" i="1" s="1"/>
  <c r="O87" i="1"/>
  <c r="AV87" i="1" s="1"/>
  <c r="AW87" i="1" s="1"/>
  <c r="T103" i="1"/>
  <c r="AR103" i="1" s="1"/>
  <c r="O103" i="1"/>
  <c r="AV103" i="1" s="1"/>
  <c r="AW103" i="1" s="1"/>
  <c r="T133" i="1"/>
  <c r="AR133" i="1" s="1"/>
  <c r="O133" i="1"/>
  <c r="AV133" i="1" s="1"/>
  <c r="AW133" i="1" s="1"/>
  <c r="T167" i="1"/>
  <c r="AR167" i="1" s="1"/>
  <c r="O167" i="1"/>
  <c r="T183" i="1"/>
  <c r="AR183" i="1" s="1"/>
  <c r="O183" i="1"/>
  <c r="AV183" i="1" s="1"/>
  <c r="AW183" i="1" s="1"/>
  <c r="T189" i="1"/>
  <c r="AR189" i="1" s="1"/>
  <c r="O189" i="1"/>
  <c r="AV189" i="1" s="1"/>
  <c r="AW189" i="1" s="1"/>
  <c r="T99" i="1"/>
  <c r="AR99" i="1" s="1"/>
  <c r="O99" i="1"/>
  <c r="T165" i="1"/>
  <c r="AR165" i="1" s="1"/>
  <c r="O165" i="1"/>
  <c r="AV165" i="1" s="1"/>
  <c r="AW165" i="1" s="1"/>
  <c r="T173" i="1"/>
  <c r="AR173" i="1" s="1"/>
  <c r="O173" i="1"/>
  <c r="AV173" i="1" s="1"/>
  <c r="AW173" i="1" s="1"/>
  <c r="T181" i="1"/>
  <c r="AR181" i="1" s="1"/>
  <c r="O181" i="1"/>
  <c r="AV181" i="1" s="1"/>
  <c r="AW181" i="1" s="1"/>
  <c r="T126" i="1"/>
  <c r="AR126" i="1" s="1"/>
  <c r="O204" i="1"/>
  <c r="AV204" i="1" s="1"/>
  <c r="AW204" i="1" s="1"/>
  <c r="T204" i="1"/>
  <c r="AR204" i="1" s="1"/>
  <c r="O212" i="1"/>
  <c r="AV212" i="1" s="1"/>
  <c r="AW212" i="1" s="1"/>
  <c r="T212" i="1"/>
  <c r="AR212" i="1" s="1"/>
  <c r="O220" i="1"/>
  <c r="AV220" i="1" s="1"/>
  <c r="AW220" i="1" s="1"/>
  <c r="T220" i="1"/>
  <c r="AR220" i="1" s="1"/>
  <c r="O228" i="1"/>
  <c r="AV228" i="1" s="1"/>
  <c r="AW228" i="1" s="1"/>
  <c r="T228" i="1"/>
  <c r="AR228" i="1" s="1"/>
  <c r="O313" i="1"/>
  <c r="T313" i="1"/>
  <c r="AR313" i="1" s="1"/>
  <c r="T321" i="1"/>
  <c r="AR321" i="1" s="1"/>
  <c r="O321" i="1"/>
  <c r="AV321" i="1" s="1"/>
  <c r="AW321" i="1" s="1"/>
  <c r="O191" i="1"/>
  <c r="T191" i="1"/>
  <c r="AR191" i="1" s="1"/>
  <c r="O281" i="1"/>
  <c r="AV281" i="1" s="1"/>
  <c r="AW281" i="1" s="1"/>
  <c r="T281" i="1"/>
  <c r="AR281" i="1" s="1"/>
  <c r="O289" i="1"/>
  <c r="AV289" i="1" s="1"/>
  <c r="AW289" i="1" s="1"/>
  <c r="T289" i="1"/>
  <c r="AR289" i="1" s="1"/>
  <c r="O297" i="1"/>
  <c r="AV297" i="1" s="1"/>
  <c r="AW297" i="1" s="1"/>
  <c r="T297" i="1"/>
  <c r="AR297" i="1" s="1"/>
  <c r="O305" i="1"/>
  <c r="AV305" i="1" s="1"/>
  <c r="AW305" i="1" s="1"/>
  <c r="T305" i="1"/>
  <c r="AR305" i="1" s="1"/>
  <c r="T334" i="1"/>
  <c r="AR334" i="1" s="1"/>
  <c r="O334" i="1"/>
  <c r="AV334" i="1" s="1"/>
  <c r="AW334" i="1" s="1"/>
  <c r="T350" i="1"/>
  <c r="AR350" i="1" s="1"/>
  <c r="O350" i="1"/>
  <c r="T366" i="1"/>
  <c r="AR366" i="1" s="1"/>
  <c r="O366" i="1"/>
  <c r="AV366" i="1" s="1"/>
  <c r="AW366" i="1" s="1"/>
  <c r="T382" i="1"/>
  <c r="AR382" i="1" s="1"/>
  <c r="O382" i="1"/>
  <c r="AV382" i="1" s="1"/>
  <c r="AW382" i="1" s="1"/>
  <c r="O390" i="1"/>
  <c r="T390" i="1"/>
  <c r="AR390" i="1" s="1"/>
  <c r="U426" i="1"/>
  <c r="BU426" i="1" s="1"/>
  <c r="T436" i="1"/>
  <c r="AR436" i="1" s="1"/>
  <c r="O436" i="1"/>
  <c r="T444" i="1"/>
  <c r="AR444" i="1" s="1"/>
  <c r="O444" i="1"/>
  <c r="AV444" i="1" s="1"/>
  <c r="AW444" i="1" s="1"/>
  <c r="T452" i="1"/>
  <c r="AR452" i="1" s="1"/>
  <c r="O452" i="1"/>
  <c r="T460" i="1"/>
  <c r="AR460" i="1" s="1"/>
  <c r="O460" i="1"/>
  <c r="T468" i="1"/>
  <c r="AR468" i="1" s="1"/>
  <c r="O468" i="1"/>
  <c r="AV468" i="1" s="1"/>
  <c r="AW468" i="1" s="1"/>
  <c r="T476" i="1"/>
  <c r="AR476" i="1" s="1"/>
  <c r="O476" i="1"/>
  <c r="T319" i="1"/>
  <c r="AR319" i="1" s="1"/>
  <c r="O319" i="1"/>
  <c r="AV319" i="1" s="1"/>
  <c r="AW319" i="1" s="1"/>
  <c r="O398" i="1"/>
  <c r="AV398" i="1" s="1"/>
  <c r="AW398" i="1" s="1"/>
  <c r="T398" i="1"/>
  <c r="AR398" i="1" s="1"/>
  <c r="T414" i="1"/>
  <c r="AR414" i="1" s="1"/>
  <c r="T430" i="1"/>
  <c r="AR430" i="1" s="1"/>
  <c r="T434" i="1"/>
  <c r="AR434" i="1" s="1"/>
  <c r="O434" i="1"/>
  <c r="AV434" i="1" s="1"/>
  <c r="AW434" i="1" s="1"/>
  <c r="T450" i="1"/>
  <c r="AR450" i="1" s="1"/>
  <c r="O450" i="1"/>
  <c r="T466" i="1"/>
  <c r="AR466" i="1" s="1"/>
  <c r="O466" i="1"/>
  <c r="AV466" i="1" s="1"/>
  <c r="AW466" i="1" s="1"/>
  <c r="O8" i="1"/>
  <c r="AV8" i="1" s="1"/>
  <c r="AW8" i="1" s="1"/>
  <c r="T8" i="1"/>
  <c r="AR8" i="1" s="1"/>
  <c r="O13" i="1"/>
  <c r="T13" i="1"/>
  <c r="T492" i="1"/>
  <c r="AR492" i="1" s="1"/>
  <c r="T496" i="1"/>
  <c r="AR496" i="1" s="1"/>
  <c r="T35" i="1"/>
  <c r="AR35" i="1" s="1"/>
  <c r="O35" i="1"/>
  <c r="AV35" i="1" s="1"/>
  <c r="AW35" i="1" s="1"/>
  <c r="T43" i="1"/>
  <c r="AR43" i="1" s="1"/>
  <c r="O43" i="1"/>
  <c r="O74" i="1"/>
  <c r="AV74" i="1" s="1"/>
  <c r="AW74" i="1" s="1"/>
  <c r="T74" i="1"/>
  <c r="AR74" i="1" s="1"/>
  <c r="T70" i="1"/>
  <c r="AR70" i="1" s="1"/>
  <c r="O70" i="1"/>
  <c r="AV70" i="1" s="1"/>
  <c r="AW70" i="1" s="1"/>
  <c r="T171" i="1"/>
  <c r="AR171" i="1" s="1"/>
  <c r="O171" i="1"/>
  <c r="AV171" i="1" s="1"/>
  <c r="AW171" i="1" s="1"/>
  <c r="O203" i="1"/>
  <c r="AV203" i="1" s="1"/>
  <c r="AW203" i="1" s="1"/>
  <c r="T203" i="1"/>
  <c r="AR203" i="1" s="1"/>
  <c r="O219" i="1"/>
  <c r="AV219" i="1" s="1"/>
  <c r="AW219" i="1" s="1"/>
  <c r="T219" i="1"/>
  <c r="AR219" i="1" s="1"/>
  <c r="T246" i="1"/>
  <c r="AR246" i="1" s="1"/>
  <c r="O246" i="1"/>
  <c r="AV246" i="1" s="1"/>
  <c r="AW246" i="1" s="1"/>
  <c r="T270" i="1"/>
  <c r="AR270" i="1" s="1"/>
  <c r="O270" i="1"/>
  <c r="T338" i="1"/>
  <c r="AR338" i="1" s="1"/>
  <c r="O338" i="1"/>
  <c r="AV338" i="1" s="1"/>
  <c r="AW338" i="1" s="1"/>
  <c r="T370" i="1"/>
  <c r="AR370" i="1" s="1"/>
  <c r="O370" i="1"/>
  <c r="AV370" i="1" s="1"/>
  <c r="AW370" i="1" s="1"/>
  <c r="T386" i="1"/>
  <c r="AR386" i="1" s="1"/>
  <c r="O386" i="1"/>
  <c r="T502" i="1"/>
  <c r="AR502" i="1" s="1"/>
  <c r="O502" i="1"/>
  <c r="AV502" i="1" s="1"/>
  <c r="AW502" i="1" s="1"/>
  <c r="T424" i="1"/>
  <c r="AR424" i="1" s="1"/>
  <c r="O424" i="1"/>
  <c r="T27" i="1"/>
  <c r="AR27" i="1" s="1"/>
  <c r="O27" i="1"/>
  <c r="AV27" i="1" s="1"/>
  <c r="AW27" i="1" s="1"/>
  <c r="T37" i="1"/>
  <c r="AR37" i="1" s="1"/>
  <c r="O78" i="1"/>
  <c r="AV78" i="1" s="1"/>
  <c r="AW78" i="1" s="1"/>
  <c r="T78" i="1"/>
  <c r="AR78" i="1" s="1"/>
  <c r="T58" i="1"/>
  <c r="AR58" i="1" s="1"/>
  <c r="T47" i="1"/>
  <c r="AR47" i="1" s="1"/>
  <c r="O47" i="1"/>
  <c r="T83" i="1"/>
  <c r="AR83" i="1" s="1"/>
  <c r="O83" i="1"/>
  <c r="T54" i="1"/>
  <c r="AR54" i="1" s="1"/>
  <c r="T95" i="1"/>
  <c r="AR95" i="1" s="1"/>
  <c r="O95" i="1"/>
  <c r="AV95" i="1" s="1"/>
  <c r="AW95" i="1" s="1"/>
  <c r="T62" i="1"/>
  <c r="AR62" i="1" s="1"/>
  <c r="O104" i="1"/>
  <c r="T104" i="1"/>
  <c r="AR104" i="1" s="1"/>
  <c r="T125" i="1"/>
  <c r="AR125" i="1" s="1"/>
  <c r="O125" i="1"/>
  <c r="AV125" i="1" s="1"/>
  <c r="AW125" i="1" s="1"/>
  <c r="T96" i="1"/>
  <c r="AR96" i="1" s="1"/>
  <c r="O96" i="1"/>
  <c r="AV96" i="1" s="1"/>
  <c r="AW96" i="1" s="1"/>
  <c r="T109" i="1"/>
  <c r="AR109" i="1" s="1"/>
  <c r="O109" i="1"/>
  <c r="AV109" i="1" s="1"/>
  <c r="AW109" i="1" s="1"/>
  <c r="T113" i="1"/>
  <c r="AR113" i="1" s="1"/>
  <c r="O113" i="1"/>
  <c r="T117" i="1"/>
  <c r="AR117" i="1" s="1"/>
  <c r="O117" i="1"/>
  <c r="AV117" i="1" s="1"/>
  <c r="AW117" i="1" s="1"/>
  <c r="T121" i="1"/>
  <c r="AR121" i="1" s="1"/>
  <c r="O121" i="1"/>
  <c r="AV121" i="1" s="1"/>
  <c r="AW121" i="1" s="1"/>
  <c r="O129" i="1"/>
  <c r="AV129" i="1" s="1"/>
  <c r="AW129" i="1" s="1"/>
  <c r="T129" i="1"/>
  <c r="AR129" i="1" s="1"/>
  <c r="O137" i="1"/>
  <c r="AV137" i="1" s="1"/>
  <c r="AW137" i="1" s="1"/>
  <c r="T137" i="1"/>
  <c r="AR137" i="1" s="1"/>
  <c r="O145" i="1"/>
  <c r="AV145" i="1" s="1"/>
  <c r="AW145" i="1" s="1"/>
  <c r="T145" i="1"/>
  <c r="AR145" i="1" s="1"/>
  <c r="T163" i="1"/>
  <c r="AR163" i="1" s="1"/>
  <c r="O163" i="1"/>
  <c r="AV163" i="1" s="1"/>
  <c r="AW163" i="1" s="1"/>
  <c r="T179" i="1"/>
  <c r="AR179" i="1" s="1"/>
  <c r="O179" i="1"/>
  <c r="AV179" i="1" s="1"/>
  <c r="AW179" i="1" s="1"/>
  <c r="T185" i="1"/>
  <c r="AR185" i="1" s="1"/>
  <c r="O185" i="1"/>
  <c r="AV185" i="1" s="1"/>
  <c r="AW185" i="1" s="1"/>
  <c r="T151" i="1"/>
  <c r="AR151" i="1" s="1"/>
  <c r="T153" i="1"/>
  <c r="AR153" i="1" s="1"/>
  <c r="O153" i="1"/>
  <c r="AV153" i="1" s="1"/>
  <c r="AW153" i="1" s="1"/>
  <c r="T199" i="1"/>
  <c r="AR199" i="1" s="1"/>
  <c r="O199" i="1"/>
  <c r="O207" i="1"/>
  <c r="T207" i="1"/>
  <c r="AR207" i="1" s="1"/>
  <c r="O215" i="1"/>
  <c r="AV215" i="1" s="1"/>
  <c r="AW215" i="1" s="1"/>
  <c r="T215" i="1"/>
  <c r="AR215" i="1" s="1"/>
  <c r="O223" i="1"/>
  <c r="AV223" i="1" s="1"/>
  <c r="AW223" i="1" s="1"/>
  <c r="T223" i="1"/>
  <c r="AR223" i="1" s="1"/>
  <c r="T234" i="1"/>
  <c r="AR234" i="1" s="1"/>
  <c r="O234" i="1"/>
  <c r="AV234" i="1" s="1"/>
  <c r="AW234" i="1" s="1"/>
  <c r="T242" i="1"/>
  <c r="AR242" i="1" s="1"/>
  <c r="O242" i="1"/>
  <c r="AV242" i="1" s="1"/>
  <c r="AW242" i="1" s="1"/>
  <c r="T250" i="1"/>
  <c r="AR250" i="1" s="1"/>
  <c r="O250" i="1"/>
  <c r="T258" i="1"/>
  <c r="AR258" i="1" s="1"/>
  <c r="O258" i="1"/>
  <c r="AV258" i="1" s="1"/>
  <c r="AW258" i="1" s="1"/>
  <c r="T266" i="1"/>
  <c r="AR266" i="1" s="1"/>
  <c r="O266" i="1"/>
  <c r="AV266" i="1" s="1"/>
  <c r="AW266" i="1" s="1"/>
  <c r="T277" i="1"/>
  <c r="AR277" i="1" s="1"/>
  <c r="O277" i="1"/>
  <c r="AV277" i="1" s="1"/>
  <c r="AW277" i="1" s="1"/>
  <c r="T285" i="1"/>
  <c r="AR285" i="1" s="1"/>
  <c r="O285" i="1"/>
  <c r="AV285" i="1" s="1"/>
  <c r="AW285" i="1" s="1"/>
  <c r="T293" i="1"/>
  <c r="AR293" i="1" s="1"/>
  <c r="O293" i="1"/>
  <c r="AV293" i="1" s="1"/>
  <c r="AW293" i="1" s="1"/>
  <c r="T301" i="1"/>
  <c r="AR301" i="1" s="1"/>
  <c r="O301" i="1"/>
  <c r="AV301" i="1" s="1"/>
  <c r="AW301" i="1" s="1"/>
  <c r="T309" i="1"/>
  <c r="AR309" i="1" s="1"/>
  <c r="O309" i="1"/>
  <c r="O208" i="1"/>
  <c r="AV208" i="1" s="1"/>
  <c r="AW208" i="1" s="1"/>
  <c r="T208" i="1"/>
  <c r="AR208" i="1" s="1"/>
  <c r="O216" i="1"/>
  <c r="AV216" i="1" s="1"/>
  <c r="AW216" i="1" s="1"/>
  <c r="T216" i="1"/>
  <c r="AR216" i="1" s="1"/>
  <c r="O224" i="1"/>
  <c r="T224" i="1"/>
  <c r="AR224" i="1" s="1"/>
  <c r="T274" i="1"/>
  <c r="AR274" i="1" s="1"/>
  <c r="O274" i="1"/>
  <c r="AV274" i="1" s="1"/>
  <c r="AW274" i="1" s="1"/>
  <c r="T282" i="1"/>
  <c r="AR282" i="1" s="1"/>
  <c r="O282" i="1"/>
  <c r="AV282" i="1" s="1"/>
  <c r="AW282" i="1" s="1"/>
  <c r="T290" i="1"/>
  <c r="AR290" i="1" s="1"/>
  <c r="O290" i="1"/>
  <c r="AV290" i="1" s="1"/>
  <c r="AW290" i="1" s="1"/>
  <c r="T298" i="1"/>
  <c r="AR298" i="1" s="1"/>
  <c r="O298" i="1"/>
  <c r="AV298" i="1" s="1"/>
  <c r="AW298" i="1" s="1"/>
  <c r="T306" i="1"/>
  <c r="AR306" i="1" s="1"/>
  <c r="O306" i="1"/>
  <c r="T315" i="1"/>
  <c r="AR315" i="1" s="1"/>
  <c r="O315" i="1"/>
  <c r="AV315" i="1" s="1"/>
  <c r="AW315" i="1" s="1"/>
  <c r="T330" i="1"/>
  <c r="AR330" i="1" s="1"/>
  <c r="O330" i="1"/>
  <c r="AV330" i="1" s="1"/>
  <c r="AW330" i="1" s="1"/>
  <c r="T346" i="1"/>
  <c r="AR346" i="1" s="1"/>
  <c r="O346" i="1"/>
  <c r="AV346" i="1" s="1"/>
  <c r="AW346" i="1" s="1"/>
  <c r="T362" i="1"/>
  <c r="AR362" i="1" s="1"/>
  <c r="O362" i="1"/>
  <c r="AV362" i="1" s="1"/>
  <c r="AW362" i="1" s="1"/>
  <c r="T378" i="1"/>
  <c r="AR378" i="1" s="1"/>
  <c r="O378" i="1"/>
  <c r="T56" i="1"/>
  <c r="AR56" i="1" s="1"/>
  <c r="O56" i="1"/>
  <c r="AV56" i="1" s="1"/>
  <c r="AW56" i="1" s="1"/>
  <c r="O486" i="1"/>
  <c r="AV486" i="1" s="1"/>
  <c r="AW486" i="1" s="1"/>
  <c r="T486" i="1"/>
  <c r="AR486" i="1" s="1"/>
  <c r="T416" i="1"/>
  <c r="AR416" i="1" s="1"/>
  <c r="O416" i="1"/>
  <c r="T432" i="1"/>
  <c r="AR432" i="1" s="1"/>
  <c r="O432" i="1"/>
  <c r="AV432" i="1" s="1"/>
  <c r="AW432" i="1" s="1"/>
  <c r="T446" i="1"/>
  <c r="AR446" i="1" s="1"/>
  <c r="O446" i="1"/>
  <c r="AV446" i="1" s="1"/>
  <c r="AW446" i="1" s="1"/>
  <c r="T462" i="1"/>
  <c r="AR462" i="1" s="1"/>
  <c r="O462" i="1"/>
  <c r="AV462" i="1" s="1"/>
  <c r="AW462" i="1" s="1"/>
  <c r="T478" i="1"/>
  <c r="AR478" i="1" s="1"/>
  <c r="O478" i="1"/>
  <c r="O45" i="1"/>
  <c r="T80" i="1"/>
  <c r="AR80" i="1" s="1"/>
  <c r="O80" i="1"/>
  <c r="O187" i="1"/>
  <c r="T187" i="1"/>
  <c r="AR187" i="1" s="1"/>
  <c r="O211" i="1"/>
  <c r="AV211" i="1" s="1"/>
  <c r="AW211" i="1" s="1"/>
  <c r="T211" i="1"/>
  <c r="AR211" i="1" s="1"/>
  <c r="O227" i="1"/>
  <c r="AV227" i="1" s="1"/>
  <c r="AW227" i="1" s="1"/>
  <c r="T227" i="1"/>
  <c r="AR227" i="1" s="1"/>
  <c r="T238" i="1"/>
  <c r="AR238" i="1" s="1"/>
  <c r="O238" i="1"/>
  <c r="T262" i="1"/>
  <c r="AR262" i="1" s="1"/>
  <c r="O262" i="1"/>
  <c r="AV262" i="1" s="1"/>
  <c r="AW262" i="1" s="1"/>
  <c r="T322" i="1"/>
  <c r="AR322" i="1" s="1"/>
  <c r="O322" i="1"/>
  <c r="T354" i="1"/>
  <c r="AR354" i="1" s="1"/>
  <c r="O354" i="1"/>
  <c r="AV354" i="1" s="1"/>
  <c r="AW354" i="1" s="1"/>
  <c r="T410" i="1"/>
  <c r="AR410" i="1" s="1"/>
  <c r="O494" i="1"/>
  <c r="AV494" i="1" s="1"/>
  <c r="AW494" i="1" s="1"/>
  <c r="T494" i="1"/>
  <c r="AR494" i="1" s="1"/>
  <c r="T408" i="1"/>
  <c r="AR408" i="1" s="1"/>
  <c r="O408" i="1"/>
  <c r="AV408" i="1" s="1"/>
  <c r="AW408" i="1" s="1"/>
  <c r="T454" i="1"/>
  <c r="AR454" i="1" s="1"/>
  <c r="O454" i="1"/>
  <c r="AV454" i="1" s="1"/>
  <c r="AW454" i="1" s="1"/>
  <c r="T470" i="1"/>
  <c r="AR470" i="1" s="1"/>
  <c r="O470" i="1"/>
  <c r="AV470" i="1" s="1"/>
  <c r="AW470" i="1" s="1"/>
  <c r="T33" i="1"/>
  <c r="AR33" i="1" s="1"/>
  <c r="O49" i="1"/>
  <c r="AV49" i="1" s="1"/>
  <c r="AW49" i="1" s="1"/>
  <c r="T49" i="1"/>
  <c r="AR49" i="1" s="1"/>
  <c r="T64" i="1"/>
  <c r="AR64" i="1" s="1"/>
  <c r="O64" i="1"/>
  <c r="AV64" i="1" s="1"/>
  <c r="AW64" i="1" s="1"/>
  <c r="T76" i="1"/>
  <c r="AR76" i="1" s="1"/>
  <c r="O76" i="1"/>
  <c r="AV76" i="1" s="1"/>
  <c r="AW76" i="1" s="1"/>
  <c r="O149" i="1"/>
  <c r="AV149" i="1" s="1"/>
  <c r="AW149" i="1" s="1"/>
  <c r="T149" i="1"/>
  <c r="AR149" i="1" s="1"/>
  <c r="T157" i="1"/>
  <c r="AR157" i="1" s="1"/>
  <c r="O157" i="1"/>
  <c r="T175" i="1"/>
  <c r="AR175" i="1" s="1"/>
  <c r="O175" i="1"/>
  <c r="AV175" i="1" s="1"/>
  <c r="AW175" i="1" s="1"/>
  <c r="T159" i="1"/>
  <c r="AR159" i="1" s="1"/>
  <c r="T161" i="1"/>
  <c r="AR161" i="1" s="1"/>
  <c r="O161" i="1"/>
  <c r="AV161" i="1" s="1"/>
  <c r="AW161" i="1" s="1"/>
  <c r="T169" i="1"/>
  <c r="AR169" i="1" s="1"/>
  <c r="O169" i="1"/>
  <c r="AV169" i="1" s="1"/>
  <c r="AW169" i="1" s="1"/>
  <c r="T177" i="1"/>
  <c r="AR177" i="1" s="1"/>
  <c r="O177" i="1"/>
  <c r="AV177" i="1" s="1"/>
  <c r="AW177" i="1" s="1"/>
  <c r="T91" i="1"/>
  <c r="AR91" i="1" s="1"/>
  <c r="O91" i="1"/>
  <c r="AV91" i="1" s="1"/>
  <c r="AW91" i="1" s="1"/>
  <c r="O317" i="1"/>
  <c r="T317" i="1"/>
  <c r="AR317" i="1" s="1"/>
  <c r="T200" i="1"/>
  <c r="AR200" i="1" s="1"/>
  <c r="T394" i="1"/>
  <c r="AR394" i="1" s="1"/>
  <c r="O394" i="1"/>
  <c r="T326" i="1"/>
  <c r="AR326" i="1" s="1"/>
  <c r="O326" i="1"/>
  <c r="AV326" i="1" s="1"/>
  <c r="AW326" i="1" s="1"/>
  <c r="T342" i="1"/>
  <c r="AR342" i="1" s="1"/>
  <c r="O342" i="1"/>
  <c r="T358" i="1"/>
  <c r="AR358" i="1" s="1"/>
  <c r="O358" i="1"/>
  <c r="AV358" i="1" s="1"/>
  <c r="AW358" i="1" s="1"/>
  <c r="T374" i="1"/>
  <c r="AR374" i="1" s="1"/>
  <c r="O374" i="1"/>
  <c r="AV374" i="1" s="1"/>
  <c r="AW374" i="1" s="1"/>
  <c r="T412" i="1"/>
  <c r="AR412" i="1" s="1"/>
  <c r="O412" i="1"/>
  <c r="T420" i="1"/>
  <c r="AR420" i="1" s="1"/>
  <c r="O420" i="1"/>
  <c r="AV420" i="1" s="1"/>
  <c r="AW420" i="1" s="1"/>
  <c r="T428" i="1"/>
  <c r="AR428" i="1" s="1"/>
  <c r="O428" i="1"/>
  <c r="AV428" i="1" s="1"/>
  <c r="AW428" i="1" s="1"/>
  <c r="T440" i="1"/>
  <c r="AR440" i="1" s="1"/>
  <c r="O440" i="1"/>
  <c r="AV440" i="1" s="1"/>
  <c r="AW440" i="1" s="1"/>
  <c r="T448" i="1"/>
  <c r="AR448" i="1" s="1"/>
  <c r="O448" i="1"/>
  <c r="AV448" i="1" s="1"/>
  <c r="AW448" i="1" s="1"/>
  <c r="T456" i="1"/>
  <c r="AR456" i="1" s="1"/>
  <c r="O456" i="1"/>
  <c r="T464" i="1"/>
  <c r="AR464" i="1" s="1"/>
  <c r="O464" i="1"/>
  <c r="AV464" i="1" s="1"/>
  <c r="AW464" i="1" s="1"/>
  <c r="T472" i="1"/>
  <c r="AR472" i="1" s="1"/>
  <c r="O472" i="1"/>
  <c r="AV472" i="1" s="1"/>
  <c r="AW472" i="1" s="1"/>
  <c r="T480" i="1"/>
  <c r="AR480" i="1" s="1"/>
  <c r="O480" i="1"/>
  <c r="AV480" i="1" s="1"/>
  <c r="AW480" i="1" s="1"/>
  <c r="O406" i="1"/>
  <c r="AV406" i="1" s="1"/>
  <c r="AW406" i="1" s="1"/>
  <c r="T406" i="1"/>
  <c r="AR406" i="1" s="1"/>
  <c r="T506" i="1"/>
  <c r="AR506" i="1" s="1"/>
  <c r="O506" i="1"/>
  <c r="AV506" i="1" s="1"/>
  <c r="AW506" i="1" s="1"/>
  <c r="T422" i="1"/>
  <c r="AR422" i="1" s="1"/>
  <c r="T442" i="1"/>
  <c r="AR442" i="1" s="1"/>
  <c r="O442" i="1"/>
  <c r="AV442" i="1" s="1"/>
  <c r="AW442" i="1" s="1"/>
  <c r="T458" i="1"/>
  <c r="AR458" i="1" s="1"/>
  <c r="O458" i="1"/>
  <c r="AV458" i="1" s="1"/>
  <c r="AW458" i="1" s="1"/>
  <c r="T474" i="1"/>
  <c r="AR474" i="1" s="1"/>
  <c r="O474" i="1"/>
  <c r="T498" i="1"/>
  <c r="AR498" i="1" s="1"/>
  <c r="O498" i="1"/>
  <c r="AV498" i="1" s="1"/>
  <c r="AW498" i="1" s="1"/>
  <c r="O12" i="1"/>
  <c r="AV12" i="1" s="1"/>
  <c r="AW12" i="1" s="1"/>
  <c r="T12" i="1"/>
  <c r="AR12" i="1" s="1"/>
  <c r="O490" i="1"/>
  <c r="AV490" i="1" s="1"/>
  <c r="AW490" i="1" s="1"/>
  <c r="T490" i="1"/>
  <c r="AR490" i="1" s="1"/>
  <c r="T484" i="1"/>
  <c r="AR484" i="1" s="1"/>
  <c r="T16" i="1"/>
  <c r="AR16" i="1" s="1"/>
  <c r="T24" i="1"/>
  <c r="AR24" i="1" s="1"/>
  <c r="T20" i="1"/>
  <c r="AR20" i="1" s="1"/>
  <c r="Q7" i="1"/>
  <c r="T7" i="1"/>
  <c r="AR7" i="1" s="1"/>
  <c r="U7" i="1" l="1"/>
  <c r="BU7" i="1" s="1"/>
  <c r="U167" i="1"/>
  <c r="BU167" i="1" s="1"/>
  <c r="AV167" i="1"/>
  <c r="AW167" i="1" s="1"/>
  <c r="U80" i="1"/>
  <c r="AV80" i="1"/>
  <c r="AW80" i="1" s="1"/>
  <c r="U317" i="1"/>
  <c r="BU317" i="1" s="1"/>
  <c r="AV317" i="1"/>
  <c r="AW317" i="1" s="1"/>
  <c r="U207" i="1"/>
  <c r="AV207" i="1"/>
  <c r="AW207" i="1" s="1"/>
  <c r="U460" i="1"/>
  <c r="BU460" i="1" s="1"/>
  <c r="AV460" i="1"/>
  <c r="AW460" i="1" s="1"/>
  <c r="U365" i="1"/>
  <c r="AV365" i="1"/>
  <c r="AW365" i="1" s="1"/>
  <c r="U474" i="1"/>
  <c r="BU474" i="1" s="1"/>
  <c r="AV474" i="1"/>
  <c r="AW474" i="1" s="1"/>
  <c r="U238" i="1"/>
  <c r="AV238" i="1"/>
  <c r="AW238" i="1" s="1"/>
  <c r="U309" i="1"/>
  <c r="BU309" i="1" s="1"/>
  <c r="AV309" i="1"/>
  <c r="AW309" i="1" s="1"/>
  <c r="U104" i="1"/>
  <c r="AV104" i="1"/>
  <c r="AW104" i="1" s="1"/>
  <c r="U342" i="1"/>
  <c r="BU342" i="1" s="1"/>
  <c r="AV342" i="1"/>
  <c r="AW342" i="1" s="1"/>
  <c r="U378" i="1"/>
  <c r="BU378" i="1" s="1"/>
  <c r="AV378" i="1"/>
  <c r="AW378" i="1" s="1"/>
  <c r="U270" i="1"/>
  <c r="BU270" i="1" s="1"/>
  <c r="AV270" i="1"/>
  <c r="AW270" i="1" s="1"/>
  <c r="U350" i="1"/>
  <c r="AV350" i="1"/>
  <c r="AW350" i="1" s="1"/>
  <c r="U218" i="1"/>
  <c r="BU218" i="1" s="1"/>
  <c r="AV218" i="1"/>
  <c r="AW218" i="1" s="1"/>
  <c r="U236" i="1"/>
  <c r="AV236" i="1"/>
  <c r="AW236" i="1" s="1"/>
  <c r="U98" i="1"/>
  <c r="BU98" i="1" s="1"/>
  <c r="AV98" i="1"/>
  <c r="AW98" i="1" s="1"/>
  <c r="P45" i="1"/>
  <c r="AP45" i="1" s="1"/>
  <c r="AQ6" i="1" s="1"/>
  <c r="H20" i="2" s="1"/>
  <c r="AV45" i="1"/>
  <c r="AW45" i="1" s="1"/>
  <c r="U224" i="1"/>
  <c r="BU224" i="1" s="1"/>
  <c r="AV224" i="1"/>
  <c r="AW224" i="1" s="1"/>
  <c r="U250" i="1"/>
  <c r="AV250" i="1"/>
  <c r="AW250" i="1" s="1"/>
  <c r="U199" i="1"/>
  <c r="BU199" i="1" s="1"/>
  <c r="AV199" i="1"/>
  <c r="AW199" i="1" s="1"/>
  <c r="U13" i="1"/>
  <c r="AV13" i="1"/>
  <c r="AW13" i="1" s="1"/>
  <c r="U191" i="1"/>
  <c r="BU191" i="1" s="1"/>
  <c r="AV191" i="1"/>
  <c r="AW191" i="1" s="1"/>
  <c r="U313" i="1"/>
  <c r="AV313" i="1"/>
  <c r="AW313" i="1" s="1"/>
  <c r="U99" i="1"/>
  <c r="BU99" i="1" s="1"/>
  <c r="AV99" i="1"/>
  <c r="AW99" i="1" s="1"/>
  <c r="U402" i="1"/>
  <c r="AV402" i="1"/>
  <c r="AW402" i="1" s="1"/>
  <c r="U51" i="1"/>
  <c r="BU51" i="1" s="1"/>
  <c r="AV51" i="1"/>
  <c r="AW51" i="1" s="1"/>
  <c r="U322" i="1"/>
  <c r="AV322" i="1"/>
  <c r="AW322" i="1" s="1"/>
  <c r="U390" i="1"/>
  <c r="BU390" i="1" s="1"/>
  <c r="AV390" i="1"/>
  <c r="AW390" i="1" s="1"/>
  <c r="U482" i="1"/>
  <c r="AV482" i="1"/>
  <c r="AW482" i="1" s="1"/>
  <c r="U377" i="1"/>
  <c r="BU377" i="1" s="1"/>
  <c r="AV377" i="1"/>
  <c r="AW377" i="1" s="1"/>
  <c r="U456" i="1"/>
  <c r="AV456" i="1"/>
  <c r="AW456" i="1" s="1"/>
  <c r="U394" i="1"/>
  <c r="BU394" i="1" s="1"/>
  <c r="AV394" i="1"/>
  <c r="AW394" i="1" s="1"/>
  <c r="U157" i="1"/>
  <c r="AV157" i="1"/>
  <c r="AW157" i="1" s="1"/>
  <c r="U83" i="1"/>
  <c r="BU83" i="1" s="1"/>
  <c r="AV83" i="1"/>
  <c r="AW83" i="1" s="1"/>
  <c r="U476" i="1"/>
  <c r="AV476" i="1"/>
  <c r="AW476" i="1" s="1"/>
  <c r="U140" i="1"/>
  <c r="BU140" i="1" s="1"/>
  <c r="AV140" i="1"/>
  <c r="AW140" i="1" s="1"/>
  <c r="U412" i="1"/>
  <c r="AV412" i="1"/>
  <c r="AW412" i="1" s="1"/>
  <c r="U187" i="1"/>
  <c r="BU187" i="1" s="1"/>
  <c r="AV187" i="1"/>
  <c r="AW187" i="1" s="1"/>
  <c r="U478" i="1"/>
  <c r="AV478" i="1"/>
  <c r="AW478" i="1" s="1"/>
  <c r="U416" i="1"/>
  <c r="BU416" i="1" s="1"/>
  <c r="AV416" i="1"/>
  <c r="AW416" i="1" s="1"/>
  <c r="U306" i="1"/>
  <c r="BU306" i="1" s="1"/>
  <c r="AV306" i="1"/>
  <c r="AW306" i="1" s="1"/>
  <c r="U113" i="1"/>
  <c r="BU113" i="1" s="1"/>
  <c r="AV113" i="1"/>
  <c r="AW113" i="1" s="1"/>
  <c r="U47" i="1"/>
  <c r="AV47" i="1"/>
  <c r="AW47" i="1" s="1"/>
  <c r="U424" i="1"/>
  <c r="BU424" i="1" s="1"/>
  <c r="AV424" i="1"/>
  <c r="AW424" i="1" s="1"/>
  <c r="U386" i="1"/>
  <c r="AV386" i="1"/>
  <c r="AW386" i="1" s="1"/>
  <c r="U43" i="1"/>
  <c r="BU43" i="1" s="1"/>
  <c r="AV43" i="1"/>
  <c r="AW43" i="1" s="1"/>
  <c r="U450" i="1"/>
  <c r="AV450" i="1"/>
  <c r="AW450" i="1" s="1"/>
  <c r="U452" i="1"/>
  <c r="BU452" i="1" s="1"/>
  <c r="AV452" i="1"/>
  <c r="AW452" i="1" s="1"/>
  <c r="U436" i="1"/>
  <c r="AV436" i="1"/>
  <c r="AW436" i="1" s="1"/>
  <c r="U71" i="1"/>
  <c r="BU71" i="1" s="1"/>
  <c r="AV71" i="1"/>
  <c r="AW71" i="1" s="1"/>
  <c r="U361" i="1"/>
  <c r="AV361" i="1"/>
  <c r="AW361" i="1" s="1"/>
  <c r="AR13" i="1"/>
  <c r="V193" i="1"/>
  <c r="BX193" i="1" s="1"/>
  <c r="U182" i="1"/>
  <c r="U86" i="1"/>
  <c r="U229" i="1"/>
  <c r="U248" i="1"/>
  <c r="U66" i="1"/>
  <c r="U49" i="1"/>
  <c r="U227" i="1"/>
  <c r="U285" i="1"/>
  <c r="U74" i="1"/>
  <c r="U31" i="1"/>
  <c r="U177" i="1"/>
  <c r="U446" i="1"/>
  <c r="U362" i="1"/>
  <c r="U121" i="1"/>
  <c r="U70" i="1"/>
  <c r="U319" i="1"/>
  <c r="U305" i="1"/>
  <c r="U289" i="1"/>
  <c r="U204" i="1"/>
  <c r="U173" i="1"/>
  <c r="U381" i="1"/>
  <c r="U470" i="1"/>
  <c r="U203" i="1"/>
  <c r="U133" i="1"/>
  <c r="U397" i="1"/>
  <c r="U166" i="1"/>
  <c r="U458" i="1"/>
  <c r="U406" i="1"/>
  <c r="U76" i="1"/>
  <c r="U216" i="1"/>
  <c r="U293" i="1"/>
  <c r="U334" i="1"/>
  <c r="U321" i="1"/>
  <c r="U41" i="1"/>
  <c r="U214" i="1"/>
  <c r="U264" i="1"/>
  <c r="U326" i="1"/>
  <c r="U432" i="1"/>
  <c r="U298" i="1"/>
  <c r="U223" i="1"/>
  <c r="U502" i="1"/>
  <c r="U370" i="1"/>
  <c r="U434" i="1"/>
  <c r="U444" i="1"/>
  <c r="U212" i="1"/>
  <c r="U181" i="1"/>
  <c r="U189" i="1"/>
  <c r="U357" i="1"/>
  <c r="V82" i="1"/>
  <c r="BX82" i="1" s="1"/>
  <c r="U498" i="1"/>
  <c r="U91" i="1"/>
  <c r="U169" i="1"/>
  <c r="U282" i="1"/>
  <c r="U27" i="1"/>
  <c r="U171" i="1"/>
  <c r="U35" i="1"/>
  <c r="U466" i="1"/>
  <c r="U281" i="1"/>
  <c r="U228" i="1"/>
  <c r="U165" i="1"/>
  <c r="U254" i="1"/>
  <c r="U266" i="1"/>
  <c r="U234" i="1"/>
  <c r="U145" i="1"/>
  <c r="U129" i="1"/>
  <c r="U95" i="1"/>
  <c r="U438" i="1"/>
  <c r="U490" i="1"/>
  <c r="U211" i="1"/>
  <c r="V461" i="1"/>
  <c r="BX461" i="1" s="1"/>
  <c r="U472" i="1"/>
  <c r="U420" i="1"/>
  <c r="U149" i="1"/>
  <c r="U262" i="1"/>
  <c r="U448" i="1"/>
  <c r="U178" i="1"/>
  <c r="U354" i="1"/>
  <c r="V156" i="1"/>
  <c r="BX156" i="1" s="1"/>
  <c r="U428" i="1"/>
  <c r="U358" i="1"/>
  <c r="U330" i="1"/>
  <c r="U215" i="1"/>
  <c r="U96" i="1"/>
  <c r="U242" i="1"/>
  <c r="U153" i="1"/>
  <c r="U8" i="1"/>
  <c r="U366" i="1"/>
  <c r="V459" i="1"/>
  <c r="BX459" i="1" s="1"/>
  <c r="U274" i="1"/>
  <c r="U163" i="1"/>
  <c r="U78" i="1"/>
  <c r="U338" i="1"/>
  <c r="U246" i="1"/>
  <c r="U468" i="1"/>
  <c r="U183" i="1"/>
  <c r="U222" i="1"/>
  <c r="U311" i="1"/>
  <c r="V415" i="1"/>
  <c r="BX415" i="1" s="1"/>
  <c r="V507" i="1"/>
  <c r="BX507" i="1" s="1"/>
  <c r="V385" i="1"/>
  <c r="BX385" i="1" s="1"/>
  <c r="V441" i="1"/>
  <c r="BX441" i="1" s="1"/>
  <c r="V50" i="1"/>
  <c r="BX50" i="1" s="1"/>
  <c r="V233" i="1"/>
  <c r="BX233" i="1" s="1"/>
  <c r="U226" i="1"/>
  <c r="U220" i="1"/>
  <c r="U230" i="1"/>
  <c r="U393" i="1"/>
  <c r="U277" i="1"/>
  <c r="U258" i="1"/>
  <c r="U137" i="1"/>
  <c r="V427" i="1"/>
  <c r="BX427" i="1" s="1"/>
  <c r="U209" i="1"/>
  <c r="U64" i="1"/>
  <c r="U179" i="1"/>
  <c r="U39" i="1"/>
  <c r="U442" i="1"/>
  <c r="U480" i="1"/>
  <c r="U454" i="1"/>
  <c r="U315" i="1"/>
  <c r="U117" i="1"/>
  <c r="U125" i="1"/>
  <c r="U60" i="1"/>
  <c r="U12" i="1"/>
  <c r="U161" i="1"/>
  <c r="U175" i="1"/>
  <c r="U494" i="1"/>
  <c r="U486" i="1"/>
  <c r="U208" i="1"/>
  <c r="U301" i="1"/>
  <c r="U297" i="1"/>
  <c r="U141" i="1"/>
  <c r="U148" i="1"/>
  <c r="V59" i="1"/>
  <c r="BX59" i="1" s="1"/>
  <c r="V55" i="1"/>
  <c r="BX55" i="1" s="1"/>
  <c r="U506" i="1"/>
  <c r="U464" i="1"/>
  <c r="U346" i="1"/>
  <c r="U109" i="1"/>
  <c r="U87" i="1"/>
  <c r="U440" i="1"/>
  <c r="U374" i="1"/>
  <c r="U408" i="1"/>
  <c r="U462" i="1"/>
  <c r="U56" i="1"/>
  <c r="U290" i="1"/>
  <c r="U185" i="1"/>
  <c r="U219" i="1"/>
  <c r="U398" i="1"/>
  <c r="U382" i="1"/>
  <c r="U103" i="1"/>
  <c r="U68" i="1"/>
  <c r="U144" i="1"/>
  <c r="V195" i="1"/>
  <c r="BX195" i="1" s="1"/>
  <c r="V67" i="1"/>
  <c r="BX67" i="1" s="1"/>
  <c r="V273" i="1"/>
  <c r="BX273" i="1" s="1"/>
  <c r="V340" i="1"/>
  <c r="BX340" i="1" s="1"/>
  <c r="V122" i="1"/>
  <c r="BX122" i="1" s="1"/>
  <c r="V190" i="1"/>
  <c r="BX190" i="1" s="1"/>
  <c r="V15" i="1"/>
  <c r="BX15" i="1" s="1"/>
  <c r="V347" i="1"/>
  <c r="BX347" i="1" s="1"/>
  <c r="V503" i="1"/>
  <c r="BX503" i="1" s="1"/>
  <c r="V269" i="1"/>
  <c r="BX269" i="1" s="1"/>
  <c r="V89" i="1"/>
  <c r="BX89" i="1" s="1"/>
  <c r="V93" i="1"/>
  <c r="BX93" i="1" s="1"/>
  <c r="V500" i="1"/>
  <c r="BX500" i="1" s="1"/>
  <c r="V154" i="1"/>
  <c r="BX154" i="1" s="1"/>
  <c r="V150" i="1"/>
  <c r="BX150" i="1" s="1"/>
  <c r="V389" i="1"/>
  <c r="BX389" i="1" s="1"/>
  <c r="V10" i="1"/>
  <c r="BX10" i="1" s="1"/>
  <c r="V286" i="1"/>
  <c r="BX286" i="1" s="1"/>
  <c r="V79" i="1"/>
  <c r="BX79" i="1" s="1"/>
  <c r="V283" i="1"/>
  <c r="BX283" i="1" s="1"/>
  <c r="V100" i="1"/>
  <c r="BX100" i="1" s="1"/>
  <c r="V30" i="1"/>
  <c r="BX30" i="1" s="1"/>
  <c r="V485" i="1"/>
  <c r="BX485" i="1" s="1"/>
  <c r="V42" i="1"/>
  <c r="BX42" i="1" s="1"/>
  <c r="V237" i="1"/>
  <c r="BX237" i="1" s="1"/>
  <c r="V327" i="1"/>
  <c r="BX327" i="1" s="1"/>
  <c r="V186" i="1"/>
  <c r="BX186" i="1" s="1"/>
  <c r="V192" i="1"/>
  <c r="BX192" i="1" s="1"/>
  <c r="V124" i="1"/>
  <c r="BX124" i="1" s="1"/>
  <c r="V291" i="1"/>
  <c r="BX291" i="1" s="1"/>
  <c r="V81" i="1"/>
  <c r="BX81" i="1" s="1"/>
  <c r="V429" i="1"/>
  <c r="BX429" i="1" s="1"/>
  <c r="V268" i="1"/>
  <c r="BX268" i="1" s="1"/>
  <c r="V257" i="1"/>
  <c r="BX257" i="1" s="1"/>
  <c r="V107" i="1"/>
  <c r="BX107" i="1" s="1"/>
  <c r="V304" i="1"/>
  <c r="BX304" i="1" s="1"/>
  <c r="V44" i="1"/>
  <c r="BX44" i="1" s="1"/>
  <c r="V331" i="1"/>
  <c r="BX331" i="1" s="1"/>
  <c r="V73" i="1"/>
  <c r="BX73" i="1" s="1"/>
  <c r="V504" i="1"/>
  <c r="BX504" i="1" s="1"/>
  <c r="V433" i="1"/>
  <c r="BX433" i="1" s="1"/>
  <c r="V437" i="1"/>
  <c r="BX437" i="1" s="1"/>
  <c r="V160" i="1"/>
  <c r="BX160" i="1" s="1"/>
  <c r="V300" i="1"/>
  <c r="BX300" i="1" s="1"/>
  <c r="V371" i="1"/>
  <c r="BX371" i="1" s="1"/>
  <c r="V111" i="1"/>
  <c r="BX111" i="1" s="1"/>
  <c r="V368" i="1"/>
  <c r="BX368" i="1" s="1"/>
  <c r="V123" i="1"/>
  <c r="BX123" i="1" s="1"/>
  <c r="V499" i="1"/>
  <c r="BX499" i="1" s="1"/>
  <c r="V72" i="1"/>
  <c r="BX72" i="1" s="1"/>
  <c r="V205" i="1"/>
  <c r="BX205" i="1" s="1"/>
  <c r="V345" i="1"/>
  <c r="BX345" i="1" s="1"/>
  <c r="V158" i="1"/>
  <c r="BX158" i="1" s="1"/>
  <c r="V134" i="1"/>
  <c r="BX134" i="1" s="1"/>
  <c r="V318" i="1"/>
  <c r="BX318" i="1" s="1"/>
  <c r="V139" i="1"/>
  <c r="BX139" i="1" s="1"/>
  <c r="V457" i="1"/>
  <c r="BX457" i="1" s="1"/>
  <c r="V403" i="1"/>
  <c r="BX403" i="1" s="1"/>
  <c r="V493" i="1"/>
  <c r="BX493" i="1" s="1"/>
  <c r="V383" i="1"/>
  <c r="BX383" i="1" s="1"/>
  <c r="V90" i="1"/>
  <c r="BX90" i="1" s="1"/>
  <c r="V22" i="1"/>
  <c r="BX22" i="1" s="1"/>
  <c r="V463" i="1"/>
  <c r="BX463" i="1" s="1"/>
  <c r="V46" i="1"/>
  <c r="BX46" i="1" s="1"/>
  <c r="V116" i="1"/>
  <c r="BX116" i="1" s="1"/>
  <c r="V142" i="1"/>
  <c r="BX142" i="1" s="1"/>
  <c r="V417" i="1"/>
  <c r="BX417" i="1" s="1"/>
  <c r="V63" i="1"/>
  <c r="BX63" i="1" s="1"/>
  <c r="V106" i="1"/>
  <c r="BX106" i="1" s="1"/>
  <c r="V294" i="1"/>
  <c r="BX294" i="1" s="1"/>
  <c r="V188" i="1"/>
  <c r="BX188" i="1" s="1"/>
  <c r="V363" i="1"/>
  <c r="BX363" i="1" s="1"/>
  <c r="V9" i="1"/>
  <c r="BX9" i="1" s="1"/>
  <c r="V475" i="1"/>
  <c r="BX475" i="1" s="1"/>
  <c r="V21" i="1"/>
  <c r="BX21" i="1" s="1"/>
  <c r="V114" i="1"/>
  <c r="BX114" i="1" s="1"/>
  <c r="V483" i="1"/>
  <c r="BX483" i="1" s="1"/>
  <c r="V53" i="1"/>
  <c r="BX53" i="1" s="1"/>
  <c r="V367" i="1"/>
  <c r="BX367" i="1" s="1"/>
  <c r="V255" i="1"/>
  <c r="BX255" i="1" s="1"/>
  <c r="V69" i="1"/>
  <c r="BX69" i="1" s="1"/>
  <c r="V221" i="1"/>
  <c r="BX221" i="1" s="1"/>
  <c r="V127" i="1"/>
  <c r="BX127" i="1" s="1"/>
  <c r="V194" i="1"/>
  <c r="BX194" i="1" s="1"/>
  <c r="V384" i="1"/>
  <c r="BX384" i="1" s="1"/>
  <c r="V372" i="1"/>
  <c r="BX372" i="1" s="1"/>
  <c r="V314" i="1"/>
  <c r="BX314" i="1" s="1"/>
  <c r="V455" i="1"/>
  <c r="BX455" i="1" s="1"/>
  <c r="V84" i="1"/>
  <c r="BX84" i="1" s="1"/>
  <c r="V299" i="1"/>
  <c r="BX299" i="1" s="1"/>
  <c r="V135" i="1"/>
  <c r="BX135" i="1" s="1"/>
  <c r="V405" i="1"/>
  <c r="BX405" i="1" s="1"/>
  <c r="V244" i="1"/>
  <c r="BX244" i="1" s="1"/>
  <c r="V287" i="1"/>
  <c r="BX287" i="1" s="1"/>
  <c r="V279" i="1"/>
  <c r="BX279" i="1" s="1"/>
  <c r="V14" i="1"/>
  <c r="BX14" i="1" s="1"/>
  <c r="V404" i="1"/>
  <c r="BX404" i="1" s="1"/>
  <c r="V413" i="1"/>
  <c r="BX413" i="1" s="1"/>
  <c r="V343" i="1"/>
  <c r="BX343" i="1" s="1"/>
  <c r="V443" i="1"/>
  <c r="BX443" i="1" s="1"/>
  <c r="V376" i="1"/>
  <c r="BX376" i="1" s="1"/>
  <c r="V449" i="1"/>
  <c r="BX449" i="1" s="1"/>
  <c r="V40" i="1"/>
  <c r="BX40" i="1" s="1"/>
  <c r="V168" i="1"/>
  <c r="BX168" i="1" s="1"/>
  <c r="V65" i="1"/>
  <c r="BX65" i="1" s="1"/>
  <c r="V17" i="1"/>
  <c r="BX17" i="1" s="1"/>
  <c r="V323" i="1"/>
  <c r="BX323" i="1" s="1"/>
  <c r="V477" i="1"/>
  <c r="BX477" i="1" s="1"/>
  <c r="V61" i="1"/>
  <c r="BX61" i="1" s="1"/>
  <c r="V495" i="1"/>
  <c r="BX495" i="1" s="1"/>
  <c r="V118" i="1"/>
  <c r="BX118" i="1" s="1"/>
  <c r="V275" i="1"/>
  <c r="BX275" i="1" s="1"/>
  <c r="V260" i="1"/>
  <c r="BX260" i="1" s="1"/>
  <c r="V272" i="1"/>
  <c r="BX272" i="1" s="1"/>
  <c r="V132" i="1"/>
  <c r="BX132" i="1" s="1"/>
  <c r="V159" i="1"/>
  <c r="BX159" i="1" s="1"/>
  <c r="V235" i="1"/>
  <c r="BX235" i="1" s="1"/>
  <c r="V75" i="1"/>
  <c r="BX75" i="1" s="1"/>
  <c r="V391" i="1"/>
  <c r="BX391" i="1" s="1"/>
  <c r="V239" i="1"/>
  <c r="BX239" i="1" s="1"/>
  <c r="V147" i="1"/>
  <c r="BX147" i="1" s="1"/>
  <c r="V302" i="1"/>
  <c r="BX302" i="1" s="1"/>
  <c r="V176" i="1"/>
  <c r="BX176" i="1" s="1"/>
  <c r="V138" i="1"/>
  <c r="BX138" i="1" s="1"/>
  <c r="V388" i="1"/>
  <c r="BX388" i="1" s="1"/>
  <c r="V201" i="1"/>
  <c r="BX201" i="1" s="1"/>
  <c r="V143" i="1"/>
  <c r="BX143" i="1" s="1"/>
  <c r="V481" i="1"/>
  <c r="BX481" i="1" s="1"/>
  <c r="V395" i="1"/>
  <c r="BX395" i="1" s="1"/>
  <c r="V162" i="1"/>
  <c r="BX162" i="1" s="1"/>
  <c r="V423" i="1"/>
  <c r="BX423" i="1" s="1"/>
  <c r="V387" i="1"/>
  <c r="BX387" i="1" s="1"/>
  <c r="V355" i="1"/>
  <c r="BX355" i="1" s="1"/>
  <c r="V32" i="1"/>
  <c r="BX32" i="1" s="1"/>
  <c r="V465" i="1"/>
  <c r="BX465" i="1" s="1"/>
  <c r="V33" i="1"/>
  <c r="BX33" i="1" s="1"/>
  <c r="V348" i="1"/>
  <c r="BX348" i="1" s="1"/>
  <c r="V280" i="1"/>
  <c r="BX280" i="1" s="1"/>
  <c r="V396" i="1"/>
  <c r="BX396" i="1" s="1"/>
  <c r="V225" i="1"/>
  <c r="BX225" i="1" s="1"/>
  <c r="V271" i="1"/>
  <c r="BX271" i="1" s="1"/>
  <c r="V120" i="1"/>
  <c r="BX120" i="1" s="1"/>
  <c r="V126" i="1"/>
  <c r="BX126" i="1" s="1"/>
  <c r="V251" i="1"/>
  <c r="BX251" i="1" s="1"/>
  <c r="V421" i="1"/>
  <c r="BX421" i="1" s="1"/>
  <c r="V48" i="1"/>
  <c r="BX48" i="1" s="1"/>
  <c r="V184" i="1"/>
  <c r="BX184" i="1" s="1"/>
  <c r="V473" i="1"/>
  <c r="BX473" i="1" s="1"/>
  <c r="V231" i="1"/>
  <c r="BX231" i="1" s="1"/>
  <c r="V180" i="1"/>
  <c r="BX180" i="1" s="1"/>
  <c r="V351" i="1"/>
  <c r="BX351" i="1" s="1"/>
  <c r="V292" i="1"/>
  <c r="BX292" i="1" s="1"/>
  <c r="V435" i="1"/>
  <c r="BX435" i="1" s="1"/>
  <c r="V352" i="1"/>
  <c r="BX352" i="1" s="1"/>
  <c r="V303" i="1"/>
  <c r="BX303" i="1" s="1"/>
  <c r="V128" i="1"/>
  <c r="BX128" i="1" s="1"/>
  <c r="V375" i="1"/>
  <c r="BX375" i="1" s="1"/>
  <c r="V409" i="1"/>
  <c r="BX409" i="1" s="1"/>
  <c r="V108" i="1"/>
  <c r="BX108" i="1" s="1"/>
  <c r="V164" i="1"/>
  <c r="BX164" i="1" s="1"/>
  <c r="V339" i="1"/>
  <c r="BX339" i="1" s="1"/>
  <c r="V469" i="1"/>
  <c r="BX469" i="1" s="1"/>
  <c r="V94" i="1"/>
  <c r="BX94" i="1" s="1"/>
  <c r="V453" i="1"/>
  <c r="BX453" i="1" s="1"/>
  <c r="V445" i="1"/>
  <c r="BX445" i="1" s="1"/>
  <c r="V115" i="1"/>
  <c r="BX115" i="1" s="1"/>
  <c r="V263" i="1"/>
  <c r="BX263" i="1" s="1"/>
  <c r="V401" i="1"/>
  <c r="BX401" i="1" s="1"/>
  <c r="V479" i="1"/>
  <c r="BX479" i="1" s="1"/>
  <c r="V36" i="1"/>
  <c r="BX36" i="1" s="1"/>
  <c r="V172" i="1"/>
  <c r="BX172" i="1" s="1"/>
  <c r="V392" i="1"/>
  <c r="BX392" i="1" s="1"/>
  <c r="V400" i="1"/>
  <c r="BX400" i="1" s="1"/>
  <c r="V505" i="1"/>
  <c r="BX505" i="1" s="1"/>
  <c r="V252" i="1"/>
  <c r="BX252" i="1" s="1"/>
  <c r="V487" i="1"/>
  <c r="BX487" i="1" s="1"/>
  <c r="V196" i="1"/>
  <c r="BX196" i="1" s="1"/>
  <c r="V92" i="1"/>
  <c r="BX92" i="1" s="1"/>
  <c r="V247" i="1"/>
  <c r="BX247" i="1" s="1"/>
  <c r="V210" i="1"/>
  <c r="BX210" i="1" s="1"/>
  <c r="V256" i="1"/>
  <c r="BX256" i="1" s="1"/>
  <c r="V341" i="1"/>
  <c r="BX341" i="1" s="1"/>
  <c r="V337" i="1"/>
  <c r="BX337" i="1" s="1"/>
  <c r="V131" i="1"/>
  <c r="BX131" i="1" s="1"/>
  <c r="V52" i="1"/>
  <c r="BX52" i="1" s="1"/>
  <c r="V97" i="1"/>
  <c r="BX97" i="1" s="1"/>
  <c r="V253" i="1"/>
  <c r="BX253" i="1" s="1"/>
  <c r="V284" i="1"/>
  <c r="BX284" i="1" s="1"/>
  <c r="V356" i="1"/>
  <c r="BX356" i="1" s="1"/>
  <c r="V136" i="1"/>
  <c r="BX136" i="1" s="1"/>
  <c r="V353" i="1"/>
  <c r="BX353" i="1" s="1"/>
  <c r="V373" i="1"/>
  <c r="BX373" i="1" s="1"/>
  <c r="V198" i="1"/>
  <c r="BX198" i="1" s="1"/>
  <c r="V379" i="1"/>
  <c r="BX379" i="1" s="1"/>
  <c r="V206" i="1"/>
  <c r="BX206" i="1" s="1"/>
  <c r="V85" i="1"/>
  <c r="BX85" i="1" s="1"/>
  <c r="V19" i="1"/>
  <c r="BX19" i="1" s="1"/>
  <c r="V105" i="1"/>
  <c r="BX105" i="1" s="1"/>
  <c r="V360" i="1"/>
  <c r="BX360" i="1" s="1"/>
  <c r="V324" i="1"/>
  <c r="BX324" i="1" s="1"/>
  <c r="V28" i="1"/>
  <c r="BX28" i="1" s="1"/>
  <c r="V152" i="1"/>
  <c r="BX152" i="1" s="1"/>
  <c r="V336" i="1"/>
  <c r="BX336" i="1" s="1"/>
  <c r="V102" i="1"/>
  <c r="BX102" i="1" s="1"/>
  <c r="V491" i="1"/>
  <c r="BX491" i="1" s="1"/>
  <c r="V497" i="1"/>
  <c r="BX497" i="1" s="1"/>
  <c r="V312" i="1"/>
  <c r="BX312" i="1" s="1"/>
  <c r="V101" i="1"/>
  <c r="BX101" i="1" s="1"/>
  <c r="V57" i="1"/>
  <c r="BX57" i="1" s="1"/>
  <c r="V320" i="1"/>
  <c r="BX320" i="1" s="1"/>
  <c r="V146" i="1"/>
  <c r="BX146" i="1" s="1"/>
  <c r="V307" i="1"/>
  <c r="BX307" i="1" s="1"/>
  <c r="V174" i="1"/>
  <c r="BX174" i="1" s="1"/>
  <c r="V88" i="1"/>
  <c r="BX88" i="1" s="1"/>
  <c r="V130" i="1"/>
  <c r="BX130" i="1" s="1"/>
  <c r="V422" i="1"/>
  <c r="BX422" i="1" s="1"/>
  <c r="V29" i="1"/>
  <c r="BX29" i="1" s="1"/>
  <c r="V349" i="1"/>
  <c r="BX349" i="1" s="1"/>
  <c r="V23" i="1"/>
  <c r="BX23" i="1" s="1"/>
  <c r="V243" i="1"/>
  <c r="BX243" i="1" s="1"/>
  <c r="V399" i="1"/>
  <c r="BX399" i="1" s="1"/>
  <c r="V471" i="1"/>
  <c r="BX471" i="1" s="1"/>
  <c r="V501" i="1"/>
  <c r="BX501" i="1" s="1"/>
  <c r="V25" i="1"/>
  <c r="BX25" i="1" s="1"/>
  <c r="V170" i="1"/>
  <c r="BX170" i="1" s="1"/>
  <c r="V380" i="1"/>
  <c r="BX380" i="1" s="1"/>
  <c r="V34" i="1"/>
  <c r="BX34" i="1" s="1"/>
  <c r="V278" i="1"/>
  <c r="BX278" i="1" s="1"/>
  <c r="V407" i="1"/>
  <c r="BX407" i="1" s="1"/>
  <c r="V259" i="1"/>
  <c r="BX259" i="1" s="1"/>
  <c r="V261" i="1"/>
  <c r="BX261" i="1" s="1"/>
  <c r="V316" i="1"/>
  <c r="BX316" i="1" s="1"/>
  <c r="V110" i="1"/>
  <c r="BX110" i="1" s="1"/>
  <c r="V197" i="1"/>
  <c r="BX197" i="1" s="1"/>
  <c r="V489" i="1"/>
  <c r="BX489" i="1" s="1"/>
  <c r="V202" i="1"/>
  <c r="BX202" i="1" s="1"/>
  <c r="V451" i="1"/>
  <c r="BX451" i="1" s="1"/>
  <c r="V335" i="1"/>
  <c r="BX335" i="1" s="1"/>
  <c r="V488" i="1"/>
  <c r="BX488" i="1" s="1"/>
  <c r="V200" i="1"/>
  <c r="BX200" i="1" s="1"/>
  <c r="V410" i="1"/>
  <c r="BX410" i="1" s="1"/>
  <c r="V155" i="1"/>
  <c r="BX155" i="1" s="1"/>
  <c r="V295" i="1"/>
  <c r="BX295" i="1" s="1"/>
  <c r="V11" i="1"/>
  <c r="BX11" i="1" s="1"/>
  <c r="V328" i="1"/>
  <c r="BX328" i="1" s="1"/>
  <c r="V112" i="1"/>
  <c r="BX112" i="1" s="1"/>
  <c r="V344" i="1"/>
  <c r="BX344" i="1" s="1"/>
  <c r="V411" i="1"/>
  <c r="BX411" i="1" s="1"/>
  <c r="V296" i="1"/>
  <c r="BX296" i="1" s="1"/>
  <c r="V359" i="1"/>
  <c r="BX359" i="1" s="1"/>
  <c r="V213" i="1"/>
  <c r="BX213" i="1" s="1"/>
  <c r="V119" i="1"/>
  <c r="BX119" i="1" s="1"/>
  <c r="V232" i="1"/>
  <c r="BX232" i="1" s="1"/>
  <c r="V419" i="1"/>
  <c r="BX419" i="1" s="1"/>
  <c r="V431" i="1"/>
  <c r="BX431" i="1" s="1"/>
  <c r="V425" i="1"/>
  <c r="BX425" i="1" s="1"/>
  <c r="V38" i="1"/>
  <c r="BX38" i="1" s="1"/>
  <c r="V217" i="1"/>
  <c r="BX217" i="1" s="1"/>
  <c r="V447" i="1"/>
  <c r="BX447" i="1" s="1"/>
  <c r="V245" i="1"/>
  <c r="BX245" i="1" s="1"/>
  <c r="V310" i="1"/>
  <c r="BX310" i="1" s="1"/>
  <c r="V24" i="1"/>
  <c r="BX24" i="1" s="1"/>
  <c r="V18" i="1"/>
  <c r="BX18" i="1" s="1"/>
  <c r="V492" i="1"/>
  <c r="BX492" i="1" s="1"/>
  <c r="V418" i="1"/>
  <c r="BX418" i="1" s="1"/>
  <c r="V240" i="1"/>
  <c r="BX240" i="1" s="1"/>
  <c r="V265" i="1"/>
  <c r="BX265" i="1" s="1"/>
  <c r="V77" i="1"/>
  <c r="BX77" i="1" s="1"/>
  <c r="V249" i="1"/>
  <c r="BX249" i="1" s="1"/>
  <c r="V439" i="1"/>
  <c r="BX439" i="1" s="1"/>
  <c r="V364" i="1"/>
  <c r="BX364" i="1" s="1"/>
  <c r="V288" i="1"/>
  <c r="BX288" i="1" s="1"/>
  <c r="V20" i="1"/>
  <c r="BX20" i="1" s="1"/>
  <c r="V332" i="1"/>
  <c r="BX332" i="1" s="1"/>
  <c r="V26" i="1"/>
  <c r="BX26" i="1" s="1"/>
  <c r="V369" i="1"/>
  <c r="BX369" i="1" s="1"/>
  <c r="V267" i="1"/>
  <c r="BX267" i="1" s="1"/>
  <c r="V276" i="1"/>
  <c r="BX276" i="1" s="1"/>
  <c r="V308" i="1"/>
  <c r="BX308" i="1" s="1"/>
  <c r="V241" i="1"/>
  <c r="BX241" i="1" s="1"/>
  <c r="V333" i="1"/>
  <c r="BX333" i="1" s="1"/>
  <c r="V329" i="1"/>
  <c r="BX329" i="1" s="1"/>
  <c r="V325" i="1"/>
  <c r="BX325" i="1" s="1"/>
  <c r="V54" i="1"/>
  <c r="BX54" i="1" s="1"/>
  <c r="V414" i="1"/>
  <c r="BX414" i="1" s="1"/>
  <c r="V426" i="1"/>
  <c r="BX426" i="1" s="1"/>
  <c r="V467" i="1"/>
  <c r="BX467" i="1" s="1"/>
  <c r="V62" i="1"/>
  <c r="BX62" i="1" s="1"/>
  <c r="V37" i="1"/>
  <c r="BX37" i="1" s="1"/>
  <c r="V58" i="1"/>
  <c r="BX58" i="1" s="1"/>
  <c r="V496" i="1"/>
  <c r="BX496" i="1" s="1"/>
  <c r="V484" i="1"/>
  <c r="BX484" i="1" s="1"/>
  <c r="V151" i="1"/>
  <c r="BX151" i="1" s="1"/>
  <c r="V430" i="1"/>
  <c r="BX430" i="1" s="1"/>
  <c r="V16" i="1"/>
  <c r="BX16" i="1" s="1"/>
  <c r="V7" i="1" l="1"/>
  <c r="BX7" i="1" s="1"/>
  <c r="V390" i="1"/>
  <c r="BX390" i="1" s="1"/>
  <c r="V98" i="1"/>
  <c r="BX98" i="1" s="1"/>
  <c r="V270" i="1"/>
  <c r="BX270" i="1" s="1"/>
  <c r="V416" i="1"/>
  <c r="BX416" i="1" s="1"/>
  <c r="V43" i="1"/>
  <c r="BX43" i="1" s="1"/>
  <c r="V309" i="1"/>
  <c r="BX309" i="1" s="1"/>
  <c r="V317" i="1"/>
  <c r="BX317" i="1" s="1"/>
  <c r="V424" i="1"/>
  <c r="BX424" i="1" s="1"/>
  <c r="V342" i="1"/>
  <c r="BX342" i="1" s="1"/>
  <c r="V218" i="1"/>
  <c r="BX218" i="1" s="1"/>
  <c r="V452" i="1"/>
  <c r="BX452" i="1" s="1"/>
  <c r="V306" i="1"/>
  <c r="BX306" i="1" s="1"/>
  <c r="V378" i="1"/>
  <c r="BX378" i="1" s="1"/>
  <c r="V113" i="1"/>
  <c r="BX113" i="1" s="1"/>
  <c r="V474" i="1"/>
  <c r="BX474" i="1" s="1"/>
  <c r="V51" i="1"/>
  <c r="BX51" i="1" s="1"/>
  <c r="V224" i="1"/>
  <c r="BX224" i="1" s="1"/>
  <c r="V140" i="1"/>
  <c r="BX140" i="1" s="1"/>
  <c r="V83" i="1"/>
  <c r="BX83" i="1" s="1"/>
  <c r="V99" i="1"/>
  <c r="BX99" i="1" s="1"/>
  <c r="V460" i="1"/>
  <c r="BX460" i="1" s="1"/>
  <c r="V377" i="1"/>
  <c r="BX377" i="1" s="1"/>
  <c r="V199" i="1"/>
  <c r="BX199" i="1" s="1"/>
  <c r="V167" i="1"/>
  <c r="BX167" i="1" s="1"/>
  <c r="V187" i="1"/>
  <c r="BX187" i="1" s="1"/>
  <c r="V191" i="1"/>
  <c r="BX191" i="1" s="1"/>
  <c r="V71" i="1"/>
  <c r="BX71" i="1" s="1"/>
  <c r="V394" i="1"/>
  <c r="BX394" i="1" s="1"/>
  <c r="V301" i="1"/>
  <c r="BX301" i="1" s="1"/>
  <c r="BU301" i="1"/>
  <c r="V258" i="1"/>
  <c r="BX258" i="1" s="1"/>
  <c r="BU258" i="1"/>
  <c r="V246" i="1"/>
  <c r="BX246" i="1" s="1"/>
  <c r="BU246" i="1"/>
  <c r="V153" i="1"/>
  <c r="BX153" i="1" s="1"/>
  <c r="BU153" i="1"/>
  <c r="V149" i="1"/>
  <c r="BX149" i="1" s="1"/>
  <c r="BU149" i="1"/>
  <c r="V211" i="1"/>
  <c r="BX211" i="1" s="1"/>
  <c r="BU211" i="1"/>
  <c r="V129" i="1"/>
  <c r="BX129" i="1" s="1"/>
  <c r="BU129" i="1"/>
  <c r="V254" i="1"/>
  <c r="BX254" i="1" s="1"/>
  <c r="BU254" i="1"/>
  <c r="V466" i="1"/>
  <c r="BX466" i="1" s="1"/>
  <c r="BU466" i="1"/>
  <c r="V282" i="1"/>
  <c r="BX282" i="1" s="1"/>
  <c r="BU282" i="1"/>
  <c r="V212" i="1"/>
  <c r="BX212" i="1" s="1"/>
  <c r="BU212" i="1"/>
  <c r="V502" i="1"/>
  <c r="BX502" i="1" s="1"/>
  <c r="BU502" i="1"/>
  <c r="V326" i="1"/>
  <c r="BX326" i="1" s="1"/>
  <c r="BU326" i="1"/>
  <c r="V321" i="1"/>
  <c r="BX321" i="1" s="1"/>
  <c r="BU321" i="1"/>
  <c r="V76" i="1"/>
  <c r="BX76" i="1" s="1"/>
  <c r="BU76" i="1"/>
  <c r="V305" i="1"/>
  <c r="BX305" i="1" s="1"/>
  <c r="BU305" i="1"/>
  <c r="V362" i="1"/>
  <c r="BX362" i="1" s="1"/>
  <c r="BU362" i="1"/>
  <c r="V74" i="1"/>
  <c r="BX74" i="1" s="1"/>
  <c r="BU74" i="1"/>
  <c r="V66" i="1"/>
  <c r="BX66" i="1" s="1"/>
  <c r="BU66" i="1"/>
  <c r="V182" i="1"/>
  <c r="BX182" i="1" s="1"/>
  <c r="BU182" i="1"/>
  <c r="V361" i="1"/>
  <c r="BX361" i="1" s="1"/>
  <c r="BU361" i="1"/>
  <c r="V436" i="1"/>
  <c r="BX436" i="1" s="1"/>
  <c r="BU436" i="1"/>
  <c r="V450" i="1"/>
  <c r="BX450" i="1" s="1"/>
  <c r="BU450" i="1"/>
  <c r="V386" i="1"/>
  <c r="BX386" i="1" s="1"/>
  <c r="BU386" i="1"/>
  <c r="V47" i="1"/>
  <c r="BX47" i="1" s="1"/>
  <c r="BU47" i="1"/>
  <c r="V478" i="1"/>
  <c r="BX478" i="1" s="1"/>
  <c r="BU478" i="1"/>
  <c r="V412" i="1"/>
  <c r="BX412" i="1" s="1"/>
  <c r="BU412" i="1"/>
  <c r="V476" i="1"/>
  <c r="BX476" i="1" s="1"/>
  <c r="BU476" i="1"/>
  <c r="V157" i="1"/>
  <c r="BX157" i="1" s="1"/>
  <c r="BU157" i="1"/>
  <c r="V456" i="1"/>
  <c r="BX456" i="1" s="1"/>
  <c r="BU456" i="1"/>
  <c r="V482" i="1"/>
  <c r="BX482" i="1" s="1"/>
  <c r="BU482" i="1"/>
  <c r="V322" i="1"/>
  <c r="BX322" i="1" s="1"/>
  <c r="BU322" i="1"/>
  <c r="V402" i="1"/>
  <c r="BX402" i="1" s="1"/>
  <c r="BU402" i="1"/>
  <c r="V313" i="1"/>
  <c r="BX313" i="1" s="1"/>
  <c r="BU313" i="1"/>
  <c r="V13" i="1"/>
  <c r="BX13" i="1" s="1"/>
  <c r="BU13" i="1"/>
  <c r="V250" i="1"/>
  <c r="BX250" i="1" s="1"/>
  <c r="BU250" i="1"/>
  <c r="V236" i="1"/>
  <c r="BX236" i="1" s="1"/>
  <c r="BU236" i="1"/>
  <c r="V350" i="1"/>
  <c r="BX350" i="1" s="1"/>
  <c r="BU350" i="1"/>
  <c r="V104" i="1"/>
  <c r="BX104" i="1" s="1"/>
  <c r="BU104" i="1"/>
  <c r="V238" i="1"/>
  <c r="BX238" i="1" s="1"/>
  <c r="BU238" i="1"/>
  <c r="V365" i="1"/>
  <c r="BX365" i="1" s="1"/>
  <c r="BU365" i="1"/>
  <c r="V207" i="1"/>
  <c r="BX207" i="1" s="1"/>
  <c r="BU207" i="1"/>
  <c r="V80" i="1"/>
  <c r="BX80" i="1" s="1"/>
  <c r="BU80" i="1"/>
  <c r="V144" i="1"/>
  <c r="BX144" i="1" s="1"/>
  <c r="BU144" i="1"/>
  <c r="V398" i="1"/>
  <c r="BX398" i="1" s="1"/>
  <c r="BU398" i="1"/>
  <c r="V56" i="1"/>
  <c r="BX56" i="1" s="1"/>
  <c r="BU56" i="1"/>
  <c r="V440" i="1"/>
  <c r="BX440" i="1" s="1"/>
  <c r="BU440" i="1"/>
  <c r="V464" i="1"/>
  <c r="BX464" i="1" s="1"/>
  <c r="BU464" i="1"/>
  <c r="V148" i="1"/>
  <c r="BX148" i="1" s="1"/>
  <c r="BU148" i="1"/>
  <c r="V208" i="1"/>
  <c r="BX208" i="1" s="1"/>
  <c r="BU208" i="1"/>
  <c r="V161" i="1"/>
  <c r="BX161" i="1" s="1"/>
  <c r="BU161" i="1"/>
  <c r="V117" i="1"/>
  <c r="BX117" i="1" s="1"/>
  <c r="BU117" i="1"/>
  <c r="V442" i="1"/>
  <c r="BX442" i="1" s="1"/>
  <c r="BU442" i="1"/>
  <c r="V209" i="1"/>
  <c r="BX209" i="1" s="1"/>
  <c r="BU209" i="1"/>
  <c r="V277" i="1"/>
  <c r="BX277" i="1" s="1"/>
  <c r="BU277" i="1"/>
  <c r="V226" i="1"/>
  <c r="BX226" i="1" s="1"/>
  <c r="BU226" i="1"/>
  <c r="V222" i="1"/>
  <c r="BX222" i="1" s="1"/>
  <c r="BU222" i="1"/>
  <c r="V338" i="1"/>
  <c r="BX338" i="1" s="1"/>
  <c r="BU338" i="1"/>
  <c r="V242" i="1"/>
  <c r="BX242" i="1" s="1"/>
  <c r="BU242" i="1"/>
  <c r="V358" i="1"/>
  <c r="BX358" i="1" s="1"/>
  <c r="BU358" i="1"/>
  <c r="V178" i="1"/>
  <c r="BX178" i="1" s="1"/>
  <c r="BU178" i="1"/>
  <c r="V420" i="1"/>
  <c r="BX420" i="1" s="1"/>
  <c r="BU420" i="1"/>
  <c r="V490" i="1"/>
  <c r="BX490" i="1" s="1"/>
  <c r="BU490" i="1"/>
  <c r="V145" i="1"/>
  <c r="BX145" i="1" s="1"/>
  <c r="BU145" i="1"/>
  <c r="V165" i="1"/>
  <c r="BX165" i="1" s="1"/>
  <c r="BU165" i="1"/>
  <c r="V35" i="1"/>
  <c r="BX35" i="1" s="1"/>
  <c r="BU35" i="1"/>
  <c r="V169" i="1"/>
  <c r="BX169" i="1" s="1"/>
  <c r="BU169" i="1"/>
  <c r="V357" i="1"/>
  <c r="BX357" i="1" s="1"/>
  <c r="BU357" i="1"/>
  <c r="V444" i="1"/>
  <c r="BX444" i="1" s="1"/>
  <c r="BU444" i="1"/>
  <c r="V223" i="1"/>
  <c r="BX223" i="1" s="1"/>
  <c r="BU223" i="1"/>
  <c r="V264" i="1"/>
  <c r="BX264" i="1" s="1"/>
  <c r="BU264" i="1"/>
  <c r="V334" i="1"/>
  <c r="BX334" i="1" s="1"/>
  <c r="BU334" i="1"/>
  <c r="V406" i="1"/>
  <c r="BX406" i="1" s="1"/>
  <c r="BU406" i="1"/>
  <c r="V133" i="1"/>
  <c r="BX133" i="1" s="1"/>
  <c r="BU133" i="1"/>
  <c r="V173" i="1"/>
  <c r="BX173" i="1" s="1"/>
  <c r="BU173" i="1"/>
  <c r="V319" i="1"/>
  <c r="BX319" i="1" s="1"/>
  <c r="BU319" i="1"/>
  <c r="V446" i="1"/>
  <c r="BX446" i="1" s="1"/>
  <c r="BU446" i="1"/>
  <c r="V285" i="1"/>
  <c r="BX285" i="1" s="1"/>
  <c r="BU285" i="1"/>
  <c r="V248" i="1"/>
  <c r="BX248" i="1" s="1"/>
  <c r="BU248" i="1"/>
  <c r="V382" i="1"/>
  <c r="BX382" i="1" s="1"/>
  <c r="BU382" i="1"/>
  <c r="V374" i="1"/>
  <c r="BX374" i="1" s="1"/>
  <c r="BU374" i="1"/>
  <c r="V125" i="1"/>
  <c r="BX125" i="1" s="1"/>
  <c r="BU125" i="1"/>
  <c r="V64" i="1"/>
  <c r="BX64" i="1" s="1"/>
  <c r="BU64" i="1"/>
  <c r="V220" i="1"/>
  <c r="BX220" i="1" s="1"/>
  <c r="BU220" i="1"/>
  <c r="V311" i="1"/>
  <c r="BX311" i="1" s="1"/>
  <c r="BU311" i="1"/>
  <c r="V330" i="1"/>
  <c r="BX330" i="1" s="1"/>
  <c r="BU330" i="1"/>
  <c r="V397" i="1"/>
  <c r="BX397" i="1" s="1"/>
  <c r="BU397" i="1"/>
  <c r="V68" i="1"/>
  <c r="BX68" i="1" s="1"/>
  <c r="BU68" i="1"/>
  <c r="V219" i="1"/>
  <c r="BX219" i="1" s="1"/>
  <c r="BU219" i="1"/>
  <c r="V462" i="1"/>
  <c r="BX462" i="1" s="1"/>
  <c r="BU462" i="1"/>
  <c r="V87" i="1"/>
  <c r="BX87" i="1" s="1"/>
  <c r="BU87" i="1"/>
  <c r="V506" i="1"/>
  <c r="BX506" i="1" s="1"/>
  <c r="BU506" i="1"/>
  <c r="V141" i="1"/>
  <c r="BX141" i="1" s="1"/>
  <c r="BU141" i="1"/>
  <c r="V486" i="1"/>
  <c r="BX486" i="1" s="1"/>
  <c r="BU486" i="1"/>
  <c r="V12" i="1"/>
  <c r="BX12" i="1" s="1"/>
  <c r="BU12" i="1"/>
  <c r="V315" i="1"/>
  <c r="BX315" i="1" s="1"/>
  <c r="BU315" i="1"/>
  <c r="V39" i="1"/>
  <c r="BX39" i="1" s="1"/>
  <c r="BU39" i="1"/>
  <c r="V393" i="1"/>
  <c r="BX393" i="1" s="1"/>
  <c r="BU393" i="1"/>
  <c r="V183" i="1"/>
  <c r="BX183" i="1" s="1"/>
  <c r="BU183" i="1"/>
  <c r="V78" i="1"/>
  <c r="BX78" i="1" s="1"/>
  <c r="BU78" i="1"/>
  <c r="V366" i="1"/>
  <c r="BX366" i="1" s="1"/>
  <c r="BU366" i="1"/>
  <c r="V96" i="1"/>
  <c r="BX96" i="1" s="1"/>
  <c r="BU96" i="1"/>
  <c r="V428" i="1"/>
  <c r="BX428" i="1" s="1"/>
  <c r="BU428" i="1"/>
  <c r="V448" i="1"/>
  <c r="BX448" i="1" s="1"/>
  <c r="BU448" i="1"/>
  <c r="V472" i="1"/>
  <c r="BX472" i="1" s="1"/>
  <c r="BU472" i="1"/>
  <c r="V438" i="1"/>
  <c r="BX438" i="1" s="1"/>
  <c r="BU438" i="1"/>
  <c r="V234" i="1"/>
  <c r="BX234" i="1" s="1"/>
  <c r="BU234" i="1"/>
  <c r="V228" i="1"/>
  <c r="BX228" i="1" s="1"/>
  <c r="BU228" i="1"/>
  <c r="V171" i="1"/>
  <c r="BX171" i="1" s="1"/>
  <c r="BU171" i="1"/>
  <c r="V91" i="1"/>
  <c r="BX91" i="1" s="1"/>
  <c r="BU91" i="1"/>
  <c r="V189" i="1"/>
  <c r="BX189" i="1" s="1"/>
  <c r="BU189" i="1"/>
  <c r="V434" i="1"/>
  <c r="BX434" i="1" s="1"/>
  <c r="BU434" i="1"/>
  <c r="V298" i="1"/>
  <c r="BX298" i="1" s="1"/>
  <c r="BU298" i="1"/>
  <c r="V214" i="1"/>
  <c r="BX214" i="1" s="1"/>
  <c r="BU214" i="1"/>
  <c r="V293" i="1"/>
  <c r="BX293" i="1" s="1"/>
  <c r="BU293" i="1"/>
  <c r="V458" i="1"/>
  <c r="BX458" i="1" s="1"/>
  <c r="BU458" i="1"/>
  <c r="V203" i="1"/>
  <c r="BX203" i="1" s="1"/>
  <c r="BU203" i="1"/>
  <c r="V204" i="1"/>
  <c r="BX204" i="1" s="1"/>
  <c r="BU204" i="1"/>
  <c r="V70" i="1"/>
  <c r="BX70" i="1" s="1"/>
  <c r="BU70" i="1"/>
  <c r="V177" i="1"/>
  <c r="BX177" i="1" s="1"/>
  <c r="BU177" i="1"/>
  <c r="V227" i="1"/>
  <c r="BX227" i="1" s="1"/>
  <c r="BU227" i="1"/>
  <c r="V229" i="1"/>
  <c r="BX229" i="1" s="1"/>
  <c r="BU229" i="1"/>
  <c r="V290" i="1"/>
  <c r="BX290" i="1" s="1"/>
  <c r="BU290" i="1"/>
  <c r="V346" i="1"/>
  <c r="BX346" i="1" s="1"/>
  <c r="BU346" i="1"/>
  <c r="V175" i="1"/>
  <c r="BX175" i="1" s="1"/>
  <c r="BU175" i="1"/>
  <c r="V480" i="1"/>
  <c r="BX480" i="1" s="1"/>
  <c r="BU480" i="1"/>
  <c r="V274" i="1"/>
  <c r="BX274" i="1" s="1"/>
  <c r="BU274" i="1"/>
  <c r="V354" i="1"/>
  <c r="BX354" i="1" s="1"/>
  <c r="BU354" i="1"/>
  <c r="V381" i="1"/>
  <c r="BX381" i="1" s="1"/>
  <c r="BU381" i="1"/>
  <c r="V103" i="1"/>
  <c r="BX103" i="1" s="1"/>
  <c r="BU103" i="1"/>
  <c r="V185" i="1"/>
  <c r="BX185" i="1" s="1"/>
  <c r="BU185" i="1"/>
  <c r="V408" i="1"/>
  <c r="BX408" i="1" s="1"/>
  <c r="BU408" i="1"/>
  <c r="V109" i="1"/>
  <c r="BX109" i="1" s="1"/>
  <c r="BU109" i="1"/>
  <c r="V297" i="1"/>
  <c r="BX297" i="1" s="1"/>
  <c r="BU297" i="1"/>
  <c r="V494" i="1"/>
  <c r="BX494" i="1" s="1"/>
  <c r="BU494" i="1"/>
  <c r="V60" i="1"/>
  <c r="BX60" i="1" s="1"/>
  <c r="BU60" i="1"/>
  <c r="V454" i="1"/>
  <c r="BX454" i="1" s="1"/>
  <c r="BU454" i="1"/>
  <c r="V179" i="1"/>
  <c r="BX179" i="1" s="1"/>
  <c r="BU179" i="1"/>
  <c r="V137" i="1"/>
  <c r="BX137" i="1" s="1"/>
  <c r="BU137" i="1"/>
  <c r="V230" i="1"/>
  <c r="BX230" i="1" s="1"/>
  <c r="BU230" i="1"/>
  <c r="V468" i="1"/>
  <c r="BX468" i="1" s="1"/>
  <c r="BU468" i="1"/>
  <c r="V163" i="1"/>
  <c r="BX163" i="1" s="1"/>
  <c r="BU163" i="1"/>
  <c r="V8" i="1"/>
  <c r="BX8" i="1" s="1"/>
  <c r="BU8" i="1"/>
  <c r="V215" i="1"/>
  <c r="BX215" i="1" s="1"/>
  <c r="BU215" i="1"/>
  <c r="V262" i="1"/>
  <c r="BX262" i="1" s="1"/>
  <c r="BU262" i="1"/>
  <c r="V95" i="1"/>
  <c r="BX95" i="1" s="1"/>
  <c r="BU95" i="1"/>
  <c r="V266" i="1"/>
  <c r="BX266" i="1" s="1"/>
  <c r="BU266" i="1"/>
  <c r="V281" i="1"/>
  <c r="BX281" i="1" s="1"/>
  <c r="BU281" i="1"/>
  <c r="V27" i="1"/>
  <c r="BX27" i="1" s="1"/>
  <c r="BU27" i="1"/>
  <c r="V498" i="1"/>
  <c r="BX498" i="1" s="1"/>
  <c r="BU498" i="1"/>
  <c r="V181" i="1"/>
  <c r="BX181" i="1" s="1"/>
  <c r="BU181" i="1"/>
  <c r="V370" i="1"/>
  <c r="BX370" i="1" s="1"/>
  <c r="BU370" i="1"/>
  <c r="V432" i="1"/>
  <c r="BX432" i="1" s="1"/>
  <c r="BU432" i="1"/>
  <c r="V41" i="1"/>
  <c r="BX41" i="1" s="1"/>
  <c r="BU41" i="1"/>
  <c r="V216" i="1"/>
  <c r="BX216" i="1" s="1"/>
  <c r="BU216" i="1"/>
  <c r="V166" i="1"/>
  <c r="BX166" i="1" s="1"/>
  <c r="BU166" i="1"/>
  <c r="V470" i="1"/>
  <c r="BX470" i="1" s="1"/>
  <c r="BU470" i="1"/>
  <c r="V289" i="1"/>
  <c r="BX289" i="1" s="1"/>
  <c r="BU289" i="1"/>
  <c r="V121" i="1"/>
  <c r="BX121" i="1" s="1"/>
  <c r="BU121" i="1"/>
  <c r="V31" i="1"/>
  <c r="BX31" i="1" s="1"/>
  <c r="BU31" i="1"/>
  <c r="V49" i="1"/>
  <c r="BX49" i="1" s="1"/>
  <c r="BU49" i="1"/>
  <c r="V86" i="1"/>
  <c r="BX86" i="1" s="1"/>
  <c r="BU86" i="1"/>
  <c r="AY7" i="1"/>
  <c r="H30" i="2" s="1"/>
  <c r="T45" i="1"/>
  <c r="AR45" i="1" s="1"/>
  <c r="AU6" i="1" s="1"/>
  <c r="H25" i="2" s="1"/>
  <c r="Q45" i="1"/>
  <c r="U45" i="1" s="1"/>
  <c r="BU45" i="1" s="1"/>
  <c r="BV6" i="1" l="1"/>
  <c r="H35" i="2" s="1"/>
  <c r="V45" i="1"/>
  <c r="BX45" i="1" s="1"/>
  <c r="BY5" i="1" s="1"/>
  <c r="H40" i="2" s="1"/>
</calcChain>
</file>

<file path=xl/sharedStrings.xml><?xml version="1.0" encoding="utf-8"?>
<sst xmlns="http://schemas.openxmlformats.org/spreadsheetml/2006/main" count="138" uniqueCount="85">
  <si>
    <t>Gnder</t>
  </si>
  <si>
    <t>age</t>
  </si>
  <si>
    <t>field of work</t>
  </si>
  <si>
    <t>health</t>
  </si>
  <si>
    <t>IT</t>
  </si>
  <si>
    <t>genral work</t>
  </si>
  <si>
    <t>agriculture</t>
  </si>
  <si>
    <t>contruction</t>
  </si>
  <si>
    <t>eduction</t>
  </si>
  <si>
    <t>highschool</t>
  </si>
  <si>
    <t xml:space="preserve">college </t>
  </si>
  <si>
    <t>university</t>
  </si>
  <si>
    <t>technical</t>
  </si>
  <si>
    <t>other</t>
  </si>
  <si>
    <t>kids</t>
  </si>
  <si>
    <t>Cars</t>
  </si>
  <si>
    <t>income</t>
  </si>
  <si>
    <t>Area 1</t>
  </si>
  <si>
    <t>Area 2</t>
  </si>
  <si>
    <t>Area 3</t>
  </si>
  <si>
    <t>Area 4</t>
  </si>
  <si>
    <t>Area 5</t>
  </si>
  <si>
    <t>Area 6</t>
  </si>
  <si>
    <t>Area 7</t>
  </si>
  <si>
    <t>Area 8</t>
  </si>
  <si>
    <t>Area 9</t>
  </si>
  <si>
    <t>Area 10</t>
  </si>
  <si>
    <t>Area 11</t>
  </si>
  <si>
    <t>Area 12</t>
  </si>
  <si>
    <t>Area 13</t>
  </si>
  <si>
    <t>Area 14</t>
  </si>
  <si>
    <t xml:space="preserve">Area </t>
  </si>
  <si>
    <t>Value of house</t>
  </si>
  <si>
    <t>Mortage left</t>
  </si>
  <si>
    <t>Cars value</t>
  </si>
  <si>
    <t>left to pay on cars</t>
  </si>
  <si>
    <t>Debts</t>
  </si>
  <si>
    <t>Investments</t>
  </si>
  <si>
    <t>Value of a person</t>
  </si>
  <si>
    <t>value of debts</t>
  </si>
  <si>
    <t>Net worth of person</t>
  </si>
  <si>
    <t>Column1</t>
  </si>
  <si>
    <t>Column2</t>
  </si>
  <si>
    <t>Column3</t>
  </si>
  <si>
    <t xml:space="preserve">Man </t>
  </si>
  <si>
    <t>Women</t>
  </si>
  <si>
    <t>Number of mens</t>
  </si>
  <si>
    <t>Number of womens</t>
  </si>
  <si>
    <t>Number Of Mens VS Number of Womens</t>
  </si>
  <si>
    <t>Average Age</t>
  </si>
  <si>
    <t>Health</t>
  </si>
  <si>
    <t>Agriculture</t>
  </si>
  <si>
    <t xml:space="preserve">Contruction </t>
  </si>
  <si>
    <t>Genral work</t>
  </si>
  <si>
    <t>Teching</t>
  </si>
  <si>
    <t>teaching</t>
  </si>
  <si>
    <t>Number of Techers</t>
  </si>
  <si>
    <t>Number of Health</t>
  </si>
  <si>
    <t>Number of IT</t>
  </si>
  <si>
    <t>Number of Agriculture</t>
  </si>
  <si>
    <t>Number of culture</t>
  </si>
  <si>
    <t>Number of genral workers</t>
  </si>
  <si>
    <t>Average Income</t>
  </si>
  <si>
    <t>Car value</t>
  </si>
  <si>
    <t>Avrage Value of car</t>
  </si>
  <si>
    <t>Debt amount</t>
  </si>
  <si>
    <t>Number of people with debt grater thab x</t>
  </si>
  <si>
    <t>Percentage left to pay</t>
  </si>
  <si>
    <t>less than</t>
  </si>
  <si>
    <t xml:space="preserve">Number of person that have more than X% left on there mortage </t>
  </si>
  <si>
    <t>Avrage income per territory</t>
  </si>
  <si>
    <t>Avrage income per sector</t>
  </si>
  <si>
    <t>% of people having higer debts than therer yearly income</t>
  </si>
  <si>
    <t>Avrage age of people with net worth higher than</t>
  </si>
  <si>
    <t>Basic</t>
  </si>
  <si>
    <t>Men</t>
  </si>
  <si>
    <t>Number of Man Vs Women</t>
  </si>
  <si>
    <t>Avrage Age</t>
  </si>
  <si>
    <t>Number of person in each profession</t>
  </si>
  <si>
    <t>Avrage Income</t>
  </si>
  <si>
    <t>Avrage Value of Car</t>
  </si>
  <si>
    <t>Avrage person that have more than x% left on there mortage (2)</t>
  </si>
  <si>
    <t>Avrage people with debt grater than x (1)</t>
  </si>
  <si>
    <t>Variables</t>
  </si>
  <si>
    <t>Avrage of people having more x$ of networth(3)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</si>
</sst>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.00"/>
    <numFmt numFmtId="165" formatCode="[$$-1009]#,##0.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1" fontId="0" fillId="0" borderId="6" xfId="0" applyNumberFormat="1" applyBorder="1"/>
    <xf numFmtId="0" fontId="0" fillId="0" borderId="4" xfId="0" applyFill="1" applyBorder="1"/>
    <xf numFmtId="1" fontId="0" fillId="0" borderId="6" xfId="0" applyNumberFormat="1" applyFill="1" applyBorder="1"/>
    <xf numFmtId="164" fontId="0" fillId="0" borderId="4" xfId="0" applyNumberFormat="1" applyFill="1" applyBorder="1" applyAlignment="1">
      <alignment horizontal="center"/>
    </xf>
    <xf numFmtId="165" fontId="0" fillId="0" borderId="5" xfId="0" applyNumberFormat="1" applyFill="1" applyBorder="1"/>
    <xf numFmtId="165" fontId="0" fillId="0" borderId="4" xfId="0" applyNumberFormat="1" applyBorder="1"/>
    <xf numFmtId="165" fontId="0" fillId="0" borderId="6" xfId="0" applyNumberFormat="1" applyBorder="1"/>
    <xf numFmtId="0" fontId="0" fillId="0" borderId="1" xfId="0" applyFill="1" applyBorder="1"/>
    <xf numFmtId="0" fontId="0" fillId="0" borderId="2" xfId="0" applyNumberFormat="1" applyFill="1" applyBorder="1"/>
    <xf numFmtId="0" fontId="0" fillId="0" borderId="2" xfId="0" applyFill="1" applyBorder="1"/>
    <xf numFmtId="0" fontId="0" fillId="0" borderId="3" xfId="0" applyFill="1" applyBorder="1"/>
    <xf numFmtId="9" fontId="0" fillId="0" borderId="2" xfId="0" applyNumberFormat="1" applyFill="1" applyBorder="1"/>
    <xf numFmtId="10" fontId="0" fillId="0" borderId="4" xfId="0" applyNumberFormat="1" applyBorder="1"/>
    <xf numFmtId="10" fontId="0" fillId="0" borderId="6" xfId="0" applyNumberFormat="1" applyBorder="1"/>
    <xf numFmtId="0" fontId="0" fillId="0" borderId="5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10" fontId="0" fillId="0" borderId="3" xfId="0" applyNumberFormat="1" applyFill="1" applyBorder="1"/>
    <xf numFmtId="1" fontId="0" fillId="0" borderId="9" xfId="0" applyNumberForma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9" fontId="0" fillId="0" borderId="1" xfId="1" applyFont="1" applyBorder="1" applyAlignment="1">
      <alignment horizontal="center"/>
    </xf>
    <xf numFmtId="9" fontId="0" fillId="0" borderId="3" xfId="1" applyFont="1" applyBorder="1" applyAlignment="1">
      <alignment horizontal="center"/>
    </xf>
    <xf numFmtId="9" fontId="0" fillId="0" borderId="4" xfId="1" applyFont="1" applyBorder="1" applyAlignment="1">
      <alignment horizontal="center"/>
    </xf>
    <xf numFmtId="9" fontId="0" fillId="0" borderId="5" xfId="1" applyFont="1" applyBorder="1" applyAlignment="1">
      <alignment horizontal="center"/>
    </xf>
    <xf numFmtId="9" fontId="0" fillId="0" borderId="6" xfId="1" applyFont="1" applyBorder="1" applyAlignment="1">
      <alignment horizontal="center"/>
    </xf>
    <xf numFmtId="9" fontId="0" fillId="0" borderId="8" xfId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2" xfId="0" applyNumberFormat="1" applyFont="1" applyBorder="1" applyAlignment="1">
      <alignment horizontal="center"/>
    </xf>
    <xf numFmtId="0" fontId="3" fillId="0" borderId="3" xfId="0" applyNumberFormat="1" applyFont="1" applyBorder="1" applyAlignment="1">
      <alignment horizontal="center"/>
    </xf>
    <xf numFmtId="0" fontId="3" fillId="0" borderId="4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3" fillId="0" borderId="5" xfId="0" applyNumberFormat="1" applyFont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/>
    </xf>
    <xf numFmtId="10" fontId="3" fillId="0" borderId="2" xfId="0" applyNumberFormat="1" applyFont="1" applyBorder="1" applyAlignment="1">
      <alignment horizontal="center"/>
    </xf>
    <xf numFmtId="10" fontId="3" fillId="0" borderId="3" xfId="0" applyNumberFormat="1" applyFont="1" applyBorder="1" applyAlignment="1">
      <alignment horizontal="center"/>
    </xf>
    <xf numFmtId="10" fontId="3" fillId="0" borderId="4" xfId="0" applyNumberFormat="1" applyFont="1" applyBorder="1" applyAlignment="1">
      <alignment horizontal="center"/>
    </xf>
    <xf numFmtId="10" fontId="3" fillId="0" borderId="0" xfId="0" applyNumberFormat="1" applyFont="1" applyBorder="1" applyAlignment="1">
      <alignment horizontal="center"/>
    </xf>
    <xf numFmtId="10" fontId="3" fillId="0" borderId="5" xfId="0" applyNumberFormat="1" applyFont="1" applyBorder="1" applyAlignment="1">
      <alignment horizontal="center"/>
    </xf>
    <xf numFmtId="0" fontId="3" fillId="0" borderId="6" xfId="0" applyNumberFormat="1" applyFont="1" applyBorder="1" applyAlignment="1">
      <alignment horizontal="center"/>
    </xf>
    <xf numFmtId="0" fontId="3" fillId="0" borderId="7" xfId="0" applyNumberFormat="1" applyFont="1" applyBorder="1" applyAlignment="1">
      <alignment horizontal="center"/>
    </xf>
    <xf numFmtId="0" fontId="3" fillId="0" borderId="8" xfId="0" applyNumberFormat="1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" fontId="3" fillId="0" borderId="1" xfId="0" applyNumberFormat="1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" fontId="3" fillId="0" borderId="5" xfId="0" applyNumberFormat="1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1" fontId="3" fillId="0" borderId="8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5" fontId="3" fillId="0" borderId="6" xfId="0" applyNumberFormat="1" applyFont="1" applyBorder="1" applyAlignment="1">
      <alignment horizontal="center"/>
    </xf>
    <xf numFmtId="165" fontId="3" fillId="0" borderId="7" xfId="0" applyNumberFormat="1" applyFont="1" applyBorder="1" applyAlignment="1">
      <alignment horizontal="center"/>
    </xf>
    <xf numFmtId="165" fontId="3" fillId="0" borderId="8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Number of Man Vs Women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Sheet2!$D$11:$G$11</c:f>
              <c:numCache>
                <c:formatCode>General</c:formatCode>
                <c:ptCount val="4"/>
                <c:pt idx="0">
                  <c:v>251</c:v>
                </c:pt>
                <c:pt idx="2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D5-49A5-A1EE-E6AC69D226F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63263647"/>
        <c:axId val="96335500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Sheet2!$D$12:$G$12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ED5-49A5-A1EE-E6AC69D226F5}"/>
                  </c:ext>
                </c:extLst>
              </c15:ser>
            </c15:filteredBarSeries>
          </c:ext>
        </c:extLst>
      </c:barChart>
      <c:catAx>
        <c:axId val="96326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355007"/>
        <c:crosses val="autoZero"/>
        <c:auto val="1"/>
        <c:lblAlgn val="ctr"/>
        <c:lblOffset val="100"/>
        <c:noMultiLvlLbl val="0"/>
      </c:catAx>
      <c:valAx>
        <c:axId val="96335500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63263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Number of person in each profession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Sheet2!$L$10:$W$10</c:f>
              <c:strCache>
                <c:ptCount val="11"/>
                <c:pt idx="0">
                  <c:v>Teching</c:v>
                </c:pt>
                <c:pt idx="2">
                  <c:v>Health</c:v>
                </c:pt>
                <c:pt idx="4">
                  <c:v>IT</c:v>
                </c:pt>
                <c:pt idx="6">
                  <c:v>Agriculture</c:v>
                </c:pt>
                <c:pt idx="8">
                  <c:v>Contruction </c:v>
                </c:pt>
                <c:pt idx="10">
                  <c:v>Genral work</c:v>
                </c:pt>
              </c:strCache>
            </c:strRef>
          </c:cat>
          <c:val>
            <c:numRef>
              <c:f>Sheet2!$L$11:$W$11</c:f>
              <c:numCache>
                <c:formatCode>General</c:formatCode>
                <c:ptCount val="12"/>
                <c:pt idx="0">
                  <c:v>87</c:v>
                </c:pt>
                <c:pt idx="2">
                  <c:v>74</c:v>
                </c:pt>
                <c:pt idx="4">
                  <c:v>103</c:v>
                </c:pt>
                <c:pt idx="6">
                  <c:v>80</c:v>
                </c:pt>
                <c:pt idx="8">
                  <c:v>77</c:v>
                </c:pt>
                <c:pt idx="1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2E-4FA0-8D49-94B2BD5FF74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53485647"/>
        <c:axId val="674578015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Sheet2!$L$10:$W$10</c15:sqref>
                        </c15:formulaRef>
                      </c:ext>
                    </c:extLst>
                    <c:strCache>
                      <c:ptCount val="11"/>
                      <c:pt idx="0">
                        <c:v>Teching</c:v>
                      </c:pt>
                      <c:pt idx="2">
                        <c:v>Health</c:v>
                      </c:pt>
                      <c:pt idx="4">
                        <c:v>IT</c:v>
                      </c:pt>
                      <c:pt idx="6">
                        <c:v>Agriculture</c:v>
                      </c:pt>
                      <c:pt idx="8">
                        <c:v>Contruction </c:v>
                      </c:pt>
                      <c:pt idx="10">
                        <c:v>Genral work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Sheet2!$L$12:$W$12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42E-4FA0-8D49-94B2BD5FF747}"/>
                  </c:ext>
                </c:extLst>
              </c15:ser>
            </c15:filteredBarSeries>
          </c:ext>
        </c:extLst>
      </c:barChart>
      <c:catAx>
        <c:axId val="75348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78015"/>
        <c:crosses val="autoZero"/>
        <c:auto val="1"/>
        <c:lblAlgn val="ctr"/>
        <c:lblOffset val="100"/>
        <c:noMultiLvlLbl val="0"/>
      </c:catAx>
      <c:valAx>
        <c:axId val="67457801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53485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Sheet2!$L$31:$W$31</c:f>
              <c:strCache>
                <c:ptCount val="11"/>
                <c:pt idx="0">
                  <c:v>Teching</c:v>
                </c:pt>
                <c:pt idx="2">
                  <c:v>Health</c:v>
                </c:pt>
                <c:pt idx="4">
                  <c:v>IT</c:v>
                </c:pt>
                <c:pt idx="6">
                  <c:v>Agriculture</c:v>
                </c:pt>
                <c:pt idx="8">
                  <c:v>Contruction </c:v>
                </c:pt>
                <c:pt idx="10">
                  <c:v>Genral work</c:v>
                </c:pt>
              </c:strCache>
            </c:strRef>
          </c:cat>
          <c:val>
            <c:numRef>
              <c:f>Sheet2!$L$32:$W$32</c:f>
              <c:numCache>
                <c:formatCode>General</c:formatCode>
                <c:ptCount val="12"/>
                <c:pt idx="0">
                  <c:v>57585.114942528737</c:v>
                </c:pt>
                <c:pt idx="2">
                  <c:v>55052.58108108108</c:v>
                </c:pt>
                <c:pt idx="4">
                  <c:v>53115.941747572819</c:v>
                </c:pt>
                <c:pt idx="6">
                  <c:v>59816.55</c:v>
                </c:pt>
                <c:pt idx="8">
                  <c:v>59464.064935064933</c:v>
                </c:pt>
                <c:pt idx="10">
                  <c:v>59132.85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95-4300-896A-9B7BD576C77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63880207"/>
        <c:axId val="877106095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Sheet2!$L$31:$W$31</c15:sqref>
                        </c15:formulaRef>
                      </c:ext>
                    </c:extLst>
                    <c:strCache>
                      <c:ptCount val="11"/>
                      <c:pt idx="0">
                        <c:v>Teching</c:v>
                      </c:pt>
                      <c:pt idx="2">
                        <c:v>Health</c:v>
                      </c:pt>
                      <c:pt idx="4">
                        <c:v>IT</c:v>
                      </c:pt>
                      <c:pt idx="6">
                        <c:v>Agriculture</c:v>
                      </c:pt>
                      <c:pt idx="8">
                        <c:v>Contruction </c:v>
                      </c:pt>
                      <c:pt idx="10">
                        <c:v>Genral work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Sheet2!$L$33:$W$33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795-4300-896A-9B7BD576C774}"/>
                  </c:ext>
                </c:extLst>
              </c15:ser>
            </c15:filteredBarSeries>
          </c:ext>
        </c:extLst>
      </c:barChart>
      <c:catAx>
        <c:axId val="963880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106095"/>
        <c:crosses val="autoZero"/>
        <c:auto val="1"/>
        <c:lblAlgn val="ctr"/>
        <c:lblOffset val="100"/>
        <c:noMultiLvlLbl val="0"/>
      </c:catAx>
      <c:valAx>
        <c:axId val="87710609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6388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Avrage income per territory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Sheet2!$D$45:$AE$45</c:f>
              <c:strCache>
                <c:ptCount val="27"/>
                <c:pt idx="0">
                  <c:v>Area 1</c:v>
                </c:pt>
                <c:pt idx="2">
                  <c:v>Area 2</c:v>
                </c:pt>
                <c:pt idx="4">
                  <c:v>Area 3</c:v>
                </c:pt>
                <c:pt idx="6">
                  <c:v>Area 4</c:v>
                </c:pt>
                <c:pt idx="8">
                  <c:v>Area 5</c:v>
                </c:pt>
                <c:pt idx="10">
                  <c:v>Area 6</c:v>
                </c:pt>
                <c:pt idx="12">
                  <c:v>Area 7</c:v>
                </c:pt>
                <c:pt idx="14">
                  <c:v>Area 8</c:v>
                </c:pt>
                <c:pt idx="16">
                  <c:v>Area 9</c:v>
                </c:pt>
                <c:pt idx="18">
                  <c:v>Area 10</c:v>
                </c:pt>
                <c:pt idx="20">
                  <c:v>Area 11</c:v>
                </c:pt>
                <c:pt idx="22">
                  <c:v>Area 12</c:v>
                </c:pt>
                <c:pt idx="24">
                  <c:v>Area 13</c:v>
                </c:pt>
                <c:pt idx="26">
                  <c:v>Area 14</c:v>
                </c:pt>
              </c:strCache>
            </c:strRef>
          </c:cat>
          <c:val>
            <c:numRef>
              <c:f>Sheet2!$D$46:$AE$46</c:f>
              <c:numCache>
                <c:formatCode>General</c:formatCode>
                <c:ptCount val="28"/>
                <c:pt idx="0">
                  <c:v>59102.153846153844</c:v>
                </c:pt>
                <c:pt idx="2">
                  <c:v>53850.416666666664</c:v>
                </c:pt>
                <c:pt idx="4">
                  <c:v>62911.030303030304</c:v>
                </c:pt>
                <c:pt idx="6">
                  <c:v>50988.129032258068</c:v>
                </c:pt>
                <c:pt idx="8">
                  <c:v>57102.07317073171</c:v>
                </c:pt>
                <c:pt idx="10">
                  <c:v>58416.895833333336</c:v>
                </c:pt>
                <c:pt idx="12">
                  <c:v>61035.542857142857</c:v>
                </c:pt>
                <c:pt idx="14">
                  <c:v>52808.189189189186</c:v>
                </c:pt>
                <c:pt idx="16">
                  <c:v>57980.82608695652</c:v>
                </c:pt>
                <c:pt idx="18">
                  <c:v>59811.17391304348</c:v>
                </c:pt>
                <c:pt idx="20">
                  <c:v>58416.895833333336</c:v>
                </c:pt>
                <c:pt idx="22">
                  <c:v>54582.15625</c:v>
                </c:pt>
                <c:pt idx="24">
                  <c:v>60438.75</c:v>
                </c:pt>
                <c:pt idx="26">
                  <c:v>58881.15789473684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85-4BAC-94A6-B8DE3212BA2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56203935"/>
        <c:axId val="963838943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Sheet2!$D$45:$AE$45</c15:sqref>
                        </c15:formulaRef>
                      </c:ext>
                    </c:extLst>
                    <c:strCache>
                      <c:ptCount val="27"/>
                      <c:pt idx="0">
                        <c:v>Area 1</c:v>
                      </c:pt>
                      <c:pt idx="2">
                        <c:v>Area 2</c:v>
                      </c:pt>
                      <c:pt idx="4">
                        <c:v>Area 3</c:v>
                      </c:pt>
                      <c:pt idx="6">
                        <c:v>Area 4</c:v>
                      </c:pt>
                      <c:pt idx="8">
                        <c:v>Area 5</c:v>
                      </c:pt>
                      <c:pt idx="10">
                        <c:v>Area 6</c:v>
                      </c:pt>
                      <c:pt idx="12">
                        <c:v>Area 7</c:v>
                      </c:pt>
                      <c:pt idx="14">
                        <c:v>Area 8</c:v>
                      </c:pt>
                      <c:pt idx="16">
                        <c:v>Area 9</c:v>
                      </c:pt>
                      <c:pt idx="18">
                        <c:v>Area 10</c:v>
                      </c:pt>
                      <c:pt idx="20">
                        <c:v>Area 11</c:v>
                      </c:pt>
                      <c:pt idx="22">
                        <c:v>Area 12</c:v>
                      </c:pt>
                      <c:pt idx="24">
                        <c:v>Area 13</c:v>
                      </c:pt>
                      <c:pt idx="26">
                        <c:v>Area 14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Sheet2!$D$47:$AE$47</c15:sqref>
                        </c15:formulaRef>
                      </c:ext>
                    </c:extLst>
                    <c:numCache>
                      <c:formatCode>General</c:formatCode>
                      <c:ptCount val="2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A85-4BAC-94A6-B8DE3212BA2D}"/>
                  </c:ext>
                </c:extLst>
              </c15:ser>
            </c15:filteredBarSeries>
          </c:ext>
        </c:extLst>
      </c:barChart>
      <c:catAx>
        <c:axId val="75620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838943"/>
        <c:crosses val="autoZero"/>
        <c:auto val="1"/>
        <c:lblAlgn val="ctr"/>
        <c:lblOffset val="100"/>
        <c:noMultiLvlLbl val="0"/>
      </c:catAx>
      <c:valAx>
        <c:axId val="96383894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5620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12</xdr:row>
      <xdr:rowOff>38100</xdr:rowOff>
    </xdr:from>
    <xdr:to>
      <xdr:col>6</xdr:col>
      <xdr:colOff>571500</xdr:colOff>
      <xdr:row>41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C1FADC-2038-4A0C-BE4C-40B51FC6F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15240</xdr:colOff>
      <xdr:row>12</xdr:row>
      <xdr:rowOff>11430</xdr:rowOff>
    </xdr:from>
    <xdr:to>
      <xdr:col>22</xdr:col>
      <xdr:colOff>586740</xdr:colOff>
      <xdr:row>28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4D3AD7-8443-447B-A1B4-0A154FCC24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4355</xdr:colOff>
      <xdr:row>33</xdr:row>
      <xdr:rowOff>22316</xdr:rowOff>
    </xdr:from>
    <xdr:to>
      <xdr:col>22</xdr:col>
      <xdr:colOff>583475</xdr:colOff>
      <xdr:row>41</xdr:row>
      <xdr:rowOff>186146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67BA06F-3E41-4D68-8450-9A9A81F5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10886</xdr:colOff>
      <xdr:row>47</xdr:row>
      <xdr:rowOff>54425</xdr:rowOff>
    </xdr:from>
    <xdr:to>
      <xdr:col>30</xdr:col>
      <xdr:colOff>566057</xdr:colOff>
      <xdr:row>70</xdr:row>
      <xdr:rowOff>174171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B701DE6-9EB5-4705-AA31-1CC109B76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91405C-0DCD-4CB4-9299-4193B851D1C7}" name="Table2" displayName="Table2" ref="C6:V507" totalsRowShown="0">
  <autoFilter ref="C6:V507" xr:uid="{8A66B240-F30C-4259-A0D4-4841516C08FD}"/>
  <tableColumns count="20">
    <tableColumn id="1" xr3:uid="{EC5D27AD-1823-40B5-A094-82F348369F05}" name="Gnder">
      <calculatedColumnFormula>IF(B7=1,"men","women")</calculatedColumnFormula>
    </tableColumn>
    <tableColumn id="2" xr3:uid="{0AB380AE-5187-47A4-9B8B-4285EA8ED7F1}" name="age">
      <calculatedColumnFormula>RANDBETWEEN(25,45)</calculatedColumnFormula>
    </tableColumn>
    <tableColumn id="3" xr3:uid="{A9F5B783-AEC6-49F2-AE1E-6BC95CF1E592}" name="Column1">
      <calculatedColumnFormula>RANDBETWEEN(1,6)</calculatedColumnFormula>
    </tableColumn>
    <tableColumn id="4" xr3:uid="{E306F79E-2344-4F88-A184-C4774B41F454}" name="field of work">
      <calculatedColumnFormula>VLOOKUP(E7,$DH$8:$DI$13,2)</calculatedColumnFormula>
    </tableColumn>
    <tableColumn id="5" xr3:uid="{2670C03C-470F-4C41-B5DF-CEE75F4BBCE1}" name="Column2">
      <calculatedColumnFormula>RANDBETWEEN(1,5)</calculatedColumnFormula>
    </tableColumn>
    <tableColumn id="6" xr3:uid="{A620AB89-B8CD-409E-8F4E-B24B66E71AA4}" name="eduction">
      <calculatedColumnFormula>VLOOKUP(G7,$DJ$8:$DL$12,2)</calculatedColumnFormula>
    </tableColumn>
    <tableColumn id="7" xr3:uid="{F1FC40E2-CB06-4721-A412-C634CD9BBA06}" name="kids">
      <calculatedColumnFormula>RANDBETWEEN(0,4)</calculatedColumnFormula>
    </tableColumn>
    <tableColumn id="8" xr3:uid="{4FC84C20-1DDE-46D2-966C-186D76F95FCF}" name="Cars">
      <calculatedColumnFormula>RANDBETWEEN(1,3)</calculatedColumnFormula>
    </tableColumn>
    <tableColumn id="9" xr3:uid="{06DD0975-FDD1-4C88-AB7B-E2B7B892E3F8}" name="income">
      <calculatedColumnFormula>RANDBETWEEN(25000,90000)</calculatedColumnFormula>
    </tableColumn>
    <tableColumn id="10" xr3:uid="{D5F674C6-38F4-4985-8107-AB5E3FFF6610}" name="Column3">
      <calculatedColumnFormula>RANDBETWEEN(1,14)</calculatedColumnFormula>
    </tableColumn>
    <tableColumn id="11" xr3:uid="{03360074-1682-4E54-9590-6996D143FB14}" name="Area ">
      <calculatedColumnFormula>VLOOKUP(L7,$DM$8:$DN$21,2)</calculatedColumnFormula>
    </tableColumn>
    <tableColumn id="12" xr3:uid="{0F3D558C-5AFD-46ED-A7C6-EF096B7760FC}" name="Value of house">
      <calculatedColumnFormula>K7*RANDBETWEEN(3,6)</calculatedColumnFormula>
    </tableColumn>
    <tableColumn id="13" xr3:uid="{5169D177-E512-4763-9037-39BE1DF5DC22}" name="Mortage left">
      <calculatedColumnFormula>RAND()*N7</calculatedColumnFormula>
    </tableColumn>
    <tableColumn id="14" xr3:uid="{A0E9A61D-BF1B-4F17-95A9-466B4D64891D}" name="Cars value">
      <calculatedColumnFormula>J7*K7*RAND()</calculatedColumnFormula>
    </tableColumn>
    <tableColumn id="15" xr3:uid="{AEB39B91-16EE-4D34-A227-13D4FC90A336}" name="left to pay on cars">
      <calculatedColumnFormula>RANDBETWEEN(0,P7)</calculatedColumnFormula>
    </tableColumn>
    <tableColumn id="16" xr3:uid="{2FC364AF-A059-4A64-BC99-21C5DE1B6A7B}" name="Debts">
      <calculatedColumnFormula>K7*RAND()*2</calculatedColumnFormula>
    </tableColumn>
    <tableColumn id="17" xr3:uid="{746AF1F0-A16E-472E-A969-7FFC91511CE6}" name="Investments">
      <calculatedColumnFormula>RAND()*K7*1.5</calculatedColumnFormula>
    </tableColumn>
    <tableColumn id="18" xr3:uid="{7D6A9EA5-FE09-4078-872B-374FD9824868}" name="Value of a person">
      <calculatedColumnFormula>N7+P7+S7</calculatedColumnFormula>
    </tableColumn>
    <tableColumn id="19" xr3:uid="{5CCD9A40-9610-45D0-B815-F42AFC38ADD2}" name="value of debts">
      <calculatedColumnFormula>O7+Q7+R7</calculatedColumnFormula>
    </tableColumn>
    <tableColumn id="20" xr3:uid="{99E47F12-02A9-4CF3-9CB3-E9B2E71BD99D}" name="Net worth of person">
      <calculatedColumnFormula>T7-U7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743ED-636D-4197-942C-2942B4A499EF}">
  <dimension ref="B4:DN508"/>
  <sheetViews>
    <sheetView topLeftCell="BV1" zoomScale="70" zoomScaleNormal="70" workbookViewId="0">
      <selection activeCell="BY5" sqref="BY5"/>
    </sheetView>
  </sheetViews>
  <sheetFormatPr defaultRowHeight="14.4" x14ac:dyDescent="0.3"/>
  <cols>
    <col min="2" max="2" width="0" hidden="1" customWidth="1"/>
    <col min="3" max="3" width="10.109375" customWidth="1"/>
    <col min="5" max="5" width="0" hidden="1" customWidth="1"/>
    <col min="6" max="6" width="16.5546875" customWidth="1"/>
    <col min="7" max="7" width="0" hidden="1" customWidth="1"/>
    <col min="8" max="8" width="13.109375" customWidth="1"/>
    <col min="11" max="11" width="11.33203125" customWidth="1"/>
    <col min="12" max="12" width="12.88671875" hidden="1" customWidth="1"/>
    <col min="13" max="13" width="13.33203125" customWidth="1"/>
    <col min="14" max="14" width="20" customWidth="1"/>
    <col min="15" max="15" width="16.5546875" customWidth="1"/>
    <col min="16" max="16" width="15" customWidth="1"/>
    <col min="17" max="17" width="23.21875" customWidth="1"/>
    <col min="18" max="18" width="9.6640625" customWidth="1"/>
    <col min="19" max="19" width="16.5546875" customWidth="1"/>
    <col min="20" max="20" width="22.77734375" customWidth="1"/>
    <col min="21" max="21" width="19" customWidth="1"/>
    <col min="22" max="22" width="24.88671875" customWidth="1"/>
    <col min="26" max="26" width="16.44140625" customWidth="1"/>
    <col min="27" max="27" width="17.77734375" customWidth="1"/>
    <col min="28" max="31" width="17" customWidth="1"/>
    <col min="32" max="36" width="18" customWidth="1"/>
    <col min="37" max="37" width="17.44140625" customWidth="1"/>
    <col min="38" max="38" width="20.44140625" customWidth="1"/>
    <col min="39" max="39" width="18" customWidth="1"/>
    <col min="40" max="40" width="24.77734375" customWidth="1"/>
    <col min="41" max="42" width="18" customWidth="1"/>
    <col min="43" max="43" width="20.109375" customWidth="1"/>
    <col min="44" max="45" width="18" customWidth="1"/>
    <col min="46" max="46" width="36.44140625" customWidth="1"/>
    <col min="47" max="47" width="18" customWidth="1"/>
    <col min="48" max="48" width="21" customWidth="1"/>
    <col min="49" max="50" width="18" customWidth="1"/>
    <col min="51" max="51" width="56.44140625" customWidth="1"/>
    <col min="52" max="72" width="18" customWidth="1"/>
    <col min="73" max="73" width="55.77734375" customWidth="1"/>
    <col min="74" max="75" width="18" customWidth="1"/>
    <col min="76" max="76" width="54" customWidth="1"/>
    <col min="77" max="100" width="18" customWidth="1"/>
    <col min="110" max="110" width="13.6640625" customWidth="1"/>
    <col min="111" max="111" width="15.33203125" hidden="1" customWidth="1"/>
    <col min="112" max="112" width="0" hidden="1" customWidth="1"/>
    <col min="113" max="113" width="11.33203125" hidden="1" customWidth="1"/>
    <col min="114" max="114" width="2.21875" hidden="1" customWidth="1"/>
    <col min="116" max="116" width="0" hidden="1" customWidth="1"/>
    <col min="117" max="117" width="73.6640625" hidden="1" customWidth="1"/>
    <col min="118" max="118" width="9" hidden="1" customWidth="1"/>
  </cols>
  <sheetData>
    <row r="4" spans="2:118" ht="15" thickBot="1" x14ac:dyDescent="0.35"/>
    <row r="5" spans="2:118" ht="15" thickBot="1" x14ac:dyDescent="0.35">
      <c r="X5" s="38" t="s">
        <v>48</v>
      </c>
      <c r="Y5" s="39"/>
      <c r="Z5" s="39"/>
      <c r="AA5" s="40"/>
      <c r="AB5" s="2" t="s">
        <v>49</v>
      </c>
      <c r="AC5" s="38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40"/>
      <c r="AO5" s="2" t="s">
        <v>62</v>
      </c>
      <c r="AP5" s="2"/>
      <c r="AQ5" s="3" t="s">
        <v>64</v>
      </c>
      <c r="AR5" s="1"/>
      <c r="AS5" s="1"/>
      <c r="AT5" s="1"/>
      <c r="AU5" s="1"/>
      <c r="AV5" s="1"/>
      <c r="AW5" s="1"/>
      <c r="AX5" s="1"/>
      <c r="AY5" s="1"/>
      <c r="AZ5" s="38" t="s">
        <v>70</v>
      </c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40"/>
      <c r="BN5" s="38" t="s">
        <v>71</v>
      </c>
      <c r="BO5" s="39"/>
      <c r="BP5" s="39"/>
      <c r="BQ5" s="39"/>
      <c r="BR5" s="39"/>
      <c r="BS5" s="40"/>
      <c r="BT5" s="1"/>
      <c r="BU5" s="1"/>
      <c r="BV5" s="1"/>
      <c r="BW5" s="1"/>
      <c r="BX5" s="29" t="s">
        <v>73</v>
      </c>
      <c r="BY5" s="33">
        <f ca="1">AVERAGEIF(BX7:BX507,"&lt;&gt;0")</f>
        <v>35.25088339222615</v>
      </c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</row>
    <row r="6" spans="2:118" ht="15" thickBot="1" x14ac:dyDescent="0.35">
      <c r="C6" t="s">
        <v>0</v>
      </c>
      <c r="D6" t="s">
        <v>1</v>
      </c>
      <c r="E6" t="s">
        <v>41</v>
      </c>
      <c r="F6" t="s">
        <v>2</v>
      </c>
      <c r="G6" t="s">
        <v>42</v>
      </c>
      <c r="H6" t="s">
        <v>8</v>
      </c>
      <c r="I6" t="s">
        <v>14</v>
      </c>
      <c r="J6" t="s">
        <v>15</v>
      </c>
      <c r="K6" t="s">
        <v>16</v>
      </c>
      <c r="L6" t="s">
        <v>43</v>
      </c>
      <c r="M6" t="s">
        <v>31</v>
      </c>
      <c r="N6" t="s">
        <v>32</v>
      </c>
      <c r="O6" t="s">
        <v>33</v>
      </c>
      <c r="P6" t="s">
        <v>34</v>
      </c>
      <c r="Q6" t="s">
        <v>35</v>
      </c>
      <c r="R6" t="s">
        <v>36</v>
      </c>
      <c r="S6" t="s">
        <v>37</v>
      </c>
      <c r="T6" t="s">
        <v>38</v>
      </c>
      <c r="U6" t="s">
        <v>39</v>
      </c>
      <c r="V6" t="s">
        <v>40</v>
      </c>
      <c r="X6" s="4" t="s">
        <v>44</v>
      </c>
      <c r="Y6" s="5" t="s">
        <v>45</v>
      </c>
      <c r="Z6" s="5" t="s">
        <v>46</v>
      </c>
      <c r="AA6" s="6" t="s">
        <v>47</v>
      </c>
      <c r="AB6" s="11">
        <f ca="1">AVERAGE(D7:D507)</f>
        <v>35.093812375249499</v>
      </c>
      <c r="AC6" s="12" t="s">
        <v>54</v>
      </c>
      <c r="AD6" s="10" t="s">
        <v>50</v>
      </c>
      <c r="AE6" s="10" t="s">
        <v>4</v>
      </c>
      <c r="AF6" s="10" t="s">
        <v>51</v>
      </c>
      <c r="AG6" s="10" t="s">
        <v>52</v>
      </c>
      <c r="AH6" s="10" t="s">
        <v>53</v>
      </c>
      <c r="AI6" s="5" t="s">
        <v>56</v>
      </c>
      <c r="AJ6" s="5" t="s">
        <v>57</v>
      </c>
      <c r="AK6" s="5" t="s">
        <v>58</v>
      </c>
      <c r="AL6" s="5" t="s">
        <v>59</v>
      </c>
      <c r="AM6" s="5" t="s">
        <v>60</v>
      </c>
      <c r="AN6" s="6" t="s">
        <v>61</v>
      </c>
      <c r="AO6" s="13">
        <f ca="1">AVERAGE(K7:K507)</f>
        <v>57184.477045908185</v>
      </c>
      <c r="AP6" s="14" t="s">
        <v>63</v>
      </c>
      <c r="AQ6" s="15">
        <f ca="1">AVERAGE(AP8:AP507)</f>
        <v>29056.356673684688</v>
      </c>
      <c r="AR6" s="18" t="s">
        <v>65</v>
      </c>
      <c r="AS6" s="19">
        <f>Sheet2!X16</f>
        <v>100000</v>
      </c>
      <c r="AT6" s="20" t="s">
        <v>66</v>
      </c>
      <c r="AU6" s="21">
        <f ca="1">SUM(AR7:AR507)</f>
        <v>500</v>
      </c>
      <c r="AV6" s="18" t="s">
        <v>67</v>
      </c>
      <c r="AW6" s="20" t="s">
        <v>68</v>
      </c>
      <c r="AX6" s="22">
        <f>Sheet2!Z16</f>
        <v>0.3</v>
      </c>
      <c r="AY6" s="20" t="s">
        <v>69</v>
      </c>
      <c r="AZ6" s="12" t="s">
        <v>17</v>
      </c>
      <c r="BA6" s="10" t="s">
        <v>18</v>
      </c>
      <c r="BB6" s="10" t="s">
        <v>19</v>
      </c>
      <c r="BC6" s="10" t="s">
        <v>20</v>
      </c>
      <c r="BD6" s="10" t="s">
        <v>21</v>
      </c>
      <c r="BE6" s="10" t="s">
        <v>22</v>
      </c>
      <c r="BF6" s="10" t="s">
        <v>23</v>
      </c>
      <c r="BG6" s="10" t="s">
        <v>24</v>
      </c>
      <c r="BH6" s="10" t="s">
        <v>25</v>
      </c>
      <c r="BI6" s="10" t="s">
        <v>26</v>
      </c>
      <c r="BJ6" s="10" t="s">
        <v>27</v>
      </c>
      <c r="BK6" s="10" t="s">
        <v>28</v>
      </c>
      <c r="BL6" s="10" t="s">
        <v>29</v>
      </c>
      <c r="BM6" s="25" t="s">
        <v>30</v>
      </c>
      <c r="BN6" s="12" t="s">
        <v>54</v>
      </c>
      <c r="BO6" s="10" t="s">
        <v>50</v>
      </c>
      <c r="BP6" s="10" t="s">
        <v>4</v>
      </c>
      <c r="BQ6" s="10" t="s">
        <v>51</v>
      </c>
      <c r="BR6" s="10" t="s">
        <v>52</v>
      </c>
      <c r="BS6" s="25" t="s">
        <v>53</v>
      </c>
      <c r="BT6" s="10"/>
      <c r="BU6" s="2" t="s">
        <v>72</v>
      </c>
      <c r="BV6" s="32">
        <f ca="1">SUM(BU7:BU507)/COUNT(BU7:BU507)</f>
        <v>0.97405189620758481</v>
      </c>
      <c r="BW6" s="10"/>
      <c r="BX6" s="18" t="s">
        <v>16</v>
      </c>
      <c r="BY6" s="21">
        <f>Sheet2!AB16</f>
        <v>100000</v>
      </c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</row>
    <row r="7" spans="2:118" x14ac:dyDescent="0.3">
      <c r="B7">
        <f ca="1">RANDBETWEEN(1,2)</f>
        <v>1</v>
      </c>
      <c r="C7" t="str">
        <f t="shared" ref="C7:C70" ca="1" si="0">IF(B7=1,"men","women")</f>
        <v>men</v>
      </c>
      <c r="D7">
        <f ca="1">RANDBETWEEN(25,45)</f>
        <v>30</v>
      </c>
      <c r="E7">
        <f ca="1">RANDBETWEEN(1,6)</f>
        <v>6</v>
      </c>
      <c r="F7" t="str">
        <f ca="1">VLOOKUP(E7,$DH$8:$DI$13,2)</f>
        <v>contruction</v>
      </c>
      <c r="G7">
        <f ca="1">RANDBETWEEN(1,5)</f>
        <v>4</v>
      </c>
      <c r="H7">
        <f ca="1">VLOOKUP(G7,$DJ$8:$DL$12,2)</f>
        <v>0</v>
      </c>
      <c r="I7">
        <f ca="1">RANDBETWEEN(0,4)</f>
        <v>3</v>
      </c>
      <c r="J7">
        <f ca="1">RANDBETWEEN(1,3)</f>
        <v>2</v>
      </c>
      <c r="K7">
        <f ca="1">RANDBETWEEN(25000,90000)</f>
        <v>76905</v>
      </c>
      <c r="L7">
        <f ca="1">RANDBETWEEN(1,14)</f>
        <v>13</v>
      </c>
      <c r="M7" t="str">
        <f ca="1">VLOOKUP(L7,$DM$8:$DN$21,2)</f>
        <v>Area 13</v>
      </c>
      <c r="N7">
        <f ca="1">K7*RANDBETWEEN(3,6)</f>
        <v>230715</v>
      </c>
      <c r="O7">
        <f ca="1">RAND()*N7</f>
        <v>150846.65681330021</v>
      </c>
      <c r="P7">
        <f ca="1">J7*K7*RAND()</f>
        <v>3582.2690334284466</v>
      </c>
      <c r="Q7">
        <f ca="1">RANDBETWEEN(0,P7)</f>
        <v>1850</v>
      </c>
      <c r="R7">
        <f ca="1">K7*RAND()*2</f>
        <v>68549.200442672591</v>
      </c>
      <c r="S7">
        <f ca="1">RAND()*K7*1.5</f>
        <v>37602.452195819984</v>
      </c>
      <c r="T7">
        <f ca="1">N7+P7+S7</f>
        <v>271899.72122924845</v>
      </c>
      <c r="U7">
        <f ca="1">O7+Q7+R7</f>
        <v>221245.85725597281</v>
      </c>
      <c r="V7">
        <f ca="1">T7-U7</f>
        <v>50653.863973275642</v>
      </c>
      <c r="X7" s="4">
        <f ca="1">IF(Table2[[#This Row],[Gnder]]="men",1,0)</f>
        <v>1</v>
      </c>
      <c r="Y7" s="5">
        <f ca="1">IF(Table2[[#This Row],[Gnder]]="women",1,0)</f>
        <v>0</v>
      </c>
      <c r="Z7" s="5">
        <f ca="1">SUM(X7:X507)</f>
        <v>251</v>
      </c>
      <c r="AA7" s="6">
        <f ca="1">SUM(Y7:Y507)</f>
        <v>250</v>
      </c>
      <c r="AB7" s="5"/>
      <c r="AC7" s="4">
        <f ca="1">IF(Table2[[#This Row],[field of work]]="teaching",1,0)</f>
        <v>0</v>
      </c>
      <c r="AD7" s="5">
        <f ca="1">IF(Table2[[#This Row],[field of work]]="health",1,0)</f>
        <v>0</v>
      </c>
      <c r="AE7" s="5">
        <f ca="1">IF(Table2[[#This Row],[field of work]]="IT",1,0)</f>
        <v>0</v>
      </c>
      <c r="AF7" s="5">
        <f ca="1">IF(Table2[[#This Row],[field of work]]="agriculture",1,0)</f>
        <v>0</v>
      </c>
      <c r="AG7" s="5">
        <f ca="1">IF(Table2[[#This Row],[field of work]]="contruction",1,0)</f>
        <v>1</v>
      </c>
      <c r="AH7" s="5">
        <f ca="1">IF(Table2[[#This Row],[field of work]]="genral work",1,0)</f>
        <v>0</v>
      </c>
      <c r="AI7" s="5">
        <f t="shared" ref="AI7:AN7" ca="1" si="1">SUM(AC7:AC507)</f>
        <v>87</v>
      </c>
      <c r="AJ7" s="5">
        <f t="shared" ca="1" si="1"/>
        <v>74</v>
      </c>
      <c r="AK7" s="5">
        <f t="shared" ca="1" si="1"/>
        <v>103</v>
      </c>
      <c r="AL7" s="5">
        <f t="shared" ca="1" si="1"/>
        <v>80</v>
      </c>
      <c r="AM7" s="5">
        <f t="shared" ca="1" si="1"/>
        <v>77</v>
      </c>
      <c r="AN7" s="6">
        <f t="shared" ca="1" si="1"/>
        <v>80</v>
      </c>
      <c r="AP7" s="16">
        <f ca="1">P7/J7</f>
        <v>1791.1345167142233</v>
      </c>
      <c r="AQ7" s="6"/>
      <c r="AR7" s="4">
        <f ca="1">IF(Table2[[#This Row],[Value of a person]]&gt;$AS$6,1,0)</f>
        <v>1</v>
      </c>
      <c r="AS7" s="5"/>
      <c r="AT7" s="5"/>
      <c r="AU7" s="6"/>
      <c r="AV7" s="23">
        <f ca="1">Table2[[#This Row],[Mortage left]]/Table2[[#This Row],[Value of house]]</f>
        <v>0.65382249447716978</v>
      </c>
      <c r="AW7" s="5">
        <f ca="1">IF(AV7&lt;$AX$6,1,0)</f>
        <v>0</v>
      </c>
      <c r="AX7" s="5"/>
      <c r="AY7" s="5">
        <f ca="1">SUM(AW7:AW507)</f>
        <v>141</v>
      </c>
      <c r="AZ7" s="4">
        <f ca="1">IF(Table2[[#This Row],[Area ]]="Area 1",Table2[[#This Row],[income]],0)</f>
        <v>0</v>
      </c>
      <c r="BA7" s="5">
        <f ca="1">IF(Table2[[#This Row],[Area ]]="Area 2",Table2[[#This Row],[income]],0)</f>
        <v>0</v>
      </c>
      <c r="BB7" s="5">
        <f ca="1">IF(Table2[[#This Row],[Area ]]="Area 3",Table2[[#This Row],[income]],0)</f>
        <v>0</v>
      </c>
      <c r="BC7" s="5">
        <f ca="1">IF(Table2[[#This Row],[Area ]]="Area 4",Table2[[#This Row],[income]],0)</f>
        <v>0</v>
      </c>
      <c r="BD7" s="5">
        <f ca="1">IF(Table2[[#This Row],[Area ]]="Area 5",Table2[[#This Row],[income]],0)</f>
        <v>0</v>
      </c>
      <c r="BE7" s="5">
        <f ca="1">IF(Table2[[#This Row],[Area ]]="Area 6",Table2[[#This Row],[income]],0)</f>
        <v>0</v>
      </c>
      <c r="BF7" s="5">
        <f ca="1">IF(Table2[[#This Row],[Area ]]="Area 7",Table2[[#This Row],[income]],0)</f>
        <v>0</v>
      </c>
      <c r="BG7" s="5">
        <f ca="1">IF(Table2[[#This Row],[Area ]]="Area 8",Table2[[#This Row],[income]],0)</f>
        <v>0</v>
      </c>
      <c r="BH7" s="5">
        <f ca="1">IF(Table2[[#This Row],[Area ]]="Area 9",Table2[[#This Row],[income]],0)</f>
        <v>0</v>
      </c>
      <c r="BI7" s="5">
        <f ca="1">IF(Table2[[#This Row],[Area ]]="Area 10",Table2[[#This Row],[income]],0)</f>
        <v>0</v>
      </c>
      <c r="BJ7" s="5">
        <f ca="1">IF(Table2[[#This Row],[Area ]]="Area 6",Table2[[#This Row],[income]],0)</f>
        <v>0</v>
      </c>
      <c r="BK7" s="5">
        <f ca="1">IF(Table2[[#This Row],[Area ]]="Area 12",Table2[[#This Row],[income]],0)</f>
        <v>0</v>
      </c>
      <c r="BL7" s="5">
        <f ca="1">IF(Table2[[#This Row],[Area ]]="Area 13",Table2[[#This Row],[income]],0)</f>
        <v>76905</v>
      </c>
      <c r="BM7" s="6">
        <f ca="1">IF(Table2[[#This Row],[Area ]]="Area 14",Table2[[#This Row],[income]],0)</f>
        <v>0</v>
      </c>
      <c r="BN7" s="4">
        <f ca="1">IF(Table2[[#This Row],[field of work]]="teaching",Table2[[#This Row],[income]],0)</f>
        <v>0</v>
      </c>
      <c r="BO7" s="5">
        <f ca="1">IF(Table2[[#This Row],[field of work]]="health",Table2[[#This Row],[income]],0)</f>
        <v>0</v>
      </c>
      <c r="BP7" s="5">
        <f ca="1">IF(Table2[[#This Row],[field of work]]="IT",Table2[[#This Row],[income]],0)</f>
        <v>0</v>
      </c>
      <c r="BQ7" s="5">
        <f ca="1">IF(Table2[[#This Row],[field of work]]="agriculture",Table2[[#This Row],[income]],0)</f>
        <v>0</v>
      </c>
      <c r="BR7" s="5">
        <f ca="1">IF(Table2[[#This Row],[field of work]]="contruction",Table2[[#This Row],[income]],0)</f>
        <v>76905</v>
      </c>
      <c r="BS7" s="6">
        <f ca="1">IF(Table2[[#This Row],[field of work]]="genral work",Table2[[#This Row],[income]],0)</f>
        <v>0</v>
      </c>
      <c r="BU7" s="4">
        <f ca="1">IF(Table2[[#This Row],[value of debts]]&gt;Table2[[#This Row],[income]],1,0)</f>
        <v>1</v>
      </c>
      <c r="BV7" s="6"/>
      <c r="BX7" s="4">
        <f ca="1">IF(Table2[[#This Row],[Net worth of person]]&gt;$BY$6,Table2[[#This Row],[age]],0)</f>
        <v>0</v>
      </c>
      <c r="BY7" s="6"/>
      <c r="DH7" s="37" t="s">
        <v>2</v>
      </c>
      <c r="DI7" s="37"/>
    </row>
    <row r="8" spans="2:118" x14ac:dyDescent="0.3">
      <c r="B8">
        <f t="shared" ref="B8:B71" ca="1" si="2">RANDBETWEEN(1,2)</f>
        <v>2</v>
      </c>
      <c r="C8" t="str">
        <f t="shared" ca="1" si="0"/>
        <v>women</v>
      </c>
      <c r="D8">
        <f t="shared" ref="D8:D71" ca="1" si="3">RANDBETWEEN(25,45)</f>
        <v>39</v>
      </c>
      <c r="E8">
        <f t="shared" ref="E8:E71" ca="1" si="4">RANDBETWEEN(1,6)</f>
        <v>2</v>
      </c>
      <c r="F8" t="str">
        <f t="shared" ref="F8:F71" ca="1" si="5">VLOOKUP(E8,$DH$8:$DI$13,2)</f>
        <v>IT</v>
      </c>
      <c r="G8">
        <f t="shared" ref="G8:G71" ca="1" si="6">RANDBETWEEN(1,5)</f>
        <v>4</v>
      </c>
      <c r="H8">
        <f t="shared" ref="H8:H71" ca="1" si="7">VLOOKUP(G8,$DJ$8:$DL$12,2)</f>
        <v>0</v>
      </c>
      <c r="I8">
        <f t="shared" ref="I8:I71" ca="1" si="8">RANDBETWEEN(0,4)</f>
        <v>2</v>
      </c>
      <c r="J8">
        <f t="shared" ref="J8:J71" ca="1" si="9">RANDBETWEEN(1,3)</f>
        <v>3</v>
      </c>
      <c r="K8">
        <f t="shared" ref="K8:K71" ca="1" si="10">RANDBETWEEN(25000,90000)</f>
        <v>31741</v>
      </c>
      <c r="L8">
        <f t="shared" ref="L8:L71" ca="1" si="11">RANDBETWEEN(1,14)</f>
        <v>2</v>
      </c>
      <c r="M8" t="str">
        <f t="shared" ref="M8:M71" ca="1" si="12">VLOOKUP(L8,$DM$8:$DN$21,2)</f>
        <v>Area 2</v>
      </c>
      <c r="N8">
        <f t="shared" ref="N8:N25" ca="1" si="13">K8*RANDBETWEEN(3,6)</f>
        <v>190446</v>
      </c>
      <c r="O8">
        <f t="shared" ref="O8:P71" ca="1" si="14">RAND()*N8</f>
        <v>162240.74025197179</v>
      </c>
      <c r="P8">
        <f t="shared" ref="P8:P25" ca="1" si="15">J8*K8*RAND()</f>
        <v>85689.299478358182</v>
      </c>
      <c r="Q8">
        <f t="shared" ref="Q8:Q71" ca="1" si="16">RANDBETWEEN(0,P8)</f>
        <v>35713</v>
      </c>
      <c r="R8">
        <f t="shared" ref="R8:R25" ca="1" si="17">K8*RAND()*2</f>
        <v>58458.006991163806</v>
      </c>
      <c r="S8">
        <f t="shared" ref="S8:S25" ca="1" si="18">RAND()*K8*1.5</f>
        <v>38292.130771589858</v>
      </c>
      <c r="T8">
        <f t="shared" ref="T8:T25" ca="1" si="19">N8+P8+S8</f>
        <v>314427.43024994805</v>
      </c>
      <c r="U8">
        <f t="shared" ref="U8:U25" ca="1" si="20">O8+Q8+R8</f>
        <v>256411.74724313559</v>
      </c>
      <c r="V8">
        <f t="shared" ref="V8:V25" ca="1" si="21">T8-U8</f>
        <v>58015.683006812469</v>
      </c>
      <c r="X8" s="4">
        <f ca="1">IF(Table2[[#This Row],[Gnder]]="men",1,0)</f>
        <v>0</v>
      </c>
      <c r="Y8" s="5">
        <f ca="1">IF(Table2[[#This Row],[Gnder]]="women",1,0)</f>
        <v>1</v>
      </c>
      <c r="Z8" s="5"/>
      <c r="AA8" s="6"/>
      <c r="AB8" s="5"/>
      <c r="AC8" s="4">
        <f ca="1">IF(Table2[[#This Row],[field of work]]="teaching",1,0)</f>
        <v>0</v>
      </c>
      <c r="AD8" s="5">
        <f ca="1">IF(Table2[[#This Row],[field of work]]="health",1,0)</f>
        <v>0</v>
      </c>
      <c r="AE8" s="5">
        <f ca="1">IF(Table2[[#This Row],[field of work]]="IT",1,0)</f>
        <v>1</v>
      </c>
      <c r="AF8" s="5">
        <f ca="1">IF(Table2[[#This Row],[field of work]]="agriculture",1,0)</f>
        <v>0</v>
      </c>
      <c r="AG8" s="5">
        <f ca="1">IF(Table2[[#This Row],[field of work]]="contruction",1,0)</f>
        <v>0</v>
      </c>
      <c r="AH8" s="5">
        <f ca="1">IF(Table2[[#This Row],[field of work]]="genral work",1,0)</f>
        <v>0</v>
      </c>
      <c r="AI8" s="5"/>
      <c r="AJ8" s="5"/>
      <c r="AK8" s="5"/>
      <c r="AL8" s="5"/>
      <c r="AM8" s="5"/>
      <c r="AN8" s="6"/>
      <c r="AP8" s="16">
        <f t="shared" ref="AP8:AP71" ca="1" si="22">P8/J8</f>
        <v>28563.099826119393</v>
      </c>
      <c r="AQ8" s="6"/>
      <c r="AR8" s="4">
        <f ca="1">IF(Table2[[#This Row],[Value of a person]]&gt;$AS$6,1,0)</f>
        <v>1</v>
      </c>
      <c r="AS8" s="5"/>
      <c r="AT8" s="5"/>
      <c r="AU8" s="6"/>
      <c r="AV8" s="23">
        <f ca="1">Table2[[#This Row],[Mortage left]]/Table2[[#This Row],[Value of house]]</f>
        <v>0.85189891230045145</v>
      </c>
      <c r="AW8" s="5">
        <f t="shared" ref="AW8:AW71" ca="1" si="23">IF(AV8&lt;$AX$6,1,0)</f>
        <v>0</v>
      </c>
      <c r="AX8" s="5"/>
      <c r="AY8" s="5"/>
      <c r="AZ8" s="4">
        <f ca="1">IF(Table2[[#This Row],[Area ]]="Area 1",Table2[[#This Row],[income]],0)</f>
        <v>0</v>
      </c>
      <c r="BA8" s="5">
        <f ca="1">IF(Table2[[#This Row],[Area ]]="Area 2",Table2[[#This Row],[income]],0)</f>
        <v>31741</v>
      </c>
      <c r="BB8" s="5">
        <f ca="1">IF(Table2[[#This Row],[Area ]]="Area 3",Table2[[#This Row],[income]],0)</f>
        <v>0</v>
      </c>
      <c r="BC8" s="5">
        <f ca="1">IF(Table2[[#This Row],[Area ]]="Area 4",Table2[[#This Row],[income]],0)</f>
        <v>0</v>
      </c>
      <c r="BD8" s="5">
        <f ca="1">IF(Table2[[#This Row],[Area ]]="Area 5",Table2[[#This Row],[income]],0)</f>
        <v>0</v>
      </c>
      <c r="BE8" s="5">
        <f ca="1">IF(Table2[[#This Row],[Area ]]="Area 6",Table2[[#This Row],[income]],0)</f>
        <v>0</v>
      </c>
      <c r="BF8" s="5">
        <f ca="1">IF(Table2[[#This Row],[Area ]]="Area 7",Table2[[#This Row],[income]],0)</f>
        <v>0</v>
      </c>
      <c r="BG8" s="5">
        <f ca="1">IF(Table2[[#This Row],[Area ]]="Area 8",Table2[[#This Row],[income]],0)</f>
        <v>0</v>
      </c>
      <c r="BH8" s="5">
        <f ca="1">IF(Table2[[#This Row],[Area ]]="Area 9",Table2[[#This Row],[income]],0)</f>
        <v>0</v>
      </c>
      <c r="BI8" s="5">
        <f ca="1">IF(Table2[[#This Row],[Area ]]="Area 10",Table2[[#This Row],[income]],0)</f>
        <v>0</v>
      </c>
      <c r="BJ8" s="5">
        <f ca="1">IF(Table2[[#This Row],[Area ]]="Area 6",Table2[[#This Row],[income]],0)</f>
        <v>0</v>
      </c>
      <c r="BK8" s="5">
        <f ca="1">IF(Table2[[#This Row],[Area ]]="Area 12",Table2[[#This Row],[income]],0)</f>
        <v>0</v>
      </c>
      <c r="BL8" s="5">
        <f ca="1">IF(Table2[[#This Row],[Area ]]="Area 13",Table2[[#This Row],[income]],0)</f>
        <v>0</v>
      </c>
      <c r="BM8" s="6">
        <f ca="1">IF(Table2[[#This Row],[Area ]]="Area 14",Table2[[#This Row],[income]],0)</f>
        <v>0</v>
      </c>
      <c r="BN8" s="4">
        <f ca="1">IF(Table2[[#This Row],[field of work]]="teaching",Table2[[#This Row],[income]],0)</f>
        <v>0</v>
      </c>
      <c r="BO8" s="5">
        <f ca="1">IF(Table2[[#This Row],[field of work]]="health",Table2[[#This Row],[income]],0)</f>
        <v>0</v>
      </c>
      <c r="BP8" s="5">
        <f ca="1">IF(Table2[[#This Row],[field of work]]="IT",Table2[[#This Row],[income]],0)</f>
        <v>31741</v>
      </c>
      <c r="BQ8" s="5">
        <f ca="1">IF(Table2[[#This Row],[field of work]]="agriculture",Table2[[#This Row],[income]],0)</f>
        <v>0</v>
      </c>
      <c r="BR8" s="5">
        <f ca="1">IF(Table2[[#This Row],[field of work]]="contruction",Table2[[#This Row],[income]],0)</f>
        <v>0</v>
      </c>
      <c r="BS8" s="6">
        <f ca="1">IF(Table2[[#This Row],[field of work]]="genral work",Table2[[#This Row],[income]],0)</f>
        <v>0</v>
      </c>
      <c r="BU8" s="4">
        <f ca="1">IF(Table2[[#This Row],[value of debts]]&gt;Table2[[#This Row],[income]],1,0)</f>
        <v>1</v>
      </c>
      <c r="BV8" s="6"/>
      <c r="BX8" s="4">
        <f ca="1">IF(Table2[[#This Row],[Net worth of person]]&gt;$BY$6,Table2[[#This Row],[age]],0)</f>
        <v>0</v>
      </c>
      <c r="BY8" s="6"/>
      <c r="DH8">
        <v>1</v>
      </c>
      <c r="DI8" t="s">
        <v>3</v>
      </c>
      <c r="DJ8">
        <v>1</v>
      </c>
      <c r="DL8" t="s">
        <v>9</v>
      </c>
      <c r="DM8">
        <v>1</v>
      </c>
      <c r="DN8" t="s">
        <v>17</v>
      </c>
    </row>
    <row r="9" spans="2:118" x14ac:dyDescent="0.3">
      <c r="B9">
        <f t="shared" ca="1" si="2"/>
        <v>1</v>
      </c>
      <c r="C9" t="str">
        <f t="shared" ca="1" si="0"/>
        <v>men</v>
      </c>
      <c r="D9">
        <f t="shared" ca="1" si="3"/>
        <v>36</v>
      </c>
      <c r="E9">
        <f t="shared" ca="1" si="4"/>
        <v>1</v>
      </c>
      <c r="F9" t="str">
        <f t="shared" ca="1" si="5"/>
        <v>health</v>
      </c>
      <c r="G9">
        <f t="shared" ca="1" si="6"/>
        <v>5</v>
      </c>
      <c r="H9">
        <f t="shared" ca="1" si="7"/>
        <v>0</v>
      </c>
      <c r="I9">
        <f t="shared" ca="1" si="8"/>
        <v>1</v>
      </c>
      <c r="J9">
        <f t="shared" ca="1" si="9"/>
        <v>2</v>
      </c>
      <c r="K9">
        <f t="shared" ca="1" si="10"/>
        <v>47862</v>
      </c>
      <c r="L9">
        <f t="shared" ca="1" si="11"/>
        <v>8</v>
      </c>
      <c r="M9" t="str">
        <f t="shared" ca="1" si="12"/>
        <v>Area 8</v>
      </c>
      <c r="N9">
        <f t="shared" ca="1" si="13"/>
        <v>239310</v>
      </c>
      <c r="O9">
        <f t="shared" ca="1" si="14"/>
        <v>149465.32849281564</v>
      </c>
      <c r="P9">
        <f t="shared" ca="1" si="15"/>
        <v>82696.71952924892</v>
      </c>
      <c r="Q9">
        <f t="shared" ca="1" si="16"/>
        <v>77347</v>
      </c>
      <c r="R9">
        <f t="shared" ca="1" si="17"/>
        <v>64633.302249689841</v>
      </c>
      <c r="S9">
        <f t="shared" ca="1" si="18"/>
        <v>2878.3107169521181</v>
      </c>
      <c r="T9">
        <f t="shared" ca="1" si="19"/>
        <v>324885.03024620103</v>
      </c>
      <c r="U9">
        <f t="shared" ca="1" si="20"/>
        <v>291445.63074250548</v>
      </c>
      <c r="V9">
        <f t="shared" ca="1" si="21"/>
        <v>33439.399503695546</v>
      </c>
      <c r="X9" s="4">
        <f ca="1">IF(Table2[[#This Row],[Gnder]]="men",1,0)</f>
        <v>1</v>
      </c>
      <c r="Y9" s="5">
        <f ca="1">IF(Table2[[#This Row],[Gnder]]="women",1,0)</f>
        <v>0</v>
      </c>
      <c r="Z9" s="5"/>
      <c r="AA9" s="6"/>
      <c r="AB9" s="5"/>
      <c r="AC9" s="4">
        <f ca="1">IF(Table2[[#This Row],[field of work]]="teaching",1,0)</f>
        <v>0</v>
      </c>
      <c r="AD9" s="5">
        <f ca="1">IF(Table2[[#This Row],[field of work]]="health",1,0)</f>
        <v>1</v>
      </c>
      <c r="AE9" s="5">
        <f ca="1">IF(Table2[[#This Row],[field of work]]="IT",1,0)</f>
        <v>0</v>
      </c>
      <c r="AF9" s="5">
        <f ca="1">IF(Table2[[#This Row],[field of work]]="agriculture",1,0)</f>
        <v>0</v>
      </c>
      <c r="AG9" s="5">
        <f ca="1">IF(Table2[[#This Row],[field of work]]="contruction",1,0)</f>
        <v>0</v>
      </c>
      <c r="AH9" s="5">
        <f ca="1">IF(Table2[[#This Row],[field of work]]="genral work",1,0)</f>
        <v>0</v>
      </c>
      <c r="AI9" s="5"/>
      <c r="AJ9" s="5"/>
      <c r="AK9" s="5"/>
      <c r="AL9" s="5"/>
      <c r="AM9" s="5"/>
      <c r="AN9" s="6"/>
      <c r="AP9" s="16">
        <f t="shared" ca="1" si="22"/>
        <v>41348.35976462446</v>
      </c>
      <c r="AQ9" s="6"/>
      <c r="AR9" s="4">
        <f ca="1">IF(Table2[[#This Row],[Value of a person]]&gt;$AS$6,1,0)</f>
        <v>1</v>
      </c>
      <c r="AS9" s="5"/>
      <c r="AT9" s="5"/>
      <c r="AU9" s="6"/>
      <c r="AV9" s="23">
        <f ca="1">Table2[[#This Row],[Mortage left]]/Table2[[#This Row],[Value of house]]</f>
        <v>0.62456783457780973</v>
      </c>
      <c r="AW9" s="5">
        <f t="shared" ca="1" si="23"/>
        <v>0</v>
      </c>
      <c r="AX9" s="5"/>
      <c r="AY9" s="5"/>
      <c r="AZ9" s="4">
        <f ca="1">IF(Table2[[#This Row],[Area ]]="Area 1",Table2[[#This Row],[income]],0)</f>
        <v>0</v>
      </c>
      <c r="BA9" s="5">
        <f ca="1">IF(Table2[[#This Row],[Area ]]="Area 2",Table2[[#This Row],[income]],0)</f>
        <v>0</v>
      </c>
      <c r="BB9" s="5">
        <f ca="1">IF(Table2[[#This Row],[Area ]]="Area 3",Table2[[#This Row],[income]],0)</f>
        <v>0</v>
      </c>
      <c r="BC9" s="5">
        <f ca="1">IF(Table2[[#This Row],[Area ]]="Area 4",Table2[[#This Row],[income]],0)</f>
        <v>0</v>
      </c>
      <c r="BD9" s="5">
        <f ca="1">IF(Table2[[#This Row],[Area ]]="Area 5",Table2[[#This Row],[income]],0)</f>
        <v>0</v>
      </c>
      <c r="BE9" s="5">
        <f ca="1">IF(Table2[[#This Row],[Area ]]="Area 6",Table2[[#This Row],[income]],0)</f>
        <v>0</v>
      </c>
      <c r="BF9" s="5">
        <f ca="1">IF(Table2[[#This Row],[Area ]]="Area 7",Table2[[#This Row],[income]],0)</f>
        <v>0</v>
      </c>
      <c r="BG9" s="5">
        <f ca="1">IF(Table2[[#This Row],[Area ]]="Area 8",Table2[[#This Row],[income]],0)</f>
        <v>47862</v>
      </c>
      <c r="BH9" s="5">
        <f ca="1">IF(Table2[[#This Row],[Area ]]="Area 9",Table2[[#This Row],[income]],0)</f>
        <v>0</v>
      </c>
      <c r="BI9" s="5">
        <f ca="1">IF(Table2[[#This Row],[Area ]]="Area 10",Table2[[#This Row],[income]],0)</f>
        <v>0</v>
      </c>
      <c r="BJ9" s="5">
        <f ca="1">IF(Table2[[#This Row],[Area ]]="Area 6",Table2[[#This Row],[income]],0)</f>
        <v>0</v>
      </c>
      <c r="BK9" s="5">
        <f ca="1">IF(Table2[[#This Row],[Area ]]="Area 12",Table2[[#This Row],[income]],0)</f>
        <v>0</v>
      </c>
      <c r="BL9" s="5">
        <f ca="1">IF(Table2[[#This Row],[Area ]]="Area 13",Table2[[#This Row],[income]],0)</f>
        <v>0</v>
      </c>
      <c r="BM9" s="6">
        <f ca="1">IF(Table2[[#This Row],[Area ]]="Area 14",Table2[[#This Row],[income]],0)</f>
        <v>0</v>
      </c>
      <c r="BN9" s="4">
        <f ca="1">IF(Table2[[#This Row],[field of work]]="teaching",Table2[[#This Row],[income]],0)</f>
        <v>0</v>
      </c>
      <c r="BO9" s="5">
        <f ca="1">IF(Table2[[#This Row],[field of work]]="health",Table2[[#This Row],[income]],0)</f>
        <v>47862</v>
      </c>
      <c r="BP9" s="5">
        <f ca="1">IF(Table2[[#This Row],[field of work]]="IT",Table2[[#This Row],[income]],0)</f>
        <v>0</v>
      </c>
      <c r="BQ9" s="5">
        <f ca="1">IF(Table2[[#This Row],[field of work]]="agriculture",Table2[[#This Row],[income]],0)</f>
        <v>0</v>
      </c>
      <c r="BR9" s="5">
        <f ca="1">IF(Table2[[#This Row],[field of work]]="contruction",Table2[[#This Row],[income]],0)</f>
        <v>0</v>
      </c>
      <c r="BS9" s="6">
        <f ca="1">IF(Table2[[#This Row],[field of work]]="genral work",Table2[[#This Row],[income]],0)</f>
        <v>0</v>
      </c>
      <c r="BU9" s="4">
        <f ca="1">IF(Table2[[#This Row],[value of debts]]&gt;Table2[[#This Row],[income]],1,0)</f>
        <v>1</v>
      </c>
      <c r="BV9" s="6"/>
      <c r="BX9" s="4">
        <f ca="1">IF(Table2[[#This Row],[Net worth of person]]&gt;$BY$6,Table2[[#This Row],[age]],0)</f>
        <v>0</v>
      </c>
      <c r="BY9" s="6"/>
      <c r="DH9">
        <v>2</v>
      </c>
      <c r="DI9" t="s">
        <v>4</v>
      </c>
      <c r="DJ9">
        <v>2</v>
      </c>
      <c r="DL9" t="s">
        <v>10</v>
      </c>
      <c r="DM9">
        <v>2</v>
      </c>
      <c r="DN9" t="s">
        <v>18</v>
      </c>
    </row>
    <row r="10" spans="2:118" x14ac:dyDescent="0.3">
      <c r="B10">
        <f t="shared" ca="1" si="2"/>
        <v>2</v>
      </c>
      <c r="C10" t="str">
        <f t="shared" ca="1" si="0"/>
        <v>women</v>
      </c>
      <c r="D10">
        <f t="shared" ca="1" si="3"/>
        <v>29</v>
      </c>
      <c r="E10">
        <f t="shared" ca="1" si="4"/>
        <v>2</v>
      </c>
      <c r="F10" t="str">
        <f t="shared" ca="1" si="5"/>
        <v>IT</v>
      </c>
      <c r="G10">
        <f t="shared" ca="1" si="6"/>
        <v>4</v>
      </c>
      <c r="H10">
        <f t="shared" ca="1" si="7"/>
        <v>0</v>
      </c>
      <c r="I10">
        <f t="shared" ca="1" si="8"/>
        <v>4</v>
      </c>
      <c r="J10">
        <f t="shared" ca="1" si="9"/>
        <v>1</v>
      </c>
      <c r="K10">
        <f t="shared" ca="1" si="10"/>
        <v>57060</v>
      </c>
      <c r="L10">
        <f t="shared" ca="1" si="11"/>
        <v>9</v>
      </c>
      <c r="M10" t="str">
        <f t="shared" ca="1" si="12"/>
        <v>Area 9</v>
      </c>
      <c r="N10">
        <f t="shared" ca="1" si="13"/>
        <v>285300</v>
      </c>
      <c r="O10">
        <f t="shared" ca="1" si="14"/>
        <v>267452.77297634678</v>
      </c>
      <c r="P10">
        <f t="shared" ca="1" si="15"/>
        <v>1386.8432576906653</v>
      </c>
      <c r="Q10">
        <f t="shared" ca="1" si="16"/>
        <v>784</v>
      </c>
      <c r="R10">
        <f t="shared" ca="1" si="17"/>
        <v>35488.129163320911</v>
      </c>
      <c r="S10">
        <f t="shared" ca="1" si="18"/>
        <v>4975.6987201042257</v>
      </c>
      <c r="T10">
        <f t="shared" ca="1" si="19"/>
        <v>291662.5419777949</v>
      </c>
      <c r="U10">
        <f t="shared" ca="1" si="20"/>
        <v>303724.90213966771</v>
      </c>
      <c r="V10">
        <f t="shared" ca="1" si="21"/>
        <v>-12062.360161872813</v>
      </c>
      <c r="X10" s="4">
        <f ca="1">IF(Table2[[#This Row],[Gnder]]="men",1,0)</f>
        <v>0</v>
      </c>
      <c r="Y10" s="5">
        <f ca="1">IF(Table2[[#This Row],[Gnder]]="women",1,0)</f>
        <v>1</v>
      </c>
      <c r="Z10" s="5"/>
      <c r="AA10" s="6"/>
      <c r="AB10" s="5"/>
      <c r="AC10" s="4">
        <f ca="1">IF(Table2[[#This Row],[field of work]]="teaching",1,0)</f>
        <v>0</v>
      </c>
      <c r="AD10" s="5">
        <f ca="1">IF(Table2[[#This Row],[field of work]]="health",1,0)</f>
        <v>0</v>
      </c>
      <c r="AE10" s="5">
        <f ca="1">IF(Table2[[#This Row],[field of work]]="IT",1,0)</f>
        <v>1</v>
      </c>
      <c r="AF10" s="5">
        <f ca="1">IF(Table2[[#This Row],[field of work]]="agriculture",1,0)</f>
        <v>0</v>
      </c>
      <c r="AG10" s="5">
        <f ca="1">IF(Table2[[#This Row],[field of work]]="contruction",1,0)</f>
        <v>0</v>
      </c>
      <c r="AH10" s="5">
        <f ca="1">IF(Table2[[#This Row],[field of work]]="genral work",1,0)</f>
        <v>0</v>
      </c>
      <c r="AI10" s="5"/>
      <c r="AJ10" s="5"/>
      <c r="AK10" s="5"/>
      <c r="AL10" s="5"/>
      <c r="AM10" s="5"/>
      <c r="AN10" s="6"/>
      <c r="AP10" s="16">
        <f t="shared" ca="1" si="22"/>
        <v>1386.8432576906653</v>
      </c>
      <c r="AQ10" s="6"/>
      <c r="AR10" s="4">
        <f ca="1">IF(Table2[[#This Row],[Value of a person]]&gt;$AS$6,1,0)</f>
        <v>1</v>
      </c>
      <c r="AS10" s="5"/>
      <c r="AT10" s="5"/>
      <c r="AU10" s="6"/>
      <c r="AV10" s="23">
        <f ca="1">Table2[[#This Row],[Mortage left]]/Table2[[#This Row],[Value of house]]</f>
        <v>0.93744399921607702</v>
      </c>
      <c r="AW10" s="5">
        <f t="shared" ca="1" si="23"/>
        <v>0</v>
      </c>
      <c r="AX10" s="5"/>
      <c r="AY10" s="5"/>
      <c r="AZ10" s="4">
        <f ca="1">IF(Table2[[#This Row],[Area ]]="Area 1",Table2[[#This Row],[income]],0)</f>
        <v>0</v>
      </c>
      <c r="BA10" s="5">
        <f ca="1">IF(Table2[[#This Row],[Area ]]="Area 2",Table2[[#This Row],[income]],0)</f>
        <v>0</v>
      </c>
      <c r="BB10" s="5">
        <f ca="1">IF(Table2[[#This Row],[Area ]]="Area 3",Table2[[#This Row],[income]],0)</f>
        <v>0</v>
      </c>
      <c r="BC10" s="5">
        <f ca="1">IF(Table2[[#This Row],[Area ]]="Area 4",Table2[[#This Row],[income]],0)</f>
        <v>0</v>
      </c>
      <c r="BD10" s="5">
        <f ca="1">IF(Table2[[#This Row],[Area ]]="Area 5",Table2[[#This Row],[income]],0)</f>
        <v>0</v>
      </c>
      <c r="BE10" s="5">
        <f ca="1">IF(Table2[[#This Row],[Area ]]="Area 6",Table2[[#This Row],[income]],0)</f>
        <v>0</v>
      </c>
      <c r="BF10" s="5">
        <f ca="1">IF(Table2[[#This Row],[Area ]]="Area 7",Table2[[#This Row],[income]],0)</f>
        <v>0</v>
      </c>
      <c r="BG10" s="5">
        <f ca="1">IF(Table2[[#This Row],[Area ]]="Area 8",Table2[[#This Row],[income]],0)</f>
        <v>0</v>
      </c>
      <c r="BH10" s="5">
        <f ca="1">IF(Table2[[#This Row],[Area ]]="Area 9",Table2[[#This Row],[income]],0)</f>
        <v>57060</v>
      </c>
      <c r="BI10" s="5">
        <f ca="1">IF(Table2[[#This Row],[Area ]]="Area 10",Table2[[#This Row],[income]],0)</f>
        <v>0</v>
      </c>
      <c r="BJ10" s="5">
        <f ca="1">IF(Table2[[#This Row],[Area ]]="Area 6",Table2[[#This Row],[income]],0)</f>
        <v>0</v>
      </c>
      <c r="BK10" s="5">
        <f ca="1">IF(Table2[[#This Row],[Area ]]="Area 12",Table2[[#This Row],[income]],0)</f>
        <v>0</v>
      </c>
      <c r="BL10" s="5">
        <f ca="1">IF(Table2[[#This Row],[Area ]]="Area 13",Table2[[#This Row],[income]],0)</f>
        <v>0</v>
      </c>
      <c r="BM10" s="6">
        <f ca="1">IF(Table2[[#This Row],[Area ]]="Area 14",Table2[[#This Row],[income]],0)</f>
        <v>0</v>
      </c>
      <c r="BN10" s="4">
        <f ca="1">IF(Table2[[#This Row],[field of work]]="teaching",Table2[[#This Row],[income]],0)</f>
        <v>0</v>
      </c>
      <c r="BO10" s="5">
        <f ca="1">IF(Table2[[#This Row],[field of work]]="health",Table2[[#This Row],[income]],0)</f>
        <v>0</v>
      </c>
      <c r="BP10" s="5">
        <f ca="1">IF(Table2[[#This Row],[field of work]]="IT",Table2[[#This Row],[income]],0)</f>
        <v>57060</v>
      </c>
      <c r="BQ10" s="5">
        <f ca="1">IF(Table2[[#This Row],[field of work]]="agriculture",Table2[[#This Row],[income]],0)</f>
        <v>0</v>
      </c>
      <c r="BR10" s="5">
        <f ca="1">IF(Table2[[#This Row],[field of work]]="contruction",Table2[[#This Row],[income]],0)</f>
        <v>0</v>
      </c>
      <c r="BS10" s="6">
        <f ca="1">IF(Table2[[#This Row],[field of work]]="genral work",Table2[[#This Row],[income]],0)</f>
        <v>0</v>
      </c>
      <c r="BU10" s="4">
        <f ca="1">IF(Table2[[#This Row],[value of debts]]&gt;Table2[[#This Row],[income]],1,0)</f>
        <v>1</v>
      </c>
      <c r="BV10" s="6"/>
      <c r="BX10" s="4">
        <f ca="1">IF(Table2[[#This Row],[Net worth of person]]&gt;$BY$6,Table2[[#This Row],[age]],0)</f>
        <v>0</v>
      </c>
      <c r="BY10" s="6"/>
      <c r="DH10">
        <v>3</v>
      </c>
      <c r="DI10" t="s">
        <v>55</v>
      </c>
      <c r="DJ10">
        <v>3</v>
      </c>
      <c r="DL10" t="s">
        <v>11</v>
      </c>
      <c r="DM10">
        <v>3</v>
      </c>
      <c r="DN10" t="s">
        <v>19</v>
      </c>
    </row>
    <row r="11" spans="2:118" x14ac:dyDescent="0.3">
      <c r="B11">
        <f t="shared" ca="1" si="2"/>
        <v>2</v>
      </c>
      <c r="C11" t="str">
        <f t="shared" ca="1" si="0"/>
        <v>women</v>
      </c>
      <c r="D11">
        <f t="shared" ca="1" si="3"/>
        <v>44</v>
      </c>
      <c r="E11">
        <f t="shared" ca="1" si="4"/>
        <v>4</v>
      </c>
      <c r="F11" t="str">
        <f t="shared" ca="1" si="5"/>
        <v>genral work</v>
      </c>
      <c r="G11">
        <f t="shared" ca="1" si="6"/>
        <v>4</v>
      </c>
      <c r="H11">
        <f t="shared" ca="1" si="7"/>
        <v>0</v>
      </c>
      <c r="I11">
        <f t="shared" ca="1" si="8"/>
        <v>4</v>
      </c>
      <c r="J11">
        <f t="shared" ca="1" si="9"/>
        <v>2</v>
      </c>
      <c r="K11">
        <f t="shared" ca="1" si="10"/>
        <v>74220</v>
      </c>
      <c r="L11">
        <f t="shared" ca="1" si="11"/>
        <v>5</v>
      </c>
      <c r="M11" t="str">
        <f t="shared" ca="1" si="12"/>
        <v>Area 5</v>
      </c>
      <c r="N11">
        <f t="shared" ca="1" si="13"/>
        <v>371100</v>
      </c>
      <c r="O11">
        <f t="shared" ca="1" si="14"/>
        <v>67203.998624835993</v>
      </c>
      <c r="P11">
        <f t="shared" ca="1" si="15"/>
        <v>106206.65217099509</v>
      </c>
      <c r="Q11">
        <f t="shared" ca="1" si="16"/>
        <v>6364</v>
      </c>
      <c r="R11">
        <f t="shared" ca="1" si="17"/>
        <v>108192.82918340848</v>
      </c>
      <c r="S11">
        <f t="shared" ca="1" si="18"/>
        <v>92933.027016571476</v>
      </c>
      <c r="T11">
        <f t="shared" ca="1" si="19"/>
        <v>570239.67918756651</v>
      </c>
      <c r="U11">
        <f t="shared" ca="1" si="20"/>
        <v>181760.82780824447</v>
      </c>
      <c r="V11">
        <f t="shared" ca="1" si="21"/>
        <v>388478.851379322</v>
      </c>
      <c r="X11" s="4">
        <f ca="1">IF(Table2[[#This Row],[Gnder]]="men",1,0)</f>
        <v>0</v>
      </c>
      <c r="Y11" s="5">
        <f ca="1">IF(Table2[[#This Row],[Gnder]]="women",1,0)</f>
        <v>1</v>
      </c>
      <c r="Z11" s="5"/>
      <c r="AA11" s="6"/>
      <c r="AB11" s="5"/>
      <c r="AC11" s="4">
        <f ca="1">IF(Table2[[#This Row],[field of work]]="teaching",1,0)</f>
        <v>0</v>
      </c>
      <c r="AD11" s="5">
        <f ca="1">IF(Table2[[#This Row],[field of work]]="health",1,0)</f>
        <v>0</v>
      </c>
      <c r="AE11" s="5">
        <f ca="1">IF(Table2[[#This Row],[field of work]]="IT",1,0)</f>
        <v>0</v>
      </c>
      <c r="AF11" s="5">
        <f ca="1">IF(Table2[[#This Row],[field of work]]="agriculture",1,0)</f>
        <v>0</v>
      </c>
      <c r="AG11" s="5">
        <f ca="1">IF(Table2[[#This Row],[field of work]]="contruction",1,0)</f>
        <v>0</v>
      </c>
      <c r="AH11" s="5">
        <f ca="1">IF(Table2[[#This Row],[field of work]]="genral work",1,0)</f>
        <v>1</v>
      </c>
      <c r="AI11" s="5"/>
      <c r="AJ11" s="5"/>
      <c r="AK11" s="5"/>
      <c r="AL11" s="5"/>
      <c r="AM11" s="5"/>
      <c r="AN11" s="6"/>
      <c r="AP11" s="16">
        <f t="shared" ca="1" si="22"/>
        <v>53103.326085497545</v>
      </c>
      <c r="AQ11" s="6"/>
      <c r="AR11" s="4">
        <f ca="1">IF(Table2[[#This Row],[Value of a person]]&gt;$AS$6,1,0)</f>
        <v>1</v>
      </c>
      <c r="AS11" s="5"/>
      <c r="AT11" s="5"/>
      <c r="AU11" s="6"/>
      <c r="AV11" s="23">
        <f ca="1">Table2[[#This Row],[Mortage left]]/Table2[[#This Row],[Value of house]]</f>
        <v>0.1810940410262355</v>
      </c>
      <c r="AW11" s="5">
        <f t="shared" ca="1" si="23"/>
        <v>1</v>
      </c>
      <c r="AX11" s="5"/>
      <c r="AY11" s="5"/>
      <c r="AZ11" s="4">
        <f ca="1">IF(Table2[[#This Row],[Area ]]="Area 1",Table2[[#This Row],[income]],0)</f>
        <v>0</v>
      </c>
      <c r="BA11" s="5">
        <f ca="1">IF(Table2[[#This Row],[Area ]]="Area 2",Table2[[#This Row],[income]],0)</f>
        <v>0</v>
      </c>
      <c r="BB11" s="5">
        <f ca="1">IF(Table2[[#This Row],[Area ]]="Area 3",Table2[[#This Row],[income]],0)</f>
        <v>0</v>
      </c>
      <c r="BC11" s="5">
        <f ca="1">IF(Table2[[#This Row],[Area ]]="Area 4",Table2[[#This Row],[income]],0)</f>
        <v>0</v>
      </c>
      <c r="BD11" s="5">
        <f ca="1">IF(Table2[[#This Row],[Area ]]="Area 5",Table2[[#This Row],[income]],0)</f>
        <v>74220</v>
      </c>
      <c r="BE11" s="5">
        <f ca="1">IF(Table2[[#This Row],[Area ]]="Area 6",Table2[[#This Row],[income]],0)</f>
        <v>0</v>
      </c>
      <c r="BF11" s="5">
        <f ca="1">IF(Table2[[#This Row],[Area ]]="Area 7",Table2[[#This Row],[income]],0)</f>
        <v>0</v>
      </c>
      <c r="BG11" s="5">
        <f ca="1">IF(Table2[[#This Row],[Area ]]="Area 8",Table2[[#This Row],[income]],0)</f>
        <v>0</v>
      </c>
      <c r="BH11" s="5">
        <f ca="1">IF(Table2[[#This Row],[Area ]]="Area 9",Table2[[#This Row],[income]],0)</f>
        <v>0</v>
      </c>
      <c r="BI11" s="5">
        <f ca="1">IF(Table2[[#This Row],[Area ]]="Area 10",Table2[[#This Row],[income]],0)</f>
        <v>0</v>
      </c>
      <c r="BJ11" s="5">
        <f ca="1">IF(Table2[[#This Row],[Area ]]="Area 6",Table2[[#This Row],[income]],0)</f>
        <v>0</v>
      </c>
      <c r="BK11" s="5">
        <f ca="1">IF(Table2[[#This Row],[Area ]]="Area 12",Table2[[#This Row],[income]],0)</f>
        <v>0</v>
      </c>
      <c r="BL11" s="5">
        <f ca="1">IF(Table2[[#This Row],[Area ]]="Area 13",Table2[[#This Row],[income]],0)</f>
        <v>0</v>
      </c>
      <c r="BM11" s="6">
        <f ca="1">IF(Table2[[#This Row],[Area ]]="Area 14",Table2[[#This Row],[income]],0)</f>
        <v>0</v>
      </c>
      <c r="BN11" s="4">
        <f ca="1">IF(Table2[[#This Row],[field of work]]="teaching",Table2[[#This Row],[income]],0)</f>
        <v>0</v>
      </c>
      <c r="BO11" s="5">
        <f ca="1">IF(Table2[[#This Row],[field of work]]="health",Table2[[#This Row],[income]],0)</f>
        <v>0</v>
      </c>
      <c r="BP11" s="5">
        <f ca="1">IF(Table2[[#This Row],[field of work]]="IT",Table2[[#This Row],[income]],0)</f>
        <v>0</v>
      </c>
      <c r="BQ11" s="5">
        <f ca="1">IF(Table2[[#This Row],[field of work]]="agriculture",Table2[[#This Row],[income]],0)</f>
        <v>0</v>
      </c>
      <c r="BR11" s="5">
        <f ca="1">IF(Table2[[#This Row],[field of work]]="contruction",Table2[[#This Row],[income]],0)</f>
        <v>0</v>
      </c>
      <c r="BS11" s="6">
        <f ca="1">IF(Table2[[#This Row],[field of work]]="genral work",Table2[[#This Row],[income]],0)</f>
        <v>74220</v>
      </c>
      <c r="BU11" s="4">
        <f ca="1">IF(Table2[[#This Row],[value of debts]]&gt;Table2[[#This Row],[income]],1,0)</f>
        <v>1</v>
      </c>
      <c r="BV11" s="6"/>
      <c r="BX11" s="4">
        <f ca="1">IF(Table2[[#This Row],[Net worth of person]]&gt;$BY$6,Table2[[#This Row],[age]],0)</f>
        <v>44</v>
      </c>
      <c r="BY11" s="6"/>
      <c r="DH11">
        <v>4</v>
      </c>
      <c r="DI11" t="s">
        <v>5</v>
      </c>
      <c r="DJ11">
        <v>4</v>
      </c>
      <c r="DL11" t="s">
        <v>12</v>
      </c>
      <c r="DM11">
        <v>4</v>
      </c>
      <c r="DN11" t="s">
        <v>20</v>
      </c>
    </row>
    <row r="12" spans="2:118" x14ac:dyDescent="0.3">
      <c r="B12">
        <f t="shared" ca="1" si="2"/>
        <v>2</v>
      </c>
      <c r="C12" t="str">
        <f t="shared" ca="1" si="0"/>
        <v>women</v>
      </c>
      <c r="D12">
        <f t="shared" ca="1" si="3"/>
        <v>44</v>
      </c>
      <c r="E12">
        <f t="shared" ca="1" si="4"/>
        <v>3</v>
      </c>
      <c r="F12" t="str">
        <f t="shared" ca="1" si="5"/>
        <v>teaching</v>
      </c>
      <c r="G12">
        <f t="shared" ca="1" si="6"/>
        <v>5</v>
      </c>
      <c r="H12">
        <f t="shared" ca="1" si="7"/>
        <v>0</v>
      </c>
      <c r="I12">
        <f t="shared" ca="1" si="8"/>
        <v>0</v>
      </c>
      <c r="J12">
        <f t="shared" ca="1" si="9"/>
        <v>3</v>
      </c>
      <c r="K12">
        <f t="shared" ca="1" si="10"/>
        <v>53589</v>
      </c>
      <c r="L12">
        <f t="shared" ca="1" si="11"/>
        <v>10</v>
      </c>
      <c r="M12" t="str">
        <f t="shared" ca="1" si="12"/>
        <v>Area 10</v>
      </c>
      <c r="N12">
        <f t="shared" ca="1" si="13"/>
        <v>321534</v>
      </c>
      <c r="O12">
        <f t="shared" ca="1" si="14"/>
        <v>200563.11625016975</v>
      </c>
      <c r="P12">
        <f t="shared" ca="1" si="15"/>
        <v>11017.129606395369</v>
      </c>
      <c r="Q12">
        <f t="shared" ca="1" si="16"/>
        <v>6241</v>
      </c>
      <c r="R12">
        <f t="shared" ca="1" si="17"/>
        <v>21420.957461898735</v>
      </c>
      <c r="S12">
        <f t="shared" ca="1" si="18"/>
        <v>23988.940357469393</v>
      </c>
      <c r="T12">
        <f t="shared" ca="1" si="19"/>
        <v>356540.06996386475</v>
      </c>
      <c r="U12">
        <f t="shared" ca="1" si="20"/>
        <v>228225.07371206849</v>
      </c>
      <c r="V12">
        <f t="shared" ca="1" si="21"/>
        <v>128314.99625179626</v>
      </c>
      <c r="X12" s="4">
        <f ca="1">IF(Table2[[#This Row],[Gnder]]="men",1,0)</f>
        <v>0</v>
      </c>
      <c r="Y12" s="5">
        <f ca="1">IF(Table2[[#This Row],[Gnder]]="women",1,0)</f>
        <v>1</v>
      </c>
      <c r="Z12" s="5"/>
      <c r="AA12" s="6"/>
      <c r="AB12" s="5"/>
      <c r="AC12" s="4">
        <f ca="1">IF(Table2[[#This Row],[field of work]]="teaching",1,0)</f>
        <v>1</v>
      </c>
      <c r="AD12" s="5">
        <f ca="1">IF(Table2[[#This Row],[field of work]]="health",1,0)</f>
        <v>0</v>
      </c>
      <c r="AE12" s="5">
        <f ca="1">IF(Table2[[#This Row],[field of work]]="IT",1,0)</f>
        <v>0</v>
      </c>
      <c r="AF12" s="5">
        <f ca="1">IF(Table2[[#This Row],[field of work]]="agriculture",1,0)</f>
        <v>0</v>
      </c>
      <c r="AG12" s="5">
        <f ca="1">IF(Table2[[#This Row],[field of work]]="contruction",1,0)</f>
        <v>0</v>
      </c>
      <c r="AH12" s="5">
        <f ca="1">IF(Table2[[#This Row],[field of work]]="genral work",1,0)</f>
        <v>0</v>
      </c>
      <c r="AI12" s="5"/>
      <c r="AJ12" s="5"/>
      <c r="AK12" s="5"/>
      <c r="AL12" s="5"/>
      <c r="AM12" s="5"/>
      <c r="AN12" s="6"/>
      <c r="AP12" s="16">
        <f t="shared" ca="1" si="22"/>
        <v>3672.3765354651227</v>
      </c>
      <c r="AQ12" s="6"/>
      <c r="AR12" s="4">
        <f ca="1">IF(Table2[[#This Row],[Value of a person]]&gt;$AS$6,1,0)</f>
        <v>1</v>
      </c>
      <c r="AS12" s="5"/>
      <c r="AT12" s="5"/>
      <c r="AU12" s="6"/>
      <c r="AV12" s="23">
        <f ca="1">Table2[[#This Row],[Mortage left]]/Table2[[#This Row],[Value of house]]</f>
        <v>0.6237695430348571</v>
      </c>
      <c r="AW12" s="5">
        <f t="shared" ca="1" si="23"/>
        <v>0</v>
      </c>
      <c r="AX12" s="5"/>
      <c r="AY12" s="5"/>
      <c r="AZ12" s="4">
        <f ca="1">IF(Table2[[#This Row],[Area ]]="Area 1",Table2[[#This Row],[income]],0)</f>
        <v>0</v>
      </c>
      <c r="BA12" s="5">
        <f ca="1">IF(Table2[[#This Row],[Area ]]="Area 2",Table2[[#This Row],[income]],0)</f>
        <v>0</v>
      </c>
      <c r="BB12" s="5">
        <f ca="1">IF(Table2[[#This Row],[Area ]]="Area 3",Table2[[#This Row],[income]],0)</f>
        <v>0</v>
      </c>
      <c r="BC12" s="5">
        <f ca="1">IF(Table2[[#This Row],[Area ]]="Area 4",Table2[[#This Row],[income]],0)</f>
        <v>0</v>
      </c>
      <c r="BD12" s="5">
        <f ca="1">IF(Table2[[#This Row],[Area ]]="Area 5",Table2[[#This Row],[income]],0)</f>
        <v>0</v>
      </c>
      <c r="BE12" s="5">
        <f ca="1">IF(Table2[[#This Row],[Area ]]="Area 6",Table2[[#This Row],[income]],0)</f>
        <v>0</v>
      </c>
      <c r="BF12" s="5">
        <f ca="1">IF(Table2[[#This Row],[Area ]]="Area 7",Table2[[#This Row],[income]],0)</f>
        <v>0</v>
      </c>
      <c r="BG12" s="5">
        <f ca="1">IF(Table2[[#This Row],[Area ]]="Area 8",Table2[[#This Row],[income]],0)</f>
        <v>0</v>
      </c>
      <c r="BH12" s="5">
        <f ca="1">IF(Table2[[#This Row],[Area ]]="Area 9",Table2[[#This Row],[income]],0)</f>
        <v>0</v>
      </c>
      <c r="BI12" s="5">
        <f ca="1">IF(Table2[[#This Row],[Area ]]="Area 10",Table2[[#This Row],[income]],0)</f>
        <v>53589</v>
      </c>
      <c r="BJ12" s="5">
        <f ca="1">IF(Table2[[#This Row],[Area ]]="Area 6",Table2[[#This Row],[income]],0)</f>
        <v>0</v>
      </c>
      <c r="BK12" s="5">
        <f ca="1">IF(Table2[[#This Row],[Area ]]="Area 12",Table2[[#This Row],[income]],0)</f>
        <v>0</v>
      </c>
      <c r="BL12" s="5">
        <f ca="1">IF(Table2[[#This Row],[Area ]]="Area 13",Table2[[#This Row],[income]],0)</f>
        <v>0</v>
      </c>
      <c r="BM12" s="6">
        <f ca="1">IF(Table2[[#This Row],[Area ]]="Area 14",Table2[[#This Row],[income]],0)</f>
        <v>0</v>
      </c>
      <c r="BN12" s="4">
        <f ca="1">IF(Table2[[#This Row],[field of work]]="teaching",Table2[[#This Row],[income]],0)</f>
        <v>53589</v>
      </c>
      <c r="BO12" s="5">
        <f ca="1">IF(Table2[[#This Row],[field of work]]="health",Table2[[#This Row],[income]],0)</f>
        <v>0</v>
      </c>
      <c r="BP12" s="5">
        <f ca="1">IF(Table2[[#This Row],[field of work]]="IT",Table2[[#This Row],[income]],0)</f>
        <v>0</v>
      </c>
      <c r="BQ12" s="5">
        <f ca="1">IF(Table2[[#This Row],[field of work]]="agriculture",Table2[[#This Row],[income]],0)</f>
        <v>0</v>
      </c>
      <c r="BR12" s="5">
        <f ca="1">IF(Table2[[#This Row],[field of work]]="contruction",Table2[[#This Row],[income]],0)</f>
        <v>0</v>
      </c>
      <c r="BS12" s="6">
        <f ca="1">IF(Table2[[#This Row],[field of work]]="genral work",Table2[[#This Row],[income]],0)</f>
        <v>0</v>
      </c>
      <c r="BU12" s="4">
        <f ca="1">IF(Table2[[#This Row],[value of debts]]&gt;Table2[[#This Row],[income]],1,0)</f>
        <v>1</v>
      </c>
      <c r="BV12" s="6"/>
      <c r="BX12" s="4">
        <f ca="1">IF(Table2[[#This Row],[Net worth of person]]&gt;$BY$6,Table2[[#This Row],[age]],0)</f>
        <v>44</v>
      </c>
      <c r="BY12" s="6"/>
      <c r="DH12">
        <v>5</v>
      </c>
      <c r="DI12" t="s">
        <v>6</v>
      </c>
      <c r="DJ12">
        <v>5</v>
      </c>
      <c r="DL12" t="s">
        <v>13</v>
      </c>
      <c r="DM12">
        <v>5</v>
      </c>
      <c r="DN12" t="s">
        <v>21</v>
      </c>
    </row>
    <row r="13" spans="2:118" x14ac:dyDescent="0.3">
      <c r="B13">
        <f t="shared" ca="1" si="2"/>
        <v>2</v>
      </c>
      <c r="C13" t="str">
        <f t="shared" ca="1" si="0"/>
        <v>women</v>
      </c>
      <c r="D13">
        <f t="shared" ca="1" si="3"/>
        <v>34</v>
      </c>
      <c r="E13">
        <f t="shared" ca="1" si="4"/>
        <v>6</v>
      </c>
      <c r="F13" t="str">
        <f t="shared" ca="1" si="5"/>
        <v>contruction</v>
      </c>
      <c r="G13">
        <f t="shared" ca="1" si="6"/>
        <v>2</v>
      </c>
      <c r="H13">
        <f t="shared" ca="1" si="7"/>
        <v>0</v>
      </c>
      <c r="I13">
        <f t="shared" ca="1" si="8"/>
        <v>2</v>
      </c>
      <c r="J13">
        <f t="shared" ca="1" si="9"/>
        <v>2</v>
      </c>
      <c r="K13">
        <f t="shared" ca="1" si="10"/>
        <v>45027</v>
      </c>
      <c r="L13">
        <f t="shared" ca="1" si="11"/>
        <v>14</v>
      </c>
      <c r="M13" t="str">
        <f t="shared" ca="1" si="12"/>
        <v>Area 14</v>
      </c>
      <c r="N13">
        <f t="shared" ca="1" si="13"/>
        <v>270162</v>
      </c>
      <c r="O13">
        <f t="shared" ca="1" si="14"/>
        <v>115734.19397437297</v>
      </c>
      <c r="P13">
        <f t="shared" ca="1" si="15"/>
        <v>85568.2846965887</v>
      </c>
      <c r="Q13">
        <f t="shared" ca="1" si="16"/>
        <v>3771</v>
      </c>
      <c r="R13">
        <f t="shared" ca="1" si="17"/>
        <v>68535.870231224413</v>
      </c>
      <c r="S13">
        <f t="shared" ca="1" si="18"/>
        <v>4011.9667613011788</v>
      </c>
      <c r="T13">
        <f t="shared" ca="1" si="19"/>
        <v>359742.25145788986</v>
      </c>
      <c r="U13">
        <f t="shared" ca="1" si="20"/>
        <v>188041.06420559739</v>
      </c>
      <c r="V13">
        <f t="shared" ca="1" si="21"/>
        <v>171701.18725229247</v>
      </c>
      <c r="X13" s="4">
        <f ca="1">IF(Table2[[#This Row],[Gnder]]="men",1,0)</f>
        <v>0</v>
      </c>
      <c r="Y13" s="5">
        <f ca="1">IF(Table2[[#This Row],[Gnder]]="women",1,0)</f>
        <v>1</v>
      </c>
      <c r="Z13" s="5"/>
      <c r="AA13" s="6"/>
      <c r="AB13" s="5"/>
      <c r="AC13" s="4">
        <f ca="1">IF(Table2[[#This Row],[field of work]]="teaching",1,0)</f>
        <v>0</v>
      </c>
      <c r="AD13" s="5">
        <f ca="1">IF(Table2[[#This Row],[field of work]]="health",1,0)</f>
        <v>0</v>
      </c>
      <c r="AE13" s="5">
        <f ca="1">IF(Table2[[#This Row],[field of work]]="IT",1,0)</f>
        <v>0</v>
      </c>
      <c r="AF13" s="5">
        <f ca="1">IF(Table2[[#This Row],[field of work]]="agriculture",1,0)</f>
        <v>0</v>
      </c>
      <c r="AG13" s="5">
        <f ca="1">IF(Table2[[#This Row],[field of work]]="contruction",1,0)</f>
        <v>1</v>
      </c>
      <c r="AH13" s="5">
        <f ca="1">IF(Table2[[#This Row],[field of work]]="genral work",1,0)</f>
        <v>0</v>
      </c>
      <c r="AI13" s="5"/>
      <c r="AJ13" s="5"/>
      <c r="AK13" s="5"/>
      <c r="AL13" s="5"/>
      <c r="AM13" s="5"/>
      <c r="AN13" s="6"/>
      <c r="AP13" s="16">
        <f t="shared" ca="1" si="22"/>
        <v>42784.14234829435</v>
      </c>
      <c r="AQ13" s="6"/>
      <c r="AR13" s="4">
        <f ca="1">IF(Table2[[#This Row],[Value of a person]]&gt;$AS$6,1,0)</f>
        <v>1</v>
      </c>
      <c r="AS13" s="5"/>
      <c r="AT13" s="5"/>
      <c r="AU13" s="6"/>
      <c r="AV13" s="23">
        <f ca="1">Table2[[#This Row],[Mortage left]]/Table2[[#This Row],[Value of house]]</f>
        <v>0.42838812999005405</v>
      </c>
      <c r="AW13" s="5">
        <f t="shared" ca="1" si="23"/>
        <v>0</v>
      </c>
      <c r="AX13" s="5"/>
      <c r="AY13" s="5"/>
      <c r="AZ13" s="4">
        <f ca="1">IF(Table2[[#This Row],[Area ]]="Area 1",Table2[[#This Row],[income]],0)</f>
        <v>0</v>
      </c>
      <c r="BA13" s="5">
        <f ca="1">IF(Table2[[#This Row],[Area ]]="Area 2",Table2[[#This Row],[income]],0)</f>
        <v>0</v>
      </c>
      <c r="BB13" s="5">
        <f ca="1">IF(Table2[[#This Row],[Area ]]="Area 3",Table2[[#This Row],[income]],0)</f>
        <v>0</v>
      </c>
      <c r="BC13" s="5">
        <f ca="1">IF(Table2[[#This Row],[Area ]]="Area 4",Table2[[#This Row],[income]],0)</f>
        <v>0</v>
      </c>
      <c r="BD13" s="5">
        <f ca="1">IF(Table2[[#This Row],[Area ]]="Area 5",Table2[[#This Row],[income]],0)</f>
        <v>0</v>
      </c>
      <c r="BE13" s="5">
        <f ca="1">IF(Table2[[#This Row],[Area ]]="Area 6",Table2[[#This Row],[income]],0)</f>
        <v>0</v>
      </c>
      <c r="BF13" s="5">
        <f ca="1">IF(Table2[[#This Row],[Area ]]="Area 7",Table2[[#This Row],[income]],0)</f>
        <v>0</v>
      </c>
      <c r="BG13" s="5">
        <f ca="1">IF(Table2[[#This Row],[Area ]]="Area 8",Table2[[#This Row],[income]],0)</f>
        <v>0</v>
      </c>
      <c r="BH13" s="5">
        <f ca="1">IF(Table2[[#This Row],[Area ]]="Area 9",Table2[[#This Row],[income]],0)</f>
        <v>0</v>
      </c>
      <c r="BI13" s="5">
        <f ca="1">IF(Table2[[#This Row],[Area ]]="Area 10",Table2[[#This Row],[income]],0)</f>
        <v>0</v>
      </c>
      <c r="BJ13" s="5">
        <f ca="1">IF(Table2[[#This Row],[Area ]]="Area 6",Table2[[#This Row],[income]],0)</f>
        <v>0</v>
      </c>
      <c r="BK13" s="5">
        <f ca="1">IF(Table2[[#This Row],[Area ]]="Area 12",Table2[[#This Row],[income]],0)</f>
        <v>0</v>
      </c>
      <c r="BL13" s="5">
        <f ca="1">IF(Table2[[#This Row],[Area ]]="Area 13",Table2[[#This Row],[income]],0)</f>
        <v>0</v>
      </c>
      <c r="BM13" s="6">
        <f ca="1">IF(Table2[[#This Row],[Area ]]="Area 14",Table2[[#This Row],[income]],0)</f>
        <v>45027</v>
      </c>
      <c r="BN13" s="4">
        <f ca="1">IF(Table2[[#This Row],[field of work]]="teaching",Table2[[#This Row],[income]],0)</f>
        <v>0</v>
      </c>
      <c r="BO13" s="5">
        <f ca="1">IF(Table2[[#This Row],[field of work]]="health",Table2[[#This Row],[income]],0)</f>
        <v>0</v>
      </c>
      <c r="BP13" s="5">
        <f ca="1">IF(Table2[[#This Row],[field of work]]="IT",Table2[[#This Row],[income]],0)</f>
        <v>0</v>
      </c>
      <c r="BQ13" s="5">
        <f ca="1">IF(Table2[[#This Row],[field of work]]="agriculture",Table2[[#This Row],[income]],0)</f>
        <v>0</v>
      </c>
      <c r="BR13" s="5">
        <f ca="1">IF(Table2[[#This Row],[field of work]]="contruction",Table2[[#This Row],[income]],0)</f>
        <v>45027</v>
      </c>
      <c r="BS13" s="6">
        <f ca="1">IF(Table2[[#This Row],[field of work]]="genral work",Table2[[#This Row],[income]],0)</f>
        <v>0</v>
      </c>
      <c r="BU13" s="4">
        <f ca="1">IF(Table2[[#This Row],[value of debts]]&gt;Table2[[#This Row],[income]],1,0)</f>
        <v>1</v>
      </c>
      <c r="BV13" s="6"/>
      <c r="BX13" s="4">
        <f ca="1">IF(Table2[[#This Row],[Net worth of person]]&gt;$BY$6,Table2[[#This Row],[age]],0)</f>
        <v>34</v>
      </c>
      <c r="BY13" s="6"/>
      <c r="DH13">
        <v>6</v>
      </c>
      <c r="DI13" t="s">
        <v>7</v>
      </c>
      <c r="DM13">
        <v>6</v>
      </c>
      <c r="DN13" t="s">
        <v>22</v>
      </c>
    </row>
    <row r="14" spans="2:118" x14ac:dyDescent="0.3">
      <c r="B14">
        <f t="shared" ca="1" si="2"/>
        <v>2</v>
      </c>
      <c r="C14" t="str">
        <f t="shared" ca="1" si="0"/>
        <v>women</v>
      </c>
      <c r="D14">
        <f t="shared" ca="1" si="3"/>
        <v>28</v>
      </c>
      <c r="E14">
        <f t="shared" ca="1" si="4"/>
        <v>6</v>
      </c>
      <c r="F14" t="str">
        <f t="shared" ca="1" si="5"/>
        <v>contruction</v>
      </c>
      <c r="G14">
        <f t="shared" ca="1" si="6"/>
        <v>1</v>
      </c>
      <c r="H14">
        <f t="shared" ca="1" si="7"/>
        <v>0</v>
      </c>
      <c r="I14">
        <f t="shared" ca="1" si="8"/>
        <v>2</v>
      </c>
      <c r="J14">
        <f t="shared" ca="1" si="9"/>
        <v>2</v>
      </c>
      <c r="K14">
        <f t="shared" ca="1" si="10"/>
        <v>58540</v>
      </c>
      <c r="L14">
        <f t="shared" ca="1" si="11"/>
        <v>1</v>
      </c>
      <c r="M14" t="str">
        <f t="shared" ca="1" si="12"/>
        <v>Area 1</v>
      </c>
      <c r="N14">
        <f t="shared" ca="1" si="13"/>
        <v>234160</v>
      </c>
      <c r="O14">
        <f t="shared" ca="1" si="14"/>
        <v>213674.12614233172</v>
      </c>
      <c r="P14">
        <f t="shared" ca="1" si="15"/>
        <v>41750.242483117807</v>
      </c>
      <c r="Q14">
        <f t="shared" ca="1" si="16"/>
        <v>29595</v>
      </c>
      <c r="R14">
        <f t="shared" ca="1" si="17"/>
        <v>27428.164171065229</v>
      </c>
      <c r="S14">
        <f t="shared" ca="1" si="18"/>
        <v>19065.633537147871</v>
      </c>
      <c r="T14">
        <f t="shared" ca="1" si="19"/>
        <v>294975.87602026568</v>
      </c>
      <c r="U14">
        <f t="shared" ca="1" si="20"/>
        <v>270697.29031339695</v>
      </c>
      <c r="V14">
        <f t="shared" ca="1" si="21"/>
        <v>24278.585706868733</v>
      </c>
      <c r="X14" s="4">
        <f ca="1">IF(Table2[[#This Row],[Gnder]]="men",1,0)</f>
        <v>0</v>
      </c>
      <c r="Y14" s="5">
        <f ca="1">IF(Table2[[#This Row],[Gnder]]="women",1,0)</f>
        <v>1</v>
      </c>
      <c r="Z14" s="5"/>
      <c r="AA14" s="6"/>
      <c r="AB14" s="5"/>
      <c r="AC14" s="4">
        <f ca="1">IF(Table2[[#This Row],[field of work]]="teaching",1,0)</f>
        <v>0</v>
      </c>
      <c r="AD14" s="5">
        <f ca="1">IF(Table2[[#This Row],[field of work]]="health",1,0)</f>
        <v>0</v>
      </c>
      <c r="AE14" s="5">
        <f ca="1">IF(Table2[[#This Row],[field of work]]="IT",1,0)</f>
        <v>0</v>
      </c>
      <c r="AF14" s="5">
        <f ca="1">IF(Table2[[#This Row],[field of work]]="agriculture",1,0)</f>
        <v>0</v>
      </c>
      <c r="AG14" s="5">
        <f ca="1">IF(Table2[[#This Row],[field of work]]="contruction",1,0)</f>
        <v>1</v>
      </c>
      <c r="AH14" s="5">
        <f ca="1">IF(Table2[[#This Row],[field of work]]="genral work",1,0)</f>
        <v>0</v>
      </c>
      <c r="AI14" s="5"/>
      <c r="AJ14" s="5"/>
      <c r="AK14" s="5"/>
      <c r="AL14" s="5"/>
      <c r="AM14" s="5"/>
      <c r="AN14" s="6"/>
      <c r="AP14" s="16">
        <f t="shared" ca="1" si="22"/>
        <v>20875.121241558903</v>
      </c>
      <c r="AQ14" s="6"/>
      <c r="AR14" s="4">
        <f ca="1">IF(Table2[[#This Row],[Value of a person]]&gt;$AS$6,1,0)</f>
        <v>1</v>
      </c>
      <c r="AS14" s="5"/>
      <c r="AT14" s="5"/>
      <c r="AU14" s="6"/>
      <c r="AV14" s="23">
        <f ca="1">Table2[[#This Row],[Mortage left]]/Table2[[#This Row],[Value of house]]</f>
        <v>0.91251335045409854</v>
      </c>
      <c r="AW14" s="5">
        <f t="shared" ca="1" si="23"/>
        <v>0</v>
      </c>
      <c r="AX14" s="5"/>
      <c r="AY14" s="5"/>
      <c r="AZ14" s="4">
        <f ca="1">IF(Table2[[#This Row],[Area ]]="Area 1",Table2[[#This Row],[income]],0)</f>
        <v>58540</v>
      </c>
      <c r="BA14" s="5">
        <f ca="1">IF(Table2[[#This Row],[Area ]]="Area 2",Table2[[#This Row],[income]],0)</f>
        <v>0</v>
      </c>
      <c r="BB14" s="5">
        <f ca="1">IF(Table2[[#This Row],[Area ]]="Area 3",Table2[[#This Row],[income]],0)</f>
        <v>0</v>
      </c>
      <c r="BC14" s="5">
        <f ca="1">IF(Table2[[#This Row],[Area ]]="Area 4",Table2[[#This Row],[income]],0)</f>
        <v>0</v>
      </c>
      <c r="BD14" s="5">
        <f ca="1">IF(Table2[[#This Row],[Area ]]="Area 5",Table2[[#This Row],[income]],0)</f>
        <v>0</v>
      </c>
      <c r="BE14" s="5">
        <f ca="1">IF(Table2[[#This Row],[Area ]]="Area 6",Table2[[#This Row],[income]],0)</f>
        <v>0</v>
      </c>
      <c r="BF14" s="5">
        <f ca="1">IF(Table2[[#This Row],[Area ]]="Area 7",Table2[[#This Row],[income]],0)</f>
        <v>0</v>
      </c>
      <c r="BG14" s="5">
        <f ca="1">IF(Table2[[#This Row],[Area ]]="Area 8",Table2[[#This Row],[income]],0)</f>
        <v>0</v>
      </c>
      <c r="BH14" s="5">
        <f ca="1">IF(Table2[[#This Row],[Area ]]="Area 9",Table2[[#This Row],[income]],0)</f>
        <v>0</v>
      </c>
      <c r="BI14" s="5">
        <f ca="1">IF(Table2[[#This Row],[Area ]]="Area 10",Table2[[#This Row],[income]],0)</f>
        <v>0</v>
      </c>
      <c r="BJ14" s="5">
        <f ca="1">IF(Table2[[#This Row],[Area ]]="Area 6",Table2[[#This Row],[income]],0)</f>
        <v>0</v>
      </c>
      <c r="BK14" s="5">
        <f ca="1">IF(Table2[[#This Row],[Area ]]="Area 12",Table2[[#This Row],[income]],0)</f>
        <v>0</v>
      </c>
      <c r="BL14" s="5">
        <f ca="1">IF(Table2[[#This Row],[Area ]]="Area 13",Table2[[#This Row],[income]],0)</f>
        <v>0</v>
      </c>
      <c r="BM14" s="6">
        <f ca="1">IF(Table2[[#This Row],[Area ]]="Area 14",Table2[[#This Row],[income]],0)</f>
        <v>0</v>
      </c>
      <c r="BN14" s="4">
        <f ca="1">IF(Table2[[#This Row],[field of work]]="teaching",Table2[[#This Row],[income]],0)</f>
        <v>0</v>
      </c>
      <c r="BO14" s="5">
        <f ca="1">IF(Table2[[#This Row],[field of work]]="health",Table2[[#This Row],[income]],0)</f>
        <v>0</v>
      </c>
      <c r="BP14" s="5">
        <f ca="1">IF(Table2[[#This Row],[field of work]]="IT",Table2[[#This Row],[income]],0)</f>
        <v>0</v>
      </c>
      <c r="BQ14" s="5">
        <f ca="1">IF(Table2[[#This Row],[field of work]]="agriculture",Table2[[#This Row],[income]],0)</f>
        <v>0</v>
      </c>
      <c r="BR14" s="5">
        <f ca="1">IF(Table2[[#This Row],[field of work]]="contruction",Table2[[#This Row],[income]],0)</f>
        <v>58540</v>
      </c>
      <c r="BS14" s="6">
        <f ca="1">IF(Table2[[#This Row],[field of work]]="genral work",Table2[[#This Row],[income]],0)</f>
        <v>0</v>
      </c>
      <c r="BU14" s="4">
        <f ca="1">IF(Table2[[#This Row],[value of debts]]&gt;Table2[[#This Row],[income]],1,0)</f>
        <v>1</v>
      </c>
      <c r="BV14" s="6"/>
      <c r="BX14" s="4">
        <f ca="1">IF(Table2[[#This Row],[Net worth of person]]&gt;$BY$6,Table2[[#This Row],[age]],0)</f>
        <v>0</v>
      </c>
      <c r="BY14" s="6"/>
      <c r="DM14">
        <v>7</v>
      </c>
      <c r="DN14" t="s">
        <v>23</v>
      </c>
    </row>
    <row r="15" spans="2:118" x14ac:dyDescent="0.3">
      <c r="B15">
        <f t="shared" ca="1" si="2"/>
        <v>2</v>
      </c>
      <c r="C15" t="str">
        <f t="shared" ca="1" si="0"/>
        <v>women</v>
      </c>
      <c r="D15">
        <f t="shared" ca="1" si="3"/>
        <v>27</v>
      </c>
      <c r="E15">
        <f t="shared" ca="1" si="4"/>
        <v>4</v>
      </c>
      <c r="F15" t="str">
        <f t="shared" ca="1" si="5"/>
        <v>genral work</v>
      </c>
      <c r="G15">
        <f t="shared" ca="1" si="6"/>
        <v>2</v>
      </c>
      <c r="H15">
        <f t="shared" ca="1" si="7"/>
        <v>0</v>
      </c>
      <c r="I15">
        <f t="shared" ca="1" si="8"/>
        <v>1</v>
      </c>
      <c r="J15">
        <f t="shared" ca="1" si="9"/>
        <v>2</v>
      </c>
      <c r="K15">
        <f t="shared" ca="1" si="10"/>
        <v>35941</v>
      </c>
      <c r="L15">
        <f t="shared" ca="1" si="11"/>
        <v>4</v>
      </c>
      <c r="M15" t="str">
        <f t="shared" ca="1" si="12"/>
        <v>Area 4</v>
      </c>
      <c r="N15">
        <f t="shared" ca="1" si="13"/>
        <v>215646</v>
      </c>
      <c r="O15">
        <f t="shared" ca="1" si="14"/>
        <v>31028.948148151612</v>
      </c>
      <c r="P15">
        <f t="shared" ca="1" si="15"/>
        <v>20585.212002954748</v>
      </c>
      <c r="Q15">
        <f t="shared" ca="1" si="16"/>
        <v>13110</v>
      </c>
      <c r="R15">
        <f t="shared" ca="1" si="17"/>
        <v>64820.885344682414</v>
      </c>
      <c r="S15">
        <f t="shared" ca="1" si="18"/>
        <v>967.12560951309024</v>
      </c>
      <c r="T15">
        <f t="shared" ca="1" si="19"/>
        <v>237198.33761246782</v>
      </c>
      <c r="U15">
        <f t="shared" ca="1" si="20"/>
        <v>108959.83349283403</v>
      </c>
      <c r="V15">
        <f t="shared" ca="1" si="21"/>
        <v>128238.50411963378</v>
      </c>
      <c r="X15" s="4">
        <f ca="1">IF(Table2[[#This Row],[Gnder]]="men",1,0)</f>
        <v>0</v>
      </c>
      <c r="Y15" s="5">
        <f ca="1">IF(Table2[[#This Row],[Gnder]]="women",1,0)</f>
        <v>1</v>
      </c>
      <c r="Z15" s="5"/>
      <c r="AA15" s="6"/>
      <c r="AB15" s="5"/>
      <c r="AC15" s="4">
        <f ca="1">IF(Table2[[#This Row],[field of work]]="teaching",1,0)</f>
        <v>0</v>
      </c>
      <c r="AD15" s="5">
        <f ca="1">IF(Table2[[#This Row],[field of work]]="health",1,0)</f>
        <v>0</v>
      </c>
      <c r="AE15" s="5">
        <f ca="1">IF(Table2[[#This Row],[field of work]]="IT",1,0)</f>
        <v>0</v>
      </c>
      <c r="AF15" s="5">
        <f ca="1">IF(Table2[[#This Row],[field of work]]="agriculture",1,0)</f>
        <v>0</v>
      </c>
      <c r="AG15" s="5">
        <f ca="1">IF(Table2[[#This Row],[field of work]]="contruction",1,0)</f>
        <v>0</v>
      </c>
      <c r="AH15" s="5">
        <f ca="1">IF(Table2[[#This Row],[field of work]]="genral work",1,0)</f>
        <v>1</v>
      </c>
      <c r="AI15" s="5"/>
      <c r="AJ15" s="5"/>
      <c r="AK15" s="5"/>
      <c r="AL15" s="5"/>
      <c r="AM15" s="5"/>
      <c r="AN15" s="6"/>
      <c r="AP15" s="16">
        <f t="shared" ca="1" si="22"/>
        <v>10292.606001477374</v>
      </c>
      <c r="AQ15" s="6"/>
      <c r="AR15" s="4">
        <f ca="1">IF(Table2[[#This Row],[Value of a person]]&gt;$AS$6,1,0)</f>
        <v>1</v>
      </c>
      <c r="AS15" s="5"/>
      <c r="AT15" s="5"/>
      <c r="AU15" s="6"/>
      <c r="AV15" s="23">
        <f ca="1">Table2[[#This Row],[Mortage left]]/Table2[[#This Row],[Value of house]]</f>
        <v>0.14388835474876238</v>
      </c>
      <c r="AW15" s="5">
        <f t="shared" ca="1" si="23"/>
        <v>1</v>
      </c>
      <c r="AX15" s="5"/>
      <c r="AY15" s="5"/>
      <c r="AZ15" s="4">
        <f ca="1">IF(Table2[[#This Row],[Area ]]="Area 1",Table2[[#This Row],[income]],0)</f>
        <v>0</v>
      </c>
      <c r="BA15" s="5">
        <f ca="1">IF(Table2[[#This Row],[Area ]]="Area 2",Table2[[#This Row],[income]],0)</f>
        <v>0</v>
      </c>
      <c r="BB15" s="5">
        <f ca="1">IF(Table2[[#This Row],[Area ]]="Area 3",Table2[[#This Row],[income]],0)</f>
        <v>0</v>
      </c>
      <c r="BC15" s="5">
        <f ca="1">IF(Table2[[#This Row],[Area ]]="Area 4",Table2[[#This Row],[income]],0)</f>
        <v>35941</v>
      </c>
      <c r="BD15" s="5">
        <f ca="1">IF(Table2[[#This Row],[Area ]]="Area 5",Table2[[#This Row],[income]],0)</f>
        <v>0</v>
      </c>
      <c r="BE15" s="5">
        <f ca="1">IF(Table2[[#This Row],[Area ]]="Area 6",Table2[[#This Row],[income]],0)</f>
        <v>0</v>
      </c>
      <c r="BF15" s="5">
        <f ca="1">IF(Table2[[#This Row],[Area ]]="Area 7",Table2[[#This Row],[income]],0)</f>
        <v>0</v>
      </c>
      <c r="BG15" s="5">
        <f ca="1">IF(Table2[[#This Row],[Area ]]="Area 8",Table2[[#This Row],[income]],0)</f>
        <v>0</v>
      </c>
      <c r="BH15" s="5">
        <f ca="1">IF(Table2[[#This Row],[Area ]]="Area 9",Table2[[#This Row],[income]],0)</f>
        <v>0</v>
      </c>
      <c r="BI15" s="5">
        <f ca="1">IF(Table2[[#This Row],[Area ]]="Area 10",Table2[[#This Row],[income]],0)</f>
        <v>0</v>
      </c>
      <c r="BJ15" s="5">
        <f ca="1">IF(Table2[[#This Row],[Area ]]="Area 6",Table2[[#This Row],[income]],0)</f>
        <v>0</v>
      </c>
      <c r="BK15" s="5">
        <f ca="1">IF(Table2[[#This Row],[Area ]]="Area 12",Table2[[#This Row],[income]],0)</f>
        <v>0</v>
      </c>
      <c r="BL15" s="5">
        <f ca="1">IF(Table2[[#This Row],[Area ]]="Area 13",Table2[[#This Row],[income]],0)</f>
        <v>0</v>
      </c>
      <c r="BM15" s="6">
        <f ca="1">IF(Table2[[#This Row],[Area ]]="Area 14",Table2[[#This Row],[income]],0)</f>
        <v>0</v>
      </c>
      <c r="BN15" s="4">
        <f ca="1">IF(Table2[[#This Row],[field of work]]="teaching",Table2[[#This Row],[income]],0)</f>
        <v>0</v>
      </c>
      <c r="BO15" s="5">
        <f ca="1">IF(Table2[[#This Row],[field of work]]="health",Table2[[#This Row],[income]],0)</f>
        <v>0</v>
      </c>
      <c r="BP15" s="5">
        <f ca="1">IF(Table2[[#This Row],[field of work]]="IT",Table2[[#This Row],[income]],0)</f>
        <v>0</v>
      </c>
      <c r="BQ15" s="5">
        <f ca="1">IF(Table2[[#This Row],[field of work]]="agriculture",Table2[[#This Row],[income]],0)</f>
        <v>0</v>
      </c>
      <c r="BR15" s="5">
        <f ca="1">IF(Table2[[#This Row],[field of work]]="contruction",Table2[[#This Row],[income]],0)</f>
        <v>0</v>
      </c>
      <c r="BS15" s="6">
        <f ca="1">IF(Table2[[#This Row],[field of work]]="genral work",Table2[[#This Row],[income]],0)</f>
        <v>35941</v>
      </c>
      <c r="BU15" s="4">
        <f ca="1">IF(Table2[[#This Row],[value of debts]]&gt;Table2[[#This Row],[income]],1,0)</f>
        <v>1</v>
      </c>
      <c r="BV15" s="6"/>
      <c r="BX15" s="4">
        <f ca="1">IF(Table2[[#This Row],[Net worth of person]]&gt;$BY$6,Table2[[#This Row],[age]],0)</f>
        <v>27</v>
      </c>
      <c r="BY15" s="6"/>
      <c r="DM15">
        <v>8</v>
      </c>
      <c r="DN15" t="s">
        <v>24</v>
      </c>
    </row>
    <row r="16" spans="2:118" x14ac:dyDescent="0.3">
      <c r="B16">
        <f t="shared" ca="1" si="2"/>
        <v>1</v>
      </c>
      <c r="C16" t="str">
        <f t="shared" ca="1" si="0"/>
        <v>men</v>
      </c>
      <c r="D16">
        <f t="shared" ca="1" si="3"/>
        <v>44</v>
      </c>
      <c r="E16">
        <f t="shared" ca="1" si="4"/>
        <v>2</v>
      </c>
      <c r="F16" t="str">
        <f t="shared" ca="1" si="5"/>
        <v>IT</v>
      </c>
      <c r="G16">
        <f t="shared" ca="1" si="6"/>
        <v>2</v>
      </c>
      <c r="H16">
        <f t="shared" ca="1" si="7"/>
        <v>0</v>
      </c>
      <c r="I16">
        <f t="shared" ca="1" si="8"/>
        <v>4</v>
      </c>
      <c r="J16">
        <f t="shared" ca="1" si="9"/>
        <v>3</v>
      </c>
      <c r="K16">
        <f t="shared" ca="1" si="10"/>
        <v>57074</v>
      </c>
      <c r="L16">
        <f t="shared" ca="1" si="11"/>
        <v>14</v>
      </c>
      <c r="M16" t="str">
        <f t="shared" ca="1" si="12"/>
        <v>Area 14</v>
      </c>
      <c r="N16">
        <f t="shared" ca="1" si="13"/>
        <v>285370</v>
      </c>
      <c r="O16">
        <f t="shared" ca="1" si="14"/>
        <v>37462.620852883505</v>
      </c>
      <c r="P16">
        <f t="shared" ca="1" si="15"/>
        <v>166065.8506243132</v>
      </c>
      <c r="Q16">
        <f t="shared" ca="1" si="16"/>
        <v>158594</v>
      </c>
      <c r="R16">
        <f t="shared" ca="1" si="17"/>
        <v>37146.886052551999</v>
      </c>
      <c r="S16">
        <f t="shared" ca="1" si="18"/>
        <v>66445.231775242559</v>
      </c>
      <c r="T16">
        <f t="shared" ca="1" si="19"/>
        <v>517881.08239955577</v>
      </c>
      <c r="U16">
        <f t="shared" ca="1" si="20"/>
        <v>233203.5069054355</v>
      </c>
      <c r="V16">
        <f t="shared" ca="1" si="21"/>
        <v>284677.57549412025</v>
      </c>
      <c r="X16" s="4">
        <f ca="1">IF(Table2[[#This Row],[Gnder]]="men",1,0)</f>
        <v>1</v>
      </c>
      <c r="Y16" s="5">
        <f ca="1">IF(Table2[[#This Row],[Gnder]]="women",1,0)</f>
        <v>0</v>
      </c>
      <c r="Z16" s="5"/>
      <c r="AA16" s="6"/>
      <c r="AB16" s="5"/>
      <c r="AC16" s="4">
        <f ca="1">IF(Table2[[#This Row],[field of work]]="teaching",1,0)</f>
        <v>0</v>
      </c>
      <c r="AD16" s="5">
        <f ca="1">IF(Table2[[#This Row],[field of work]]="health",1,0)</f>
        <v>0</v>
      </c>
      <c r="AE16" s="5">
        <f ca="1">IF(Table2[[#This Row],[field of work]]="IT",1,0)</f>
        <v>1</v>
      </c>
      <c r="AF16" s="5">
        <f ca="1">IF(Table2[[#This Row],[field of work]]="agriculture",1,0)</f>
        <v>0</v>
      </c>
      <c r="AG16" s="5">
        <f ca="1">IF(Table2[[#This Row],[field of work]]="contruction",1,0)</f>
        <v>0</v>
      </c>
      <c r="AH16" s="5">
        <f ca="1">IF(Table2[[#This Row],[field of work]]="genral work",1,0)</f>
        <v>0</v>
      </c>
      <c r="AI16" s="5"/>
      <c r="AJ16" s="5"/>
      <c r="AK16" s="5"/>
      <c r="AL16" s="5"/>
      <c r="AM16" s="5"/>
      <c r="AN16" s="6"/>
      <c r="AP16" s="16">
        <f t="shared" ca="1" si="22"/>
        <v>55355.283541437733</v>
      </c>
      <c r="AQ16" s="6"/>
      <c r="AR16" s="4">
        <f ca="1">IF(Table2[[#This Row],[Value of a person]]&gt;$AS$6,1,0)</f>
        <v>1</v>
      </c>
      <c r="AS16" s="5"/>
      <c r="AT16" s="5"/>
      <c r="AU16" s="6"/>
      <c r="AV16" s="23">
        <f ca="1">Table2[[#This Row],[Mortage left]]/Table2[[#This Row],[Value of house]]</f>
        <v>0.13127736220655117</v>
      </c>
      <c r="AW16" s="5">
        <f t="shared" ca="1" si="23"/>
        <v>1</v>
      </c>
      <c r="AX16" s="5"/>
      <c r="AY16" s="5"/>
      <c r="AZ16" s="4">
        <f ca="1">IF(Table2[[#This Row],[Area ]]="Area 1",Table2[[#This Row],[income]],0)</f>
        <v>0</v>
      </c>
      <c r="BA16" s="5">
        <f ca="1">IF(Table2[[#This Row],[Area ]]="Area 2",Table2[[#This Row],[income]],0)</f>
        <v>0</v>
      </c>
      <c r="BB16" s="5">
        <f ca="1">IF(Table2[[#This Row],[Area ]]="Area 3",Table2[[#This Row],[income]],0)</f>
        <v>0</v>
      </c>
      <c r="BC16" s="5">
        <f ca="1">IF(Table2[[#This Row],[Area ]]="Area 4",Table2[[#This Row],[income]],0)</f>
        <v>0</v>
      </c>
      <c r="BD16" s="5">
        <f ca="1">IF(Table2[[#This Row],[Area ]]="Area 5",Table2[[#This Row],[income]],0)</f>
        <v>0</v>
      </c>
      <c r="BE16" s="5">
        <f ca="1">IF(Table2[[#This Row],[Area ]]="Area 6",Table2[[#This Row],[income]],0)</f>
        <v>0</v>
      </c>
      <c r="BF16" s="5">
        <f ca="1">IF(Table2[[#This Row],[Area ]]="Area 7",Table2[[#This Row],[income]],0)</f>
        <v>0</v>
      </c>
      <c r="BG16" s="5">
        <f ca="1">IF(Table2[[#This Row],[Area ]]="Area 8",Table2[[#This Row],[income]],0)</f>
        <v>0</v>
      </c>
      <c r="BH16" s="5">
        <f ca="1">IF(Table2[[#This Row],[Area ]]="Area 9",Table2[[#This Row],[income]],0)</f>
        <v>0</v>
      </c>
      <c r="BI16" s="5">
        <f ca="1">IF(Table2[[#This Row],[Area ]]="Area 10",Table2[[#This Row],[income]],0)</f>
        <v>0</v>
      </c>
      <c r="BJ16" s="5">
        <f ca="1">IF(Table2[[#This Row],[Area ]]="Area 6",Table2[[#This Row],[income]],0)</f>
        <v>0</v>
      </c>
      <c r="BK16" s="5">
        <f ca="1">IF(Table2[[#This Row],[Area ]]="Area 12",Table2[[#This Row],[income]],0)</f>
        <v>0</v>
      </c>
      <c r="BL16" s="5">
        <f ca="1">IF(Table2[[#This Row],[Area ]]="Area 13",Table2[[#This Row],[income]],0)</f>
        <v>0</v>
      </c>
      <c r="BM16" s="6">
        <f ca="1">IF(Table2[[#This Row],[Area ]]="Area 14",Table2[[#This Row],[income]],0)</f>
        <v>57074</v>
      </c>
      <c r="BN16" s="4">
        <f ca="1">IF(Table2[[#This Row],[field of work]]="teaching",Table2[[#This Row],[income]],0)</f>
        <v>0</v>
      </c>
      <c r="BO16" s="5">
        <f ca="1">IF(Table2[[#This Row],[field of work]]="health",Table2[[#This Row],[income]],0)</f>
        <v>0</v>
      </c>
      <c r="BP16" s="5">
        <f ca="1">IF(Table2[[#This Row],[field of work]]="IT",Table2[[#This Row],[income]],0)</f>
        <v>57074</v>
      </c>
      <c r="BQ16" s="5">
        <f ca="1">IF(Table2[[#This Row],[field of work]]="agriculture",Table2[[#This Row],[income]],0)</f>
        <v>0</v>
      </c>
      <c r="BR16" s="5">
        <f ca="1">IF(Table2[[#This Row],[field of work]]="contruction",Table2[[#This Row],[income]],0)</f>
        <v>0</v>
      </c>
      <c r="BS16" s="6">
        <f ca="1">IF(Table2[[#This Row],[field of work]]="genral work",Table2[[#This Row],[income]],0)</f>
        <v>0</v>
      </c>
      <c r="BU16" s="4">
        <f ca="1">IF(Table2[[#This Row],[value of debts]]&gt;Table2[[#This Row],[income]],1,0)</f>
        <v>1</v>
      </c>
      <c r="BV16" s="6"/>
      <c r="BX16" s="4">
        <f ca="1">IF(Table2[[#This Row],[Net worth of person]]&gt;$BY$6,Table2[[#This Row],[age]],0)</f>
        <v>44</v>
      </c>
      <c r="BY16" s="6"/>
      <c r="DM16">
        <v>9</v>
      </c>
      <c r="DN16" t="s">
        <v>25</v>
      </c>
    </row>
    <row r="17" spans="2:118" x14ac:dyDescent="0.3">
      <c r="B17">
        <f t="shared" ca="1" si="2"/>
        <v>1</v>
      </c>
      <c r="C17" t="str">
        <f t="shared" ca="1" si="0"/>
        <v>men</v>
      </c>
      <c r="D17">
        <f t="shared" ca="1" si="3"/>
        <v>33</v>
      </c>
      <c r="E17">
        <f t="shared" ca="1" si="4"/>
        <v>5</v>
      </c>
      <c r="F17" t="str">
        <f t="shared" ca="1" si="5"/>
        <v>agriculture</v>
      </c>
      <c r="G17">
        <f t="shared" ca="1" si="6"/>
        <v>5</v>
      </c>
      <c r="H17">
        <f t="shared" ca="1" si="7"/>
        <v>0</v>
      </c>
      <c r="I17">
        <f t="shared" ca="1" si="8"/>
        <v>1</v>
      </c>
      <c r="J17">
        <f t="shared" ca="1" si="9"/>
        <v>1</v>
      </c>
      <c r="K17">
        <f t="shared" ca="1" si="10"/>
        <v>71502</v>
      </c>
      <c r="L17">
        <f t="shared" ca="1" si="11"/>
        <v>12</v>
      </c>
      <c r="M17" t="str">
        <f t="shared" ca="1" si="12"/>
        <v>Area 12</v>
      </c>
      <c r="N17">
        <f t="shared" ca="1" si="13"/>
        <v>214506</v>
      </c>
      <c r="O17">
        <f t="shared" ca="1" si="14"/>
        <v>53838.018459571707</v>
      </c>
      <c r="P17">
        <f t="shared" ca="1" si="15"/>
        <v>25527.460693739322</v>
      </c>
      <c r="Q17">
        <f t="shared" ca="1" si="16"/>
        <v>24506</v>
      </c>
      <c r="R17">
        <f t="shared" ca="1" si="17"/>
        <v>103164.0171623494</v>
      </c>
      <c r="S17">
        <f t="shared" ca="1" si="18"/>
        <v>103037.99133742404</v>
      </c>
      <c r="T17">
        <f t="shared" ca="1" si="19"/>
        <v>343071.45203116338</v>
      </c>
      <c r="U17">
        <f t="shared" ca="1" si="20"/>
        <v>181508.0356219211</v>
      </c>
      <c r="V17">
        <f t="shared" ca="1" si="21"/>
        <v>161563.41640924229</v>
      </c>
      <c r="X17" s="4">
        <f ca="1">IF(Table2[[#This Row],[Gnder]]="men",1,0)</f>
        <v>1</v>
      </c>
      <c r="Y17" s="5">
        <f ca="1">IF(Table2[[#This Row],[Gnder]]="women",1,0)</f>
        <v>0</v>
      </c>
      <c r="Z17" s="5"/>
      <c r="AA17" s="6"/>
      <c r="AB17" s="5"/>
      <c r="AC17" s="4">
        <f ca="1">IF(Table2[[#This Row],[field of work]]="teaching",1,0)</f>
        <v>0</v>
      </c>
      <c r="AD17" s="5">
        <f ca="1">IF(Table2[[#This Row],[field of work]]="health",1,0)</f>
        <v>0</v>
      </c>
      <c r="AE17" s="5">
        <f ca="1">IF(Table2[[#This Row],[field of work]]="IT",1,0)</f>
        <v>0</v>
      </c>
      <c r="AF17" s="5">
        <f ca="1">IF(Table2[[#This Row],[field of work]]="agriculture",1,0)</f>
        <v>1</v>
      </c>
      <c r="AG17" s="5">
        <f ca="1">IF(Table2[[#This Row],[field of work]]="contruction",1,0)</f>
        <v>0</v>
      </c>
      <c r="AH17" s="5">
        <f ca="1">IF(Table2[[#This Row],[field of work]]="genral work",1,0)</f>
        <v>0</v>
      </c>
      <c r="AI17" s="5"/>
      <c r="AJ17" s="5"/>
      <c r="AK17" s="5"/>
      <c r="AL17" s="5"/>
      <c r="AM17" s="5"/>
      <c r="AN17" s="6"/>
      <c r="AP17" s="16">
        <f t="shared" ca="1" si="22"/>
        <v>25527.460693739322</v>
      </c>
      <c r="AQ17" s="6"/>
      <c r="AR17" s="4">
        <f ca="1">IF(Table2[[#This Row],[Value of a person]]&gt;$AS$6,1,0)</f>
        <v>1</v>
      </c>
      <c r="AS17" s="5"/>
      <c r="AT17" s="5"/>
      <c r="AU17" s="6"/>
      <c r="AV17" s="23">
        <f ca="1">Table2[[#This Row],[Mortage left]]/Table2[[#This Row],[Value of house]]</f>
        <v>0.25098607246217686</v>
      </c>
      <c r="AW17" s="5">
        <f t="shared" ca="1" si="23"/>
        <v>1</v>
      </c>
      <c r="AX17" s="5"/>
      <c r="AY17" s="5"/>
      <c r="AZ17" s="4">
        <f ca="1">IF(Table2[[#This Row],[Area ]]="Area 1",Table2[[#This Row],[income]],0)</f>
        <v>0</v>
      </c>
      <c r="BA17" s="5">
        <f ca="1">IF(Table2[[#This Row],[Area ]]="Area 2",Table2[[#This Row],[income]],0)</f>
        <v>0</v>
      </c>
      <c r="BB17" s="5">
        <f ca="1">IF(Table2[[#This Row],[Area ]]="Area 3",Table2[[#This Row],[income]],0)</f>
        <v>0</v>
      </c>
      <c r="BC17" s="5">
        <f ca="1">IF(Table2[[#This Row],[Area ]]="Area 4",Table2[[#This Row],[income]],0)</f>
        <v>0</v>
      </c>
      <c r="BD17" s="5">
        <f ca="1">IF(Table2[[#This Row],[Area ]]="Area 5",Table2[[#This Row],[income]],0)</f>
        <v>0</v>
      </c>
      <c r="BE17" s="5">
        <f ca="1">IF(Table2[[#This Row],[Area ]]="Area 6",Table2[[#This Row],[income]],0)</f>
        <v>0</v>
      </c>
      <c r="BF17" s="5">
        <f ca="1">IF(Table2[[#This Row],[Area ]]="Area 7",Table2[[#This Row],[income]],0)</f>
        <v>0</v>
      </c>
      <c r="BG17" s="5">
        <f ca="1">IF(Table2[[#This Row],[Area ]]="Area 8",Table2[[#This Row],[income]],0)</f>
        <v>0</v>
      </c>
      <c r="BH17" s="5">
        <f ca="1">IF(Table2[[#This Row],[Area ]]="Area 9",Table2[[#This Row],[income]],0)</f>
        <v>0</v>
      </c>
      <c r="BI17" s="5">
        <f ca="1">IF(Table2[[#This Row],[Area ]]="Area 10",Table2[[#This Row],[income]],0)</f>
        <v>0</v>
      </c>
      <c r="BJ17" s="5">
        <f ca="1">IF(Table2[[#This Row],[Area ]]="Area 6",Table2[[#This Row],[income]],0)</f>
        <v>0</v>
      </c>
      <c r="BK17" s="5">
        <f ca="1">IF(Table2[[#This Row],[Area ]]="Area 12",Table2[[#This Row],[income]],0)</f>
        <v>71502</v>
      </c>
      <c r="BL17" s="5">
        <f ca="1">IF(Table2[[#This Row],[Area ]]="Area 13",Table2[[#This Row],[income]],0)</f>
        <v>0</v>
      </c>
      <c r="BM17" s="6">
        <f ca="1">IF(Table2[[#This Row],[Area ]]="Area 14",Table2[[#This Row],[income]],0)</f>
        <v>0</v>
      </c>
      <c r="BN17" s="4">
        <f ca="1">IF(Table2[[#This Row],[field of work]]="teaching",Table2[[#This Row],[income]],0)</f>
        <v>0</v>
      </c>
      <c r="BO17" s="5">
        <f ca="1">IF(Table2[[#This Row],[field of work]]="health",Table2[[#This Row],[income]],0)</f>
        <v>0</v>
      </c>
      <c r="BP17" s="5">
        <f ca="1">IF(Table2[[#This Row],[field of work]]="IT",Table2[[#This Row],[income]],0)</f>
        <v>0</v>
      </c>
      <c r="BQ17" s="5">
        <f ca="1">IF(Table2[[#This Row],[field of work]]="agriculture",Table2[[#This Row],[income]],0)</f>
        <v>71502</v>
      </c>
      <c r="BR17" s="5">
        <f ca="1">IF(Table2[[#This Row],[field of work]]="contruction",Table2[[#This Row],[income]],0)</f>
        <v>0</v>
      </c>
      <c r="BS17" s="6">
        <f ca="1">IF(Table2[[#This Row],[field of work]]="genral work",Table2[[#This Row],[income]],0)</f>
        <v>0</v>
      </c>
      <c r="BU17" s="4">
        <f ca="1">IF(Table2[[#This Row],[value of debts]]&gt;Table2[[#This Row],[income]],1,0)</f>
        <v>1</v>
      </c>
      <c r="BV17" s="6"/>
      <c r="BX17" s="4">
        <f ca="1">IF(Table2[[#This Row],[Net worth of person]]&gt;$BY$6,Table2[[#This Row],[age]],0)</f>
        <v>33</v>
      </c>
      <c r="BY17" s="6"/>
      <c r="DM17">
        <v>10</v>
      </c>
      <c r="DN17" t="s">
        <v>26</v>
      </c>
    </row>
    <row r="18" spans="2:118" x14ac:dyDescent="0.3">
      <c r="B18">
        <f t="shared" ca="1" si="2"/>
        <v>1</v>
      </c>
      <c r="C18" t="str">
        <f t="shared" ca="1" si="0"/>
        <v>men</v>
      </c>
      <c r="D18">
        <f t="shared" ca="1" si="3"/>
        <v>32</v>
      </c>
      <c r="E18">
        <f t="shared" ca="1" si="4"/>
        <v>2</v>
      </c>
      <c r="F18" t="str">
        <f t="shared" ca="1" si="5"/>
        <v>IT</v>
      </c>
      <c r="G18">
        <f t="shared" ca="1" si="6"/>
        <v>3</v>
      </c>
      <c r="H18">
        <f t="shared" ca="1" si="7"/>
        <v>0</v>
      </c>
      <c r="I18">
        <f t="shared" ca="1" si="8"/>
        <v>4</v>
      </c>
      <c r="J18">
        <f t="shared" ca="1" si="9"/>
        <v>1</v>
      </c>
      <c r="K18">
        <f t="shared" ca="1" si="10"/>
        <v>26985</v>
      </c>
      <c r="L18">
        <f t="shared" ca="1" si="11"/>
        <v>5</v>
      </c>
      <c r="M18" t="str">
        <f t="shared" ca="1" si="12"/>
        <v>Area 5</v>
      </c>
      <c r="N18">
        <f t="shared" ca="1" si="13"/>
        <v>80955</v>
      </c>
      <c r="O18">
        <f t="shared" ca="1" si="14"/>
        <v>61303.520757121667</v>
      </c>
      <c r="P18">
        <f t="shared" ca="1" si="15"/>
        <v>4443.5202334110927</v>
      </c>
      <c r="Q18">
        <f t="shared" ca="1" si="16"/>
        <v>2722</v>
      </c>
      <c r="R18">
        <f t="shared" ca="1" si="17"/>
        <v>3744.9991207687312</v>
      </c>
      <c r="S18">
        <f t="shared" ca="1" si="18"/>
        <v>7172.1011005357432</v>
      </c>
      <c r="T18">
        <f t="shared" ca="1" si="19"/>
        <v>92570.621333946838</v>
      </c>
      <c r="U18">
        <f t="shared" ca="1" si="20"/>
        <v>67770.519877890401</v>
      </c>
      <c r="V18">
        <f t="shared" ca="1" si="21"/>
        <v>24800.101456056436</v>
      </c>
      <c r="X18" s="4">
        <f ca="1">IF(Table2[[#This Row],[Gnder]]="men",1,0)</f>
        <v>1</v>
      </c>
      <c r="Y18" s="5">
        <f ca="1">IF(Table2[[#This Row],[Gnder]]="women",1,0)</f>
        <v>0</v>
      </c>
      <c r="Z18" s="5"/>
      <c r="AA18" s="6"/>
      <c r="AB18" s="5"/>
      <c r="AC18" s="4">
        <f ca="1">IF(Table2[[#This Row],[field of work]]="teaching",1,0)</f>
        <v>0</v>
      </c>
      <c r="AD18" s="5">
        <f ca="1">IF(Table2[[#This Row],[field of work]]="health",1,0)</f>
        <v>0</v>
      </c>
      <c r="AE18" s="5">
        <f ca="1">IF(Table2[[#This Row],[field of work]]="IT",1,0)</f>
        <v>1</v>
      </c>
      <c r="AF18" s="5">
        <f ca="1">IF(Table2[[#This Row],[field of work]]="agriculture",1,0)</f>
        <v>0</v>
      </c>
      <c r="AG18" s="5">
        <f ca="1">IF(Table2[[#This Row],[field of work]]="contruction",1,0)</f>
        <v>0</v>
      </c>
      <c r="AH18" s="5">
        <f ca="1">IF(Table2[[#This Row],[field of work]]="genral work",1,0)</f>
        <v>0</v>
      </c>
      <c r="AI18" s="5"/>
      <c r="AJ18" s="5"/>
      <c r="AK18" s="5"/>
      <c r="AL18" s="5"/>
      <c r="AM18" s="5"/>
      <c r="AN18" s="6"/>
      <c r="AP18" s="16">
        <f t="shared" ca="1" si="22"/>
        <v>4443.5202334110927</v>
      </c>
      <c r="AQ18" s="6"/>
      <c r="AR18" s="4">
        <f ca="1">IF(Table2[[#This Row],[Value of a person]]&gt;$AS$6,1,0)</f>
        <v>0</v>
      </c>
      <c r="AS18" s="5"/>
      <c r="AT18" s="5"/>
      <c r="AU18" s="6"/>
      <c r="AV18" s="23">
        <f ca="1">Table2[[#This Row],[Mortage left]]/Table2[[#This Row],[Value of house]]</f>
        <v>0.75725428641988346</v>
      </c>
      <c r="AW18" s="5">
        <f t="shared" ca="1" si="23"/>
        <v>0</v>
      </c>
      <c r="AX18" s="5"/>
      <c r="AY18" s="5"/>
      <c r="AZ18" s="4">
        <f ca="1">IF(Table2[[#This Row],[Area ]]="Area 1",Table2[[#This Row],[income]],0)</f>
        <v>0</v>
      </c>
      <c r="BA18" s="5">
        <f ca="1">IF(Table2[[#This Row],[Area ]]="Area 2",Table2[[#This Row],[income]],0)</f>
        <v>0</v>
      </c>
      <c r="BB18" s="5">
        <f ca="1">IF(Table2[[#This Row],[Area ]]="Area 3",Table2[[#This Row],[income]],0)</f>
        <v>0</v>
      </c>
      <c r="BC18" s="5">
        <f ca="1">IF(Table2[[#This Row],[Area ]]="Area 4",Table2[[#This Row],[income]],0)</f>
        <v>0</v>
      </c>
      <c r="BD18" s="5">
        <f ca="1">IF(Table2[[#This Row],[Area ]]="Area 5",Table2[[#This Row],[income]],0)</f>
        <v>26985</v>
      </c>
      <c r="BE18" s="5">
        <f ca="1">IF(Table2[[#This Row],[Area ]]="Area 6",Table2[[#This Row],[income]],0)</f>
        <v>0</v>
      </c>
      <c r="BF18" s="5">
        <f ca="1">IF(Table2[[#This Row],[Area ]]="Area 7",Table2[[#This Row],[income]],0)</f>
        <v>0</v>
      </c>
      <c r="BG18" s="5">
        <f ca="1">IF(Table2[[#This Row],[Area ]]="Area 8",Table2[[#This Row],[income]],0)</f>
        <v>0</v>
      </c>
      <c r="BH18" s="5">
        <f ca="1">IF(Table2[[#This Row],[Area ]]="Area 9",Table2[[#This Row],[income]],0)</f>
        <v>0</v>
      </c>
      <c r="BI18" s="5">
        <f ca="1">IF(Table2[[#This Row],[Area ]]="Area 10",Table2[[#This Row],[income]],0)</f>
        <v>0</v>
      </c>
      <c r="BJ18" s="5">
        <f ca="1">IF(Table2[[#This Row],[Area ]]="Area 6",Table2[[#This Row],[income]],0)</f>
        <v>0</v>
      </c>
      <c r="BK18" s="5">
        <f ca="1">IF(Table2[[#This Row],[Area ]]="Area 12",Table2[[#This Row],[income]],0)</f>
        <v>0</v>
      </c>
      <c r="BL18" s="5">
        <f ca="1">IF(Table2[[#This Row],[Area ]]="Area 13",Table2[[#This Row],[income]],0)</f>
        <v>0</v>
      </c>
      <c r="BM18" s="6">
        <f ca="1">IF(Table2[[#This Row],[Area ]]="Area 14",Table2[[#This Row],[income]],0)</f>
        <v>0</v>
      </c>
      <c r="BN18" s="4">
        <f ca="1">IF(Table2[[#This Row],[field of work]]="teaching",Table2[[#This Row],[income]],0)</f>
        <v>0</v>
      </c>
      <c r="BO18" s="5">
        <f ca="1">IF(Table2[[#This Row],[field of work]]="health",Table2[[#This Row],[income]],0)</f>
        <v>0</v>
      </c>
      <c r="BP18" s="5">
        <f ca="1">IF(Table2[[#This Row],[field of work]]="IT",Table2[[#This Row],[income]],0)</f>
        <v>26985</v>
      </c>
      <c r="BQ18" s="5">
        <f ca="1">IF(Table2[[#This Row],[field of work]]="agriculture",Table2[[#This Row],[income]],0)</f>
        <v>0</v>
      </c>
      <c r="BR18" s="5">
        <f ca="1">IF(Table2[[#This Row],[field of work]]="contruction",Table2[[#This Row],[income]],0)</f>
        <v>0</v>
      </c>
      <c r="BS18" s="6">
        <f ca="1">IF(Table2[[#This Row],[field of work]]="genral work",Table2[[#This Row],[income]],0)</f>
        <v>0</v>
      </c>
      <c r="BU18" s="4">
        <f ca="1">IF(Table2[[#This Row],[value of debts]]&gt;Table2[[#This Row],[income]],1,0)</f>
        <v>1</v>
      </c>
      <c r="BV18" s="6"/>
      <c r="BX18" s="4">
        <f ca="1">IF(Table2[[#This Row],[Net worth of person]]&gt;$BY$6,Table2[[#This Row],[age]],0)</f>
        <v>0</v>
      </c>
      <c r="BY18" s="6"/>
      <c r="DM18">
        <v>11</v>
      </c>
      <c r="DN18" t="s">
        <v>27</v>
      </c>
    </row>
    <row r="19" spans="2:118" x14ac:dyDescent="0.3">
      <c r="B19">
        <f t="shared" ca="1" si="2"/>
        <v>1</v>
      </c>
      <c r="C19" t="str">
        <f t="shared" ca="1" si="0"/>
        <v>men</v>
      </c>
      <c r="D19">
        <f t="shared" ca="1" si="3"/>
        <v>44</v>
      </c>
      <c r="E19">
        <f t="shared" ca="1" si="4"/>
        <v>3</v>
      </c>
      <c r="F19" t="str">
        <f t="shared" ca="1" si="5"/>
        <v>teaching</v>
      </c>
      <c r="G19">
        <f t="shared" ca="1" si="6"/>
        <v>4</v>
      </c>
      <c r="H19">
        <f t="shared" ca="1" si="7"/>
        <v>0</v>
      </c>
      <c r="I19">
        <f t="shared" ca="1" si="8"/>
        <v>0</v>
      </c>
      <c r="J19">
        <f t="shared" ca="1" si="9"/>
        <v>3</v>
      </c>
      <c r="K19">
        <f t="shared" ca="1" si="10"/>
        <v>83920</v>
      </c>
      <c r="L19">
        <f t="shared" ca="1" si="11"/>
        <v>6</v>
      </c>
      <c r="M19" t="str">
        <f t="shared" ca="1" si="12"/>
        <v>Area 6</v>
      </c>
      <c r="N19">
        <f t="shared" ca="1" si="13"/>
        <v>251760</v>
      </c>
      <c r="O19">
        <f t="shared" ca="1" si="14"/>
        <v>133430.22900433221</v>
      </c>
      <c r="P19">
        <f t="shared" ca="1" si="15"/>
        <v>89503.75773462886</v>
      </c>
      <c r="Q19">
        <f t="shared" ca="1" si="16"/>
        <v>14956</v>
      </c>
      <c r="R19">
        <f t="shared" ca="1" si="17"/>
        <v>35656.526657445058</v>
      </c>
      <c r="S19">
        <f t="shared" ca="1" si="18"/>
        <v>86062.955430728107</v>
      </c>
      <c r="T19">
        <f t="shared" ca="1" si="19"/>
        <v>427326.71316535695</v>
      </c>
      <c r="U19">
        <f t="shared" ca="1" si="20"/>
        <v>184042.75566177728</v>
      </c>
      <c r="V19">
        <f t="shared" ca="1" si="21"/>
        <v>243283.95750357967</v>
      </c>
      <c r="X19" s="4">
        <f ca="1">IF(Table2[[#This Row],[Gnder]]="men",1,0)</f>
        <v>1</v>
      </c>
      <c r="Y19" s="5">
        <f ca="1">IF(Table2[[#This Row],[Gnder]]="women",1,0)</f>
        <v>0</v>
      </c>
      <c r="Z19" s="5"/>
      <c r="AA19" s="6"/>
      <c r="AB19" s="5"/>
      <c r="AC19" s="4">
        <f ca="1">IF(Table2[[#This Row],[field of work]]="teaching",1,0)</f>
        <v>1</v>
      </c>
      <c r="AD19" s="5">
        <f ca="1">IF(Table2[[#This Row],[field of work]]="health",1,0)</f>
        <v>0</v>
      </c>
      <c r="AE19" s="5">
        <f ca="1">IF(Table2[[#This Row],[field of work]]="IT",1,0)</f>
        <v>0</v>
      </c>
      <c r="AF19" s="5">
        <f ca="1">IF(Table2[[#This Row],[field of work]]="agriculture",1,0)</f>
        <v>0</v>
      </c>
      <c r="AG19" s="5">
        <f ca="1">IF(Table2[[#This Row],[field of work]]="contruction",1,0)</f>
        <v>0</v>
      </c>
      <c r="AH19" s="5">
        <f ca="1">IF(Table2[[#This Row],[field of work]]="genral work",1,0)</f>
        <v>0</v>
      </c>
      <c r="AI19" s="5"/>
      <c r="AJ19" s="5"/>
      <c r="AK19" s="5"/>
      <c r="AL19" s="5"/>
      <c r="AM19" s="5"/>
      <c r="AN19" s="6"/>
      <c r="AP19" s="16">
        <f t="shared" ca="1" si="22"/>
        <v>29834.585911542952</v>
      </c>
      <c r="AQ19" s="6"/>
      <c r="AR19" s="4">
        <f ca="1">IF(Table2[[#This Row],[Value of a person]]&gt;$AS$6,1,0)</f>
        <v>1</v>
      </c>
      <c r="AS19" s="5"/>
      <c r="AT19" s="5"/>
      <c r="AU19" s="6"/>
      <c r="AV19" s="23">
        <f ca="1">Table2[[#This Row],[Mortage left]]/Table2[[#This Row],[Value of house]]</f>
        <v>0.52998978791043938</v>
      </c>
      <c r="AW19" s="5">
        <f t="shared" ca="1" si="23"/>
        <v>0</v>
      </c>
      <c r="AX19" s="5"/>
      <c r="AY19" s="5"/>
      <c r="AZ19" s="4">
        <f ca="1">IF(Table2[[#This Row],[Area ]]="Area 1",Table2[[#This Row],[income]],0)</f>
        <v>0</v>
      </c>
      <c r="BA19" s="5">
        <f ca="1">IF(Table2[[#This Row],[Area ]]="Area 2",Table2[[#This Row],[income]],0)</f>
        <v>0</v>
      </c>
      <c r="BB19" s="5">
        <f ca="1">IF(Table2[[#This Row],[Area ]]="Area 3",Table2[[#This Row],[income]],0)</f>
        <v>0</v>
      </c>
      <c r="BC19" s="5">
        <f ca="1">IF(Table2[[#This Row],[Area ]]="Area 4",Table2[[#This Row],[income]],0)</f>
        <v>0</v>
      </c>
      <c r="BD19" s="5">
        <f ca="1">IF(Table2[[#This Row],[Area ]]="Area 5",Table2[[#This Row],[income]],0)</f>
        <v>0</v>
      </c>
      <c r="BE19" s="5">
        <f ca="1">IF(Table2[[#This Row],[Area ]]="Area 6",Table2[[#This Row],[income]],0)</f>
        <v>83920</v>
      </c>
      <c r="BF19" s="5">
        <f ca="1">IF(Table2[[#This Row],[Area ]]="Area 7",Table2[[#This Row],[income]],0)</f>
        <v>0</v>
      </c>
      <c r="BG19" s="5">
        <f ca="1">IF(Table2[[#This Row],[Area ]]="Area 8",Table2[[#This Row],[income]],0)</f>
        <v>0</v>
      </c>
      <c r="BH19" s="5">
        <f ca="1">IF(Table2[[#This Row],[Area ]]="Area 9",Table2[[#This Row],[income]],0)</f>
        <v>0</v>
      </c>
      <c r="BI19" s="5">
        <f ca="1">IF(Table2[[#This Row],[Area ]]="Area 10",Table2[[#This Row],[income]],0)</f>
        <v>0</v>
      </c>
      <c r="BJ19" s="5">
        <f ca="1">IF(Table2[[#This Row],[Area ]]="Area 6",Table2[[#This Row],[income]],0)</f>
        <v>83920</v>
      </c>
      <c r="BK19" s="5">
        <f ca="1">IF(Table2[[#This Row],[Area ]]="Area 12",Table2[[#This Row],[income]],0)</f>
        <v>0</v>
      </c>
      <c r="BL19" s="5">
        <f ca="1">IF(Table2[[#This Row],[Area ]]="Area 13",Table2[[#This Row],[income]],0)</f>
        <v>0</v>
      </c>
      <c r="BM19" s="6">
        <f ca="1">IF(Table2[[#This Row],[Area ]]="Area 14",Table2[[#This Row],[income]],0)</f>
        <v>0</v>
      </c>
      <c r="BN19" s="4">
        <f ca="1">IF(Table2[[#This Row],[field of work]]="teaching",Table2[[#This Row],[income]],0)</f>
        <v>83920</v>
      </c>
      <c r="BO19" s="5">
        <f ca="1">IF(Table2[[#This Row],[field of work]]="health",Table2[[#This Row],[income]],0)</f>
        <v>0</v>
      </c>
      <c r="BP19" s="5">
        <f ca="1">IF(Table2[[#This Row],[field of work]]="IT",Table2[[#This Row],[income]],0)</f>
        <v>0</v>
      </c>
      <c r="BQ19" s="5">
        <f ca="1">IF(Table2[[#This Row],[field of work]]="agriculture",Table2[[#This Row],[income]],0)</f>
        <v>0</v>
      </c>
      <c r="BR19" s="5">
        <f ca="1">IF(Table2[[#This Row],[field of work]]="contruction",Table2[[#This Row],[income]],0)</f>
        <v>0</v>
      </c>
      <c r="BS19" s="6">
        <f ca="1">IF(Table2[[#This Row],[field of work]]="genral work",Table2[[#This Row],[income]],0)</f>
        <v>0</v>
      </c>
      <c r="BU19" s="4">
        <f ca="1">IF(Table2[[#This Row],[value of debts]]&gt;Table2[[#This Row],[income]],1,0)</f>
        <v>1</v>
      </c>
      <c r="BV19" s="6"/>
      <c r="BX19" s="4">
        <f ca="1">IF(Table2[[#This Row],[Net worth of person]]&gt;$BY$6,Table2[[#This Row],[age]],0)</f>
        <v>44</v>
      </c>
      <c r="BY19" s="6"/>
      <c r="DM19">
        <v>12</v>
      </c>
      <c r="DN19" t="s">
        <v>28</v>
      </c>
    </row>
    <row r="20" spans="2:118" x14ac:dyDescent="0.3">
      <c r="B20">
        <f t="shared" ca="1" si="2"/>
        <v>2</v>
      </c>
      <c r="C20" t="str">
        <f t="shared" ca="1" si="0"/>
        <v>women</v>
      </c>
      <c r="D20">
        <f t="shared" ca="1" si="3"/>
        <v>44</v>
      </c>
      <c r="E20">
        <f t="shared" ca="1" si="4"/>
        <v>6</v>
      </c>
      <c r="F20" t="str">
        <f t="shared" ca="1" si="5"/>
        <v>contruction</v>
      </c>
      <c r="G20">
        <f t="shared" ca="1" si="6"/>
        <v>4</v>
      </c>
      <c r="H20">
        <f t="shared" ca="1" si="7"/>
        <v>0</v>
      </c>
      <c r="I20">
        <f t="shared" ca="1" si="8"/>
        <v>0</v>
      </c>
      <c r="J20">
        <f t="shared" ca="1" si="9"/>
        <v>1</v>
      </c>
      <c r="K20">
        <f t="shared" ca="1" si="10"/>
        <v>39946</v>
      </c>
      <c r="L20">
        <f t="shared" ca="1" si="11"/>
        <v>8</v>
      </c>
      <c r="M20" t="str">
        <f t="shared" ca="1" si="12"/>
        <v>Area 8</v>
      </c>
      <c r="N20">
        <f t="shared" ca="1" si="13"/>
        <v>159784</v>
      </c>
      <c r="O20">
        <f t="shared" ca="1" si="14"/>
        <v>99630.128672929364</v>
      </c>
      <c r="P20">
        <f t="shared" ca="1" si="15"/>
        <v>3551.8765868099927</v>
      </c>
      <c r="Q20">
        <f t="shared" ca="1" si="16"/>
        <v>1247</v>
      </c>
      <c r="R20">
        <f t="shared" ca="1" si="17"/>
        <v>40170.61780713388</v>
      </c>
      <c r="S20">
        <f t="shared" ca="1" si="18"/>
        <v>40280.075334591478</v>
      </c>
      <c r="T20">
        <f t="shared" ca="1" si="19"/>
        <v>203615.95192140146</v>
      </c>
      <c r="U20">
        <f t="shared" ca="1" si="20"/>
        <v>141047.74648006324</v>
      </c>
      <c r="V20">
        <f t="shared" ca="1" si="21"/>
        <v>62568.205441338214</v>
      </c>
      <c r="X20" s="4">
        <f ca="1">IF(Table2[[#This Row],[Gnder]]="men",1,0)</f>
        <v>0</v>
      </c>
      <c r="Y20" s="5">
        <f ca="1">IF(Table2[[#This Row],[Gnder]]="women",1,0)</f>
        <v>1</v>
      </c>
      <c r="Z20" s="5"/>
      <c r="AA20" s="6"/>
      <c r="AB20" s="5"/>
      <c r="AC20" s="4">
        <f ca="1">IF(Table2[[#This Row],[field of work]]="teaching",1,0)</f>
        <v>0</v>
      </c>
      <c r="AD20" s="5">
        <f ca="1">IF(Table2[[#This Row],[field of work]]="health",1,0)</f>
        <v>0</v>
      </c>
      <c r="AE20" s="5">
        <f ca="1">IF(Table2[[#This Row],[field of work]]="IT",1,0)</f>
        <v>0</v>
      </c>
      <c r="AF20" s="5">
        <f ca="1">IF(Table2[[#This Row],[field of work]]="agriculture",1,0)</f>
        <v>0</v>
      </c>
      <c r="AG20" s="5">
        <f ca="1">IF(Table2[[#This Row],[field of work]]="contruction",1,0)</f>
        <v>1</v>
      </c>
      <c r="AH20" s="5">
        <f ca="1">IF(Table2[[#This Row],[field of work]]="genral work",1,0)</f>
        <v>0</v>
      </c>
      <c r="AI20" s="5"/>
      <c r="AJ20" s="5"/>
      <c r="AK20" s="5"/>
      <c r="AL20" s="5"/>
      <c r="AM20" s="5"/>
      <c r="AN20" s="6"/>
      <c r="AP20" s="16">
        <f t="shared" ca="1" si="22"/>
        <v>3551.8765868099927</v>
      </c>
      <c r="AQ20" s="6"/>
      <c r="AR20" s="4">
        <f ca="1">IF(Table2[[#This Row],[Value of a person]]&gt;$AS$6,1,0)</f>
        <v>1</v>
      </c>
      <c r="AS20" s="5"/>
      <c r="AT20" s="5"/>
      <c r="AU20" s="6"/>
      <c r="AV20" s="23">
        <f ca="1">Table2[[#This Row],[Mortage left]]/Table2[[#This Row],[Value of house]]</f>
        <v>0.62353006980003856</v>
      </c>
      <c r="AW20" s="5">
        <f t="shared" ca="1" si="23"/>
        <v>0</v>
      </c>
      <c r="AX20" s="5"/>
      <c r="AY20" s="5"/>
      <c r="AZ20" s="4">
        <f ca="1">IF(Table2[[#This Row],[Area ]]="Area 1",Table2[[#This Row],[income]],0)</f>
        <v>0</v>
      </c>
      <c r="BA20" s="5">
        <f ca="1">IF(Table2[[#This Row],[Area ]]="Area 2",Table2[[#This Row],[income]],0)</f>
        <v>0</v>
      </c>
      <c r="BB20" s="5">
        <f ca="1">IF(Table2[[#This Row],[Area ]]="Area 3",Table2[[#This Row],[income]],0)</f>
        <v>0</v>
      </c>
      <c r="BC20" s="5">
        <f ca="1">IF(Table2[[#This Row],[Area ]]="Area 4",Table2[[#This Row],[income]],0)</f>
        <v>0</v>
      </c>
      <c r="BD20" s="5">
        <f ca="1">IF(Table2[[#This Row],[Area ]]="Area 5",Table2[[#This Row],[income]],0)</f>
        <v>0</v>
      </c>
      <c r="BE20" s="5">
        <f ca="1">IF(Table2[[#This Row],[Area ]]="Area 6",Table2[[#This Row],[income]],0)</f>
        <v>0</v>
      </c>
      <c r="BF20" s="5">
        <f ca="1">IF(Table2[[#This Row],[Area ]]="Area 7",Table2[[#This Row],[income]],0)</f>
        <v>0</v>
      </c>
      <c r="BG20" s="5">
        <f ca="1">IF(Table2[[#This Row],[Area ]]="Area 8",Table2[[#This Row],[income]],0)</f>
        <v>39946</v>
      </c>
      <c r="BH20" s="5">
        <f ca="1">IF(Table2[[#This Row],[Area ]]="Area 9",Table2[[#This Row],[income]],0)</f>
        <v>0</v>
      </c>
      <c r="BI20" s="5">
        <f ca="1">IF(Table2[[#This Row],[Area ]]="Area 10",Table2[[#This Row],[income]],0)</f>
        <v>0</v>
      </c>
      <c r="BJ20" s="5">
        <f ca="1">IF(Table2[[#This Row],[Area ]]="Area 6",Table2[[#This Row],[income]],0)</f>
        <v>0</v>
      </c>
      <c r="BK20" s="5">
        <f ca="1">IF(Table2[[#This Row],[Area ]]="Area 12",Table2[[#This Row],[income]],0)</f>
        <v>0</v>
      </c>
      <c r="BL20" s="5">
        <f ca="1">IF(Table2[[#This Row],[Area ]]="Area 13",Table2[[#This Row],[income]],0)</f>
        <v>0</v>
      </c>
      <c r="BM20" s="6">
        <f ca="1">IF(Table2[[#This Row],[Area ]]="Area 14",Table2[[#This Row],[income]],0)</f>
        <v>0</v>
      </c>
      <c r="BN20" s="4">
        <f ca="1">IF(Table2[[#This Row],[field of work]]="teaching",Table2[[#This Row],[income]],0)</f>
        <v>0</v>
      </c>
      <c r="BO20" s="5">
        <f ca="1">IF(Table2[[#This Row],[field of work]]="health",Table2[[#This Row],[income]],0)</f>
        <v>0</v>
      </c>
      <c r="BP20" s="5">
        <f ca="1">IF(Table2[[#This Row],[field of work]]="IT",Table2[[#This Row],[income]],0)</f>
        <v>0</v>
      </c>
      <c r="BQ20" s="5">
        <f ca="1">IF(Table2[[#This Row],[field of work]]="agriculture",Table2[[#This Row],[income]],0)</f>
        <v>0</v>
      </c>
      <c r="BR20" s="5">
        <f ca="1">IF(Table2[[#This Row],[field of work]]="contruction",Table2[[#This Row],[income]],0)</f>
        <v>39946</v>
      </c>
      <c r="BS20" s="6">
        <f ca="1">IF(Table2[[#This Row],[field of work]]="genral work",Table2[[#This Row],[income]],0)</f>
        <v>0</v>
      </c>
      <c r="BU20" s="4">
        <f ca="1">IF(Table2[[#This Row],[value of debts]]&gt;Table2[[#This Row],[income]],1,0)</f>
        <v>1</v>
      </c>
      <c r="BV20" s="6"/>
      <c r="BX20" s="4">
        <f ca="1">IF(Table2[[#This Row],[Net worth of person]]&gt;$BY$6,Table2[[#This Row],[age]],0)</f>
        <v>0</v>
      </c>
      <c r="BY20" s="6"/>
      <c r="DM20">
        <v>13</v>
      </c>
      <c r="DN20" t="s">
        <v>29</v>
      </c>
    </row>
    <row r="21" spans="2:118" x14ac:dyDescent="0.3">
      <c r="B21">
        <f t="shared" ca="1" si="2"/>
        <v>2</v>
      </c>
      <c r="C21" t="str">
        <f t="shared" ca="1" si="0"/>
        <v>women</v>
      </c>
      <c r="D21">
        <f t="shared" ca="1" si="3"/>
        <v>34</v>
      </c>
      <c r="E21">
        <f t="shared" ca="1" si="4"/>
        <v>2</v>
      </c>
      <c r="F21" t="str">
        <f t="shared" ca="1" si="5"/>
        <v>IT</v>
      </c>
      <c r="G21">
        <f t="shared" ca="1" si="6"/>
        <v>2</v>
      </c>
      <c r="H21">
        <f t="shared" ca="1" si="7"/>
        <v>0</v>
      </c>
      <c r="I21">
        <f t="shared" ca="1" si="8"/>
        <v>3</v>
      </c>
      <c r="J21">
        <f t="shared" ca="1" si="9"/>
        <v>3</v>
      </c>
      <c r="K21">
        <f t="shared" ca="1" si="10"/>
        <v>73587</v>
      </c>
      <c r="L21">
        <f t="shared" ca="1" si="11"/>
        <v>5</v>
      </c>
      <c r="M21" t="str">
        <f t="shared" ca="1" si="12"/>
        <v>Area 5</v>
      </c>
      <c r="N21">
        <f t="shared" ca="1" si="13"/>
        <v>220761</v>
      </c>
      <c r="O21">
        <f t="shared" ca="1" si="14"/>
        <v>198813.26400362828</v>
      </c>
      <c r="P21">
        <f t="shared" ca="1" si="15"/>
        <v>116057.30284650481</v>
      </c>
      <c r="Q21">
        <f t="shared" ca="1" si="16"/>
        <v>87640</v>
      </c>
      <c r="R21">
        <f t="shared" ca="1" si="17"/>
        <v>65251.675036716573</v>
      </c>
      <c r="S21">
        <f t="shared" ca="1" si="18"/>
        <v>11252.950721466843</v>
      </c>
      <c r="T21">
        <f t="shared" ca="1" si="19"/>
        <v>348071.2535679717</v>
      </c>
      <c r="U21">
        <f t="shared" ca="1" si="20"/>
        <v>351704.93904034485</v>
      </c>
      <c r="V21">
        <f t="shared" ca="1" si="21"/>
        <v>-3633.6854723731522</v>
      </c>
      <c r="X21" s="4">
        <f ca="1">IF(Table2[[#This Row],[Gnder]]="men",1,0)</f>
        <v>0</v>
      </c>
      <c r="Y21" s="5">
        <f ca="1">IF(Table2[[#This Row],[Gnder]]="women",1,0)</f>
        <v>1</v>
      </c>
      <c r="Z21" s="5"/>
      <c r="AA21" s="6"/>
      <c r="AB21" s="5"/>
      <c r="AC21" s="4">
        <f ca="1">IF(Table2[[#This Row],[field of work]]="teaching",1,0)</f>
        <v>0</v>
      </c>
      <c r="AD21" s="5">
        <f ca="1">IF(Table2[[#This Row],[field of work]]="health",1,0)</f>
        <v>0</v>
      </c>
      <c r="AE21" s="5">
        <f ca="1">IF(Table2[[#This Row],[field of work]]="IT",1,0)</f>
        <v>1</v>
      </c>
      <c r="AF21" s="5">
        <f ca="1">IF(Table2[[#This Row],[field of work]]="agriculture",1,0)</f>
        <v>0</v>
      </c>
      <c r="AG21" s="5">
        <f ca="1">IF(Table2[[#This Row],[field of work]]="contruction",1,0)</f>
        <v>0</v>
      </c>
      <c r="AH21" s="5">
        <f ca="1">IF(Table2[[#This Row],[field of work]]="genral work",1,0)</f>
        <v>0</v>
      </c>
      <c r="AI21" s="5"/>
      <c r="AJ21" s="5"/>
      <c r="AK21" s="5"/>
      <c r="AL21" s="5"/>
      <c r="AM21" s="5"/>
      <c r="AN21" s="6"/>
      <c r="AP21" s="16">
        <f t="shared" ca="1" si="22"/>
        <v>38685.767615501602</v>
      </c>
      <c r="AQ21" s="6"/>
      <c r="AR21" s="4">
        <f ca="1">IF(Table2[[#This Row],[Value of a person]]&gt;$AS$6,1,0)</f>
        <v>1</v>
      </c>
      <c r="AS21" s="5"/>
      <c r="AT21" s="5"/>
      <c r="AU21" s="6"/>
      <c r="AV21" s="23">
        <f ca="1">Table2[[#This Row],[Mortage left]]/Table2[[#This Row],[Value of house]]</f>
        <v>0.90058146141586726</v>
      </c>
      <c r="AW21" s="5">
        <f t="shared" ca="1" si="23"/>
        <v>0</v>
      </c>
      <c r="AX21" s="5"/>
      <c r="AY21" s="5"/>
      <c r="AZ21" s="4">
        <f ca="1">IF(Table2[[#This Row],[Area ]]="Area 1",Table2[[#This Row],[income]],0)</f>
        <v>0</v>
      </c>
      <c r="BA21" s="5">
        <f ca="1">IF(Table2[[#This Row],[Area ]]="Area 2",Table2[[#This Row],[income]],0)</f>
        <v>0</v>
      </c>
      <c r="BB21" s="5">
        <f ca="1">IF(Table2[[#This Row],[Area ]]="Area 3",Table2[[#This Row],[income]],0)</f>
        <v>0</v>
      </c>
      <c r="BC21" s="5">
        <f ca="1">IF(Table2[[#This Row],[Area ]]="Area 4",Table2[[#This Row],[income]],0)</f>
        <v>0</v>
      </c>
      <c r="BD21" s="5">
        <f ca="1">IF(Table2[[#This Row],[Area ]]="Area 5",Table2[[#This Row],[income]],0)</f>
        <v>73587</v>
      </c>
      <c r="BE21" s="5">
        <f ca="1">IF(Table2[[#This Row],[Area ]]="Area 6",Table2[[#This Row],[income]],0)</f>
        <v>0</v>
      </c>
      <c r="BF21" s="5">
        <f ca="1">IF(Table2[[#This Row],[Area ]]="Area 7",Table2[[#This Row],[income]],0)</f>
        <v>0</v>
      </c>
      <c r="BG21" s="5">
        <f ca="1">IF(Table2[[#This Row],[Area ]]="Area 8",Table2[[#This Row],[income]],0)</f>
        <v>0</v>
      </c>
      <c r="BH21" s="5">
        <f ca="1">IF(Table2[[#This Row],[Area ]]="Area 9",Table2[[#This Row],[income]],0)</f>
        <v>0</v>
      </c>
      <c r="BI21" s="5">
        <f ca="1">IF(Table2[[#This Row],[Area ]]="Area 10",Table2[[#This Row],[income]],0)</f>
        <v>0</v>
      </c>
      <c r="BJ21" s="5">
        <f ca="1">IF(Table2[[#This Row],[Area ]]="Area 6",Table2[[#This Row],[income]],0)</f>
        <v>0</v>
      </c>
      <c r="BK21" s="5">
        <f ca="1">IF(Table2[[#This Row],[Area ]]="Area 12",Table2[[#This Row],[income]],0)</f>
        <v>0</v>
      </c>
      <c r="BL21" s="5">
        <f ca="1">IF(Table2[[#This Row],[Area ]]="Area 13",Table2[[#This Row],[income]],0)</f>
        <v>0</v>
      </c>
      <c r="BM21" s="6">
        <f ca="1">IF(Table2[[#This Row],[Area ]]="Area 14",Table2[[#This Row],[income]],0)</f>
        <v>0</v>
      </c>
      <c r="BN21" s="4">
        <f ca="1">IF(Table2[[#This Row],[field of work]]="teaching",Table2[[#This Row],[income]],0)</f>
        <v>0</v>
      </c>
      <c r="BO21" s="5">
        <f ca="1">IF(Table2[[#This Row],[field of work]]="health",Table2[[#This Row],[income]],0)</f>
        <v>0</v>
      </c>
      <c r="BP21" s="5">
        <f ca="1">IF(Table2[[#This Row],[field of work]]="IT",Table2[[#This Row],[income]],0)</f>
        <v>73587</v>
      </c>
      <c r="BQ21" s="5">
        <f ca="1">IF(Table2[[#This Row],[field of work]]="agriculture",Table2[[#This Row],[income]],0)</f>
        <v>0</v>
      </c>
      <c r="BR21" s="5">
        <f ca="1">IF(Table2[[#This Row],[field of work]]="contruction",Table2[[#This Row],[income]],0)</f>
        <v>0</v>
      </c>
      <c r="BS21" s="6">
        <f ca="1">IF(Table2[[#This Row],[field of work]]="genral work",Table2[[#This Row],[income]],0)</f>
        <v>0</v>
      </c>
      <c r="BU21" s="4">
        <f ca="1">IF(Table2[[#This Row],[value of debts]]&gt;Table2[[#This Row],[income]],1,0)</f>
        <v>1</v>
      </c>
      <c r="BV21" s="6"/>
      <c r="BX21" s="4">
        <f ca="1">IF(Table2[[#This Row],[Net worth of person]]&gt;$BY$6,Table2[[#This Row],[age]],0)</f>
        <v>0</v>
      </c>
      <c r="BY21" s="6"/>
      <c r="DM21">
        <v>14</v>
      </c>
      <c r="DN21" t="s">
        <v>30</v>
      </c>
    </row>
    <row r="22" spans="2:118" x14ac:dyDescent="0.3">
      <c r="B22">
        <f t="shared" ca="1" si="2"/>
        <v>1</v>
      </c>
      <c r="C22" t="str">
        <f t="shared" ca="1" si="0"/>
        <v>men</v>
      </c>
      <c r="D22">
        <f t="shared" ca="1" si="3"/>
        <v>36</v>
      </c>
      <c r="E22">
        <f t="shared" ca="1" si="4"/>
        <v>1</v>
      </c>
      <c r="F22" t="str">
        <f t="shared" ca="1" si="5"/>
        <v>health</v>
      </c>
      <c r="G22">
        <f t="shared" ca="1" si="6"/>
        <v>4</v>
      </c>
      <c r="H22">
        <f t="shared" ca="1" si="7"/>
        <v>0</v>
      </c>
      <c r="I22">
        <f t="shared" ca="1" si="8"/>
        <v>1</v>
      </c>
      <c r="J22">
        <f t="shared" ca="1" si="9"/>
        <v>1</v>
      </c>
      <c r="K22">
        <f t="shared" ca="1" si="10"/>
        <v>88778</v>
      </c>
      <c r="L22">
        <f t="shared" ca="1" si="11"/>
        <v>8</v>
      </c>
      <c r="M22" t="str">
        <f t="shared" ca="1" si="12"/>
        <v>Area 8</v>
      </c>
      <c r="N22">
        <f t="shared" ca="1" si="13"/>
        <v>532668</v>
      </c>
      <c r="O22">
        <f t="shared" ca="1" si="14"/>
        <v>438311.02825082303</v>
      </c>
      <c r="P22">
        <f t="shared" ca="1" si="15"/>
        <v>73368.824741741322</v>
      </c>
      <c r="Q22">
        <f t="shared" ca="1" si="16"/>
        <v>70951</v>
      </c>
      <c r="R22">
        <f t="shared" ca="1" si="17"/>
        <v>152557.6882319068</v>
      </c>
      <c r="S22">
        <f t="shared" ca="1" si="18"/>
        <v>5192.8863629703301</v>
      </c>
      <c r="T22">
        <f t="shared" ca="1" si="19"/>
        <v>611229.71110471163</v>
      </c>
      <c r="U22">
        <f t="shared" ca="1" si="20"/>
        <v>661819.71648272988</v>
      </c>
      <c r="V22">
        <f t="shared" ca="1" si="21"/>
        <v>-50590.00537801825</v>
      </c>
      <c r="X22" s="4">
        <f ca="1">IF(Table2[[#This Row],[Gnder]]="men",1,0)</f>
        <v>1</v>
      </c>
      <c r="Y22" s="5">
        <f ca="1">IF(Table2[[#This Row],[Gnder]]="women",1,0)</f>
        <v>0</v>
      </c>
      <c r="Z22" s="5"/>
      <c r="AA22" s="6"/>
      <c r="AB22" s="5"/>
      <c r="AC22" s="4">
        <f ca="1">IF(Table2[[#This Row],[field of work]]="teaching",1,0)</f>
        <v>0</v>
      </c>
      <c r="AD22" s="5">
        <f ca="1">IF(Table2[[#This Row],[field of work]]="health",1,0)</f>
        <v>1</v>
      </c>
      <c r="AE22" s="5">
        <f ca="1">IF(Table2[[#This Row],[field of work]]="IT",1,0)</f>
        <v>0</v>
      </c>
      <c r="AF22" s="5">
        <f ca="1">IF(Table2[[#This Row],[field of work]]="agriculture",1,0)</f>
        <v>0</v>
      </c>
      <c r="AG22" s="5">
        <f ca="1">IF(Table2[[#This Row],[field of work]]="contruction",1,0)</f>
        <v>0</v>
      </c>
      <c r="AH22" s="5">
        <f ca="1">IF(Table2[[#This Row],[field of work]]="genral work",1,0)</f>
        <v>0</v>
      </c>
      <c r="AI22" s="5"/>
      <c r="AJ22" s="5"/>
      <c r="AK22" s="5"/>
      <c r="AL22" s="5"/>
      <c r="AM22" s="5"/>
      <c r="AN22" s="6"/>
      <c r="AP22" s="16">
        <f t="shared" ca="1" si="22"/>
        <v>73368.824741741322</v>
      </c>
      <c r="AQ22" s="6"/>
      <c r="AR22" s="4">
        <f ca="1">IF(Table2[[#This Row],[Value of a person]]&gt;$AS$6,1,0)</f>
        <v>1</v>
      </c>
      <c r="AS22" s="5"/>
      <c r="AT22" s="5"/>
      <c r="AU22" s="6"/>
      <c r="AV22" s="23">
        <f ca="1">Table2[[#This Row],[Mortage left]]/Table2[[#This Row],[Value of house]]</f>
        <v>0.82285969544035498</v>
      </c>
      <c r="AW22" s="5">
        <f t="shared" ca="1" si="23"/>
        <v>0</v>
      </c>
      <c r="AX22" s="5"/>
      <c r="AY22" s="5"/>
      <c r="AZ22" s="4">
        <f ca="1">IF(Table2[[#This Row],[Area ]]="Area 1",Table2[[#This Row],[income]],0)</f>
        <v>0</v>
      </c>
      <c r="BA22" s="5">
        <f ca="1">IF(Table2[[#This Row],[Area ]]="Area 2",Table2[[#This Row],[income]],0)</f>
        <v>0</v>
      </c>
      <c r="BB22" s="5">
        <f ca="1">IF(Table2[[#This Row],[Area ]]="Area 3",Table2[[#This Row],[income]],0)</f>
        <v>0</v>
      </c>
      <c r="BC22" s="5">
        <f ca="1">IF(Table2[[#This Row],[Area ]]="Area 4",Table2[[#This Row],[income]],0)</f>
        <v>0</v>
      </c>
      <c r="BD22" s="5">
        <f ca="1">IF(Table2[[#This Row],[Area ]]="Area 5",Table2[[#This Row],[income]],0)</f>
        <v>0</v>
      </c>
      <c r="BE22" s="5">
        <f ca="1">IF(Table2[[#This Row],[Area ]]="Area 6",Table2[[#This Row],[income]],0)</f>
        <v>0</v>
      </c>
      <c r="BF22" s="5">
        <f ca="1">IF(Table2[[#This Row],[Area ]]="Area 7",Table2[[#This Row],[income]],0)</f>
        <v>0</v>
      </c>
      <c r="BG22" s="5">
        <f ca="1">IF(Table2[[#This Row],[Area ]]="Area 8",Table2[[#This Row],[income]],0)</f>
        <v>88778</v>
      </c>
      <c r="BH22" s="5">
        <f ca="1">IF(Table2[[#This Row],[Area ]]="Area 9",Table2[[#This Row],[income]],0)</f>
        <v>0</v>
      </c>
      <c r="BI22" s="5">
        <f ca="1">IF(Table2[[#This Row],[Area ]]="Area 10",Table2[[#This Row],[income]],0)</f>
        <v>0</v>
      </c>
      <c r="BJ22" s="5">
        <f ca="1">IF(Table2[[#This Row],[Area ]]="Area 6",Table2[[#This Row],[income]],0)</f>
        <v>0</v>
      </c>
      <c r="BK22" s="5">
        <f ca="1">IF(Table2[[#This Row],[Area ]]="Area 12",Table2[[#This Row],[income]],0)</f>
        <v>0</v>
      </c>
      <c r="BL22" s="5">
        <f ca="1">IF(Table2[[#This Row],[Area ]]="Area 13",Table2[[#This Row],[income]],0)</f>
        <v>0</v>
      </c>
      <c r="BM22" s="6">
        <f ca="1">IF(Table2[[#This Row],[Area ]]="Area 14",Table2[[#This Row],[income]],0)</f>
        <v>0</v>
      </c>
      <c r="BN22" s="4">
        <f ca="1">IF(Table2[[#This Row],[field of work]]="teaching",Table2[[#This Row],[income]],0)</f>
        <v>0</v>
      </c>
      <c r="BO22" s="5">
        <f ca="1">IF(Table2[[#This Row],[field of work]]="health",Table2[[#This Row],[income]],0)</f>
        <v>88778</v>
      </c>
      <c r="BP22" s="5">
        <f ca="1">IF(Table2[[#This Row],[field of work]]="IT",Table2[[#This Row],[income]],0)</f>
        <v>0</v>
      </c>
      <c r="BQ22" s="5">
        <f ca="1">IF(Table2[[#This Row],[field of work]]="agriculture",Table2[[#This Row],[income]],0)</f>
        <v>0</v>
      </c>
      <c r="BR22" s="5">
        <f ca="1">IF(Table2[[#This Row],[field of work]]="contruction",Table2[[#This Row],[income]],0)</f>
        <v>0</v>
      </c>
      <c r="BS22" s="6">
        <f ca="1">IF(Table2[[#This Row],[field of work]]="genral work",Table2[[#This Row],[income]],0)</f>
        <v>0</v>
      </c>
      <c r="BU22" s="4">
        <f ca="1">IF(Table2[[#This Row],[value of debts]]&gt;Table2[[#This Row],[income]],1,0)</f>
        <v>1</v>
      </c>
      <c r="BV22" s="6"/>
      <c r="BX22" s="4">
        <f ca="1">IF(Table2[[#This Row],[Net worth of person]]&gt;$BY$6,Table2[[#This Row],[age]],0)</f>
        <v>0</v>
      </c>
      <c r="BY22" s="6"/>
    </row>
    <row r="23" spans="2:118" x14ac:dyDescent="0.3">
      <c r="B23">
        <f t="shared" ca="1" si="2"/>
        <v>2</v>
      </c>
      <c r="C23" t="str">
        <f t="shared" ca="1" si="0"/>
        <v>women</v>
      </c>
      <c r="D23">
        <f t="shared" ca="1" si="3"/>
        <v>26</v>
      </c>
      <c r="E23">
        <f t="shared" ca="1" si="4"/>
        <v>3</v>
      </c>
      <c r="F23" t="str">
        <f t="shared" ca="1" si="5"/>
        <v>teaching</v>
      </c>
      <c r="G23">
        <f t="shared" ca="1" si="6"/>
        <v>5</v>
      </c>
      <c r="H23">
        <f t="shared" ca="1" si="7"/>
        <v>0</v>
      </c>
      <c r="I23">
        <f t="shared" ca="1" si="8"/>
        <v>1</v>
      </c>
      <c r="J23">
        <f t="shared" ca="1" si="9"/>
        <v>3</v>
      </c>
      <c r="K23">
        <f t="shared" ca="1" si="10"/>
        <v>25966</v>
      </c>
      <c r="L23">
        <f t="shared" ca="1" si="11"/>
        <v>13</v>
      </c>
      <c r="M23" t="str">
        <f t="shared" ca="1" si="12"/>
        <v>Area 13</v>
      </c>
      <c r="N23">
        <f t="shared" ca="1" si="13"/>
        <v>129830</v>
      </c>
      <c r="O23">
        <f t="shared" ca="1" si="14"/>
        <v>121741.92051126988</v>
      </c>
      <c r="P23">
        <f t="shared" ca="1" si="15"/>
        <v>46987.279481750993</v>
      </c>
      <c r="Q23">
        <f t="shared" ca="1" si="16"/>
        <v>15166</v>
      </c>
      <c r="R23">
        <f t="shared" ca="1" si="17"/>
        <v>36532.291538223268</v>
      </c>
      <c r="S23">
        <f t="shared" ca="1" si="18"/>
        <v>6190.4983364817235</v>
      </c>
      <c r="T23">
        <f t="shared" ca="1" si="19"/>
        <v>183007.77781823272</v>
      </c>
      <c r="U23">
        <f t="shared" ca="1" si="20"/>
        <v>173440.21204949316</v>
      </c>
      <c r="V23">
        <f t="shared" ca="1" si="21"/>
        <v>9567.5657687395578</v>
      </c>
      <c r="X23" s="4">
        <f ca="1">IF(Table2[[#This Row],[Gnder]]="men",1,0)</f>
        <v>0</v>
      </c>
      <c r="Y23" s="5">
        <f ca="1">IF(Table2[[#This Row],[Gnder]]="women",1,0)</f>
        <v>1</v>
      </c>
      <c r="Z23" s="5"/>
      <c r="AA23" s="6"/>
      <c r="AB23" s="5"/>
      <c r="AC23" s="4">
        <f ca="1">IF(Table2[[#This Row],[field of work]]="teaching",1,0)</f>
        <v>1</v>
      </c>
      <c r="AD23" s="5">
        <f ca="1">IF(Table2[[#This Row],[field of work]]="health",1,0)</f>
        <v>0</v>
      </c>
      <c r="AE23" s="5">
        <f ca="1">IF(Table2[[#This Row],[field of work]]="IT",1,0)</f>
        <v>0</v>
      </c>
      <c r="AF23" s="5">
        <f ca="1">IF(Table2[[#This Row],[field of work]]="agriculture",1,0)</f>
        <v>0</v>
      </c>
      <c r="AG23" s="5">
        <f ca="1">IF(Table2[[#This Row],[field of work]]="contruction",1,0)</f>
        <v>0</v>
      </c>
      <c r="AH23" s="5">
        <f ca="1">IF(Table2[[#This Row],[field of work]]="genral work",1,0)</f>
        <v>0</v>
      </c>
      <c r="AI23" s="5"/>
      <c r="AJ23" s="5"/>
      <c r="AK23" s="5"/>
      <c r="AL23" s="5"/>
      <c r="AM23" s="5"/>
      <c r="AN23" s="6"/>
      <c r="AP23" s="16">
        <f t="shared" ca="1" si="22"/>
        <v>15662.426493916997</v>
      </c>
      <c r="AQ23" s="6"/>
      <c r="AR23" s="4">
        <f ca="1">IF(Table2[[#This Row],[Value of a person]]&gt;$AS$6,1,0)</f>
        <v>1</v>
      </c>
      <c r="AS23" s="5"/>
      <c r="AT23" s="5"/>
      <c r="AU23" s="6"/>
      <c r="AV23" s="23">
        <f ca="1">Table2[[#This Row],[Mortage left]]/Table2[[#This Row],[Value of house]]</f>
        <v>0.93770253802102665</v>
      </c>
      <c r="AW23" s="5">
        <f t="shared" ca="1" si="23"/>
        <v>0</v>
      </c>
      <c r="AX23" s="5"/>
      <c r="AY23" s="5"/>
      <c r="AZ23" s="4">
        <f ca="1">IF(Table2[[#This Row],[Area ]]="Area 1",Table2[[#This Row],[income]],0)</f>
        <v>0</v>
      </c>
      <c r="BA23" s="5">
        <f ca="1">IF(Table2[[#This Row],[Area ]]="Area 2",Table2[[#This Row],[income]],0)</f>
        <v>0</v>
      </c>
      <c r="BB23" s="5">
        <f ca="1">IF(Table2[[#This Row],[Area ]]="Area 3",Table2[[#This Row],[income]],0)</f>
        <v>0</v>
      </c>
      <c r="BC23" s="5">
        <f ca="1">IF(Table2[[#This Row],[Area ]]="Area 4",Table2[[#This Row],[income]],0)</f>
        <v>0</v>
      </c>
      <c r="BD23" s="5">
        <f ca="1">IF(Table2[[#This Row],[Area ]]="Area 5",Table2[[#This Row],[income]],0)</f>
        <v>0</v>
      </c>
      <c r="BE23" s="5">
        <f ca="1">IF(Table2[[#This Row],[Area ]]="Area 6",Table2[[#This Row],[income]],0)</f>
        <v>0</v>
      </c>
      <c r="BF23" s="5">
        <f ca="1">IF(Table2[[#This Row],[Area ]]="Area 7",Table2[[#This Row],[income]],0)</f>
        <v>0</v>
      </c>
      <c r="BG23" s="5">
        <f ca="1">IF(Table2[[#This Row],[Area ]]="Area 8",Table2[[#This Row],[income]],0)</f>
        <v>0</v>
      </c>
      <c r="BH23" s="5">
        <f ca="1">IF(Table2[[#This Row],[Area ]]="Area 9",Table2[[#This Row],[income]],0)</f>
        <v>0</v>
      </c>
      <c r="BI23" s="5">
        <f ca="1">IF(Table2[[#This Row],[Area ]]="Area 10",Table2[[#This Row],[income]],0)</f>
        <v>0</v>
      </c>
      <c r="BJ23" s="5">
        <f ca="1">IF(Table2[[#This Row],[Area ]]="Area 6",Table2[[#This Row],[income]],0)</f>
        <v>0</v>
      </c>
      <c r="BK23" s="5">
        <f ca="1">IF(Table2[[#This Row],[Area ]]="Area 12",Table2[[#This Row],[income]],0)</f>
        <v>0</v>
      </c>
      <c r="BL23" s="5">
        <f ca="1">IF(Table2[[#This Row],[Area ]]="Area 13",Table2[[#This Row],[income]],0)</f>
        <v>25966</v>
      </c>
      <c r="BM23" s="6">
        <f ca="1">IF(Table2[[#This Row],[Area ]]="Area 14",Table2[[#This Row],[income]],0)</f>
        <v>0</v>
      </c>
      <c r="BN23" s="4">
        <f ca="1">IF(Table2[[#This Row],[field of work]]="teaching",Table2[[#This Row],[income]],0)</f>
        <v>25966</v>
      </c>
      <c r="BO23" s="5">
        <f ca="1">IF(Table2[[#This Row],[field of work]]="health",Table2[[#This Row],[income]],0)</f>
        <v>0</v>
      </c>
      <c r="BP23" s="5">
        <f ca="1">IF(Table2[[#This Row],[field of work]]="IT",Table2[[#This Row],[income]],0)</f>
        <v>0</v>
      </c>
      <c r="BQ23" s="5">
        <f ca="1">IF(Table2[[#This Row],[field of work]]="agriculture",Table2[[#This Row],[income]],0)</f>
        <v>0</v>
      </c>
      <c r="BR23" s="5">
        <f ca="1">IF(Table2[[#This Row],[field of work]]="contruction",Table2[[#This Row],[income]],0)</f>
        <v>0</v>
      </c>
      <c r="BS23" s="6">
        <f ca="1">IF(Table2[[#This Row],[field of work]]="genral work",Table2[[#This Row],[income]],0)</f>
        <v>0</v>
      </c>
      <c r="BU23" s="4">
        <f ca="1">IF(Table2[[#This Row],[value of debts]]&gt;Table2[[#This Row],[income]],1,0)</f>
        <v>1</v>
      </c>
      <c r="BV23" s="6"/>
      <c r="BX23" s="4">
        <f ca="1">IF(Table2[[#This Row],[Net worth of person]]&gt;$BY$6,Table2[[#This Row],[age]],0)</f>
        <v>0</v>
      </c>
      <c r="BY23" s="6"/>
    </row>
    <row r="24" spans="2:118" x14ac:dyDescent="0.3">
      <c r="B24">
        <f t="shared" ca="1" si="2"/>
        <v>2</v>
      </c>
      <c r="C24" t="str">
        <f t="shared" ca="1" si="0"/>
        <v>women</v>
      </c>
      <c r="D24">
        <f t="shared" ca="1" si="3"/>
        <v>45</v>
      </c>
      <c r="E24">
        <f t="shared" ca="1" si="4"/>
        <v>5</v>
      </c>
      <c r="F24" t="str">
        <f t="shared" ca="1" si="5"/>
        <v>agriculture</v>
      </c>
      <c r="G24">
        <f t="shared" ca="1" si="6"/>
        <v>1</v>
      </c>
      <c r="H24">
        <f t="shared" ca="1" si="7"/>
        <v>0</v>
      </c>
      <c r="I24">
        <f t="shared" ca="1" si="8"/>
        <v>2</v>
      </c>
      <c r="J24">
        <f t="shared" ca="1" si="9"/>
        <v>2</v>
      </c>
      <c r="K24">
        <f t="shared" ca="1" si="10"/>
        <v>32055</v>
      </c>
      <c r="L24">
        <f t="shared" ca="1" si="11"/>
        <v>12</v>
      </c>
      <c r="M24" t="str">
        <f t="shared" ca="1" si="12"/>
        <v>Area 12</v>
      </c>
      <c r="N24">
        <f t="shared" ca="1" si="13"/>
        <v>160275</v>
      </c>
      <c r="O24">
        <f t="shared" ca="1" si="14"/>
        <v>56420.856771745603</v>
      </c>
      <c r="P24">
        <f t="shared" ca="1" si="15"/>
        <v>40192.555001007968</v>
      </c>
      <c r="Q24">
        <f t="shared" ca="1" si="16"/>
        <v>33864</v>
      </c>
      <c r="R24">
        <f t="shared" ca="1" si="17"/>
        <v>56729.914497778533</v>
      </c>
      <c r="S24">
        <f t="shared" ca="1" si="18"/>
        <v>23997.863825490451</v>
      </c>
      <c r="T24">
        <f t="shared" ca="1" si="19"/>
        <v>224465.41882649844</v>
      </c>
      <c r="U24">
        <f t="shared" ca="1" si="20"/>
        <v>147014.77126952412</v>
      </c>
      <c r="V24">
        <f t="shared" ca="1" si="21"/>
        <v>77450.64755697432</v>
      </c>
      <c r="X24" s="4">
        <f ca="1">IF(Table2[[#This Row],[Gnder]]="men",1,0)</f>
        <v>0</v>
      </c>
      <c r="Y24" s="5">
        <f ca="1">IF(Table2[[#This Row],[Gnder]]="women",1,0)</f>
        <v>1</v>
      </c>
      <c r="Z24" s="5"/>
      <c r="AA24" s="6"/>
      <c r="AB24" s="5"/>
      <c r="AC24" s="4">
        <f ca="1">IF(Table2[[#This Row],[field of work]]="teaching",1,0)</f>
        <v>0</v>
      </c>
      <c r="AD24" s="5">
        <f ca="1">IF(Table2[[#This Row],[field of work]]="health",1,0)</f>
        <v>0</v>
      </c>
      <c r="AE24" s="5">
        <f ca="1">IF(Table2[[#This Row],[field of work]]="IT",1,0)</f>
        <v>0</v>
      </c>
      <c r="AF24" s="5">
        <f ca="1">IF(Table2[[#This Row],[field of work]]="agriculture",1,0)</f>
        <v>1</v>
      </c>
      <c r="AG24" s="5">
        <f ca="1">IF(Table2[[#This Row],[field of work]]="contruction",1,0)</f>
        <v>0</v>
      </c>
      <c r="AH24" s="5">
        <f ca="1">IF(Table2[[#This Row],[field of work]]="genral work",1,0)</f>
        <v>0</v>
      </c>
      <c r="AI24" s="5"/>
      <c r="AJ24" s="5"/>
      <c r="AK24" s="5"/>
      <c r="AL24" s="5"/>
      <c r="AM24" s="5"/>
      <c r="AN24" s="6"/>
      <c r="AP24" s="16">
        <f t="shared" ca="1" si="22"/>
        <v>20096.277500503984</v>
      </c>
      <c r="AQ24" s="6"/>
      <c r="AR24" s="4">
        <f ca="1">IF(Table2[[#This Row],[Value of a person]]&gt;$AS$6,1,0)</f>
        <v>1</v>
      </c>
      <c r="AS24" s="5"/>
      <c r="AT24" s="5"/>
      <c r="AU24" s="6"/>
      <c r="AV24" s="23">
        <f ca="1">Table2[[#This Row],[Mortage left]]/Table2[[#This Row],[Value of house]]</f>
        <v>0.35202531131957948</v>
      </c>
      <c r="AW24" s="5">
        <f t="shared" ca="1" si="23"/>
        <v>0</v>
      </c>
      <c r="AX24" s="5"/>
      <c r="AY24" s="5"/>
      <c r="AZ24" s="4">
        <f ca="1">IF(Table2[[#This Row],[Area ]]="Area 1",Table2[[#This Row],[income]],0)</f>
        <v>0</v>
      </c>
      <c r="BA24" s="5">
        <f ca="1">IF(Table2[[#This Row],[Area ]]="Area 2",Table2[[#This Row],[income]],0)</f>
        <v>0</v>
      </c>
      <c r="BB24" s="5">
        <f ca="1">IF(Table2[[#This Row],[Area ]]="Area 3",Table2[[#This Row],[income]],0)</f>
        <v>0</v>
      </c>
      <c r="BC24" s="5">
        <f ca="1">IF(Table2[[#This Row],[Area ]]="Area 4",Table2[[#This Row],[income]],0)</f>
        <v>0</v>
      </c>
      <c r="BD24" s="5">
        <f ca="1">IF(Table2[[#This Row],[Area ]]="Area 5",Table2[[#This Row],[income]],0)</f>
        <v>0</v>
      </c>
      <c r="BE24" s="5">
        <f ca="1">IF(Table2[[#This Row],[Area ]]="Area 6",Table2[[#This Row],[income]],0)</f>
        <v>0</v>
      </c>
      <c r="BF24" s="5">
        <f ca="1">IF(Table2[[#This Row],[Area ]]="Area 7",Table2[[#This Row],[income]],0)</f>
        <v>0</v>
      </c>
      <c r="BG24" s="5">
        <f ca="1">IF(Table2[[#This Row],[Area ]]="Area 8",Table2[[#This Row],[income]],0)</f>
        <v>0</v>
      </c>
      <c r="BH24" s="5">
        <f ca="1">IF(Table2[[#This Row],[Area ]]="Area 9",Table2[[#This Row],[income]],0)</f>
        <v>0</v>
      </c>
      <c r="BI24" s="5">
        <f ca="1">IF(Table2[[#This Row],[Area ]]="Area 10",Table2[[#This Row],[income]],0)</f>
        <v>0</v>
      </c>
      <c r="BJ24" s="5">
        <f ca="1">IF(Table2[[#This Row],[Area ]]="Area 6",Table2[[#This Row],[income]],0)</f>
        <v>0</v>
      </c>
      <c r="BK24" s="5">
        <f ca="1">IF(Table2[[#This Row],[Area ]]="Area 12",Table2[[#This Row],[income]],0)</f>
        <v>32055</v>
      </c>
      <c r="BL24" s="5">
        <f ca="1">IF(Table2[[#This Row],[Area ]]="Area 13",Table2[[#This Row],[income]],0)</f>
        <v>0</v>
      </c>
      <c r="BM24" s="6">
        <f ca="1">IF(Table2[[#This Row],[Area ]]="Area 14",Table2[[#This Row],[income]],0)</f>
        <v>0</v>
      </c>
      <c r="BN24" s="4">
        <f ca="1">IF(Table2[[#This Row],[field of work]]="teaching",Table2[[#This Row],[income]],0)</f>
        <v>0</v>
      </c>
      <c r="BO24" s="5">
        <f ca="1">IF(Table2[[#This Row],[field of work]]="health",Table2[[#This Row],[income]],0)</f>
        <v>0</v>
      </c>
      <c r="BP24" s="5">
        <f ca="1">IF(Table2[[#This Row],[field of work]]="IT",Table2[[#This Row],[income]],0)</f>
        <v>0</v>
      </c>
      <c r="BQ24" s="5">
        <f ca="1">IF(Table2[[#This Row],[field of work]]="agriculture",Table2[[#This Row],[income]],0)</f>
        <v>32055</v>
      </c>
      <c r="BR24" s="5">
        <f ca="1">IF(Table2[[#This Row],[field of work]]="contruction",Table2[[#This Row],[income]],0)</f>
        <v>0</v>
      </c>
      <c r="BS24" s="6">
        <f ca="1">IF(Table2[[#This Row],[field of work]]="genral work",Table2[[#This Row],[income]],0)</f>
        <v>0</v>
      </c>
      <c r="BU24" s="4">
        <f ca="1">IF(Table2[[#This Row],[value of debts]]&gt;Table2[[#This Row],[income]],1,0)</f>
        <v>1</v>
      </c>
      <c r="BV24" s="6"/>
      <c r="BX24" s="4">
        <f ca="1">IF(Table2[[#This Row],[Net worth of person]]&gt;$BY$6,Table2[[#This Row],[age]],0)</f>
        <v>0</v>
      </c>
      <c r="BY24" s="6"/>
    </row>
    <row r="25" spans="2:118" x14ac:dyDescent="0.3">
      <c r="B25">
        <f t="shared" ca="1" si="2"/>
        <v>1</v>
      </c>
      <c r="C25" t="str">
        <f t="shared" ca="1" si="0"/>
        <v>men</v>
      </c>
      <c r="D25">
        <f t="shared" ca="1" si="3"/>
        <v>41</v>
      </c>
      <c r="E25">
        <f t="shared" ca="1" si="4"/>
        <v>2</v>
      </c>
      <c r="F25" t="str">
        <f t="shared" ca="1" si="5"/>
        <v>IT</v>
      </c>
      <c r="G25">
        <f t="shared" ca="1" si="6"/>
        <v>2</v>
      </c>
      <c r="H25">
        <f t="shared" ca="1" si="7"/>
        <v>0</v>
      </c>
      <c r="I25">
        <f t="shared" ca="1" si="8"/>
        <v>2</v>
      </c>
      <c r="J25">
        <f t="shared" ca="1" si="9"/>
        <v>2</v>
      </c>
      <c r="K25">
        <f t="shared" ca="1" si="10"/>
        <v>79005</v>
      </c>
      <c r="L25">
        <f t="shared" ca="1" si="11"/>
        <v>5</v>
      </c>
      <c r="M25" t="str">
        <f t="shared" ca="1" si="12"/>
        <v>Area 5</v>
      </c>
      <c r="N25">
        <f t="shared" ca="1" si="13"/>
        <v>474030</v>
      </c>
      <c r="O25">
        <f t="shared" ca="1" si="14"/>
        <v>291747.52428474871</v>
      </c>
      <c r="P25">
        <f t="shared" ca="1" si="15"/>
        <v>150985.50173822045</v>
      </c>
      <c r="Q25">
        <f t="shared" ca="1" si="16"/>
        <v>64718</v>
      </c>
      <c r="R25">
        <f t="shared" ca="1" si="17"/>
        <v>3066.5001404083014</v>
      </c>
      <c r="S25">
        <f t="shared" ca="1" si="18"/>
        <v>78850.436249197097</v>
      </c>
      <c r="T25">
        <f t="shared" ca="1" si="19"/>
        <v>703865.93798741756</v>
      </c>
      <c r="U25">
        <f t="shared" ca="1" si="20"/>
        <v>359532.024425157</v>
      </c>
      <c r="V25">
        <f t="shared" ca="1" si="21"/>
        <v>344333.91356226057</v>
      </c>
      <c r="X25" s="4">
        <f ca="1">IF(Table2[[#This Row],[Gnder]]="men",1,0)</f>
        <v>1</v>
      </c>
      <c r="Y25" s="5">
        <f ca="1">IF(Table2[[#This Row],[Gnder]]="women",1,0)</f>
        <v>0</v>
      </c>
      <c r="Z25" s="5"/>
      <c r="AA25" s="6"/>
      <c r="AB25" s="5"/>
      <c r="AC25" s="4">
        <f ca="1">IF(Table2[[#This Row],[field of work]]="teaching",1,0)</f>
        <v>0</v>
      </c>
      <c r="AD25" s="5">
        <f ca="1">IF(Table2[[#This Row],[field of work]]="health",1,0)</f>
        <v>0</v>
      </c>
      <c r="AE25" s="5">
        <f ca="1">IF(Table2[[#This Row],[field of work]]="IT",1,0)</f>
        <v>1</v>
      </c>
      <c r="AF25" s="5">
        <f ca="1">IF(Table2[[#This Row],[field of work]]="agriculture",1,0)</f>
        <v>0</v>
      </c>
      <c r="AG25" s="5">
        <f ca="1">IF(Table2[[#This Row],[field of work]]="contruction",1,0)</f>
        <v>0</v>
      </c>
      <c r="AH25" s="5">
        <f ca="1">IF(Table2[[#This Row],[field of work]]="genral work",1,0)</f>
        <v>0</v>
      </c>
      <c r="AI25" s="5"/>
      <c r="AJ25" s="5"/>
      <c r="AK25" s="5"/>
      <c r="AL25" s="5"/>
      <c r="AM25" s="5"/>
      <c r="AN25" s="6"/>
      <c r="AP25" s="16">
        <f t="shared" ca="1" si="22"/>
        <v>75492.750869110227</v>
      </c>
      <c r="AQ25" s="6"/>
      <c r="AR25" s="4">
        <f ca="1">IF(Table2[[#This Row],[Value of a person]]&gt;$AS$6,1,0)</f>
        <v>1</v>
      </c>
      <c r="AS25" s="5"/>
      <c r="AT25" s="5"/>
      <c r="AU25" s="6"/>
      <c r="AV25" s="23">
        <f ca="1">Table2[[#This Row],[Mortage left]]/Table2[[#This Row],[Value of house]]</f>
        <v>0.61546215278515859</v>
      </c>
      <c r="AW25" s="5">
        <f t="shared" ca="1" si="23"/>
        <v>0</v>
      </c>
      <c r="AX25" s="5"/>
      <c r="AY25" s="5"/>
      <c r="AZ25" s="4">
        <f ca="1">IF(Table2[[#This Row],[Area ]]="Area 1",Table2[[#This Row],[income]],0)</f>
        <v>0</v>
      </c>
      <c r="BA25" s="5">
        <f ca="1">IF(Table2[[#This Row],[Area ]]="Area 2",Table2[[#This Row],[income]],0)</f>
        <v>0</v>
      </c>
      <c r="BB25" s="5">
        <f ca="1">IF(Table2[[#This Row],[Area ]]="Area 3",Table2[[#This Row],[income]],0)</f>
        <v>0</v>
      </c>
      <c r="BC25" s="5">
        <f ca="1">IF(Table2[[#This Row],[Area ]]="Area 4",Table2[[#This Row],[income]],0)</f>
        <v>0</v>
      </c>
      <c r="BD25" s="5">
        <f ca="1">IF(Table2[[#This Row],[Area ]]="Area 5",Table2[[#This Row],[income]],0)</f>
        <v>79005</v>
      </c>
      <c r="BE25" s="5">
        <f ca="1">IF(Table2[[#This Row],[Area ]]="Area 6",Table2[[#This Row],[income]],0)</f>
        <v>0</v>
      </c>
      <c r="BF25" s="5">
        <f ca="1">IF(Table2[[#This Row],[Area ]]="Area 7",Table2[[#This Row],[income]],0)</f>
        <v>0</v>
      </c>
      <c r="BG25" s="5">
        <f ca="1">IF(Table2[[#This Row],[Area ]]="Area 8",Table2[[#This Row],[income]],0)</f>
        <v>0</v>
      </c>
      <c r="BH25" s="5">
        <f ca="1">IF(Table2[[#This Row],[Area ]]="Area 9",Table2[[#This Row],[income]],0)</f>
        <v>0</v>
      </c>
      <c r="BI25" s="5">
        <f ca="1">IF(Table2[[#This Row],[Area ]]="Area 10",Table2[[#This Row],[income]],0)</f>
        <v>0</v>
      </c>
      <c r="BJ25" s="5">
        <f ca="1">IF(Table2[[#This Row],[Area ]]="Area 6",Table2[[#This Row],[income]],0)</f>
        <v>0</v>
      </c>
      <c r="BK25" s="5">
        <f ca="1">IF(Table2[[#This Row],[Area ]]="Area 12",Table2[[#This Row],[income]],0)</f>
        <v>0</v>
      </c>
      <c r="BL25" s="5">
        <f ca="1">IF(Table2[[#This Row],[Area ]]="Area 13",Table2[[#This Row],[income]],0)</f>
        <v>0</v>
      </c>
      <c r="BM25" s="6">
        <f ca="1">IF(Table2[[#This Row],[Area ]]="Area 14",Table2[[#This Row],[income]],0)</f>
        <v>0</v>
      </c>
      <c r="BN25" s="4">
        <f ca="1">IF(Table2[[#This Row],[field of work]]="teaching",Table2[[#This Row],[income]],0)</f>
        <v>0</v>
      </c>
      <c r="BO25" s="5">
        <f ca="1">IF(Table2[[#This Row],[field of work]]="health",Table2[[#This Row],[income]],0)</f>
        <v>0</v>
      </c>
      <c r="BP25" s="5">
        <f ca="1">IF(Table2[[#This Row],[field of work]]="IT",Table2[[#This Row],[income]],0)</f>
        <v>79005</v>
      </c>
      <c r="BQ25" s="5">
        <f ca="1">IF(Table2[[#This Row],[field of work]]="agriculture",Table2[[#This Row],[income]],0)</f>
        <v>0</v>
      </c>
      <c r="BR25" s="5">
        <f ca="1">IF(Table2[[#This Row],[field of work]]="contruction",Table2[[#This Row],[income]],0)</f>
        <v>0</v>
      </c>
      <c r="BS25" s="6">
        <f ca="1">IF(Table2[[#This Row],[field of work]]="genral work",Table2[[#This Row],[income]],0)</f>
        <v>0</v>
      </c>
      <c r="BU25" s="4">
        <f ca="1">IF(Table2[[#This Row],[value of debts]]&gt;Table2[[#This Row],[income]],1,0)</f>
        <v>1</v>
      </c>
      <c r="BV25" s="6"/>
      <c r="BX25" s="4">
        <f ca="1">IF(Table2[[#This Row],[Net worth of person]]&gt;$BY$6,Table2[[#This Row],[age]],0)</f>
        <v>41</v>
      </c>
      <c r="BY25" s="6"/>
    </row>
    <row r="26" spans="2:118" x14ac:dyDescent="0.3">
      <c r="B26">
        <f t="shared" ca="1" si="2"/>
        <v>1</v>
      </c>
      <c r="C26" t="str">
        <f t="shared" ca="1" si="0"/>
        <v>men</v>
      </c>
      <c r="D26">
        <f t="shared" ca="1" si="3"/>
        <v>41</v>
      </c>
      <c r="E26">
        <f t="shared" ca="1" si="4"/>
        <v>5</v>
      </c>
      <c r="F26" t="str">
        <f t="shared" ca="1" si="5"/>
        <v>agriculture</v>
      </c>
      <c r="G26">
        <f t="shared" ca="1" si="6"/>
        <v>3</v>
      </c>
      <c r="H26">
        <f t="shared" ca="1" si="7"/>
        <v>0</v>
      </c>
      <c r="I26">
        <f t="shared" ca="1" si="8"/>
        <v>2</v>
      </c>
      <c r="J26">
        <f t="shared" ca="1" si="9"/>
        <v>1</v>
      </c>
      <c r="K26">
        <f t="shared" ca="1" si="10"/>
        <v>74494</v>
      </c>
      <c r="L26">
        <f t="shared" ca="1" si="11"/>
        <v>8</v>
      </c>
      <c r="M26" t="str">
        <f t="shared" ca="1" si="12"/>
        <v>Area 8</v>
      </c>
      <c r="N26">
        <f t="shared" ref="N26:N89" ca="1" si="24">K26*RANDBETWEEN(3,6)</f>
        <v>223482</v>
      </c>
      <c r="O26">
        <f t="shared" ca="1" si="14"/>
        <v>38895.099721358529</v>
      </c>
      <c r="P26">
        <f t="shared" ref="P26:P89" ca="1" si="25">J26*K26*RAND()</f>
        <v>73492.090613570166</v>
      </c>
      <c r="Q26">
        <f t="shared" ca="1" si="16"/>
        <v>15617</v>
      </c>
      <c r="R26">
        <f t="shared" ref="R26:R89" ca="1" si="26">K26*RAND()*2</f>
        <v>130151.00904666461</v>
      </c>
      <c r="S26">
        <f t="shared" ref="S26:S89" ca="1" si="27">RAND()*K26*1.5</f>
        <v>96728.79762135644</v>
      </c>
      <c r="T26">
        <f t="shared" ref="T26:T89" ca="1" si="28">N26+P26+S26</f>
        <v>393702.88823492662</v>
      </c>
      <c r="U26">
        <f t="shared" ref="U26:U89" ca="1" si="29">O26+Q26+R26</f>
        <v>184663.10876802314</v>
      </c>
      <c r="V26">
        <f t="shared" ref="V26:V89" ca="1" si="30">T26-U26</f>
        <v>209039.77946690348</v>
      </c>
      <c r="X26" s="4">
        <f ca="1">IF(Table2[[#This Row],[Gnder]]="men",1,0)</f>
        <v>1</v>
      </c>
      <c r="Y26" s="5">
        <f ca="1">IF(Table2[[#This Row],[Gnder]]="women",1,0)</f>
        <v>0</v>
      </c>
      <c r="Z26" s="5"/>
      <c r="AA26" s="6"/>
      <c r="AB26" s="5"/>
      <c r="AC26" s="4">
        <f ca="1">IF(Table2[[#This Row],[field of work]]="teaching",1,0)</f>
        <v>0</v>
      </c>
      <c r="AD26" s="5">
        <f ca="1">IF(Table2[[#This Row],[field of work]]="health",1,0)</f>
        <v>0</v>
      </c>
      <c r="AE26" s="5">
        <f ca="1">IF(Table2[[#This Row],[field of work]]="IT",1,0)</f>
        <v>0</v>
      </c>
      <c r="AF26" s="5">
        <f ca="1">IF(Table2[[#This Row],[field of work]]="agriculture",1,0)</f>
        <v>1</v>
      </c>
      <c r="AG26" s="5">
        <f ca="1">IF(Table2[[#This Row],[field of work]]="contruction",1,0)</f>
        <v>0</v>
      </c>
      <c r="AH26" s="5">
        <f ca="1">IF(Table2[[#This Row],[field of work]]="genral work",1,0)</f>
        <v>0</v>
      </c>
      <c r="AI26" s="5"/>
      <c r="AJ26" s="5"/>
      <c r="AK26" s="5"/>
      <c r="AL26" s="5"/>
      <c r="AM26" s="5"/>
      <c r="AN26" s="6"/>
      <c r="AP26" s="16">
        <f t="shared" ca="1" si="22"/>
        <v>73492.090613570166</v>
      </c>
      <c r="AQ26" s="6"/>
      <c r="AR26" s="4">
        <f ca="1">IF(Table2[[#This Row],[Value of a person]]&gt;$AS$6,1,0)</f>
        <v>1</v>
      </c>
      <c r="AS26" s="5"/>
      <c r="AT26" s="5"/>
      <c r="AU26" s="6"/>
      <c r="AV26" s="23">
        <f ca="1">Table2[[#This Row],[Mortage left]]/Table2[[#This Row],[Value of house]]</f>
        <v>0.17404130856784228</v>
      </c>
      <c r="AW26" s="5">
        <f t="shared" ca="1" si="23"/>
        <v>1</v>
      </c>
      <c r="AX26" s="5"/>
      <c r="AY26" s="5"/>
      <c r="AZ26" s="4">
        <f ca="1">IF(Table2[[#This Row],[Area ]]="Area 1",Table2[[#This Row],[income]],0)</f>
        <v>0</v>
      </c>
      <c r="BA26" s="5">
        <f ca="1">IF(Table2[[#This Row],[Area ]]="Area 2",Table2[[#This Row],[income]],0)</f>
        <v>0</v>
      </c>
      <c r="BB26" s="5">
        <f ca="1">IF(Table2[[#This Row],[Area ]]="Area 3",Table2[[#This Row],[income]],0)</f>
        <v>0</v>
      </c>
      <c r="BC26" s="5">
        <f ca="1">IF(Table2[[#This Row],[Area ]]="Area 4",Table2[[#This Row],[income]],0)</f>
        <v>0</v>
      </c>
      <c r="BD26" s="5">
        <f ca="1">IF(Table2[[#This Row],[Area ]]="Area 5",Table2[[#This Row],[income]],0)</f>
        <v>0</v>
      </c>
      <c r="BE26" s="5">
        <f ca="1">IF(Table2[[#This Row],[Area ]]="Area 6",Table2[[#This Row],[income]],0)</f>
        <v>0</v>
      </c>
      <c r="BF26" s="5">
        <f ca="1">IF(Table2[[#This Row],[Area ]]="Area 7",Table2[[#This Row],[income]],0)</f>
        <v>0</v>
      </c>
      <c r="BG26" s="5">
        <f ca="1">IF(Table2[[#This Row],[Area ]]="Area 8",Table2[[#This Row],[income]],0)</f>
        <v>74494</v>
      </c>
      <c r="BH26" s="5">
        <f ca="1">IF(Table2[[#This Row],[Area ]]="Area 9",Table2[[#This Row],[income]],0)</f>
        <v>0</v>
      </c>
      <c r="BI26" s="5">
        <f ca="1">IF(Table2[[#This Row],[Area ]]="Area 10",Table2[[#This Row],[income]],0)</f>
        <v>0</v>
      </c>
      <c r="BJ26" s="5">
        <f ca="1">IF(Table2[[#This Row],[Area ]]="Area 6",Table2[[#This Row],[income]],0)</f>
        <v>0</v>
      </c>
      <c r="BK26" s="5">
        <f ca="1">IF(Table2[[#This Row],[Area ]]="Area 12",Table2[[#This Row],[income]],0)</f>
        <v>0</v>
      </c>
      <c r="BL26" s="5">
        <f ca="1">IF(Table2[[#This Row],[Area ]]="Area 13",Table2[[#This Row],[income]],0)</f>
        <v>0</v>
      </c>
      <c r="BM26" s="6">
        <f ca="1">IF(Table2[[#This Row],[Area ]]="Area 14",Table2[[#This Row],[income]],0)</f>
        <v>0</v>
      </c>
      <c r="BN26" s="4">
        <f ca="1">IF(Table2[[#This Row],[field of work]]="teaching",Table2[[#This Row],[income]],0)</f>
        <v>0</v>
      </c>
      <c r="BO26" s="5">
        <f ca="1">IF(Table2[[#This Row],[field of work]]="health",Table2[[#This Row],[income]],0)</f>
        <v>0</v>
      </c>
      <c r="BP26" s="5">
        <f ca="1">IF(Table2[[#This Row],[field of work]]="IT",Table2[[#This Row],[income]],0)</f>
        <v>0</v>
      </c>
      <c r="BQ26" s="5">
        <f ca="1">IF(Table2[[#This Row],[field of work]]="agriculture",Table2[[#This Row],[income]],0)</f>
        <v>74494</v>
      </c>
      <c r="BR26" s="5">
        <f ca="1">IF(Table2[[#This Row],[field of work]]="contruction",Table2[[#This Row],[income]],0)</f>
        <v>0</v>
      </c>
      <c r="BS26" s="6">
        <f ca="1">IF(Table2[[#This Row],[field of work]]="genral work",Table2[[#This Row],[income]],0)</f>
        <v>0</v>
      </c>
      <c r="BU26" s="4">
        <f ca="1">IF(Table2[[#This Row],[value of debts]]&gt;Table2[[#This Row],[income]],1,0)</f>
        <v>1</v>
      </c>
      <c r="BV26" s="6"/>
      <c r="BX26" s="4">
        <f ca="1">IF(Table2[[#This Row],[Net worth of person]]&gt;$BY$6,Table2[[#This Row],[age]],0)</f>
        <v>41</v>
      </c>
      <c r="BY26" s="6"/>
    </row>
    <row r="27" spans="2:118" x14ac:dyDescent="0.3">
      <c r="B27">
        <f t="shared" ca="1" si="2"/>
        <v>2</v>
      </c>
      <c r="C27" t="str">
        <f t="shared" ca="1" si="0"/>
        <v>women</v>
      </c>
      <c r="D27">
        <f t="shared" ca="1" si="3"/>
        <v>30</v>
      </c>
      <c r="E27">
        <f t="shared" ca="1" si="4"/>
        <v>4</v>
      </c>
      <c r="F27" t="str">
        <f t="shared" ca="1" si="5"/>
        <v>genral work</v>
      </c>
      <c r="G27">
        <f t="shared" ca="1" si="6"/>
        <v>1</v>
      </c>
      <c r="H27">
        <f t="shared" ca="1" si="7"/>
        <v>0</v>
      </c>
      <c r="I27">
        <f t="shared" ca="1" si="8"/>
        <v>3</v>
      </c>
      <c r="J27">
        <f t="shared" ca="1" si="9"/>
        <v>2</v>
      </c>
      <c r="K27">
        <f t="shared" ca="1" si="10"/>
        <v>63269</v>
      </c>
      <c r="L27">
        <f t="shared" ca="1" si="11"/>
        <v>6</v>
      </c>
      <c r="M27" t="str">
        <f t="shared" ca="1" si="12"/>
        <v>Area 6</v>
      </c>
      <c r="N27">
        <f t="shared" ca="1" si="24"/>
        <v>253076</v>
      </c>
      <c r="O27">
        <f t="shared" ca="1" si="14"/>
        <v>29912.0327705323</v>
      </c>
      <c r="P27">
        <f t="shared" ca="1" si="25"/>
        <v>7936.8478724282304</v>
      </c>
      <c r="Q27">
        <f t="shared" ca="1" si="16"/>
        <v>4735</v>
      </c>
      <c r="R27">
        <f t="shared" ca="1" si="26"/>
        <v>74818.086953228063</v>
      </c>
      <c r="S27">
        <f t="shared" ca="1" si="27"/>
        <v>36802.122300506147</v>
      </c>
      <c r="T27">
        <f t="shared" ca="1" si="28"/>
        <v>297814.97017293435</v>
      </c>
      <c r="U27">
        <f t="shared" ca="1" si="29"/>
        <v>109465.11972376036</v>
      </c>
      <c r="V27">
        <f t="shared" ca="1" si="30"/>
        <v>188349.850449174</v>
      </c>
      <c r="X27" s="4">
        <f ca="1">IF(Table2[[#This Row],[Gnder]]="men",1,0)</f>
        <v>0</v>
      </c>
      <c r="Y27" s="5">
        <f ca="1">IF(Table2[[#This Row],[Gnder]]="women",1,0)</f>
        <v>1</v>
      </c>
      <c r="Z27" s="5"/>
      <c r="AA27" s="6"/>
      <c r="AB27" s="5"/>
      <c r="AC27" s="4">
        <f ca="1">IF(Table2[[#This Row],[field of work]]="teaching",1,0)</f>
        <v>0</v>
      </c>
      <c r="AD27" s="5">
        <f ca="1">IF(Table2[[#This Row],[field of work]]="health",1,0)</f>
        <v>0</v>
      </c>
      <c r="AE27" s="5">
        <f ca="1">IF(Table2[[#This Row],[field of work]]="IT",1,0)</f>
        <v>0</v>
      </c>
      <c r="AF27" s="5">
        <f ca="1">IF(Table2[[#This Row],[field of work]]="agriculture",1,0)</f>
        <v>0</v>
      </c>
      <c r="AG27" s="5">
        <f ca="1">IF(Table2[[#This Row],[field of work]]="contruction",1,0)</f>
        <v>0</v>
      </c>
      <c r="AH27" s="5">
        <f ca="1">IF(Table2[[#This Row],[field of work]]="genral work",1,0)</f>
        <v>1</v>
      </c>
      <c r="AI27" s="5"/>
      <c r="AJ27" s="5"/>
      <c r="AK27" s="5"/>
      <c r="AL27" s="5"/>
      <c r="AM27" s="5"/>
      <c r="AN27" s="6"/>
      <c r="AP27" s="16">
        <f t="shared" ca="1" si="22"/>
        <v>3968.4239362141152</v>
      </c>
      <c r="AQ27" s="6"/>
      <c r="AR27" s="4">
        <f ca="1">IF(Table2[[#This Row],[Value of a person]]&gt;$AS$6,1,0)</f>
        <v>1</v>
      </c>
      <c r="AS27" s="5"/>
      <c r="AT27" s="5"/>
      <c r="AU27" s="6"/>
      <c r="AV27" s="23">
        <f ca="1">Table2[[#This Row],[Mortage left]]/Table2[[#This Row],[Value of house]]</f>
        <v>0.11819387366060906</v>
      </c>
      <c r="AW27" s="5">
        <f t="shared" ca="1" si="23"/>
        <v>1</v>
      </c>
      <c r="AX27" s="5"/>
      <c r="AY27" s="5"/>
      <c r="AZ27" s="4">
        <f ca="1">IF(Table2[[#This Row],[Area ]]="Area 1",Table2[[#This Row],[income]],0)</f>
        <v>0</v>
      </c>
      <c r="BA27" s="5">
        <f ca="1">IF(Table2[[#This Row],[Area ]]="Area 2",Table2[[#This Row],[income]],0)</f>
        <v>0</v>
      </c>
      <c r="BB27" s="5">
        <f ca="1">IF(Table2[[#This Row],[Area ]]="Area 3",Table2[[#This Row],[income]],0)</f>
        <v>0</v>
      </c>
      <c r="BC27" s="5">
        <f ca="1">IF(Table2[[#This Row],[Area ]]="Area 4",Table2[[#This Row],[income]],0)</f>
        <v>0</v>
      </c>
      <c r="BD27" s="5">
        <f ca="1">IF(Table2[[#This Row],[Area ]]="Area 5",Table2[[#This Row],[income]],0)</f>
        <v>0</v>
      </c>
      <c r="BE27" s="5">
        <f ca="1">IF(Table2[[#This Row],[Area ]]="Area 6",Table2[[#This Row],[income]],0)</f>
        <v>63269</v>
      </c>
      <c r="BF27" s="5">
        <f ca="1">IF(Table2[[#This Row],[Area ]]="Area 7",Table2[[#This Row],[income]],0)</f>
        <v>0</v>
      </c>
      <c r="BG27" s="5">
        <f ca="1">IF(Table2[[#This Row],[Area ]]="Area 8",Table2[[#This Row],[income]],0)</f>
        <v>0</v>
      </c>
      <c r="BH27" s="5">
        <f ca="1">IF(Table2[[#This Row],[Area ]]="Area 9",Table2[[#This Row],[income]],0)</f>
        <v>0</v>
      </c>
      <c r="BI27" s="5">
        <f ca="1">IF(Table2[[#This Row],[Area ]]="Area 10",Table2[[#This Row],[income]],0)</f>
        <v>0</v>
      </c>
      <c r="BJ27" s="5">
        <f ca="1">IF(Table2[[#This Row],[Area ]]="Area 6",Table2[[#This Row],[income]],0)</f>
        <v>63269</v>
      </c>
      <c r="BK27" s="5">
        <f ca="1">IF(Table2[[#This Row],[Area ]]="Area 12",Table2[[#This Row],[income]],0)</f>
        <v>0</v>
      </c>
      <c r="BL27" s="5">
        <f ca="1">IF(Table2[[#This Row],[Area ]]="Area 13",Table2[[#This Row],[income]],0)</f>
        <v>0</v>
      </c>
      <c r="BM27" s="6">
        <f ca="1">IF(Table2[[#This Row],[Area ]]="Area 14",Table2[[#This Row],[income]],0)</f>
        <v>0</v>
      </c>
      <c r="BN27" s="4">
        <f ca="1">IF(Table2[[#This Row],[field of work]]="teaching",Table2[[#This Row],[income]],0)</f>
        <v>0</v>
      </c>
      <c r="BO27" s="5">
        <f ca="1">IF(Table2[[#This Row],[field of work]]="health",Table2[[#This Row],[income]],0)</f>
        <v>0</v>
      </c>
      <c r="BP27" s="5">
        <f ca="1">IF(Table2[[#This Row],[field of work]]="IT",Table2[[#This Row],[income]],0)</f>
        <v>0</v>
      </c>
      <c r="BQ27" s="5">
        <f ca="1">IF(Table2[[#This Row],[field of work]]="agriculture",Table2[[#This Row],[income]],0)</f>
        <v>0</v>
      </c>
      <c r="BR27" s="5">
        <f ca="1">IF(Table2[[#This Row],[field of work]]="contruction",Table2[[#This Row],[income]],0)</f>
        <v>0</v>
      </c>
      <c r="BS27" s="6">
        <f ca="1">IF(Table2[[#This Row],[field of work]]="genral work",Table2[[#This Row],[income]],0)</f>
        <v>63269</v>
      </c>
      <c r="BU27" s="4">
        <f ca="1">IF(Table2[[#This Row],[value of debts]]&gt;Table2[[#This Row],[income]],1,0)</f>
        <v>1</v>
      </c>
      <c r="BV27" s="6"/>
      <c r="BX27" s="4">
        <f ca="1">IF(Table2[[#This Row],[Net worth of person]]&gt;$BY$6,Table2[[#This Row],[age]],0)</f>
        <v>30</v>
      </c>
      <c r="BY27" s="6"/>
    </row>
    <row r="28" spans="2:118" x14ac:dyDescent="0.3">
      <c r="B28">
        <f t="shared" ca="1" si="2"/>
        <v>2</v>
      </c>
      <c r="C28" t="str">
        <f t="shared" ca="1" si="0"/>
        <v>women</v>
      </c>
      <c r="D28">
        <f t="shared" ca="1" si="3"/>
        <v>39</v>
      </c>
      <c r="E28">
        <f t="shared" ca="1" si="4"/>
        <v>3</v>
      </c>
      <c r="F28" t="str">
        <f t="shared" ca="1" si="5"/>
        <v>teaching</v>
      </c>
      <c r="G28">
        <f t="shared" ca="1" si="6"/>
        <v>3</v>
      </c>
      <c r="H28">
        <f t="shared" ca="1" si="7"/>
        <v>0</v>
      </c>
      <c r="I28">
        <f t="shared" ca="1" si="8"/>
        <v>4</v>
      </c>
      <c r="J28">
        <f t="shared" ca="1" si="9"/>
        <v>1</v>
      </c>
      <c r="K28">
        <f t="shared" ca="1" si="10"/>
        <v>28752</v>
      </c>
      <c r="L28">
        <f t="shared" ca="1" si="11"/>
        <v>3</v>
      </c>
      <c r="M28" t="str">
        <f t="shared" ca="1" si="12"/>
        <v>Area 3</v>
      </c>
      <c r="N28">
        <f t="shared" ca="1" si="24"/>
        <v>86256</v>
      </c>
      <c r="O28">
        <f t="shared" ca="1" si="14"/>
        <v>413.28247597206325</v>
      </c>
      <c r="P28">
        <f t="shared" ca="1" si="25"/>
        <v>12656.793294659097</v>
      </c>
      <c r="Q28">
        <f t="shared" ca="1" si="16"/>
        <v>12236</v>
      </c>
      <c r="R28">
        <f t="shared" ca="1" si="26"/>
        <v>7081.6083724792952</v>
      </c>
      <c r="S28">
        <f t="shared" ca="1" si="27"/>
        <v>8534.3094289504061</v>
      </c>
      <c r="T28">
        <f t="shared" ca="1" si="28"/>
        <v>107447.10272360951</v>
      </c>
      <c r="U28">
        <f t="shared" ca="1" si="29"/>
        <v>19730.890848451359</v>
      </c>
      <c r="V28">
        <f t="shared" ca="1" si="30"/>
        <v>87716.211875158158</v>
      </c>
      <c r="X28" s="4">
        <f ca="1">IF(Table2[[#This Row],[Gnder]]="men",1,0)</f>
        <v>0</v>
      </c>
      <c r="Y28" s="5">
        <f ca="1">IF(Table2[[#This Row],[Gnder]]="women",1,0)</f>
        <v>1</v>
      </c>
      <c r="Z28" s="5"/>
      <c r="AA28" s="6"/>
      <c r="AB28" s="5"/>
      <c r="AC28" s="4">
        <f ca="1">IF(Table2[[#This Row],[field of work]]="teaching",1,0)</f>
        <v>1</v>
      </c>
      <c r="AD28" s="5">
        <f ca="1">IF(Table2[[#This Row],[field of work]]="health",1,0)</f>
        <v>0</v>
      </c>
      <c r="AE28" s="5">
        <f ca="1">IF(Table2[[#This Row],[field of work]]="IT",1,0)</f>
        <v>0</v>
      </c>
      <c r="AF28" s="5">
        <f ca="1">IF(Table2[[#This Row],[field of work]]="agriculture",1,0)</f>
        <v>0</v>
      </c>
      <c r="AG28" s="5">
        <f ca="1">IF(Table2[[#This Row],[field of work]]="contruction",1,0)</f>
        <v>0</v>
      </c>
      <c r="AH28" s="5">
        <f ca="1">IF(Table2[[#This Row],[field of work]]="genral work",1,0)</f>
        <v>0</v>
      </c>
      <c r="AI28" s="5"/>
      <c r="AJ28" s="5"/>
      <c r="AK28" s="5"/>
      <c r="AL28" s="5"/>
      <c r="AM28" s="5"/>
      <c r="AN28" s="6"/>
      <c r="AP28" s="16">
        <f t="shared" ca="1" si="22"/>
        <v>12656.793294659097</v>
      </c>
      <c r="AQ28" s="6"/>
      <c r="AR28" s="4">
        <f ca="1">IF(Table2[[#This Row],[Value of a person]]&gt;$AS$6,1,0)</f>
        <v>1</v>
      </c>
      <c r="AS28" s="5"/>
      <c r="AT28" s="5"/>
      <c r="AU28" s="6"/>
      <c r="AV28" s="23">
        <f ca="1">Table2[[#This Row],[Mortage left]]/Table2[[#This Row],[Value of house]]</f>
        <v>4.7913475697002328E-3</v>
      </c>
      <c r="AW28" s="5">
        <f t="shared" ca="1" si="23"/>
        <v>1</v>
      </c>
      <c r="AX28" s="5"/>
      <c r="AY28" s="5"/>
      <c r="AZ28" s="4">
        <f ca="1">IF(Table2[[#This Row],[Area ]]="Area 1",Table2[[#This Row],[income]],0)</f>
        <v>0</v>
      </c>
      <c r="BA28" s="5">
        <f ca="1">IF(Table2[[#This Row],[Area ]]="Area 2",Table2[[#This Row],[income]],0)</f>
        <v>0</v>
      </c>
      <c r="BB28" s="5">
        <f ca="1">IF(Table2[[#This Row],[Area ]]="Area 3",Table2[[#This Row],[income]],0)</f>
        <v>28752</v>
      </c>
      <c r="BC28" s="5">
        <f ca="1">IF(Table2[[#This Row],[Area ]]="Area 4",Table2[[#This Row],[income]],0)</f>
        <v>0</v>
      </c>
      <c r="BD28" s="5">
        <f ca="1">IF(Table2[[#This Row],[Area ]]="Area 5",Table2[[#This Row],[income]],0)</f>
        <v>0</v>
      </c>
      <c r="BE28" s="5">
        <f ca="1">IF(Table2[[#This Row],[Area ]]="Area 6",Table2[[#This Row],[income]],0)</f>
        <v>0</v>
      </c>
      <c r="BF28" s="5">
        <f ca="1">IF(Table2[[#This Row],[Area ]]="Area 7",Table2[[#This Row],[income]],0)</f>
        <v>0</v>
      </c>
      <c r="BG28" s="5">
        <f ca="1">IF(Table2[[#This Row],[Area ]]="Area 8",Table2[[#This Row],[income]],0)</f>
        <v>0</v>
      </c>
      <c r="BH28" s="5">
        <f ca="1">IF(Table2[[#This Row],[Area ]]="Area 9",Table2[[#This Row],[income]],0)</f>
        <v>0</v>
      </c>
      <c r="BI28" s="5">
        <f ca="1">IF(Table2[[#This Row],[Area ]]="Area 10",Table2[[#This Row],[income]],0)</f>
        <v>0</v>
      </c>
      <c r="BJ28" s="5">
        <f ca="1">IF(Table2[[#This Row],[Area ]]="Area 6",Table2[[#This Row],[income]],0)</f>
        <v>0</v>
      </c>
      <c r="BK28" s="5">
        <f ca="1">IF(Table2[[#This Row],[Area ]]="Area 12",Table2[[#This Row],[income]],0)</f>
        <v>0</v>
      </c>
      <c r="BL28" s="5">
        <f ca="1">IF(Table2[[#This Row],[Area ]]="Area 13",Table2[[#This Row],[income]],0)</f>
        <v>0</v>
      </c>
      <c r="BM28" s="6">
        <f ca="1">IF(Table2[[#This Row],[Area ]]="Area 14",Table2[[#This Row],[income]],0)</f>
        <v>0</v>
      </c>
      <c r="BN28" s="4">
        <f ca="1">IF(Table2[[#This Row],[field of work]]="teaching",Table2[[#This Row],[income]],0)</f>
        <v>28752</v>
      </c>
      <c r="BO28" s="5">
        <f ca="1">IF(Table2[[#This Row],[field of work]]="health",Table2[[#This Row],[income]],0)</f>
        <v>0</v>
      </c>
      <c r="BP28" s="5">
        <f ca="1">IF(Table2[[#This Row],[field of work]]="IT",Table2[[#This Row],[income]],0)</f>
        <v>0</v>
      </c>
      <c r="BQ28" s="5">
        <f ca="1">IF(Table2[[#This Row],[field of work]]="agriculture",Table2[[#This Row],[income]],0)</f>
        <v>0</v>
      </c>
      <c r="BR28" s="5">
        <f ca="1">IF(Table2[[#This Row],[field of work]]="contruction",Table2[[#This Row],[income]],0)</f>
        <v>0</v>
      </c>
      <c r="BS28" s="6">
        <f ca="1">IF(Table2[[#This Row],[field of work]]="genral work",Table2[[#This Row],[income]],0)</f>
        <v>0</v>
      </c>
      <c r="BU28" s="4">
        <f ca="1">IF(Table2[[#This Row],[value of debts]]&gt;Table2[[#This Row],[income]],1,0)</f>
        <v>0</v>
      </c>
      <c r="BV28" s="6"/>
      <c r="BX28" s="4">
        <f ca="1">IF(Table2[[#This Row],[Net worth of person]]&gt;$BY$6,Table2[[#This Row],[age]],0)</f>
        <v>0</v>
      </c>
      <c r="BY28" s="6"/>
    </row>
    <row r="29" spans="2:118" x14ac:dyDescent="0.3">
      <c r="B29">
        <f t="shared" ca="1" si="2"/>
        <v>1</v>
      </c>
      <c r="C29" t="str">
        <f t="shared" ca="1" si="0"/>
        <v>men</v>
      </c>
      <c r="D29">
        <f t="shared" ca="1" si="3"/>
        <v>34</v>
      </c>
      <c r="E29">
        <f t="shared" ca="1" si="4"/>
        <v>5</v>
      </c>
      <c r="F29" t="str">
        <f t="shared" ca="1" si="5"/>
        <v>agriculture</v>
      </c>
      <c r="G29">
        <f t="shared" ca="1" si="6"/>
        <v>1</v>
      </c>
      <c r="H29">
        <f t="shared" ca="1" si="7"/>
        <v>0</v>
      </c>
      <c r="I29">
        <f t="shared" ca="1" si="8"/>
        <v>3</v>
      </c>
      <c r="J29">
        <f t="shared" ca="1" si="9"/>
        <v>1</v>
      </c>
      <c r="K29">
        <f t="shared" ca="1" si="10"/>
        <v>56338</v>
      </c>
      <c r="L29">
        <f t="shared" ca="1" si="11"/>
        <v>6</v>
      </c>
      <c r="M29" t="str">
        <f t="shared" ca="1" si="12"/>
        <v>Area 6</v>
      </c>
      <c r="N29">
        <f t="shared" ca="1" si="24"/>
        <v>281690</v>
      </c>
      <c r="O29">
        <f t="shared" ca="1" si="14"/>
        <v>104089.87128839685</v>
      </c>
      <c r="P29">
        <f t="shared" ca="1" si="25"/>
        <v>41068.297458577377</v>
      </c>
      <c r="Q29">
        <f t="shared" ca="1" si="16"/>
        <v>23575</v>
      </c>
      <c r="R29">
        <f t="shared" ca="1" si="26"/>
        <v>106473.82695708325</v>
      </c>
      <c r="S29">
        <f t="shared" ca="1" si="27"/>
        <v>14289.396103275754</v>
      </c>
      <c r="T29">
        <f t="shared" ca="1" si="28"/>
        <v>337047.69356185314</v>
      </c>
      <c r="U29">
        <f t="shared" ca="1" si="29"/>
        <v>234138.6982454801</v>
      </c>
      <c r="V29">
        <f t="shared" ca="1" si="30"/>
        <v>102908.99531637304</v>
      </c>
      <c r="X29" s="4">
        <f ca="1">IF(Table2[[#This Row],[Gnder]]="men",1,0)</f>
        <v>1</v>
      </c>
      <c r="Y29" s="5">
        <f ca="1">IF(Table2[[#This Row],[Gnder]]="women",1,0)</f>
        <v>0</v>
      </c>
      <c r="Z29" s="5"/>
      <c r="AA29" s="6"/>
      <c r="AB29" s="5"/>
      <c r="AC29" s="4">
        <f ca="1">IF(Table2[[#This Row],[field of work]]="teaching",1,0)</f>
        <v>0</v>
      </c>
      <c r="AD29" s="5">
        <f ca="1">IF(Table2[[#This Row],[field of work]]="health",1,0)</f>
        <v>0</v>
      </c>
      <c r="AE29" s="5">
        <f ca="1">IF(Table2[[#This Row],[field of work]]="IT",1,0)</f>
        <v>0</v>
      </c>
      <c r="AF29" s="5">
        <f ca="1">IF(Table2[[#This Row],[field of work]]="agriculture",1,0)</f>
        <v>1</v>
      </c>
      <c r="AG29" s="5">
        <f ca="1">IF(Table2[[#This Row],[field of work]]="contruction",1,0)</f>
        <v>0</v>
      </c>
      <c r="AH29" s="5">
        <f ca="1">IF(Table2[[#This Row],[field of work]]="genral work",1,0)</f>
        <v>0</v>
      </c>
      <c r="AI29" s="5"/>
      <c r="AJ29" s="5"/>
      <c r="AK29" s="5"/>
      <c r="AL29" s="5"/>
      <c r="AM29" s="5"/>
      <c r="AN29" s="6"/>
      <c r="AP29" s="16">
        <f t="shared" ca="1" si="22"/>
        <v>41068.297458577377</v>
      </c>
      <c r="AQ29" s="6"/>
      <c r="AR29" s="4">
        <f ca="1">IF(Table2[[#This Row],[Value of a person]]&gt;$AS$6,1,0)</f>
        <v>1</v>
      </c>
      <c r="AS29" s="5"/>
      <c r="AT29" s="5"/>
      <c r="AU29" s="6"/>
      <c r="AV29" s="23">
        <f ca="1">Table2[[#This Row],[Mortage left]]/Table2[[#This Row],[Value of house]]</f>
        <v>0.36951922783342273</v>
      </c>
      <c r="AW29" s="5">
        <f t="shared" ca="1" si="23"/>
        <v>0</v>
      </c>
      <c r="AX29" s="5"/>
      <c r="AY29" s="5"/>
      <c r="AZ29" s="4">
        <f ca="1">IF(Table2[[#This Row],[Area ]]="Area 1",Table2[[#This Row],[income]],0)</f>
        <v>0</v>
      </c>
      <c r="BA29" s="5">
        <f ca="1">IF(Table2[[#This Row],[Area ]]="Area 2",Table2[[#This Row],[income]],0)</f>
        <v>0</v>
      </c>
      <c r="BB29" s="5">
        <f ca="1">IF(Table2[[#This Row],[Area ]]="Area 3",Table2[[#This Row],[income]],0)</f>
        <v>0</v>
      </c>
      <c r="BC29" s="5">
        <f ca="1">IF(Table2[[#This Row],[Area ]]="Area 4",Table2[[#This Row],[income]],0)</f>
        <v>0</v>
      </c>
      <c r="BD29" s="5">
        <f ca="1">IF(Table2[[#This Row],[Area ]]="Area 5",Table2[[#This Row],[income]],0)</f>
        <v>0</v>
      </c>
      <c r="BE29" s="5">
        <f ca="1">IF(Table2[[#This Row],[Area ]]="Area 6",Table2[[#This Row],[income]],0)</f>
        <v>56338</v>
      </c>
      <c r="BF29" s="5">
        <f ca="1">IF(Table2[[#This Row],[Area ]]="Area 7",Table2[[#This Row],[income]],0)</f>
        <v>0</v>
      </c>
      <c r="BG29" s="5">
        <f ca="1">IF(Table2[[#This Row],[Area ]]="Area 8",Table2[[#This Row],[income]],0)</f>
        <v>0</v>
      </c>
      <c r="BH29" s="5">
        <f ca="1">IF(Table2[[#This Row],[Area ]]="Area 9",Table2[[#This Row],[income]],0)</f>
        <v>0</v>
      </c>
      <c r="BI29" s="5">
        <f ca="1">IF(Table2[[#This Row],[Area ]]="Area 10",Table2[[#This Row],[income]],0)</f>
        <v>0</v>
      </c>
      <c r="BJ29" s="5">
        <f ca="1">IF(Table2[[#This Row],[Area ]]="Area 6",Table2[[#This Row],[income]],0)</f>
        <v>56338</v>
      </c>
      <c r="BK29" s="5">
        <f ca="1">IF(Table2[[#This Row],[Area ]]="Area 12",Table2[[#This Row],[income]],0)</f>
        <v>0</v>
      </c>
      <c r="BL29" s="5">
        <f ca="1">IF(Table2[[#This Row],[Area ]]="Area 13",Table2[[#This Row],[income]],0)</f>
        <v>0</v>
      </c>
      <c r="BM29" s="6">
        <f ca="1">IF(Table2[[#This Row],[Area ]]="Area 14",Table2[[#This Row],[income]],0)</f>
        <v>0</v>
      </c>
      <c r="BN29" s="4">
        <f ca="1">IF(Table2[[#This Row],[field of work]]="teaching",Table2[[#This Row],[income]],0)</f>
        <v>0</v>
      </c>
      <c r="BO29" s="5">
        <f ca="1">IF(Table2[[#This Row],[field of work]]="health",Table2[[#This Row],[income]],0)</f>
        <v>0</v>
      </c>
      <c r="BP29" s="5">
        <f ca="1">IF(Table2[[#This Row],[field of work]]="IT",Table2[[#This Row],[income]],0)</f>
        <v>0</v>
      </c>
      <c r="BQ29" s="5">
        <f ca="1">IF(Table2[[#This Row],[field of work]]="agriculture",Table2[[#This Row],[income]],0)</f>
        <v>56338</v>
      </c>
      <c r="BR29" s="5">
        <f ca="1">IF(Table2[[#This Row],[field of work]]="contruction",Table2[[#This Row],[income]],0)</f>
        <v>0</v>
      </c>
      <c r="BS29" s="6">
        <f ca="1">IF(Table2[[#This Row],[field of work]]="genral work",Table2[[#This Row],[income]],0)</f>
        <v>0</v>
      </c>
      <c r="BU29" s="4">
        <f ca="1">IF(Table2[[#This Row],[value of debts]]&gt;Table2[[#This Row],[income]],1,0)</f>
        <v>1</v>
      </c>
      <c r="BV29" s="6"/>
      <c r="BX29" s="4">
        <f ca="1">IF(Table2[[#This Row],[Net worth of person]]&gt;$BY$6,Table2[[#This Row],[age]],0)</f>
        <v>34</v>
      </c>
      <c r="BY29" s="6"/>
    </row>
    <row r="30" spans="2:118" x14ac:dyDescent="0.3">
      <c r="B30">
        <f t="shared" ca="1" si="2"/>
        <v>1</v>
      </c>
      <c r="C30" t="str">
        <f t="shared" ca="1" si="0"/>
        <v>men</v>
      </c>
      <c r="D30">
        <f t="shared" ca="1" si="3"/>
        <v>43</v>
      </c>
      <c r="E30">
        <f t="shared" ca="1" si="4"/>
        <v>2</v>
      </c>
      <c r="F30" t="str">
        <f t="shared" ca="1" si="5"/>
        <v>IT</v>
      </c>
      <c r="G30">
        <f t="shared" ca="1" si="6"/>
        <v>4</v>
      </c>
      <c r="H30">
        <f t="shared" ca="1" si="7"/>
        <v>0</v>
      </c>
      <c r="I30">
        <f t="shared" ca="1" si="8"/>
        <v>4</v>
      </c>
      <c r="J30">
        <f t="shared" ca="1" si="9"/>
        <v>1</v>
      </c>
      <c r="K30">
        <f t="shared" ca="1" si="10"/>
        <v>30410</v>
      </c>
      <c r="L30">
        <f t="shared" ca="1" si="11"/>
        <v>12</v>
      </c>
      <c r="M30" t="str">
        <f t="shared" ca="1" si="12"/>
        <v>Area 12</v>
      </c>
      <c r="N30">
        <f t="shared" ca="1" si="24"/>
        <v>182460</v>
      </c>
      <c r="O30">
        <f t="shared" ca="1" si="14"/>
        <v>35467.621792433223</v>
      </c>
      <c r="P30">
        <f t="shared" ca="1" si="25"/>
        <v>4907.5501629903838</v>
      </c>
      <c r="Q30">
        <f t="shared" ca="1" si="16"/>
        <v>1752</v>
      </c>
      <c r="R30">
        <f t="shared" ca="1" si="26"/>
        <v>52345.07715327316</v>
      </c>
      <c r="S30">
        <f t="shared" ca="1" si="27"/>
        <v>17187.255711091093</v>
      </c>
      <c r="T30">
        <f t="shared" ca="1" si="28"/>
        <v>204554.80587408147</v>
      </c>
      <c r="U30">
        <f t="shared" ca="1" si="29"/>
        <v>89564.69894570639</v>
      </c>
      <c r="V30">
        <f t="shared" ca="1" si="30"/>
        <v>114990.10692837508</v>
      </c>
      <c r="X30" s="4">
        <f ca="1">IF(Table2[[#This Row],[Gnder]]="men",1,0)</f>
        <v>1</v>
      </c>
      <c r="Y30" s="5">
        <f ca="1">IF(Table2[[#This Row],[Gnder]]="women",1,0)</f>
        <v>0</v>
      </c>
      <c r="Z30" s="5"/>
      <c r="AA30" s="6"/>
      <c r="AB30" s="5"/>
      <c r="AC30" s="4">
        <f ca="1">IF(Table2[[#This Row],[field of work]]="teaching",1,0)</f>
        <v>0</v>
      </c>
      <c r="AD30" s="5">
        <f ca="1">IF(Table2[[#This Row],[field of work]]="health",1,0)</f>
        <v>0</v>
      </c>
      <c r="AE30" s="5">
        <f ca="1">IF(Table2[[#This Row],[field of work]]="IT",1,0)</f>
        <v>1</v>
      </c>
      <c r="AF30" s="5">
        <f ca="1">IF(Table2[[#This Row],[field of work]]="agriculture",1,0)</f>
        <v>0</v>
      </c>
      <c r="AG30" s="5">
        <f ca="1">IF(Table2[[#This Row],[field of work]]="contruction",1,0)</f>
        <v>0</v>
      </c>
      <c r="AH30" s="5">
        <f ca="1">IF(Table2[[#This Row],[field of work]]="genral work",1,0)</f>
        <v>0</v>
      </c>
      <c r="AI30" s="5"/>
      <c r="AJ30" s="5"/>
      <c r="AK30" s="5"/>
      <c r="AL30" s="5"/>
      <c r="AM30" s="5"/>
      <c r="AN30" s="6"/>
      <c r="AP30" s="16">
        <f t="shared" ca="1" si="22"/>
        <v>4907.5501629903838</v>
      </c>
      <c r="AQ30" s="6"/>
      <c r="AR30" s="4">
        <f ca="1">IF(Table2[[#This Row],[Value of a person]]&gt;$AS$6,1,0)</f>
        <v>1</v>
      </c>
      <c r="AS30" s="5"/>
      <c r="AT30" s="5"/>
      <c r="AU30" s="6"/>
      <c r="AV30" s="23">
        <f ca="1">Table2[[#This Row],[Mortage left]]/Table2[[#This Row],[Value of house]]</f>
        <v>0.1943857382025278</v>
      </c>
      <c r="AW30" s="5">
        <f t="shared" ca="1" si="23"/>
        <v>1</v>
      </c>
      <c r="AX30" s="5"/>
      <c r="AY30" s="5"/>
      <c r="AZ30" s="4">
        <f ca="1">IF(Table2[[#This Row],[Area ]]="Area 1",Table2[[#This Row],[income]],0)</f>
        <v>0</v>
      </c>
      <c r="BA30" s="5">
        <f ca="1">IF(Table2[[#This Row],[Area ]]="Area 2",Table2[[#This Row],[income]],0)</f>
        <v>0</v>
      </c>
      <c r="BB30" s="5">
        <f ca="1">IF(Table2[[#This Row],[Area ]]="Area 3",Table2[[#This Row],[income]],0)</f>
        <v>0</v>
      </c>
      <c r="BC30" s="5">
        <f ca="1">IF(Table2[[#This Row],[Area ]]="Area 4",Table2[[#This Row],[income]],0)</f>
        <v>0</v>
      </c>
      <c r="BD30" s="5">
        <f ca="1">IF(Table2[[#This Row],[Area ]]="Area 5",Table2[[#This Row],[income]],0)</f>
        <v>0</v>
      </c>
      <c r="BE30" s="5">
        <f ca="1">IF(Table2[[#This Row],[Area ]]="Area 6",Table2[[#This Row],[income]],0)</f>
        <v>0</v>
      </c>
      <c r="BF30" s="5">
        <f ca="1">IF(Table2[[#This Row],[Area ]]="Area 7",Table2[[#This Row],[income]],0)</f>
        <v>0</v>
      </c>
      <c r="BG30" s="5">
        <f ca="1">IF(Table2[[#This Row],[Area ]]="Area 8",Table2[[#This Row],[income]],0)</f>
        <v>0</v>
      </c>
      <c r="BH30" s="5">
        <f ca="1">IF(Table2[[#This Row],[Area ]]="Area 9",Table2[[#This Row],[income]],0)</f>
        <v>0</v>
      </c>
      <c r="BI30" s="5">
        <f ca="1">IF(Table2[[#This Row],[Area ]]="Area 10",Table2[[#This Row],[income]],0)</f>
        <v>0</v>
      </c>
      <c r="BJ30" s="5">
        <f ca="1">IF(Table2[[#This Row],[Area ]]="Area 6",Table2[[#This Row],[income]],0)</f>
        <v>0</v>
      </c>
      <c r="BK30" s="5">
        <f ca="1">IF(Table2[[#This Row],[Area ]]="Area 12",Table2[[#This Row],[income]],0)</f>
        <v>30410</v>
      </c>
      <c r="BL30" s="5">
        <f ca="1">IF(Table2[[#This Row],[Area ]]="Area 13",Table2[[#This Row],[income]],0)</f>
        <v>0</v>
      </c>
      <c r="BM30" s="6">
        <f ca="1">IF(Table2[[#This Row],[Area ]]="Area 14",Table2[[#This Row],[income]],0)</f>
        <v>0</v>
      </c>
      <c r="BN30" s="4">
        <f ca="1">IF(Table2[[#This Row],[field of work]]="teaching",Table2[[#This Row],[income]],0)</f>
        <v>0</v>
      </c>
      <c r="BO30" s="5">
        <f ca="1">IF(Table2[[#This Row],[field of work]]="health",Table2[[#This Row],[income]],0)</f>
        <v>0</v>
      </c>
      <c r="BP30" s="5">
        <f ca="1">IF(Table2[[#This Row],[field of work]]="IT",Table2[[#This Row],[income]],0)</f>
        <v>30410</v>
      </c>
      <c r="BQ30" s="5">
        <f ca="1">IF(Table2[[#This Row],[field of work]]="agriculture",Table2[[#This Row],[income]],0)</f>
        <v>0</v>
      </c>
      <c r="BR30" s="5">
        <f ca="1">IF(Table2[[#This Row],[field of work]]="contruction",Table2[[#This Row],[income]],0)</f>
        <v>0</v>
      </c>
      <c r="BS30" s="6">
        <f ca="1">IF(Table2[[#This Row],[field of work]]="genral work",Table2[[#This Row],[income]],0)</f>
        <v>0</v>
      </c>
      <c r="BU30" s="4">
        <f ca="1">IF(Table2[[#This Row],[value of debts]]&gt;Table2[[#This Row],[income]],1,0)</f>
        <v>1</v>
      </c>
      <c r="BV30" s="6"/>
      <c r="BX30" s="4">
        <f ca="1">IF(Table2[[#This Row],[Net worth of person]]&gt;$BY$6,Table2[[#This Row],[age]],0)</f>
        <v>43</v>
      </c>
      <c r="BY30" s="6"/>
    </row>
    <row r="31" spans="2:118" x14ac:dyDescent="0.3">
      <c r="B31">
        <f t="shared" ca="1" si="2"/>
        <v>1</v>
      </c>
      <c r="C31" t="str">
        <f t="shared" ca="1" si="0"/>
        <v>men</v>
      </c>
      <c r="D31">
        <f t="shared" ca="1" si="3"/>
        <v>45</v>
      </c>
      <c r="E31">
        <f t="shared" ca="1" si="4"/>
        <v>6</v>
      </c>
      <c r="F31" t="str">
        <f t="shared" ca="1" si="5"/>
        <v>contruction</v>
      </c>
      <c r="G31">
        <f t="shared" ca="1" si="6"/>
        <v>4</v>
      </c>
      <c r="H31">
        <f t="shared" ca="1" si="7"/>
        <v>0</v>
      </c>
      <c r="I31">
        <f t="shared" ca="1" si="8"/>
        <v>4</v>
      </c>
      <c r="J31">
        <f t="shared" ca="1" si="9"/>
        <v>2</v>
      </c>
      <c r="K31">
        <f t="shared" ca="1" si="10"/>
        <v>74644</v>
      </c>
      <c r="L31">
        <f t="shared" ca="1" si="11"/>
        <v>7</v>
      </c>
      <c r="M31" t="str">
        <f t="shared" ca="1" si="12"/>
        <v>Area 7</v>
      </c>
      <c r="N31">
        <f t="shared" ca="1" si="24"/>
        <v>298576</v>
      </c>
      <c r="O31">
        <f t="shared" ca="1" si="14"/>
        <v>60506.016503995917</v>
      </c>
      <c r="P31">
        <f t="shared" ca="1" si="25"/>
        <v>143000.82256169073</v>
      </c>
      <c r="Q31">
        <f t="shared" ca="1" si="16"/>
        <v>48382</v>
      </c>
      <c r="R31">
        <f t="shared" ca="1" si="26"/>
        <v>88373.597018494242</v>
      </c>
      <c r="S31">
        <f t="shared" ca="1" si="27"/>
        <v>93145.492839345185</v>
      </c>
      <c r="T31">
        <f t="shared" ca="1" si="28"/>
        <v>534722.31540103583</v>
      </c>
      <c r="U31">
        <f t="shared" ca="1" si="29"/>
        <v>197261.61352249017</v>
      </c>
      <c r="V31">
        <f t="shared" ca="1" si="30"/>
        <v>337460.70187854569</v>
      </c>
      <c r="X31" s="4">
        <f ca="1">IF(Table2[[#This Row],[Gnder]]="men",1,0)</f>
        <v>1</v>
      </c>
      <c r="Y31" s="5">
        <f ca="1">IF(Table2[[#This Row],[Gnder]]="women",1,0)</f>
        <v>0</v>
      </c>
      <c r="Z31" s="5"/>
      <c r="AA31" s="6"/>
      <c r="AB31" s="5"/>
      <c r="AC31" s="4">
        <f ca="1">IF(Table2[[#This Row],[field of work]]="teaching",1,0)</f>
        <v>0</v>
      </c>
      <c r="AD31" s="5">
        <f ca="1">IF(Table2[[#This Row],[field of work]]="health",1,0)</f>
        <v>0</v>
      </c>
      <c r="AE31" s="5">
        <f ca="1">IF(Table2[[#This Row],[field of work]]="IT",1,0)</f>
        <v>0</v>
      </c>
      <c r="AF31" s="5">
        <f ca="1">IF(Table2[[#This Row],[field of work]]="agriculture",1,0)</f>
        <v>0</v>
      </c>
      <c r="AG31" s="5">
        <f ca="1">IF(Table2[[#This Row],[field of work]]="contruction",1,0)</f>
        <v>1</v>
      </c>
      <c r="AH31" s="5">
        <f ca="1">IF(Table2[[#This Row],[field of work]]="genral work",1,0)</f>
        <v>0</v>
      </c>
      <c r="AI31" s="5"/>
      <c r="AJ31" s="5"/>
      <c r="AK31" s="5"/>
      <c r="AL31" s="5"/>
      <c r="AM31" s="5"/>
      <c r="AN31" s="6"/>
      <c r="AP31" s="16">
        <f t="shared" ca="1" si="22"/>
        <v>71500.411280845365</v>
      </c>
      <c r="AQ31" s="6"/>
      <c r="AR31" s="4">
        <f ca="1">IF(Table2[[#This Row],[Value of a person]]&gt;$AS$6,1,0)</f>
        <v>1</v>
      </c>
      <c r="AS31" s="5"/>
      <c r="AT31" s="5"/>
      <c r="AU31" s="6"/>
      <c r="AV31" s="23">
        <f ca="1">Table2[[#This Row],[Mortage left]]/Table2[[#This Row],[Value of house]]</f>
        <v>0.20264862716358956</v>
      </c>
      <c r="AW31" s="5">
        <f t="shared" ca="1" si="23"/>
        <v>1</v>
      </c>
      <c r="AX31" s="5"/>
      <c r="AY31" s="5"/>
      <c r="AZ31" s="4">
        <f ca="1">IF(Table2[[#This Row],[Area ]]="Area 1",Table2[[#This Row],[income]],0)</f>
        <v>0</v>
      </c>
      <c r="BA31" s="5">
        <f ca="1">IF(Table2[[#This Row],[Area ]]="Area 2",Table2[[#This Row],[income]],0)</f>
        <v>0</v>
      </c>
      <c r="BB31" s="5">
        <f ca="1">IF(Table2[[#This Row],[Area ]]="Area 3",Table2[[#This Row],[income]],0)</f>
        <v>0</v>
      </c>
      <c r="BC31" s="5">
        <f ca="1">IF(Table2[[#This Row],[Area ]]="Area 4",Table2[[#This Row],[income]],0)</f>
        <v>0</v>
      </c>
      <c r="BD31" s="5">
        <f ca="1">IF(Table2[[#This Row],[Area ]]="Area 5",Table2[[#This Row],[income]],0)</f>
        <v>0</v>
      </c>
      <c r="BE31" s="5">
        <f ca="1">IF(Table2[[#This Row],[Area ]]="Area 6",Table2[[#This Row],[income]],0)</f>
        <v>0</v>
      </c>
      <c r="BF31" s="5">
        <f ca="1">IF(Table2[[#This Row],[Area ]]="Area 7",Table2[[#This Row],[income]],0)</f>
        <v>74644</v>
      </c>
      <c r="BG31" s="5">
        <f ca="1">IF(Table2[[#This Row],[Area ]]="Area 8",Table2[[#This Row],[income]],0)</f>
        <v>0</v>
      </c>
      <c r="BH31" s="5">
        <f ca="1">IF(Table2[[#This Row],[Area ]]="Area 9",Table2[[#This Row],[income]],0)</f>
        <v>0</v>
      </c>
      <c r="BI31" s="5">
        <f ca="1">IF(Table2[[#This Row],[Area ]]="Area 10",Table2[[#This Row],[income]],0)</f>
        <v>0</v>
      </c>
      <c r="BJ31" s="5">
        <f ca="1">IF(Table2[[#This Row],[Area ]]="Area 6",Table2[[#This Row],[income]],0)</f>
        <v>0</v>
      </c>
      <c r="BK31" s="5">
        <f ca="1">IF(Table2[[#This Row],[Area ]]="Area 12",Table2[[#This Row],[income]],0)</f>
        <v>0</v>
      </c>
      <c r="BL31" s="5">
        <f ca="1">IF(Table2[[#This Row],[Area ]]="Area 13",Table2[[#This Row],[income]],0)</f>
        <v>0</v>
      </c>
      <c r="BM31" s="6">
        <f ca="1">IF(Table2[[#This Row],[Area ]]="Area 14",Table2[[#This Row],[income]],0)</f>
        <v>0</v>
      </c>
      <c r="BN31" s="4">
        <f ca="1">IF(Table2[[#This Row],[field of work]]="teaching",Table2[[#This Row],[income]],0)</f>
        <v>0</v>
      </c>
      <c r="BO31" s="5">
        <f ca="1">IF(Table2[[#This Row],[field of work]]="health",Table2[[#This Row],[income]],0)</f>
        <v>0</v>
      </c>
      <c r="BP31" s="5">
        <f ca="1">IF(Table2[[#This Row],[field of work]]="IT",Table2[[#This Row],[income]],0)</f>
        <v>0</v>
      </c>
      <c r="BQ31" s="5">
        <f ca="1">IF(Table2[[#This Row],[field of work]]="agriculture",Table2[[#This Row],[income]],0)</f>
        <v>0</v>
      </c>
      <c r="BR31" s="5">
        <f ca="1">IF(Table2[[#This Row],[field of work]]="contruction",Table2[[#This Row],[income]],0)</f>
        <v>74644</v>
      </c>
      <c r="BS31" s="6">
        <f ca="1">IF(Table2[[#This Row],[field of work]]="genral work",Table2[[#This Row],[income]],0)</f>
        <v>0</v>
      </c>
      <c r="BU31" s="4">
        <f ca="1">IF(Table2[[#This Row],[value of debts]]&gt;Table2[[#This Row],[income]],1,0)</f>
        <v>1</v>
      </c>
      <c r="BV31" s="6"/>
      <c r="BX31" s="4">
        <f ca="1">IF(Table2[[#This Row],[Net worth of person]]&gt;$BY$6,Table2[[#This Row],[age]],0)</f>
        <v>45</v>
      </c>
      <c r="BY31" s="6"/>
    </row>
    <row r="32" spans="2:118" x14ac:dyDescent="0.3">
      <c r="B32">
        <f t="shared" ca="1" si="2"/>
        <v>1</v>
      </c>
      <c r="C32" t="str">
        <f t="shared" ca="1" si="0"/>
        <v>men</v>
      </c>
      <c r="D32">
        <f t="shared" ca="1" si="3"/>
        <v>42</v>
      </c>
      <c r="E32">
        <f t="shared" ca="1" si="4"/>
        <v>2</v>
      </c>
      <c r="F32" t="str">
        <f t="shared" ca="1" si="5"/>
        <v>IT</v>
      </c>
      <c r="G32">
        <f t="shared" ca="1" si="6"/>
        <v>3</v>
      </c>
      <c r="H32">
        <f t="shared" ca="1" si="7"/>
        <v>0</v>
      </c>
      <c r="I32">
        <f t="shared" ca="1" si="8"/>
        <v>1</v>
      </c>
      <c r="J32">
        <f t="shared" ca="1" si="9"/>
        <v>1</v>
      </c>
      <c r="K32">
        <f t="shared" ca="1" si="10"/>
        <v>31852</v>
      </c>
      <c r="L32">
        <f t="shared" ca="1" si="11"/>
        <v>1</v>
      </c>
      <c r="M32" t="str">
        <f t="shared" ca="1" si="12"/>
        <v>Area 1</v>
      </c>
      <c r="N32">
        <f t="shared" ca="1" si="24"/>
        <v>191112</v>
      </c>
      <c r="O32">
        <f t="shared" ca="1" si="14"/>
        <v>107413.74498371016</v>
      </c>
      <c r="P32">
        <f t="shared" ca="1" si="25"/>
        <v>19106.610445718121</v>
      </c>
      <c r="Q32">
        <f t="shared" ca="1" si="16"/>
        <v>10383</v>
      </c>
      <c r="R32">
        <f t="shared" ca="1" si="26"/>
        <v>52053.877658598351</v>
      </c>
      <c r="S32">
        <f t="shared" ca="1" si="27"/>
        <v>40782.405630945825</v>
      </c>
      <c r="T32">
        <f t="shared" ca="1" si="28"/>
        <v>251001.01607666392</v>
      </c>
      <c r="U32">
        <f t="shared" ca="1" si="29"/>
        <v>169850.6226423085</v>
      </c>
      <c r="V32">
        <f t="shared" ca="1" si="30"/>
        <v>81150.393434355414</v>
      </c>
      <c r="X32" s="4">
        <f ca="1">IF(Table2[[#This Row],[Gnder]]="men",1,0)</f>
        <v>1</v>
      </c>
      <c r="Y32" s="5">
        <f ca="1">IF(Table2[[#This Row],[Gnder]]="women",1,0)</f>
        <v>0</v>
      </c>
      <c r="Z32" s="5"/>
      <c r="AA32" s="6"/>
      <c r="AB32" s="5"/>
      <c r="AC32" s="4">
        <f ca="1">IF(Table2[[#This Row],[field of work]]="teaching",1,0)</f>
        <v>0</v>
      </c>
      <c r="AD32" s="5">
        <f ca="1">IF(Table2[[#This Row],[field of work]]="health",1,0)</f>
        <v>0</v>
      </c>
      <c r="AE32" s="5">
        <f ca="1">IF(Table2[[#This Row],[field of work]]="IT",1,0)</f>
        <v>1</v>
      </c>
      <c r="AF32" s="5">
        <f ca="1">IF(Table2[[#This Row],[field of work]]="agriculture",1,0)</f>
        <v>0</v>
      </c>
      <c r="AG32" s="5">
        <f ca="1">IF(Table2[[#This Row],[field of work]]="contruction",1,0)</f>
        <v>0</v>
      </c>
      <c r="AH32" s="5">
        <f ca="1">IF(Table2[[#This Row],[field of work]]="genral work",1,0)</f>
        <v>0</v>
      </c>
      <c r="AI32" s="5"/>
      <c r="AJ32" s="5"/>
      <c r="AK32" s="5"/>
      <c r="AL32" s="5"/>
      <c r="AM32" s="5"/>
      <c r="AN32" s="6"/>
      <c r="AP32" s="16">
        <f t="shared" ca="1" si="22"/>
        <v>19106.610445718121</v>
      </c>
      <c r="AQ32" s="6"/>
      <c r="AR32" s="4">
        <f ca="1">IF(Table2[[#This Row],[Value of a person]]&gt;$AS$6,1,0)</f>
        <v>1</v>
      </c>
      <c r="AS32" s="5"/>
      <c r="AT32" s="5"/>
      <c r="AU32" s="6"/>
      <c r="AV32" s="23">
        <f ca="1">Table2[[#This Row],[Mortage left]]/Table2[[#This Row],[Value of house]]</f>
        <v>0.56204605144475572</v>
      </c>
      <c r="AW32" s="5">
        <f t="shared" ca="1" si="23"/>
        <v>0</v>
      </c>
      <c r="AX32" s="5"/>
      <c r="AY32" s="5"/>
      <c r="AZ32" s="4">
        <f ca="1">IF(Table2[[#This Row],[Area ]]="Area 1",Table2[[#This Row],[income]],0)</f>
        <v>31852</v>
      </c>
      <c r="BA32" s="5">
        <f ca="1">IF(Table2[[#This Row],[Area ]]="Area 2",Table2[[#This Row],[income]],0)</f>
        <v>0</v>
      </c>
      <c r="BB32" s="5">
        <f ca="1">IF(Table2[[#This Row],[Area ]]="Area 3",Table2[[#This Row],[income]],0)</f>
        <v>0</v>
      </c>
      <c r="BC32" s="5">
        <f ca="1">IF(Table2[[#This Row],[Area ]]="Area 4",Table2[[#This Row],[income]],0)</f>
        <v>0</v>
      </c>
      <c r="BD32" s="5">
        <f ca="1">IF(Table2[[#This Row],[Area ]]="Area 5",Table2[[#This Row],[income]],0)</f>
        <v>0</v>
      </c>
      <c r="BE32" s="5">
        <f ca="1">IF(Table2[[#This Row],[Area ]]="Area 6",Table2[[#This Row],[income]],0)</f>
        <v>0</v>
      </c>
      <c r="BF32" s="5">
        <f ca="1">IF(Table2[[#This Row],[Area ]]="Area 7",Table2[[#This Row],[income]],0)</f>
        <v>0</v>
      </c>
      <c r="BG32" s="5">
        <f ca="1">IF(Table2[[#This Row],[Area ]]="Area 8",Table2[[#This Row],[income]],0)</f>
        <v>0</v>
      </c>
      <c r="BH32" s="5">
        <f ca="1">IF(Table2[[#This Row],[Area ]]="Area 9",Table2[[#This Row],[income]],0)</f>
        <v>0</v>
      </c>
      <c r="BI32" s="5">
        <f ca="1">IF(Table2[[#This Row],[Area ]]="Area 10",Table2[[#This Row],[income]],0)</f>
        <v>0</v>
      </c>
      <c r="BJ32" s="5">
        <f ca="1">IF(Table2[[#This Row],[Area ]]="Area 6",Table2[[#This Row],[income]],0)</f>
        <v>0</v>
      </c>
      <c r="BK32" s="5">
        <f ca="1">IF(Table2[[#This Row],[Area ]]="Area 12",Table2[[#This Row],[income]],0)</f>
        <v>0</v>
      </c>
      <c r="BL32" s="5">
        <f ca="1">IF(Table2[[#This Row],[Area ]]="Area 13",Table2[[#This Row],[income]],0)</f>
        <v>0</v>
      </c>
      <c r="BM32" s="6">
        <f ca="1">IF(Table2[[#This Row],[Area ]]="Area 14",Table2[[#This Row],[income]],0)</f>
        <v>0</v>
      </c>
      <c r="BN32" s="4">
        <f ca="1">IF(Table2[[#This Row],[field of work]]="teaching",Table2[[#This Row],[income]],0)</f>
        <v>0</v>
      </c>
      <c r="BO32" s="5">
        <f ca="1">IF(Table2[[#This Row],[field of work]]="health",Table2[[#This Row],[income]],0)</f>
        <v>0</v>
      </c>
      <c r="BP32" s="5">
        <f ca="1">IF(Table2[[#This Row],[field of work]]="IT",Table2[[#This Row],[income]],0)</f>
        <v>31852</v>
      </c>
      <c r="BQ32" s="5">
        <f ca="1">IF(Table2[[#This Row],[field of work]]="agriculture",Table2[[#This Row],[income]],0)</f>
        <v>0</v>
      </c>
      <c r="BR32" s="5">
        <f ca="1">IF(Table2[[#This Row],[field of work]]="contruction",Table2[[#This Row],[income]],0)</f>
        <v>0</v>
      </c>
      <c r="BS32" s="6">
        <f ca="1">IF(Table2[[#This Row],[field of work]]="genral work",Table2[[#This Row],[income]],0)</f>
        <v>0</v>
      </c>
      <c r="BU32" s="4">
        <f ca="1">IF(Table2[[#This Row],[value of debts]]&gt;Table2[[#This Row],[income]],1,0)</f>
        <v>1</v>
      </c>
      <c r="BV32" s="6"/>
      <c r="BX32" s="4">
        <f ca="1">IF(Table2[[#This Row],[Net worth of person]]&gt;$BY$6,Table2[[#This Row],[age]],0)</f>
        <v>0</v>
      </c>
      <c r="BY32" s="6"/>
    </row>
    <row r="33" spans="2:77" x14ac:dyDescent="0.3">
      <c r="B33">
        <f t="shared" ca="1" si="2"/>
        <v>2</v>
      </c>
      <c r="C33" t="str">
        <f t="shared" ca="1" si="0"/>
        <v>women</v>
      </c>
      <c r="D33">
        <f t="shared" ca="1" si="3"/>
        <v>36</v>
      </c>
      <c r="E33">
        <f t="shared" ca="1" si="4"/>
        <v>5</v>
      </c>
      <c r="F33" t="str">
        <f t="shared" ca="1" si="5"/>
        <v>agriculture</v>
      </c>
      <c r="G33">
        <f t="shared" ca="1" si="6"/>
        <v>2</v>
      </c>
      <c r="H33">
        <f t="shared" ca="1" si="7"/>
        <v>0</v>
      </c>
      <c r="I33">
        <f t="shared" ca="1" si="8"/>
        <v>0</v>
      </c>
      <c r="J33">
        <f t="shared" ca="1" si="9"/>
        <v>2</v>
      </c>
      <c r="K33">
        <f t="shared" ca="1" si="10"/>
        <v>72653</v>
      </c>
      <c r="L33">
        <f t="shared" ca="1" si="11"/>
        <v>1</v>
      </c>
      <c r="M33" t="str">
        <f t="shared" ca="1" si="12"/>
        <v>Area 1</v>
      </c>
      <c r="N33">
        <f t="shared" ca="1" si="24"/>
        <v>217959</v>
      </c>
      <c r="O33">
        <f t="shared" ca="1" si="14"/>
        <v>67441.207947127565</v>
      </c>
      <c r="P33">
        <f t="shared" ca="1" si="25"/>
        <v>71149.16444031155</v>
      </c>
      <c r="Q33">
        <f t="shared" ca="1" si="16"/>
        <v>38467</v>
      </c>
      <c r="R33">
        <f t="shared" ca="1" si="26"/>
        <v>80577.503951859486</v>
      </c>
      <c r="S33">
        <f t="shared" ca="1" si="27"/>
        <v>19523.41201694194</v>
      </c>
      <c r="T33">
        <f t="shared" ca="1" si="28"/>
        <v>308631.57645725348</v>
      </c>
      <c r="U33">
        <f t="shared" ca="1" si="29"/>
        <v>186485.71189898707</v>
      </c>
      <c r="V33">
        <f t="shared" ca="1" si="30"/>
        <v>122145.86455826642</v>
      </c>
      <c r="X33" s="4">
        <f ca="1">IF(Table2[[#This Row],[Gnder]]="men",1,0)</f>
        <v>0</v>
      </c>
      <c r="Y33" s="5">
        <f ca="1">IF(Table2[[#This Row],[Gnder]]="women",1,0)</f>
        <v>1</v>
      </c>
      <c r="Z33" s="5"/>
      <c r="AA33" s="6"/>
      <c r="AB33" s="5"/>
      <c r="AC33" s="4">
        <f ca="1">IF(Table2[[#This Row],[field of work]]="teaching",1,0)</f>
        <v>0</v>
      </c>
      <c r="AD33" s="5">
        <f ca="1">IF(Table2[[#This Row],[field of work]]="health",1,0)</f>
        <v>0</v>
      </c>
      <c r="AE33" s="5">
        <f ca="1">IF(Table2[[#This Row],[field of work]]="IT",1,0)</f>
        <v>0</v>
      </c>
      <c r="AF33" s="5">
        <f ca="1">IF(Table2[[#This Row],[field of work]]="agriculture",1,0)</f>
        <v>1</v>
      </c>
      <c r="AG33" s="5">
        <f ca="1">IF(Table2[[#This Row],[field of work]]="contruction",1,0)</f>
        <v>0</v>
      </c>
      <c r="AH33" s="5">
        <f ca="1">IF(Table2[[#This Row],[field of work]]="genral work",1,0)</f>
        <v>0</v>
      </c>
      <c r="AI33" s="5"/>
      <c r="AJ33" s="5"/>
      <c r="AK33" s="5"/>
      <c r="AL33" s="5"/>
      <c r="AM33" s="5"/>
      <c r="AN33" s="6"/>
      <c r="AP33" s="16">
        <f t="shared" ca="1" si="22"/>
        <v>35574.582220155775</v>
      </c>
      <c r="AQ33" s="6"/>
      <c r="AR33" s="4">
        <f ca="1">IF(Table2[[#This Row],[Value of a person]]&gt;$AS$6,1,0)</f>
        <v>1</v>
      </c>
      <c r="AS33" s="5"/>
      <c r="AT33" s="5"/>
      <c r="AU33" s="6"/>
      <c r="AV33" s="23">
        <f ca="1">Table2[[#This Row],[Mortage left]]/Table2[[#This Row],[Value of house]]</f>
        <v>0.30942153316507953</v>
      </c>
      <c r="AW33" s="5">
        <f t="shared" ca="1" si="23"/>
        <v>0</v>
      </c>
      <c r="AX33" s="5"/>
      <c r="AY33" s="5"/>
      <c r="AZ33" s="4">
        <f ca="1">IF(Table2[[#This Row],[Area ]]="Area 1",Table2[[#This Row],[income]],0)</f>
        <v>72653</v>
      </c>
      <c r="BA33" s="5">
        <f ca="1">IF(Table2[[#This Row],[Area ]]="Area 2",Table2[[#This Row],[income]],0)</f>
        <v>0</v>
      </c>
      <c r="BB33" s="5">
        <f ca="1">IF(Table2[[#This Row],[Area ]]="Area 3",Table2[[#This Row],[income]],0)</f>
        <v>0</v>
      </c>
      <c r="BC33" s="5">
        <f ca="1">IF(Table2[[#This Row],[Area ]]="Area 4",Table2[[#This Row],[income]],0)</f>
        <v>0</v>
      </c>
      <c r="BD33" s="5">
        <f ca="1">IF(Table2[[#This Row],[Area ]]="Area 5",Table2[[#This Row],[income]],0)</f>
        <v>0</v>
      </c>
      <c r="BE33" s="5">
        <f ca="1">IF(Table2[[#This Row],[Area ]]="Area 6",Table2[[#This Row],[income]],0)</f>
        <v>0</v>
      </c>
      <c r="BF33" s="5">
        <f ca="1">IF(Table2[[#This Row],[Area ]]="Area 7",Table2[[#This Row],[income]],0)</f>
        <v>0</v>
      </c>
      <c r="BG33" s="5">
        <f ca="1">IF(Table2[[#This Row],[Area ]]="Area 8",Table2[[#This Row],[income]],0)</f>
        <v>0</v>
      </c>
      <c r="BH33" s="5">
        <f ca="1">IF(Table2[[#This Row],[Area ]]="Area 9",Table2[[#This Row],[income]],0)</f>
        <v>0</v>
      </c>
      <c r="BI33" s="5">
        <f ca="1">IF(Table2[[#This Row],[Area ]]="Area 10",Table2[[#This Row],[income]],0)</f>
        <v>0</v>
      </c>
      <c r="BJ33" s="5">
        <f ca="1">IF(Table2[[#This Row],[Area ]]="Area 6",Table2[[#This Row],[income]],0)</f>
        <v>0</v>
      </c>
      <c r="BK33" s="5">
        <f ca="1">IF(Table2[[#This Row],[Area ]]="Area 12",Table2[[#This Row],[income]],0)</f>
        <v>0</v>
      </c>
      <c r="BL33" s="5">
        <f ca="1">IF(Table2[[#This Row],[Area ]]="Area 13",Table2[[#This Row],[income]],0)</f>
        <v>0</v>
      </c>
      <c r="BM33" s="6">
        <f ca="1">IF(Table2[[#This Row],[Area ]]="Area 14",Table2[[#This Row],[income]],0)</f>
        <v>0</v>
      </c>
      <c r="BN33" s="4">
        <f ca="1">IF(Table2[[#This Row],[field of work]]="teaching",Table2[[#This Row],[income]],0)</f>
        <v>0</v>
      </c>
      <c r="BO33" s="5">
        <f ca="1">IF(Table2[[#This Row],[field of work]]="health",Table2[[#This Row],[income]],0)</f>
        <v>0</v>
      </c>
      <c r="BP33" s="5">
        <f ca="1">IF(Table2[[#This Row],[field of work]]="IT",Table2[[#This Row],[income]],0)</f>
        <v>0</v>
      </c>
      <c r="BQ33" s="5">
        <f ca="1">IF(Table2[[#This Row],[field of work]]="agriculture",Table2[[#This Row],[income]],0)</f>
        <v>72653</v>
      </c>
      <c r="BR33" s="5">
        <f ca="1">IF(Table2[[#This Row],[field of work]]="contruction",Table2[[#This Row],[income]],0)</f>
        <v>0</v>
      </c>
      <c r="BS33" s="6">
        <f ca="1">IF(Table2[[#This Row],[field of work]]="genral work",Table2[[#This Row],[income]],0)</f>
        <v>0</v>
      </c>
      <c r="BU33" s="4">
        <f ca="1">IF(Table2[[#This Row],[value of debts]]&gt;Table2[[#This Row],[income]],1,0)</f>
        <v>1</v>
      </c>
      <c r="BV33" s="6"/>
      <c r="BX33" s="4">
        <f ca="1">IF(Table2[[#This Row],[Net worth of person]]&gt;$BY$6,Table2[[#This Row],[age]],0)</f>
        <v>36</v>
      </c>
      <c r="BY33" s="6"/>
    </row>
    <row r="34" spans="2:77" x14ac:dyDescent="0.3">
      <c r="B34">
        <f t="shared" ca="1" si="2"/>
        <v>2</v>
      </c>
      <c r="C34" t="str">
        <f t="shared" ca="1" si="0"/>
        <v>women</v>
      </c>
      <c r="D34">
        <f t="shared" ca="1" si="3"/>
        <v>30</v>
      </c>
      <c r="E34">
        <f t="shared" ca="1" si="4"/>
        <v>3</v>
      </c>
      <c r="F34" t="str">
        <f ca="1">VLOOKUP(E34,$DH$8:$DI$13,2)</f>
        <v>teaching</v>
      </c>
      <c r="G34">
        <f t="shared" ca="1" si="6"/>
        <v>1</v>
      </c>
      <c r="H34">
        <f t="shared" ca="1" si="7"/>
        <v>0</v>
      </c>
      <c r="I34">
        <f t="shared" ca="1" si="8"/>
        <v>3</v>
      </c>
      <c r="J34">
        <f t="shared" ca="1" si="9"/>
        <v>1</v>
      </c>
      <c r="K34">
        <f t="shared" ca="1" si="10"/>
        <v>43301</v>
      </c>
      <c r="L34">
        <f t="shared" ca="1" si="11"/>
        <v>1</v>
      </c>
      <c r="M34" t="str">
        <f t="shared" ca="1" si="12"/>
        <v>Area 1</v>
      </c>
      <c r="N34">
        <f t="shared" ca="1" si="24"/>
        <v>216505</v>
      </c>
      <c r="O34">
        <f t="shared" ca="1" si="14"/>
        <v>9837.2653019556692</v>
      </c>
      <c r="P34">
        <f t="shared" ca="1" si="25"/>
        <v>3708.3856263900661</v>
      </c>
      <c r="Q34">
        <f t="shared" ca="1" si="16"/>
        <v>916</v>
      </c>
      <c r="R34">
        <f t="shared" ca="1" si="26"/>
        <v>9708.4248632865056</v>
      </c>
      <c r="S34">
        <f t="shared" ca="1" si="27"/>
        <v>15979.2876683264</v>
      </c>
      <c r="T34">
        <f t="shared" ca="1" si="28"/>
        <v>236192.67329471646</v>
      </c>
      <c r="U34">
        <f t="shared" ca="1" si="29"/>
        <v>20461.690165242173</v>
      </c>
      <c r="V34">
        <f t="shared" ca="1" si="30"/>
        <v>215730.98312947428</v>
      </c>
      <c r="X34" s="4">
        <f ca="1">IF(Table2[[#This Row],[Gnder]]="men",1,0)</f>
        <v>0</v>
      </c>
      <c r="Y34" s="5">
        <f ca="1">IF(Table2[[#This Row],[Gnder]]="women",1,0)</f>
        <v>1</v>
      </c>
      <c r="Z34" s="5"/>
      <c r="AA34" s="6"/>
      <c r="AB34" s="5"/>
      <c r="AC34" s="4">
        <f ca="1">IF(Table2[[#This Row],[field of work]]="teaching",1,0)</f>
        <v>1</v>
      </c>
      <c r="AD34" s="5">
        <f ca="1">IF(Table2[[#This Row],[field of work]]="health",1,0)</f>
        <v>0</v>
      </c>
      <c r="AE34" s="5">
        <f ca="1">IF(Table2[[#This Row],[field of work]]="IT",1,0)</f>
        <v>0</v>
      </c>
      <c r="AF34" s="5">
        <f ca="1">IF(Table2[[#This Row],[field of work]]="agriculture",1,0)</f>
        <v>0</v>
      </c>
      <c r="AG34" s="5">
        <f ca="1">IF(Table2[[#This Row],[field of work]]="contruction",1,0)</f>
        <v>0</v>
      </c>
      <c r="AH34" s="5">
        <f ca="1">IF(Table2[[#This Row],[field of work]]="genral work",1,0)</f>
        <v>0</v>
      </c>
      <c r="AI34" s="5"/>
      <c r="AJ34" s="5"/>
      <c r="AK34" s="5"/>
      <c r="AL34" s="5"/>
      <c r="AM34" s="5"/>
      <c r="AN34" s="6"/>
      <c r="AP34" s="16">
        <f t="shared" ca="1" si="22"/>
        <v>3708.3856263900661</v>
      </c>
      <c r="AQ34" s="6"/>
      <c r="AR34" s="4">
        <f ca="1">IF(Table2[[#This Row],[Value of a person]]&gt;$AS$6,1,0)</f>
        <v>1</v>
      </c>
      <c r="AS34" s="5"/>
      <c r="AT34" s="5"/>
      <c r="AU34" s="6"/>
      <c r="AV34" s="23">
        <f ca="1">Table2[[#This Row],[Mortage left]]/Table2[[#This Row],[Value of house]]</f>
        <v>4.5436665674952859E-2</v>
      </c>
      <c r="AW34" s="5">
        <f t="shared" ca="1" si="23"/>
        <v>1</v>
      </c>
      <c r="AX34" s="5"/>
      <c r="AY34" s="5"/>
      <c r="AZ34" s="4">
        <f ca="1">IF(Table2[[#This Row],[Area ]]="Area 1",Table2[[#This Row],[income]],0)</f>
        <v>43301</v>
      </c>
      <c r="BA34" s="5">
        <f ca="1">IF(Table2[[#This Row],[Area ]]="Area 2",Table2[[#This Row],[income]],0)</f>
        <v>0</v>
      </c>
      <c r="BB34" s="5">
        <f ca="1">IF(Table2[[#This Row],[Area ]]="Area 3",Table2[[#This Row],[income]],0)</f>
        <v>0</v>
      </c>
      <c r="BC34" s="5">
        <f ca="1">IF(Table2[[#This Row],[Area ]]="Area 4",Table2[[#This Row],[income]],0)</f>
        <v>0</v>
      </c>
      <c r="BD34" s="5">
        <f ca="1">IF(Table2[[#This Row],[Area ]]="Area 5",Table2[[#This Row],[income]],0)</f>
        <v>0</v>
      </c>
      <c r="BE34" s="5">
        <f ca="1">IF(Table2[[#This Row],[Area ]]="Area 6",Table2[[#This Row],[income]],0)</f>
        <v>0</v>
      </c>
      <c r="BF34" s="5">
        <f ca="1">IF(Table2[[#This Row],[Area ]]="Area 7",Table2[[#This Row],[income]],0)</f>
        <v>0</v>
      </c>
      <c r="BG34" s="5">
        <f ca="1">IF(Table2[[#This Row],[Area ]]="Area 8",Table2[[#This Row],[income]],0)</f>
        <v>0</v>
      </c>
      <c r="BH34" s="5">
        <f ca="1">IF(Table2[[#This Row],[Area ]]="Area 9",Table2[[#This Row],[income]],0)</f>
        <v>0</v>
      </c>
      <c r="BI34" s="5">
        <f ca="1">IF(Table2[[#This Row],[Area ]]="Area 10",Table2[[#This Row],[income]],0)</f>
        <v>0</v>
      </c>
      <c r="BJ34" s="5">
        <f ca="1">IF(Table2[[#This Row],[Area ]]="Area 6",Table2[[#This Row],[income]],0)</f>
        <v>0</v>
      </c>
      <c r="BK34" s="5">
        <f ca="1">IF(Table2[[#This Row],[Area ]]="Area 12",Table2[[#This Row],[income]],0)</f>
        <v>0</v>
      </c>
      <c r="BL34" s="5">
        <f ca="1">IF(Table2[[#This Row],[Area ]]="Area 13",Table2[[#This Row],[income]],0)</f>
        <v>0</v>
      </c>
      <c r="BM34" s="6">
        <f ca="1">IF(Table2[[#This Row],[Area ]]="Area 14",Table2[[#This Row],[income]],0)</f>
        <v>0</v>
      </c>
      <c r="BN34" s="4">
        <f ca="1">IF(Table2[[#This Row],[field of work]]="teaching",Table2[[#This Row],[income]],0)</f>
        <v>43301</v>
      </c>
      <c r="BO34" s="5">
        <f ca="1">IF(Table2[[#This Row],[field of work]]="health",Table2[[#This Row],[income]],0)</f>
        <v>0</v>
      </c>
      <c r="BP34" s="5">
        <f ca="1">IF(Table2[[#This Row],[field of work]]="IT",Table2[[#This Row],[income]],0)</f>
        <v>0</v>
      </c>
      <c r="BQ34" s="5">
        <f ca="1">IF(Table2[[#This Row],[field of work]]="agriculture",Table2[[#This Row],[income]],0)</f>
        <v>0</v>
      </c>
      <c r="BR34" s="5">
        <f ca="1">IF(Table2[[#This Row],[field of work]]="contruction",Table2[[#This Row],[income]],0)</f>
        <v>0</v>
      </c>
      <c r="BS34" s="6">
        <f ca="1">IF(Table2[[#This Row],[field of work]]="genral work",Table2[[#This Row],[income]],0)</f>
        <v>0</v>
      </c>
      <c r="BU34" s="4">
        <f ca="1">IF(Table2[[#This Row],[value of debts]]&gt;Table2[[#This Row],[income]],1,0)</f>
        <v>0</v>
      </c>
      <c r="BV34" s="6"/>
      <c r="BX34" s="4">
        <f ca="1">IF(Table2[[#This Row],[Net worth of person]]&gt;$BY$6,Table2[[#This Row],[age]],0)</f>
        <v>30</v>
      </c>
      <c r="BY34" s="6"/>
    </row>
    <row r="35" spans="2:77" x14ac:dyDescent="0.3">
      <c r="B35">
        <f t="shared" ca="1" si="2"/>
        <v>2</v>
      </c>
      <c r="C35" t="str">
        <f t="shared" ca="1" si="0"/>
        <v>women</v>
      </c>
      <c r="D35">
        <f t="shared" ca="1" si="3"/>
        <v>25</v>
      </c>
      <c r="E35">
        <f t="shared" ca="1" si="4"/>
        <v>2</v>
      </c>
      <c r="F35" t="str">
        <f t="shared" ca="1" si="5"/>
        <v>IT</v>
      </c>
      <c r="G35">
        <f t="shared" ca="1" si="6"/>
        <v>2</v>
      </c>
      <c r="H35">
        <f t="shared" ca="1" si="7"/>
        <v>0</v>
      </c>
      <c r="I35">
        <f t="shared" ca="1" si="8"/>
        <v>4</v>
      </c>
      <c r="J35">
        <f t="shared" ca="1" si="9"/>
        <v>1</v>
      </c>
      <c r="K35">
        <f t="shared" ca="1" si="10"/>
        <v>32885</v>
      </c>
      <c r="L35">
        <f t="shared" ca="1" si="11"/>
        <v>10</v>
      </c>
      <c r="M35" t="str">
        <f t="shared" ca="1" si="12"/>
        <v>Area 10</v>
      </c>
      <c r="N35">
        <f t="shared" ca="1" si="24"/>
        <v>197310</v>
      </c>
      <c r="O35">
        <f t="shared" ca="1" si="14"/>
        <v>56215.150924332433</v>
      </c>
      <c r="P35">
        <f t="shared" ca="1" si="25"/>
        <v>28173.987179793643</v>
      </c>
      <c r="Q35">
        <f t="shared" ca="1" si="16"/>
        <v>12517</v>
      </c>
      <c r="R35">
        <f t="shared" ca="1" si="26"/>
        <v>12184.636342005057</v>
      </c>
      <c r="S35">
        <f t="shared" ca="1" si="27"/>
        <v>42213.717754694786</v>
      </c>
      <c r="T35">
        <f t="shared" ca="1" si="28"/>
        <v>267697.70493448846</v>
      </c>
      <c r="U35">
        <f t="shared" ca="1" si="29"/>
        <v>80916.787266337502</v>
      </c>
      <c r="V35">
        <f t="shared" ca="1" si="30"/>
        <v>186780.91766815097</v>
      </c>
      <c r="X35" s="4">
        <f ca="1">IF(Table2[[#This Row],[Gnder]]="men",1,0)</f>
        <v>0</v>
      </c>
      <c r="Y35" s="5">
        <f ca="1">IF(Table2[[#This Row],[Gnder]]="women",1,0)</f>
        <v>1</v>
      </c>
      <c r="Z35" s="5"/>
      <c r="AA35" s="6"/>
      <c r="AB35" s="5"/>
      <c r="AC35" s="4">
        <f ca="1">IF(Table2[[#This Row],[field of work]]="teaching",1,0)</f>
        <v>0</v>
      </c>
      <c r="AD35" s="5">
        <f ca="1">IF(Table2[[#This Row],[field of work]]="health",1,0)</f>
        <v>0</v>
      </c>
      <c r="AE35" s="5">
        <f ca="1">IF(Table2[[#This Row],[field of work]]="IT",1,0)</f>
        <v>1</v>
      </c>
      <c r="AF35" s="5">
        <f ca="1">IF(Table2[[#This Row],[field of work]]="agriculture",1,0)</f>
        <v>0</v>
      </c>
      <c r="AG35" s="5">
        <f ca="1">IF(Table2[[#This Row],[field of work]]="contruction",1,0)</f>
        <v>0</v>
      </c>
      <c r="AH35" s="5">
        <f ca="1">IF(Table2[[#This Row],[field of work]]="genral work",1,0)</f>
        <v>0</v>
      </c>
      <c r="AI35" s="5"/>
      <c r="AJ35" s="5"/>
      <c r="AK35" s="5"/>
      <c r="AL35" s="5"/>
      <c r="AM35" s="5"/>
      <c r="AN35" s="6"/>
      <c r="AP35" s="16">
        <f t="shared" ca="1" si="22"/>
        <v>28173.987179793643</v>
      </c>
      <c r="AQ35" s="6"/>
      <c r="AR35" s="4">
        <f ca="1">IF(Table2[[#This Row],[Value of a person]]&gt;$AS$6,1,0)</f>
        <v>1</v>
      </c>
      <c r="AS35" s="5"/>
      <c r="AT35" s="5"/>
      <c r="AU35" s="6"/>
      <c r="AV35" s="23">
        <f ca="1">Table2[[#This Row],[Mortage left]]/Table2[[#This Row],[Value of house]]</f>
        <v>0.28490776404810925</v>
      </c>
      <c r="AW35" s="5">
        <f t="shared" ca="1" si="23"/>
        <v>1</v>
      </c>
      <c r="AX35" s="5"/>
      <c r="AY35" s="5"/>
      <c r="AZ35" s="4">
        <f ca="1">IF(Table2[[#This Row],[Area ]]="Area 1",Table2[[#This Row],[income]],0)</f>
        <v>0</v>
      </c>
      <c r="BA35" s="5">
        <f ca="1">IF(Table2[[#This Row],[Area ]]="Area 2",Table2[[#This Row],[income]],0)</f>
        <v>0</v>
      </c>
      <c r="BB35" s="5">
        <f ca="1">IF(Table2[[#This Row],[Area ]]="Area 3",Table2[[#This Row],[income]],0)</f>
        <v>0</v>
      </c>
      <c r="BC35" s="5">
        <f ca="1">IF(Table2[[#This Row],[Area ]]="Area 4",Table2[[#This Row],[income]],0)</f>
        <v>0</v>
      </c>
      <c r="BD35" s="5">
        <f ca="1">IF(Table2[[#This Row],[Area ]]="Area 5",Table2[[#This Row],[income]],0)</f>
        <v>0</v>
      </c>
      <c r="BE35" s="5">
        <f ca="1">IF(Table2[[#This Row],[Area ]]="Area 6",Table2[[#This Row],[income]],0)</f>
        <v>0</v>
      </c>
      <c r="BF35" s="5">
        <f ca="1">IF(Table2[[#This Row],[Area ]]="Area 7",Table2[[#This Row],[income]],0)</f>
        <v>0</v>
      </c>
      <c r="BG35" s="5">
        <f ca="1">IF(Table2[[#This Row],[Area ]]="Area 8",Table2[[#This Row],[income]],0)</f>
        <v>0</v>
      </c>
      <c r="BH35" s="5">
        <f ca="1">IF(Table2[[#This Row],[Area ]]="Area 9",Table2[[#This Row],[income]],0)</f>
        <v>0</v>
      </c>
      <c r="BI35" s="5">
        <f ca="1">IF(Table2[[#This Row],[Area ]]="Area 10",Table2[[#This Row],[income]],0)</f>
        <v>32885</v>
      </c>
      <c r="BJ35" s="5">
        <f ca="1">IF(Table2[[#This Row],[Area ]]="Area 6",Table2[[#This Row],[income]],0)</f>
        <v>0</v>
      </c>
      <c r="BK35" s="5">
        <f ca="1">IF(Table2[[#This Row],[Area ]]="Area 12",Table2[[#This Row],[income]],0)</f>
        <v>0</v>
      </c>
      <c r="BL35" s="5">
        <f ca="1">IF(Table2[[#This Row],[Area ]]="Area 13",Table2[[#This Row],[income]],0)</f>
        <v>0</v>
      </c>
      <c r="BM35" s="6">
        <f ca="1">IF(Table2[[#This Row],[Area ]]="Area 14",Table2[[#This Row],[income]],0)</f>
        <v>0</v>
      </c>
      <c r="BN35" s="4">
        <f ca="1">IF(Table2[[#This Row],[field of work]]="teaching",Table2[[#This Row],[income]],0)</f>
        <v>0</v>
      </c>
      <c r="BO35" s="5">
        <f ca="1">IF(Table2[[#This Row],[field of work]]="health",Table2[[#This Row],[income]],0)</f>
        <v>0</v>
      </c>
      <c r="BP35" s="5">
        <f ca="1">IF(Table2[[#This Row],[field of work]]="IT",Table2[[#This Row],[income]],0)</f>
        <v>32885</v>
      </c>
      <c r="BQ35" s="5">
        <f ca="1">IF(Table2[[#This Row],[field of work]]="agriculture",Table2[[#This Row],[income]],0)</f>
        <v>0</v>
      </c>
      <c r="BR35" s="5">
        <f ca="1">IF(Table2[[#This Row],[field of work]]="contruction",Table2[[#This Row],[income]],0)</f>
        <v>0</v>
      </c>
      <c r="BS35" s="6">
        <f ca="1">IF(Table2[[#This Row],[field of work]]="genral work",Table2[[#This Row],[income]],0)</f>
        <v>0</v>
      </c>
      <c r="BU35" s="4">
        <f ca="1">IF(Table2[[#This Row],[value of debts]]&gt;Table2[[#This Row],[income]],1,0)</f>
        <v>1</v>
      </c>
      <c r="BV35" s="6"/>
      <c r="BX35" s="4">
        <f ca="1">IF(Table2[[#This Row],[Net worth of person]]&gt;$BY$6,Table2[[#This Row],[age]],0)</f>
        <v>25</v>
      </c>
      <c r="BY35" s="6"/>
    </row>
    <row r="36" spans="2:77" x14ac:dyDescent="0.3">
      <c r="B36">
        <f t="shared" ca="1" si="2"/>
        <v>2</v>
      </c>
      <c r="C36" t="str">
        <f t="shared" ca="1" si="0"/>
        <v>women</v>
      </c>
      <c r="D36">
        <f t="shared" ca="1" si="3"/>
        <v>40</v>
      </c>
      <c r="E36">
        <f t="shared" ca="1" si="4"/>
        <v>1</v>
      </c>
      <c r="F36" t="str">
        <f t="shared" ca="1" si="5"/>
        <v>health</v>
      </c>
      <c r="G36">
        <f t="shared" ca="1" si="6"/>
        <v>2</v>
      </c>
      <c r="H36">
        <f t="shared" ca="1" si="7"/>
        <v>0</v>
      </c>
      <c r="I36">
        <f t="shared" ca="1" si="8"/>
        <v>3</v>
      </c>
      <c r="J36">
        <f t="shared" ca="1" si="9"/>
        <v>3</v>
      </c>
      <c r="K36">
        <f t="shared" ca="1" si="10"/>
        <v>41003</v>
      </c>
      <c r="L36">
        <f t="shared" ca="1" si="11"/>
        <v>14</v>
      </c>
      <c r="M36" t="str">
        <f t="shared" ca="1" si="12"/>
        <v>Area 14</v>
      </c>
      <c r="N36">
        <f t="shared" ca="1" si="24"/>
        <v>246018</v>
      </c>
      <c r="O36">
        <f t="shared" ca="1" si="14"/>
        <v>210692.06504005118</v>
      </c>
      <c r="P36">
        <f t="shared" ca="1" si="25"/>
        <v>21727.207762447721</v>
      </c>
      <c r="Q36">
        <f t="shared" ca="1" si="16"/>
        <v>17576</v>
      </c>
      <c r="R36">
        <f t="shared" ca="1" si="26"/>
        <v>15714.983334522387</v>
      </c>
      <c r="S36">
        <f t="shared" ca="1" si="27"/>
        <v>28879.590396428313</v>
      </c>
      <c r="T36">
        <f t="shared" ca="1" si="28"/>
        <v>296624.79815887602</v>
      </c>
      <c r="U36">
        <f t="shared" ca="1" si="29"/>
        <v>243983.04837457355</v>
      </c>
      <c r="V36">
        <f t="shared" ca="1" si="30"/>
        <v>52641.749784302461</v>
      </c>
      <c r="X36" s="4">
        <f ca="1">IF(Table2[[#This Row],[Gnder]]="men",1,0)</f>
        <v>0</v>
      </c>
      <c r="Y36" s="5">
        <f ca="1">IF(Table2[[#This Row],[Gnder]]="women",1,0)</f>
        <v>1</v>
      </c>
      <c r="Z36" s="5"/>
      <c r="AA36" s="6"/>
      <c r="AB36" s="5"/>
      <c r="AC36" s="4">
        <f ca="1">IF(Table2[[#This Row],[field of work]]="teaching",1,0)</f>
        <v>0</v>
      </c>
      <c r="AD36" s="5">
        <f ca="1">IF(Table2[[#This Row],[field of work]]="health",1,0)</f>
        <v>1</v>
      </c>
      <c r="AE36" s="5">
        <f ca="1">IF(Table2[[#This Row],[field of work]]="IT",1,0)</f>
        <v>0</v>
      </c>
      <c r="AF36" s="5">
        <f ca="1">IF(Table2[[#This Row],[field of work]]="agriculture",1,0)</f>
        <v>0</v>
      </c>
      <c r="AG36" s="5">
        <f ca="1">IF(Table2[[#This Row],[field of work]]="contruction",1,0)</f>
        <v>0</v>
      </c>
      <c r="AH36" s="5">
        <f ca="1">IF(Table2[[#This Row],[field of work]]="genral work",1,0)</f>
        <v>0</v>
      </c>
      <c r="AI36" s="5"/>
      <c r="AJ36" s="5"/>
      <c r="AK36" s="5"/>
      <c r="AL36" s="5"/>
      <c r="AM36" s="5"/>
      <c r="AN36" s="6"/>
      <c r="AP36" s="16">
        <f t="shared" ca="1" si="22"/>
        <v>7242.4025874825738</v>
      </c>
      <c r="AQ36" s="6"/>
      <c r="AR36" s="4">
        <f ca="1">IF(Table2[[#This Row],[Value of a person]]&gt;$AS$6,1,0)</f>
        <v>1</v>
      </c>
      <c r="AS36" s="5"/>
      <c r="AT36" s="5"/>
      <c r="AU36" s="6"/>
      <c r="AV36" s="23">
        <f ca="1">Table2[[#This Row],[Mortage left]]/Table2[[#This Row],[Value of house]]</f>
        <v>0.85640914502211696</v>
      </c>
      <c r="AW36" s="5">
        <f t="shared" ca="1" si="23"/>
        <v>0</v>
      </c>
      <c r="AX36" s="5"/>
      <c r="AY36" s="5"/>
      <c r="AZ36" s="4">
        <f ca="1">IF(Table2[[#This Row],[Area ]]="Area 1",Table2[[#This Row],[income]],0)</f>
        <v>0</v>
      </c>
      <c r="BA36" s="5">
        <f ca="1">IF(Table2[[#This Row],[Area ]]="Area 2",Table2[[#This Row],[income]],0)</f>
        <v>0</v>
      </c>
      <c r="BB36" s="5">
        <f ca="1">IF(Table2[[#This Row],[Area ]]="Area 3",Table2[[#This Row],[income]],0)</f>
        <v>0</v>
      </c>
      <c r="BC36" s="5">
        <f ca="1">IF(Table2[[#This Row],[Area ]]="Area 4",Table2[[#This Row],[income]],0)</f>
        <v>0</v>
      </c>
      <c r="BD36" s="5">
        <f ca="1">IF(Table2[[#This Row],[Area ]]="Area 5",Table2[[#This Row],[income]],0)</f>
        <v>0</v>
      </c>
      <c r="BE36" s="5">
        <f ca="1">IF(Table2[[#This Row],[Area ]]="Area 6",Table2[[#This Row],[income]],0)</f>
        <v>0</v>
      </c>
      <c r="BF36" s="5">
        <f ca="1">IF(Table2[[#This Row],[Area ]]="Area 7",Table2[[#This Row],[income]],0)</f>
        <v>0</v>
      </c>
      <c r="BG36" s="5">
        <f ca="1">IF(Table2[[#This Row],[Area ]]="Area 8",Table2[[#This Row],[income]],0)</f>
        <v>0</v>
      </c>
      <c r="BH36" s="5">
        <f ca="1">IF(Table2[[#This Row],[Area ]]="Area 9",Table2[[#This Row],[income]],0)</f>
        <v>0</v>
      </c>
      <c r="BI36" s="5">
        <f ca="1">IF(Table2[[#This Row],[Area ]]="Area 10",Table2[[#This Row],[income]],0)</f>
        <v>0</v>
      </c>
      <c r="BJ36" s="5">
        <f ca="1">IF(Table2[[#This Row],[Area ]]="Area 6",Table2[[#This Row],[income]],0)</f>
        <v>0</v>
      </c>
      <c r="BK36" s="5">
        <f ca="1">IF(Table2[[#This Row],[Area ]]="Area 12",Table2[[#This Row],[income]],0)</f>
        <v>0</v>
      </c>
      <c r="BL36" s="5">
        <f ca="1">IF(Table2[[#This Row],[Area ]]="Area 13",Table2[[#This Row],[income]],0)</f>
        <v>0</v>
      </c>
      <c r="BM36" s="6">
        <f ca="1">IF(Table2[[#This Row],[Area ]]="Area 14",Table2[[#This Row],[income]],0)</f>
        <v>41003</v>
      </c>
      <c r="BN36" s="4">
        <f ca="1">IF(Table2[[#This Row],[field of work]]="teaching",Table2[[#This Row],[income]],0)</f>
        <v>0</v>
      </c>
      <c r="BO36" s="5">
        <f ca="1">IF(Table2[[#This Row],[field of work]]="health",Table2[[#This Row],[income]],0)</f>
        <v>41003</v>
      </c>
      <c r="BP36" s="5">
        <f ca="1">IF(Table2[[#This Row],[field of work]]="IT",Table2[[#This Row],[income]],0)</f>
        <v>0</v>
      </c>
      <c r="BQ36" s="5">
        <f ca="1">IF(Table2[[#This Row],[field of work]]="agriculture",Table2[[#This Row],[income]],0)</f>
        <v>0</v>
      </c>
      <c r="BR36" s="5">
        <f ca="1">IF(Table2[[#This Row],[field of work]]="contruction",Table2[[#This Row],[income]],0)</f>
        <v>0</v>
      </c>
      <c r="BS36" s="6">
        <f ca="1">IF(Table2[[#This Row],[field of work]]="genral work",Table2[[#This Row],[income]],0)</f>
        <v>0</v>
      </c>
      <c r="BU36" s="4">
        <f ca="1">IF(Table2[[#This Row],[value of debts]]&gt;Table2[[#This Row],[income]],1,0)</f>
        <v>1</v>
      </c>
      <c r="BV36" s="6"/>
      <c r="BX36" s="4">
        <f ca="1">IF(Table2[[#This Row],[Net worth of person]]&gt;$BY$6,Table2[[#This Row],[age]],0)</f>
        <v>0</v>
      </c>
      <c r="BY36" s="6"/>
    </row>
    <row r="37" spans="2:77" x14ac:dyDescent="0.3">
      <c r="B37">
        <f t="shared" ca="1" si="2"/>
        <v>2</v>
      </c>
      <c r="C37" t="str">
        <f t="shared" ca="1" si="0"/>
        <v>women</v>
      </c>
      <c r="D37">
        <f t="shared" ca="1" si="3"/>
        <v>41</v>
      </c>
      <c r="E37">
        <f t="shared" ca="1" si="4"/>
        <v>3</v>
      </c>
      <c r="F37" t="str">
        <f t="shared" ca="1" si="5"/>
        <v>teaching</v>
      </c>
      <c r="G37">
        <f t="shared" ca="1" si="6"/>
        <v>2</v>
      </c>
      <c r="H37">
        <f t="shared" ca="1" si="7"/>
        <v>0</v>
      </c>
      <c r="I37">
        <f t="shared" ca="1" si="8"/>
        <v>3</v>
      </c>
      <c r="J37">
        <f t="shared" ca="1" si="9"/>
        <v>2</v>
      </c>
      <c r="K37">
        <f t="shared" ca="1" si="10"/>
        <v>81623</v>
      </c>
      <c r="L37">
        <f t="shared" ca="1" si="11"/>
        <v>13</v>
      </c>
      <c r="M37" t="str">
        <f t="shared" ca="1" si="12"/>
        <v>Area 13</v>
      </c>
      <c r="N37">
        <f t="shared" ca="1" si="24"/>
        <v>326492</v>
      </c>
      <c r="O37">
        <f t="shared" ca="1" si="14"/>
        <v>25204.185652017892</v>
      </c>
      <c r="P37">
        <f t="shared" ca="1" si="25"/>
        <v>110751.36214286034</v>
      </c>
      <c r="Q37">
        <f t="shared" ca="1" si="16"/>
        <v>96837</v>
      </c>
      <c r="R37">
        <f t="shared" ca="1" si="26"/>
        <v>119028.64684362973</v>
      </c>
      <c r="S37">
        <f t="shared" ca="1" si="27"/>
        <v>12291.182048392879</v>
      </c>
      <c r="T37">
        <f t="shared" ca="1" si="28"/>
        <v>449534.5441912532</v>
      </c>
      <c r="U37">
        <f t="shared" ca="1" si="29"/>
        <v>241069.8324956476</v>
      </c>
      <c r="V37">
        <f t="shared" ca="1" si="30"/>
        <v>208464.7116956056</v>
      </c>
      <c r="X37" s="4">
        <f ca="1">IF(Table2[[#This Row],[Gnder]]="men",1,0)</f>
        <v>0</v>
      </c>
      <c r="Y37" s="5">
        <f ca="1">IF(Table2[[#This Row],[Gnder]]="women",1,0)</f>
        <v>1</v>
      </c>
      <c r="Z37" s="5"/>
      <c r="AA37" s="6"/>
      <c r="AB37" s="5"/>
      <c r="AC37" s="4">
        <f ca="1">IF(Table2[[#This Row],[field of work]]="teaching",1,0)</f>
        <v>1</v>
      </c>
      <c r="AD37" s="5">
        <f ca="1">IF(Table2[[#This Row],[field of work]]="health",1,0)</f>
        <v>0</v>
      </c>
      <c r="AE37" s="5">
        <f ca="1">IF(Table2[[#This Row],[field of work]]="IT",1,0)</f>
        <v>0</v>
      </c>
      <c r="AF37" s="5">
        <f ca="1">IF(Table2[[#This Row],[field of work]]="agriculture",1,0)</f>
        <v>0</v>
      </c>
      <c r="AG37" s="5">
        <f ca="1">IF(Table2[[#This Row],[field of work]]="contruction",1,0)</f>
        <v>0</v>
      </c>
      <c r="AH37" s="5">
        <f ca="1">IF(Table2[[#This Row],[field of work]]="genral work",1,0)</f>
        <v>0</v>
      </c>
      <c r="AI37" s="5"/>
      <c r="AJ37" s="5"/>
      <c r="AK37" s="5"/>
      <c r="AL37" s="5"/>
      <c r="AM37" s="5"/>
      <c r="AN37" s="6"/>
      <c r="AP37" s="16">
        <f t="shared" ca="1" si="22"/>
        <v>55375.681071430168</v>
      </c>
      <c r="AQ37" s="6"/>
      <c r="AR37" s="4">
        <f ca="1">IF(Table2[[#This Row],[Value of a person]]&gt;$AS$6,1,0)</f>
        <v>1</v>
      </c>
      <c r="AS37" s="5"/>
      <c r="AT37" s="5"/>
      <c r="AU37" s="6"/>
      <c r="AV37" s="23">
        <f ca="1">Table2[[#This Row],[Mortage left]]/Table2[[#This Row],[Value of house]]</f>
        <v>7.7196947098299162E-2</v>
      </c>
      <c r="AW37" s="5">
        <f t="shared" ca="1" si="23"/>
        <v>1</v>
      </c>
      <c r="AX37" s="5"/>
      <c r="AY37" s="5"/>
      <c r="AZ37" s="4">
        <f ca="1">IF(Table2[[#This Row],[Area ]]="Area 1",Table2[[#This Row],[income]],0)</f>
        <v>0</v>
      </c>
      <c r="BA37" s="5">
        <f ca="1">IF(Table2[[#This Row],[Area ]]="Area 2",Table2[[#This Row],[income]],0)</f>
        <v>0</v>
      </c>
      <c r="BB37" s="5">
        <f ca="1">IF(Table2[[#This Row],[Area ]]="Area 3",Table2[[#This Row],[income]],0)</f>
        <v>0</v>
      </c>
      <c r="BC37" s="5">
        <f ca="1">IF(Table2[[#This Row],[Area ]]="Area 4",Table2[[#This Row],[income]],0)</f>
        <v>0</v>
      </c>
      <c r="BD37" s="5">
        <f ca="1">IF(Table2[[#This Row],[Area ]]="Area 5",Table2[[#This Row],[income]],0)</f>
        <v>0</v>
      </c>
      <c r="BE37" s="5">
        <f ca="1">IF(Table2[[#This Row],[Area ]]="Area 6",Table2[[#This Row],[income]],0)</f>
        <v>0</v>
      </c>
      <c r="BF37" s="5">
        <f ca="1">IF(Table2[[#This Row],[Area ]]="Area 7",Table2[[#This Row],[income]],0)</f>
        <v>0</v>
      </c>
      <c r="BG37" s="5">
        <f ca="1">IF(Table2[[#This Row],[Area ]]="Area 8",Table2[[#This Row],[income]],0)</f>
        <v>0</v>
      </c>
      <c r="BH37" s="5">
        <f ca="1">IF(Table2[[#This Row],[Area ]]="Area 9",Table2[[#This Row],[income]],0)</f>
        <v>0</v>
      </c>
      <c r="BI37" s="5">
        <f ca="1">IF(Table2[[#This Row],[Area ]]="Area 10",Table2[[#This Row],[income]],0)</f>
        <v>0</v>
      </c>
      <c r="BJ37" s="5">
        <f ca="1">IF(Table2[[#This Row],[Area ]]="Area 6",Table2[[#This Row],[income]],0)</f>
        <v>0</v>
      </c>
      <c r="BK37" s="5">
        <f ca="1">IF(Table2[[#This Row],[Area ]]="Area 12",Table2[[#This Row],[income]],0)</f>
        <v>0</v>
      </c>
      <c r="BL37" s="5">
        <f ca="1">IF(Table2[[#This Row],[Area ]]="Area 13",Table2[[#This Row],[income]],0)</f>
        <v>81623</v>
      </c>
      <c r="BM37" s="6">
        <f ca="1">IF(Table2[[#This Row],[Area ]]="Area 14",Table2[[#This Row],[income]],0)</f>
        <v>0</v>
      </c>
      <c r="BN37" s="4">
        <f ca="1">IF(Table2[[#This Row],[field of work]]="teaching",Table2[[#This Row],[income]],0)</f>
        <v>81623</v>
      </c>
      <c r="BO37" s="5">
        <f ca="1">IF(Table2[[#This Row],[field of work]]="health",Table2[[#This Row],[income]],0)</f>
        <v>0</v>
      </c>
      <c r="BP37" s="5">
        <f ca="1">IF(Table2[[#This Row],[field of work]]="IT",Table2[[#This Row],[income]],0)</f>
        <v>0</v>
      </c>
      <c r="BQ37" s="5">
        <f ca="1">IF(Table2[[#This Row],[field of work]]="agriculture",Table2[[#This Row],[income]],0)</f>
        <v>0</v>
      </c>
      <c r="BR37" s="5">
        <f ca="1">IF(Table2[[#This Row],[field of work]]="contruction",Table2[[#This Row],[income]],0)</f>
        <v>0</v>
      </c>
      <c r="BS37" s="6">
        <f ca="1">IF(Table2[[#This Row],[field of work]]="genral work",Table2[[#This Row],[income]],0)</f>
        <v>0</v>
      </c>
      <c r="BU37" s="4">
        <f ca="1">IF(Table2[[#This Row],[value of debts]]&gt;Table2[[#This Row],[income]],1,0)</f>
        <v>1</v>
      </c>
      <c r="BV37" s="6"/>
      <c r="BX37" s="4">
        <f ca="1">IF(Table2[[#This Row],[Net worth of person]]&gt;$BY$6,Table2[[#This Row],[age]],0)</f>
        <v>41</v>
      </c>
      <c r="BY37" s="6"/>
    </row>
    <row r="38" spans="2:77" x14ac:dyDescent="0.3">
      <c r="B38">
        <f t="shared" ca="1" si="2"/>
        <v>2</v>
      </c>
      <c r="C38" t="str">
        <f t="shared" ca="1" si="0"/>
        <v>women</v>
      </c>
      <c r="D38">
        <f t="shared" ca="1" si="3"/>
        <v>33</v>
      </c>
      <c r="E38">
        <f t="shared" ca="1" si="4"/>
        <v>4</v>
      </c>
      <c r="F38" t="str">
        <f t="shared" ca="1" si="5"/>
        <v>genral work</v>
      </c>
      <c r="G38">
        <f t="shared" ca="1" si="6"/>
        <v>3</v>
      </c>
      <c r="H38">
        <f t="shared" ca="1" si="7"/>
        <v>0</v>
      </c>
      <c r="I38">
        <f t="shared" ca="1" si="8"/>
        <v>4</v>
      </c>
      <c r="J38">
        <f t="shared" ca="1" si="9"/>
        <v>3</v>
      </c>
      <c r="K38">
        <f t="shared" ca="1" si="10"/>
        <v>64203</v>
      </c>
      <c r="L38">
        <f t="shared" ca="1" si="11"/>
        <v>6</v>
      </c>
      <c r="M38" t="str">
        <f t="shared" ca="1" si="12"/>
        <v>Area 6</v>
      </c>
      <c r="N38">
        <f t="shared" ca="1" si="24"/>
        <v>321015</v>
      </c>
      <c r="O38">
        <f t="shared" ca="1" si="14"/>
        <v>85344.618757158576</v>
      </c>
      <c r="P38">
        <f t="shared" ca="1" si="25"/>
        <v>124090.38984635391</v>
      </c>
      <c r="Q38">
        <f t="shared" ca="1" si="16"/>
        <v>58110</v>
      </c>
      <c r="R38">
        <f t="shared" ca="1" si="26"/>
        <v>36515.249593930312</v>
      </c>
      <c r="S38">
        <f t="shared" ca="1" si="27"/>
        <v>59562.223227837057</v>
      </c>
      <c r="T38">
        <f t="shared" ca="1" si="28"/>
        <v>504667.61307419097</v>
      </c>
      <c r="U38">
        <f t="shared" ca="1" si="29"/>
        <v>179969.86835108889</v>
      </c>
      <c r="V38">
        <f t="shared" ca="1" si="30"/>
        <v>324697.74472310208</v>
      </c>
      <c r="X38" s="4">
        <f ca="1">IF(Table2[[#This Row],[Gnder]]="men",1,0)</f>
        <v>0</v>
      </c>
      <c r="Y38" s="5">
        <f ca="1">IF(Table2[[#This Row],[Gnder]]="women",1,0)</f>
        <v>1</v>
      </c>
      <c r="Z38" s="5"/>
      <c r="AA38" s="6"/>
      <c r="AB38" s="5"/>
      <c r="AC38" s="4">
        <f ca="1">IF(Table2[[#This Row],[field of work]]="teaching",1,0)</f>
        <v>0</v>
      </c>
      <c r="AD38" s="5">
        <f ca="1">IF(Table2[[#This Row],[field of work]]="health",1,0)</f>
        <v>0</v>
      </c>
      <c r="AE38" s="5">
        <f ca="1">IF(Table2[[#This Row],[field of work]]="IT",1,0)</f>
        <v>0</v>
      </c>
      <c r="AF38" s="5">
        <f ca="1">IF(Table2[[#This Row],[field of work]]="agriculture",1,0)</f>
        <v>0</v>
      </c>
      <c r="AG38" s="5">
        <f ca="1">IF(Table2[[#This Row],[field of work]]="contruction",1,0)</f>
        <v>0</v>
      </c>
      <c r="AH38" s="5">
        <f ca="1">IF(Table2[[#This Row],[field of work]]="genral work",1,0)</f>
        <v>1</v>
      </c>
      <c r="AI38" s="5"/>
      <c r="AJ38" s="5"/>
      <c r="AK38" s="5"/>
      <c r="AL38" s="5"/>
      <c r="AM38" s="5"/>
      <c r="AN38" s="6"/>
      <c r="AP38" s="16">
        <f t="shared" ca="1" si="22"/>
        <v>41363.463282117969</v>
      </c>
      <c r="AQ38" s="6"/>
      <c r="AR38" s="4">
        <f ca="1">IF(Table2[[#This Row],[Value of a person]]&gt;$AS$6,1,0)</f>
        <v>1</v>
      </c>
      <c r="AS38" s="5"/>
      <c r="AT38" s="5"/>
      <c r="AU38" s="6"/>
      <c r="AV38" s="23">
        <f ca="1">Table2[[#This Row],[Mortage left]]/Table2[[#This Row],[Value of house]]</f>
        <v>0.26585866316888174</v>
      </c>
      <c r="AW38" s="5">
        <f t="shared" ca="1" si="23"/>
        <v>1</v>
      </c>
      <c r="AX38" s="5"/>
      <c r="AY38" s="5"/>
      <c r="AZ38" s="4">
        <f ca="1">IF(Table2[[#This Row],[Area ]]="Area 1",Table2[[#This Row],[income]],0)</f>
        <v>0</v>
      </c>
      <c r="BA38" s="5">
        <f ca="1">IF(Table2[[#This Row],[Area ]]="Area 2",Table2[[#This Row],[income]],0)</f>
        <v>0</v>
      </c>
      <c r="BB38" s="5">
        <f ca="1">IF(Table2[[#This Row],[Area ]]="Area 3",Table2[[#This Row],[income]],0)</f>
        <v>0</v>
      </c>
      <c r="BC38" s="5">
        <f ca="1">IF(Table2[[#This Row],[Area ]]="Area 4",Table2[[#This Row],[income]],0)</f>
        <v>0</v>
      </c>
      <c r="BD38" s="5">
        <f ca="1">IF(Table2[[#This Row],[Area ]]="Area 5",Table2[[#This Row],[income]],0)</f>
        <v>0</v>
      </c>
      <c r="BE38" s="5">
        <f ca="1">IF(Table2[[#This Row],[Area ]]="Area 6",Table2[[#This Row],[income]],0)</f>
        <v>64203</v>
      </c>
      <c r="BF38" s="5">
        <f ca="1">IF(Table2[[#This Row],[Area ]]="Area 7",Table2[[#This Row],[income]],0)</f>
        <v>0</v>
      </c>
      <c r="BG38" s="5">
        <f ca="1">IF(Table2[[#This Row],[Area ]]="Area 8",Table2[[#This Row],[income]],0)</f>
        <v>0</v>
      </c>
      <c r="BH38" s="5">
        <f ca="1">IF(Table2[[#This Row],[Area ]]="Area 9",Table2[[#This Row],[income]],0)</f>
        <v>0</v>
      </c>
      <c r="BI38" s="5">
        <f ca="1">IF(Table2[[#This Row],[Area ]]="Area 10",Table2[[#This Row],[income]],0)</f>
        <v>0</v>
      </c>
      <c r="BJ38" s="5">
        <f ca="1">IF(Table2[[#This Row],[Area ]]="Area 6",Table2[[#This Row],[income]],0)</f>
        <v>64203</v>
      </c>
      <c r="BK38" s="5">
        <f ca="1">IF(Table2[[#This Row],[Area ]]="Area 12",Table2[[#This Row],[income]],0)</f>
        <v>0</v>
      </c>
      <c r="BL38" s="5">
        <f ca="1">IF(Table2[[#This Row],[Area ]]="Area 13",Table2[[#This Row],[income]],0)</f>
        <v>0</v>
      </c>
      <c r="BM38" s="6">
        <f ca="1">IF(Table2[[#This Row],[Area ]]="Area 14",Table2[[#This Row],[income]],0)</f>
        <v>0</v>
      </c>
      <c r="BN38" s="4">
        <f ca="1">IF(Table2[[#This Row],[field of work]]="teaching",Table2[[#This Row],[income]],0)</f>
        <v>0</v>
      </c>
      <c r="BO38" s="5">
        <f ca="1">IF(Table2[[#This Row],[field of work]]="health",Table2[[#This Row],[income]],0)</f>
        <v>0</v>
      </c>
      <c r="BP38" s="5">
        <f ca="1">IF(Table2[[#This Row],[field of work]]="IT",Table2[[#This Row],[income]],0)</f>
        <v>0</v>
      </c>
      <c r="BQ38" s="5">
        <f ca="1">IF(Table2[[#This Row],[field of work]]="agriculture",Table2[[#This Row],[income]],0)</f>
        <v>0</v>
      </c>
      <c r="BR38" s="5">
        <f ca="1">IF(Table2[[#This Row],[field of work]]="contruction",Table2[[#This Row],[income]],0)</f>
        <v>0</v>
      </c>
      <c r="BS38" s="6">
        <f ca="1">IF(Table2[[#This Row],[field of work]]="genral work",Table2[[#This Row],[income]],0)</f>
        <v>64203</v>
      </c>
      <c r="BU38" s="4">
        <f ca="1">IF(Table2[[#This Row],[value of debts]]&gt;Table2[[#This Row],[income]],1,0)</f>
        <v>1</v>
      </c>
      <c r="BV38" s="6"/>
      <c r="BX38" s="4">
        <f ca="1">IF(Table2[[#This Row],[Net worth of person]]&gt;$BY$6,Table2[[#This Row],[age]],0)</f>
        <v>33</v>
      </c>
      <c r="BY38" s="6"/>
    </row>
    <row r="39" spans="2:77" x14ac:dyDescent="0.3">
      <c r="B39">
        <f t="shared" ca="1" si="2"/>
        <v>1</v>
      </c>
      <c r="C39" t="str">
        <f t="shared" ca="1" si="0"/>
        <v>men</v>
      </c>
      <c r="D39">
        <f t="shared" ca="1" si="3"/>
        <v>26</v>
      </c>
      <c r="E39">
        <f t="shared" ca="1" si="4"/>
        <v>6</v>
      </c>
      <c r="F39" t="str">
        <f t="shared" ca="1" si="5"/>
        <v>contruction</v>
      </c>
      <c r="G39">
        <f t="shared" ca="1" si="6"/>
        <v>3</v>
      </c>
      <c r="H39">
        <f t="shared" ca="1" si="7"/>
        <v>0</v>
      </c>
      <c r="I39">
        <f t="shared" ca="1" si="8"/>
        <v>2</v>
      </c>
      <c r="J39">
        <f t="shared" ca="1" si="9"/>
        <v>2</v>
      </c>
      <c r="K39">
        <f t="shared" ca="1" si="10"/>
        <v>46739</v>
      </c>
      <c r="L39">
        <f t="shared" ca="1" si="11"/>
        <v>14</v>
      </c>
      <c r="M39" t="str">
        <f t="shared" ca="1" si="12"/>
        <v>Area 14</v>
      </c>
      <c r="N39">
        <f t="shared" ca="1" si="24"/>
        <v>140217</v>
      </c>
      <c r="O39">
        <f t="shared" ca="1" si="14"/>
        <v>100445.98883558135</v>
      </c>
      <c r="P39">
        <f t="shared" ca="1" si="25"/>
        <v>33008.532924783285</v>
      </c>
      <c r="Q39">
        <f t="shared" ca="1" si="16"/>
        <v>20328</v>
      </c>
      <c r="R39">
        <f t="shared" ca="1" si="26"/>
        <v>56721.83102895286</v>
      </c>
      <c r="S39">
        <f t="shared" ca="1" si="27"/>
        <v>46332.589711195513</v>
      </c>
      <c r="T39">
        <f t="shared" ca="1" si="28"/>
        <v>219558.1226359788</v>
      </c>
      <c r="U39">
        <f t="shared" ca="1" si="29"/>
        <v>177495.81986453419</v>
      </c>
      <c r="V39">
        <f t="shared" ca="1" si="30"/>
        <v>42062.302771444607</v>
      </c>
      <c r="X39" s="4">
        <f ca="1">IF(Table2[[#This Row],[Gnder]]="men",1,0)</f>
        <v>1</v>
      </c>
      <c r="Y39" s="5">
        <f ca="1">IF(Table2[[#This Row],[Gnder]]="women",1,0)</f>
        <v>0</v>
      </c>
      <c r="Z39" s="5"/>
      <c r="AA39" s="6"/>
      <c r="AB39" s="5"/>
      <c r="AC39" s="4">
        <f ca="1">IF(Table2[[#This Row],[field of work]]="teaching",1,0)</f>
        <v>0</v>
      </c>
      <c r="AD39" s="5">
        <f ca="1">IF(Table2[[#This Row],[field of work]]="health",1,0)</f>
        <v>0</v>
      </c>
      <c r="AE39" s="5">
        <f ca="1">IF(Table2[[#This Row],[field of work]]="IT",1,0)</f>
        <v>0</v>
      </c>
      <c r="AF39" s="5">
        <f ca="1">IF(Table2[[#This Row],[field of work]]="agriculture",1,0)</f>
        <v>0</v>
      </c>
      <c r="AG39" s="5">
        <f ca="1">IF(Table2[[#This Row],[field of work]]="contruction",1,0)</f>
        <v>1</v>
      </c>
      <c r="AH39" s="5">
        <f ca="1">IF(Table2[[#This Row],[field of work]]="genral work",1,0)</f>
        <v>0</v>
      </c>
      <c r="AI39" s="5"/>
      <c r="AJ39" s="5"/>
      <c r="AK39" s="5"/>
      <c r="AL39" s="5"/>
      <c r="AM39" s="5"/>
      <c r="AN39" s="6"/>
      <c r="AP39" s="16">
        <f t="shared" ca="1" si="22"/>
        <v>16504.266462391643</v>
      </c>
      <c r="AQ39" s="6"/>
      <c r="AR39" s="4">
        <f ca="1">IF(Table2[[#This Row],[Value of a person]]&gt;$AS$6,1,0)</f>
        <v>1</v>
      </c>
      <c r="AS39" s="5"/>
      <c r="AT39" s="5"/>
      <c r="AU39" s="6"/>
      <c r="AV39" s="23">
        <f ca="1">Table2[[#This Row],[Mortage left]]/Table2[[#This Row],[Value of house]]</f>
        <v>0.71636098929217817</v>
      </c>
      <c r="AW39" s="5">
        <f t="shared" ca="1" si="23"/>
        <v>0</v>
      </c>
      <c r="AX39" s="5"/>
      <c r="AY39" s="5"/>
      <c r="AZ39" s="4">
        <f ca="1">IF(Table2[[#This Row],[Area ]]="Area 1",Table2[[#This Row],[income]],0)</f>
        <v>0</v>
      </c>
      <c r="BA39" s="5">
        <f ca="1">IF(Table2[[#This Row],[Area ]]="Area 2",Table2[[#This Row],[income]],0)</f>
        <v>0</v>
      </c>
      <c r="BB39" s="5">
        <f ca="1">IF(Table2[[#This Row],[Area ]]="Area 3",Table2[[#This Row],[income]],0)</f>
        <v>0</v>
      </c>
      <c r="BC39" s="5">
        <f ca="1">IF(Table2[[#This Row],[Area ]]="Area 4",Table2[[#This Row],[income]],0)</f>
        <v>0</v>
      </c>
      <c r="BD39" s="5">
        <f ca="1">IF(Table2[[#This Row],[Area ]]="Area 5",Table2[[#This Row],[income]],0)</f>
        <v>0</v>
      </c>
      <c r="BE39" s="5">
        <f ca="1">IF(Table2[[#This Row],[Area ]]="Area 6",Table2[[#This Row],[income]],0)</f>
        <v>0</v>
      </c>
      <c r="BF39" s="5">
        <f ca="1">IF(Table2[[#This Row],[Area ]]="Area 7",Table2[[#This Row],[income]],0)</f>
        <v>0</v>
      </c>
      <c r="BG39" s="5">
        <f ca="1">IF(Table2[[#This Row],[Area ]]="Area 8",Table2[[#This Row],[income]],0)</f>
        <v>0</v>
      </c>
      <c r="BH39" s="5">
        <f ca="1">IF(Table2[[#This Row],[Area ]]="Area 9",Table2[[#This Row],[income]],0)</f>
        <v>0</v>
      </c>
      <c r="BI39" s="5">
        <f ca="1">IF(Table2[[#This Row],[Area ]]="Area 10",Table2[[#This Row],[income]],0)</f>
        <v>0</v>
      </c>
      <c r="BJ39" s="5">
        <f ca="1">IF(Table2[[#This Row],[Area ]]="Area 6",Table2[[#This Row],[income]],0)</f>
        <v>0</v>
      </c>
      <c r="BK39" s="5">
        <f ca="1">IF(Table2[[#This Row],[Area ]]="Area 12",Table2[[#This Row],[income]],0)</f>
        <v>0</v>
      </c>
      <c r="BL39" s="5">
        <f ca="1">IF(Table2[[#This Row],[Area ]]="Area 13",Table2[[#This Row],[income]],0)</f>
        <v>0</v>
      </c>
      <c r="BM39" s="6">
        <f ca="1">IF(Table2[[#This Row],[Area ]]="Area 14",Table2[[#This Row],[income]],0)</f>
        <v>46739</v>
      </c>
      <c r="BN39" s="4">
        <f ca="1">IF(Table2[[#This Row],[field of work]]="teaching",Table2[[#This Row],[income]],0)</f>
        <v>0</v>
      </c>
      <c r="BO39" s="5">
        <f ca="1">IF(Table2[[#This Row],[field of work]]="health",Table2[[#This Row],[income]],0)</f>
        <v>0</v>
      </c>
      <c r="BP39" s="5">
        <f ca="1">IF(Table2[[#This Row],[field of work]]="IT",Table2[[#This Row],[income]],0)</f>
        <v>0</v>
      </c>
      <c r="BQ39" s="5">
        <f ca="1">IF(Table2[[#This Row],[field of work]]="agriculture",Table2[[#This Row],[income]],0)</f>
        <v>0</v>
      </c>
      <c r="BR39" s="5">
        <f ca="1">IF(Table2[[#This Row],[field of work]]="contruction",Table2[[#This Row],[income]],0)</f>
        <v>46739</v>
      </c>
      <c r="BS39" s="6">
        <f ca="1">IF(Table2[[#This Row],[field of work]]="genral work",Table2[[#This Row],[income]],0)</f>
        <v>0</v>
      </c>
      <c r="BU39" s="4">
        <f ca="1">IF(Table2[[#This Row],[value of debts]]&gt;Table2[[#This Row],[income]],1,0)</f>
        <v>1</v>
      </c>
      <c r="BV39" s="6"/>
      <c r="BX39" s="4">
        <f ca="1">IF(Table2[[#This Row],[Net worth of person]]&gt;$BY$6,Table2[[#This Row],[age]],0)</f>
        <v>0</v>
      </c>
      <c r="BY39" s="6"/>
    </row>
    <row r="40" spans="2:77" x14ac:dyDescent="0.3">
      <c r="B40">
        <f t="shared" ca="1" si="2"/>
        <v>1</v>
      </c>
      <c r="C40" t="str">
        <f t="shared" ca="1" si="0"/>
        <v>men</v>
      </c>
      <c r="D40">
        <f t="shared" ca="1" si="3"/>
        <v>43</v>
      </c>
      <c r="E40">
        <f t="shared" ca="1" si="4"/>
        <v>3</v>
      </c>
      <c r="F40" t="str">
        <f t="shared" ca="1" si="5"/>
        <v>teaching</v>
      </c>
      <c r="G40">
        <f t="shared" ca="1" si="6"/>
        <v>5</v>
      </c>
      <c r="H40">
        <f t="shared" ca="1" si="7"/>
        <v>0</v>
      </c>
      <c r="I40">
        <f t="shared" ca="1" si="8"/>
        <v>4</v>
      </c>
      <c r="J40">
        <f t="shared" ca="1" si="9"/>
        <v>1</v>
      </c>
      <c r="K40">
        <f t="shared" ca="1" si="10"/>
        <v>52316</v>
      </c>
      <c r="L40">
        <f t="shared" ca="1" si="11"/>
        <v>9</v>
      </c>
      <c r="M40" t="str">
        <f t="shared" ca="1" si="12"/>
        <v>Area 9</v>
      </c>
      <c r="N40">
        <f t="shared" ca="1" si="24"/>
        <v>209264</v>
      </c>
      <c r="O40">
        <f t="shared" ca="1" si="14"/>
        <v>71534.965840795834</v>
      </c>
      <c r="P40">
        <f t="shared" ca="1" si="25"/>
        <v>18597.129184879133</v>
      </c>
      <c r="Q40">
        <f t="shared" ca="1" si="16"/>
        <v>14250</v>
      </c>
      <c r="R40">
        <f t="shared" ca="1" si="26"/>
        <v>20847.851598131194</v>
      </c>
      <c r="S40">
        <f t="shared" ca="1" si="27"/>
        <v>62501.521571479097</v>
      </c>
      <c r="T40">
        <f t="shared" ca="1" si="28"/>
        <v>290362.65075635823</v>
      </c>
      <c r="U40">
        <f t="shared" ca="1" si="29"/>
        <v>106632.81743892703</v>
      </c>
      <c r="V40">
        <f t="shared" ca="1" si="30"/>
        <v>183729.83331743121</v>
      </c>
      <c r="X40" s="4">
        <f ca="1">IF(Table2[[#This Row],[Gnder]]="men",1,0)</f>
        <v>1</v>
      </c>
      <c r="Y40" s="5">
        <f ca="1">IF(Table2[[#This Row],[Gnder]]="women",1,0)</f>
        <v>0</v>
      </c>
      <c r="Z40" s="5"/>
      <c r="AA40" s="6"/>
      <c r="AB40" s="5"/>
      <c r="AC40" s="4">
        <f ca="1">IF(Table2[[#This Row],[field of work]]="teaching",1,0)</f>
        <v>1</v>
      </c>
      <c r="AD40" s="5">
        <f ca="1">IF(Table2[[#This Row],[field of work]]="health",1,0)</f>
        <v>0</v>
      </c>
      <c r="AE40" s="5">
        <f ca="1">IF(Table2[[#This Row],[field of work]]="IT",1,0)</f>
        <v>0</v>
      </c>
      <c r="AF40" s="5">
        <f ca="1">IF(Table2[[#This Row],[field of work]]="agriculture",1,0)</f>
        <v>0</v>
      </c>
      <c r="AG40" s="5">
        <f ca="1">IF(Table2[[#This Row],[field of work]]="contruction",1,0)</f>
        <v>0</v>
      </c>
      <c r="AH40" s="5">
        <f ca="1">IF(Table2[[#This Row],[field of work]]="genral work",1,0)</f>
        <v>0</v>
      </c>
      <c r="AI40" s="5"/>
      <c r="AJ40" s="5"/>
      <c r="AK40" s="5"/>
      <c r="AL40" s="5"/>
      <c r="AM40" s="5"/>
      <c r="AN40" s="6"/>
      <c r="AP40" s="16">
        <f t="shared" ca="1" si="22"/>
        <v>18597.129184879133</v>
      </c>
      <c r="AQ40" s="6"/>
      <c r="AR40" s="4">
        <f ca="1">IF(Table2[[#This Row],[Value of a person]]&gt;$AS$6,1,0)</f>
        <v>1</v>
      </c>
      <c r="AS40" s="5"/>
      <c r="AT40" s="5"/>
      <c r="AU40" s="6"/>
      <c r="AV40" s="23">
        <f ca="1">Table2[[#This Row],[Mortage left]]/Table2[[#This Row],[Value of house]]</f>
        <v>0.34184076497054361</v>
      </c>
      <c r="AW40" s="5">
        <f t="shared" ca="1" si="23"/>
        <v>0</v>
      </c>
      <c r="AX40" s="5"/>
      <c r="AY40" s="5"/>
      <c r="AZ40" s="4">
        <f ca="1">IF(Table2[[#This Row],[Area ]]="Area 1",Table2[[#This Row],[income]],0)</f>
        <v>0</v>
      </c>
      <c r="BA40" s="5">
        <f ca="1">IF(Table2[[#This Row],[Area ]]="Area 2",Table2[[#This Row],[income]],0)</f>
        <v>0</v>
      </c>
      <c r="BB40" s="5">
        <f ca="1">IF(Table2[[#This Row],[Area ]]="Area 3",Table2[[#This Row],[income]],0)</f>
        <v>0</v>
      </c>
      <c r="BC40" s="5">
        <f ca="1">IF(Table2[[#This Row],[Area ]]="Area 4",Table2[[#This Row],[income]],0)</f>
        <v>0</v>
      </c>
      <c r="BD40" s="5">
        <f ca="1">IF(Table2[[#This Row],[Area ]]="Area 5",Table2[[#This Row],[income]],0)</f>
        <v>0</v>
      </c>
      <c r="BE40" s="5">
        <f ca="1">IF(Table2[[#This Row],[Area ]]="Area 6",Table2[[#This Row],[income]],0)</f>
        <v>0</v>
      </c>
      <c r="BF40" s="5">
        <f ca="1">IF(Table2[[#This Row],[Area ]]="Area 7",Table2[[#This Row],[income]],0)</f>
        <v>0</v>
      </c>
      <c r="BG40" s="5">
        <f ca="1">IF(Table2[[#This Row],[Area ]]="Area 8",Table2[[#This Row],[income]],0)</f>
        <v>0</v>
      </c>
      <c r="BH40" s="5">
        <f ca="1">IF(Table2[[#This Row],[Area ]]="Area 9",Table2[[#This Row],[income]],0)</f>
        <v>52316</v>
      </c>
      <c r="BI40" s="5">
        <f ca="1">IF(Table2[[#This Row],[Area ]]="Area 10",Table2[[#This Row],[income]],0)</f>
        <v>0</v>
      </c>
      <c r="BJ40" s="5">
        <f ca="1">IF(Table2[[#This Row],[Area ]]="Area 6",Table2[[#This Row],[income]],0)</f>
        <v>0</v>
      </c>
      <c r="BK40" s="5">
        <f ca="1">IF(Table2[[#This Row],[Area ]]="Area 12",Table2[[#This Row],[income]],0)</f>
        <v>0</v>
      </c>
      <c r="BL40" s="5">
        <f ca="1">IF(Table2[[#This Row],[Area ]]="Area 13",Table2[[#This Row],[income]],0)</f>
        <v>0</v>
      </c>
      <c r="BM40" s="6">
        <f ca="1">IF(Table2[[#This Row],[Area ]]="Area 14",Table2[[#This Row],[income]],0)</f>
        <v>0</v>
      </c>
      <c r="BN40" s="4">
        <f ca="1">IF(Table2[[#This Row],[field of work]]="teaching",Table2[[#This Row],[income]],0)</f>
        <v>52316</v>
      </c>
      <c r="BO40" s="5">
        <f ca="1">IF(Table2[[#This Row],[field of work]]="health",Table2[[#This Row],[income]],0)</f>
        <v>0</v>
      </c>
      <c r="BP40" s="5">
        <f ca="1">IF(Table2[[#This Row],[field of work]]="IT",Table2[[#This Row],[income]],0)</f>
        <v>0</v>
      </c>
      <c r="BQ40" s="5">
        <f ca="1">IF(Table2[[#This Row],[field of work]]="agriculture",Table2[[#This Row],[income]],0)</f>
        <v>0</v>
      </c>
      <c r="BR40" s="5">
        <f ca="1">IF(Table2[[#This Row],[field of work]]="contruction",Table2[[#This Row],[income]],0)</f>
        <v>0</v>
      </c>
      <c r="BS40" s="6">
        <f ca="1">IF(Table2[[#This Row],[field of work]]="genral work",Table2[[#This Row],[income]],0)</f>
        <v>0</v>
      </c>
      <c r="BU40" s="4">
        <f ca="1">IF(Table2[[#This Row],[value of debts]]&gt;Table2[[#This Row],[income]],1,0)</f>
        <v>1</v>
      </c>
      <c r="BV40" s="6"/>
      <c r="BX40" s="4">
        <f ca="1">IF(Table2[[#This Row],[Net worth of person]]&gt;$BY$6,Table2[[#This Row],[age]],0)</f>
        <v>43</v>
      </c>
      <c r="BY40" s="6"/>
    </row>
    <row r="41" spans="2:77" x14ac:dyDescent="0.3">
      <c r="B41">
        <f t="shared" ca="1" si="2"/>
        <v>1</v>
      </c>
      <c r="C41" t="str">
        <f t="shared" ca="1" si="0"/>
        <v>men</v>
      </c>
      <c r="D41">
        <f t="shared" ca="1" si="3"/>
        <v>40</v>
      </c>
      <c r="E41">
        <f t="shared" ca="1" si="4"/>
        <v>5</v>
      </c>
      <c r="F41" t="str">
        <f t="shared" ca="1" si="5"/>
        <v>agriculture</v>
      </c>
      <c r="G41">
        <f t="shared" ca="1" si="6"/>
        <v>2</v>
      </c>
      <c r="H41">
        <f t="shared" ca="1" si="7"/>
        <v>0</v>
      </c>
      <c r="I41">
        <f t="shared" ca="1" si="8"/>
        <v>0</v>
      </c>
      <c r="J41">
        <f t="shared" ca="1" si="9"/>
        <v>1</v>
      </c>
      <c r="K41">
        <f t="shared" ca="1" si="10"/>
        <v>60692</v>
      </c>
      <c r="L41">
        <f t="shared" ca="1" si="11"/>
        <v>2</v>
      </c>
      <c r="M41" t="str">
        <f t="shared" ca="1" si="12"/>
        <v>Area 2</v>
      </c>
      <c r="N41">
        <f t="shared" ca="1" si="24"/>
        <v>303460</v>
      </c>
      <c r="O41">
        <f t="shared" ca="1" si="14"/>
        <v>240527.24628688264</v>
      </c>
      <c r="P41">
        <f t="shared" ca="1" si="25"/>
        <v>35500.999523968108</v>
      </c>
      <c r="Q41">
        <f t="shared" ca="1" si="16"/>
        <v>17273</v>
      </c>
      <c r="R41">
        <f t="shared" ca="1" si="26"/>
        <v>97030.824355859193</v>
      </c>
      <c r="S41">
        <f t="shared" ca="1" si="27"/>
        <v>68276.717220235034</v>
      </c>
      <c r="T41">
        <f t="shared" ca="1" si="28"/>
        <v>407237.71674420312</v>
      </c>
      <c r="U41">
        <f t="shared" ca="1" si="29"/>
        <v>354831.07064274186</v>
      </c>
      <c r="V41">
        <f t="shared" ca="1" si="30"/>
        <v>52406.646101461258</v>
      </c>
      <c r="X41" s="4">
        <f ca="1">IF(Table2[[#This Row],[Gnder]]="men",1,0)</f>
        <v>1</v>
      </c>
      <c r="Y41" s="5">
        <f ca="1">IF(Table2[[#This Row],[Gnder]]="women",1,0)</f>
        <v>0</v>
      </c>
      <c r="Z41" s="5"/>
      <c r="AA41" s="6"/>
      <c r="AB41" s="5"/>
      <c r="AC41" s="4">
        <f ca="1">IF(Table2[[#This Row],[field of work]]="teaching",1,0)</f>
        <v>0</v>
      </c>
      <c r="AD41" s="5">
        <f ca="1">IF(Table2[[#This Row],[field of work]]="health",1,0)</f>
        <v>0</v>
      </c>
      <c r="AE41" s="5">
        <f ca="1">IF(Table2[[#This Row],[field of work]]="IT",1,0)</f>
        <v>0</v>
      </c>
      <c r="AF41" s="5">
        <f ca="1">IF(Table2[[#This Row],[field of work]]="agriculture",1,0)</f>
        <v>1</v>
      </c>
      <c r="AG41" s="5">
        <f ca="1">IF(Table2[[#This Row],[field of work]]="contruction",1,0)</f>
        <v>0</v>
      </c>
      <c r="AH41" s="5">
        <f ca="1">IF(Table2[[#This Row],[field of work]]="genral work",1,0)</f>
        <v>0</v>
      </c>
      <c r="AI41" s="5"/>
      <c r="AJ41" s="5"/>
      <c r="AK41" s="5"/>
      <c r="AL41" s="5"/>
      <c r="AM41" s="5"/>
      <c r="AN41" s="6"/>
      <c r="AP41" s="16">
        <f t="shared" ca="1" si="22"/>
        <v>35500.999523968108</v>
      </c>
      <c r="AQ41" s="6"/>
      <c r="AR41" s="4">
        <f ca="1">IF(Table2[[#This Row],[Value of a person]]&gt;$AS$6,1,0)</f>
        <v>1</v>
      </c>
      <c r="AS41" s="5"/>
      <c r="AT41" s="5"/>
      <c r="AU41" s="6"/>
      <c r="AV41" s="23">
        <f ca="1">Table2[[#This Row],[Mortage left]]/Table2[[#This Row],[Value of house]]</f>
        <v>0.79261598328241822</v>
      </c>
      <c r="AW41" s="5">
        <f t="shared" ca="1" si="23"/>
        <v>0</v>
      </c>
      <c r="AX41" s="5"/>
      <c r="AY41" s="5"/>
      <c r="AZ41" s="4">
        <f ca="1">IF(Table2[[#This Row],[Area ]]="Area 1",Table2[[#This Row],[income]],0)</f>
        <v>0</v>
      </c>
      <c r="BA41" s="5">
        <f ca="1">IF(Table2[[#This Row],[Area ]]="Area 2",Table2[[#This Row],[income]],0)</f>
        <v>60692</v>
      </c>
      <c r="BB41" s="5">
        <f ca="1">IF(Table2[[#This Row],[Area ]]="Area 3",Table2[[#This Row],[income]],0)</f>
        <v>0</v>
      </c>
      <c r="BC41" s="5">
        <f ca="1">IF(Table2[[#This Row],[Area ]]="Area 4",Table2[[#This Row],[income]],0)</f>
        <v>0</v>
      </c>
      <c r="BD41" s="5">
        <f ca="1">IF(Table2[[#This Row],[Area ]]="Area 5",Table2[[#This Row],[income]],0)</f>
        <v>0</v>
      </c>
      <c r="BE41" s="5">
        <f ca="1">IF(Table2[[#This Row],[Area ]]="Area 6",Table2[[#This Row],[income]],0)</f>
        <v>0</v>
      </c>
      <c r="BF41" s="5">
        <f ca="1">IF(Table2[[#This Row],[Area ]]="Area 7",Table2[[#This Row],[income]],0)</f>
        <v>0</v>
      </c>
      <c r="BG41" s="5">
        <f ca="1">IF(Table2[[#This Row],[Area ]]="Area 8",Table2[[#This Row],[income]],0)</f>
        <v>0</v>
      </c>
      <c r="BH41" s="5">
        <f ca="1">IF(Table2[[#This Row],[Area ]]="Area 9",Table2[[#This Row],[income]],0)</f>
        <v>0</v>
      </c>
      <c r="BI41" s="5">
        <f ca="1">IF(Table2[[#This Row],[Area ]]="Area 10",Table2[[#This Row],[income]],0)</f>
        <v>0</v>
      </c>
      <c r="BJ41" s="5">
        <f ca="1">IF(Table2[[#This Row],[Area ]]="Area 6",Table2[[#This Row],[income]],0)</f>
        <v>0</v>
      </c>
      <c r="BK41" s="5">
        <f ca="1">IF(Table2[[#This Row],[Area ]]="Area 12",Table2[[#This Row],[income]],0)</f>
        <v>0</v>
      </c>
      <c r="BL41" s="5">
        <f ca="1">IF(Table2[[#This Row],[Area ]]="Area 13",Table2[[#This Row],[income]],0)</f>
        <v>0</v>
      </c>
      <c r="BM41" s="6">
        <f ca="1">IF(Table2[[#This Row],[Area ]]="Area 14",Table2[[#This Row],[income]],0)</f>
        <v>0</v>
      </c>
      <c r="BN41" s="4">
        <f ca="1">IF(Table2[[#This Row],[field of work]]="teaching",Table2[[#This Row],[income]],0)</f>
        <v>0</v>
      </c>
      <c r="BO41" s="5">
        <f ca="1">IF(Table2[[#This Row],[field of work]]="health",Table2[[#This Row],[income]],0)</f>
        <v>0</v>
      </c>
      <c r="BP41" s="5">
        <f ca="1">IF(Table2[[#This Row],[field of work]]="IT",Table2[[#This Row],[income]],0)</f>
        <v>0</v>
      </c>
      <c r="BQ41" s="5">
        <f ca="1">IF(Table2[[#This Row],[field of work]]="agriculture",Table2[[#This Row],[income]],0)</f>
        <v>60692</v>
      </c>
      <c r="BR41" s="5">
        <f ca="1">IF(Table2[[#This Row],[field of work]]="contruction",Table2[[#This Row],[income]],0)</f>
        <v>0</v>
      </c>
      <c r="BS41" s="6">
        <f ca="1">IF(Table2[[#This Row],[field of work]]="genral work",Table2[[#This Row],[income]],0)</f>
        <v>0</v>
      </c>
      <c r="BU41" s="4">
        <f ca="1">IF(Table2[[#This Row],[value of debts]]&gt;Table2[[#This Row],[income]],1,0)</f>
        <v>1</v>
      </c>
      <c r="BV41" s="6"/>
      <c r="BX41" s="4">
        <f ca="1">IF(Table2[[#This Row],[Net worth of person]]&gt;$BY$6,Table2[[#This Row],[age]],0)</f>
        <v>0</v>
      </c>
      <c r="BY41" s="6"/>
    </row>
    <row r="42" spans="2:77" x14ac:dyDescent="0.3">
      <c r="B42">
        <f t="shared" ca="1" si="2"/>
        <v>1</v>
      </c>
      <c r="C42" t="str">
        <f t="shared" ca="1" si="0"/>
        <v>men</v>
      </c>
      <c r="D42">
        <f t="shared" ca="1" si="3"/>
        <v>25</v>
      </c>
      <c r="E42">
        <f t="shared" ca="1" si="4"/>
        <v>2</v>
      </c>
      <c r="F42" t="str">
        <f t="shared" ca="1" si="5"/>
        <v>IT</v>
      </c>
      <c r="G42">
        <f t="shared" ca="1" si="6"/>
        <v>4</v>
      </c>
      <c r="H42">
        <f t="shared" ca="1" si="7"/>
        <v>0</v>
      </c>
      <c r="I42">
        <f t="shared" ca="1" si="8"/>
        <v>4</v>
      </c>
      <c r="J42">
        <f t="shared" ca="1" si="9"/>
        <v>2</v>
      </c>
      <c r="K42">
        <f t="shared" ca="1" si="10"/>
        <v>58212</v>
      </c>
      <c r="L42">
        <f t="shared" ca="1" si="11"/>
        <v>11</v>
      </c>
      <c r="M42" t="str">
        <f t="shared" ca="1" si="12"/>
        <v>Area 11</v>
      </c>
      <c r="N42">
        <f t="shared" ca="1" si="24"/>
        <v>232848</v>
      </c>
      <c r="O42">
        <f t="shared" ca="1" si="14"/>
        <v>193716.41804614209</v>
      </c>
      <c r="P42">
        <f t="shared" ca="1" si="25"/>
        <v>104.42093708111902</v>
      </c>
      <c r="Q42">
        <f t="shared" ca="1" si="16"/>
        <v>61</v>
      </c>
      <c r="R42">
        <f t="shared" ca="1" si="26"/>
        <v>25524.978785651252</v>
      </c>
      <c r="S42">
        <f t="shared" ca="1" si="27"/>
        <v>23674.349867459801</v>
      </c>
      <c r="T42">
        <f t="shared" ca="1" si="28"/>
        <v>256626.77080454092</v>
      </c>
      <c r="U42">
        <f t="shared" ca="1" si="29"/>
        <v>219302.39683179333</v>
      </c>
      <c r="V42">
        <f t="shared" ca="1" si="30"/>
        <v>37324.373972747591</v>
      </c>
      <c r="X42" s="4">
        <f ca="1">IF(Table2[[#This Row],[Gnder]]="men",1,0)</f>
        <v>1</v>
      </c>
      <c r="Y42" s="5">
        <f ca="1">IF(Table2[[#This Row],[Gnder]]="women",1,0)</f>
        <v>0</v>
      </c>
      <c r="Z42" s="5"/>
      <c r="AA42" s="6"/>
      <c r="AB42" s="5"/>
      <c r="AC42" s="4">
        <f ca="1">IF(Table2[[#This Row],[field of work]]="teaching",1,0)</f>
        <v>0</v>
      </c>
      <c r="AD42" s="5">
        <f ca="1">IF(Table2[[#This Row],[field of work]]="health",1,0)</f>
        <v>0</v>
      </c>
      <c r="AE42" s="5">
        <f ca="1">IF(Table2[[#This Row],[field of work]]="IT",1,0)</f>
        <v>1</v>
      </c>
      <c r="AF42" s="5">
        <f ca="1">IF(Table2[[#This Row],[field of work]]="agriculture",1,0)</f>
        <v>0</v>
      </c>
      <c r="AG42" s="5">
        <f ca="1">IF(Table2[[#This Row],[field of work]]="contruction",1,0)</f>
        <v>0</v>
      </c>
      <c r="AH42" s="5">
        <f ca="1">IF(Table2[[#This Row],[field of work]]="genral work",1,0)</f>
        <v>0</v>
      </c>
      <c r="AI42" s="5"/>
      <c r="AJ42" s="5"/>
      <c r="AK42" s="5"/>
      <c r="AL42" s="5"/>
      <c r="AM42" s="5"/>
      <c r="AN42" s="6"/>
      <c r="AP42" s="16">
        <f t="shared" ca="1" si="22"/>
        <v>52.210468540559511</v>
      </c>
      <c r="AQ42" s="6"/>
      <c r="AR42" s="4">
        <f ca="1">IF(Table2[[#This Row],[Value of a person]]&gt;$AS$6,1,0)</f>
        <v>1</v>
      </c>
      <c r="AS42" s="5"/>
      <c r="AT42" s="5"/>
      <c r="AU42" s="6"/>
      <c r="AV42" s="23">
        <f ca="1">Table2[[#This Row],[Mortage left]]/Table2[[#This Row],[Value of house]]</f>
        <v>0.83194366301682687</v>
      </c>
      <c r="AW42" s="5">
        <f t="shared" ca="1" si="23"/>
        <v>0</v>
      </c>
      <c r="AX42" s="5"/>
      <c r="AY42" s="5"/>
      <c r="AZ42" s="4">
        <f ca="1">IF(Table2[[#This Row],[Area ]]="Area 1",Table2[[#This Row],[income]],0)</f>
        <v>0</v>
      </c>
      <c r="BA42" s="5">
        <f ca="1">IF(Table2[[#This Row],[Area ]]="Area 2",Table2[[#This Row],[income]],0)</f>
        <v>0</v>
      </c>
      <c r="BB42" s="5">
        <f ca="1">IF(Table2[[#This Row],[Area ]]="Area 3",Table2[[#This Row],[income]],0)</f>
        <v>0</v>
      </c>
      <c r="BC42" s="5">
        <f ca="1">IF(Table2[[#This Row],[Area ]]="Area 4",Table2[[#This Row],[income]],0)</f>
        <v>0</v>
      </c>
      <c r="BD42" s="5">
        <f ca="1">IF(Table2[[#This Row],[Area ]]="Area 5",Table2[[#This Row],[income]],0)</f>
        <v>0</v>
      </c>
      <c r="BE42" s="5">
        <f ca="1">IF(Table2[[#This Row],[Area ]]="Area 6",Table2[[#This Row],[income]],0)</f>
        <v>0</v>
      </c>
      <c r="BF42" s="5">
        <f ca="1">IF(Table2[[#This Row],[Area ]]="Area 7",Table2[[#This Row],[income]],0)</f>
        <v>0</v>
      </c>
      <c r="BG42" s="5">
        <f ca="1">IF(Table2[[#This Row],[Area ]]="Area 8",Table2[[#This Row],[income]],0)</f>
        <v>0</v>
      </c>
      <c r="BH42" s="5">
        <f ca="1">IF(Table2[[#This Row],[Area ]]="Area 9",Table2[[#This Row],[income]],0)</f>
        <v>0</v>
      </c>
      <c r="BI42" s="5">
        <f ca="1">IF(Table2[[#This Row],[Area ]]="Area 10",Table2[[#This Row],[income]],0)</f>
        <v>0</v>
      </c>
      <c r="BJ42" s="5">
        <f ca="1">IF(Table2[[#This Row],[Area ]]="Area 6",Table2[[#This Row],[income]],0)</f>
        <v>0</v>
      </c>
      <c r="BK42" s="5">
        <f ca="1">IF(Table2[[#This Row],[Area ]]="Area 12",Table2[[#This Row],[income]],0)</f>
        <v>0</v>
      </c>
      <c r="BL42" s="5">
        <f ca="1">IF(Table2[[#This Row],[Area ]]="Area 13",Table2[[#This Row],[income]],0)</f>
        <v>0</v>
      </c>
      <c r="BM42" s="6">
        <f ca="1">IF(Table2[[#This Row],[Area ]]="Area 14",Table2[[#This Row],[income]],0)</f>
        <v>0</v>
      </c>
      <c r="BN42" s="4">
        <f ca="1">IF(Table2[[#This Row],[field of work]]="teaching",Table2[[#This Row],[income]],0)</f>
        <v>0</v>
      </c>
      <c r="BO42" s="5">
        <f ca="1">IF(Table2[[#This Row],[field of work]]="health",Table2[[#This Row],[income]],0)</f>
        <v>0</v>
      </c>
      <c r="BP42" s="5">
        <f ca="1">IF(Table2[[#This Row],[field of work]]="IT",Table2[[#This Row],[income]],0)</f>
        <v>58212</v>
      </c>
      <c r="BQ42" s="5">
        <f ca="1">IF(Table2[[#This Row],[field of work]]="agriculture",Table2[[#This Row],[income]],0)</f>
        <v>0</v>
      </c>
      <c r="BR42" s="5">
        <f ca="1">IF(Table2[[#This Row],[field of work]]="contruction",Table2[[#This Row],[income]],0)</f>
        <v>0</v>
      </c>
      <c r="BS42" s="6">
        <f ca="1">IF(Table2[[#This Row],[field of work]]="genral work",Table2[[#This Row],[income]],0)</f>
        <v>0</v>
      </c>
      <c r="BU42" s="4">
        <f ca="1">IF(Table2[[#This Row],[value of debts]]&gt;Table2[[#This Row],[income]],1,0)</f>
        <v>1</v>
      </c>
      <c r="BV42" s="6"/>
      <c r="BX42" s="4">
        <f ca="1">IF(Table2[[#This Row],[Net worth of person]]&gt;$BY$6,Table2[[#This Row],[age]],0)</f>
        <v>0</v>
      </c>
      <c r="BY42" s="6"/>
    </row>
    <row r="43" spans="2:77" x14ac:dyDescent="0.3">
      <c r="B43">
        <f t="shared" ca="1" si="2"/>
        <v>1</v>
      </c>
      <c r="C43" t="str">
        <f t="shared" ca="1" si="0"/>
        <v>men</v>
      </c>
      <c r="D43">
        <f t="shared" ca="1" si="3"/>
        <v>27</v>
      </c>
      <c r="E43">
        <f t="shared" ca="1" si="4"/>
        <v>2</v>
      </c>
      <c r="F43" t="str">
        <f t="shared" ca="1" si="5"/>
        <v>IT</v>
      </c>
      <c r="G43">
        <f t="shared" ca="1" si="6"/>
        <v>3</v>
      </c>
      <c r="H43">
        <f t="shared" ca="1" si="7"/>
        <v>0</v>
      </c>
      <c r="I43">
        <f t="shared" ca="1" si="8"/>
        <v>2</v>
      </c>
      <c r="J43">
        <f t="shared" ca="1" si="9"/>
        <v>1</v>
      </c>
      <c r="K43">
        <f t="shared" ca="1" si="10"/>
        <v>89783</v>
      </c>
      <c r="L43">
        <f t="shared" ca="1" si="11"/>
        <v>5</v>
      </c>
      <c r="M43" t="str">
        <f t="shared" ca="1" si="12"/>
        <v>Area 5</v>
      </c>
      <c r="N43">
        <f t="shared" ca="1" si="24"/>
        <v>448915</v>
      </c>
      <c r="O43">
        <f t="shared" ca="1" si="14"/>
        <v>409833.82145913254</v>
      </c>
      <c r="P43">
        <f t="shared" ca="1" si="25"/>
        <v>26516.929250650119</v>
      </c>
      <c r="Q43">
        <f t="shared" ca="1" si="16"/>
        <v>13203</v>
      </c>
      <c r="R43">
        <f t="shared" ca="1" si="26"/>
        <v>155830.78740589193</v>
      </c>
      <c r="S43">
        <f t="shared" ca="1" si="27"/>
        <v>39249.007397082183</v>
      </c>
      <c r="T43">
        <f t="shared" ca="1" si="28"/>
        <v>514680.93664773228</v>
      </c>
      <c r="U43">
        <f t="shared" ca="1" si="29"/>
        <v>578867.60886502452</v>
      </c>
      <c r="V43">
        <f t="shared" ca="1" si="30"/>
        <v>-64186.672217292245</v>
      </c>
      <c r="X43" s="4">
        <f ca="1">IF(Table2[[#This Row],[Gnder]]="men",1,0)</f>
        <v>1</v>
      </c>
      <c r="Y43" s="5">
        <f ca="1">IF(Table2[[#This Row],[Gnder]]="women",1,0)</f>
        <v>0</v>
      </c>
      <c r="Z43" s="5"/>
      <c r="AA43" s="6"/>
      <c r="AB43" s="5"/>
      <c r="AC43" s="4">
        <f ca="1">IF(Table2[[#This Row],[field of work]]="teaching",1,0)</f>
        <v>0</v>
      </c>
      <c r="AD43" s="5">
        <f ca="1">IF(Table2[[#This Row],[field of work]]="health",1,0)</f>
        <v>0</v>
      </c>
      <c r="AE43" s="5">
        <f ca="1">IF(Table2[[#This Row],[field of work]]="IT",1,0)</f>
        <v>1</v>
      </c>
      <c r="AF43" s="5">
        <f ca="1">IF(Table2[[#This Row],[field of work]]="agriculture",1,0)</f>
        <v>0</v>
      </c>
      <c r="AG43" s="5">
        <f ca="1">IF(Table2[[#This Row],[field of work]]="contruction",1,0)</f>
        <v>0</v>
      </c>
      <c r="AH43" s="5">
        <f ca="1">IF(Table2[[#This Row],[field of work]]="genral work",1,0)</f>
        <v>0</v>
      </c>
      <c r="AI43" s="5"/>
      <c r="AJ43" s="5"/>
      <c r="AK43" s="5"/>
      <c r="AL43" s="5"/>
      <c r="AM43" s="5"/>
      <c r="AN43" s="6"/>
      <c r="AP43" s="16">
        <f t="shared" ca="1" si="22"/>
        <v>26516.929250650119</v>
      </c>
      <c r="AQ43" s="6"/>
      <c r="AR43" s="4">
        <f ca="1">IF(Table2[[#This Row],[Value of a person]]&gt;$AS$6,1,0)</f>
        <v>1</v>
      </c>
      <c r="AS43" s="5"/>
      <c r="AT43" s="5"/>
      <c r="AU43" s="6"/>
      <c r="AV43" s="23">
        <f ca="1">Table2[[#This Row],[Mortage left]]/Table2[[#This Row],[Value of house]]</f>
        <v>0.91294303255434217</v>
      </c>
      <c r="AW43" s="5">
        <f t="shared" ca="1" si="23"/>
        <v>0</v>
      </c>
      <c r="AX43" s="5"/>
      <c r="AY43" s="5"/>
      <c r="AZ43" s="4">
        <f ca="1">IF(Table2[[#This Row],[Area ]]="Area 1",Table2[[#This Row],[income]],0)</f>
        <v>0</v>
      </c>
      <c r="BA43" s="5">
        <f ca="1">IF(Table2[[#This Row],[Area ]]="Area 2",Table2[[#This Row],[income]],0)</f>
        <v>0</v>
      </c>
      <c r="BB43" s="5">
        <f ca="1">IF(Table2[[#This Row],[Area ]]="Area 3",Table2[[#This Row],[income]],0)</f>
        <v>0</v>
      </c>
      <c r="BC43" s="5">
        <f ca="1">IF(Table2[[#This Row],[Area ]]="Area 4",Table2[[#This Row],[income]],0)</f>
        <v>0</v>
      </c>
      <c r="BD43" s="5">
        <f ca="1">IF(Table2[[#This Row],[Area ]]="Area 5",Table2[[#This Row],[income]],0)</f>
        <v>89783</v>
      </c>
      <c r="BE43" s="5">
        <f ca="1">IF(Table2[[#This Row],[Area ]]="Area 6",Table2[[#This Row],[income]],0)</f>
        <v>0</v>
      </c>
      <c r="BF43" s="5">
        <f ca="1">IF(Table2[[#This Row],[Area ]]="Area 7",Table2[[#This Row],[income]],0)</f>
        <v>0</v>
      </c>
      <c r="BG43" s="5">
        <f ca="1">IF(Table2[[#This Row],[Area ]]="Area 8",Table2[[#This Row],[income]],0)</f>
        <v>0</v>
      </c>
      <c r="BH43" s="5">
        <f ca="1">IF(Table2[[#This Row],[Area ]]="Area 9",Table2[[#This Row],[income]],0)</f>
        <v>0</v>
      </c>
      <c r="BI43" s="5">
        <f ca="1">IF(Table2[[#This Row],[Area ]]="Area 10",Table2[[#This Row],[income]],0)</f>
        <v>0</v>
      </c>
      <c r="BJ43" s="5">
        <f ca="1">IF(Table2[[#This Row],[Area ]]="Area 6",Table2[[#This Row],[income]],0)</f>
        <v>0</v>
      </c>
      <c r="BK43" s="5">
        <f ca="1">IF(Table2[[#This Row],[Area ]]="Area 12",Table2[[#This Row],[income]],0)</f>
        <v>0</v>
      </c>
      <c r="BL43" s="5">
        <f ca="1">IF(Table2[[#This Row],[Area ]]="Area 13",Table2[[#This Row],[income]],0)</f>
        <v>0</v>
      </c>
      <c r="BM43" s="6">
        <f ca="1">IF(Table2[[#This Row],[Area ]]="Area 14",Table2[[#This Row],[income]],0)</f>
        <v>0</v>
      </c>
      <c r="BN43" s="4">
        <f ca="1">IF(Table2[[#This Row],[field of work]]="teaching",Table2[[#This Row],[income]],0)</f>
        <v>0</v>
      </c>
      <c r="BO43" s="5">
        <f ca="1">IF(Table2[[#This Row],[field of work]]="health",Table2[[#This Row],[income]],0)</f>
        <v>0</v>
      </c>
      <c r="BP43" s="5">
        <f ca="1">IF(Table2[[#This Row],[field of work]]="IT",Table2[[#This Row],[income]],0)</f>
        <v>89783</v>
      </c>
      <c r="BQ43" s="5">
        <f ca="1">IF(Table2[[#This Row],[field of work]]="agriculture",Table2[[#This Row],[income]],0)</f>
        <v>0</v>
      </c>
      <c r="BR43" s="5">
        <f ca="1">IF(Table2[[#This Row],[field of work]]="contruction",Table2[[#This Row],[income]],0)</f>
        <v>0</v>
      </c>
      <c r="BS43" s="6">
        <f ca="1">IF(Table2[[#This Row],[field of work]]="genral work",Table2[[#This Row],[income]],0)</f>
        <v>0</v>
      </c>
      <c r="BU43" s="4">
        <f ca="1">IF(Table2[[#This Row],[value of debts]]&gt;Table2[[#This Row],[income]],1,0)</f>
        <v>1</v>
      </c>
      <c r="BV43" s="6"/>
      <c r="BX43" s="4">
        <f ca="1">IF(Table2[[#This Row],[Net worth of person]]&gt;$BY$6,Table2[[#This Row],[age]],0)</f>
        <v>0</v>
      </c>
      <c r="BY43" s="6"/>
    </row>
    <row r="44" spans="2:77" x14ac:dyDescent="0.3">
      <c r="B44">
        <f t="shared" ca="1" si="2"/>
        <v>1</v>
      </c>
      <c r="C44" t="str">
        <f t="shared" ca="1" si="0"/>
        <v>men</v>
      </c>
      <c r="D44">
        <f t="shared" ca="1" si="3"/>
        <v>36</v>
      </c>
      <c r="E44">
        <f t="shared" ca="1" si="4"/>
        <v>6</v>
      </c>
      <c r="F44" t="str">
        <f t="shared" ca="1" si="5"/>
        <v>contruction</v>
      </c>
      <c r="G44">
        <f t="shared" ca="1" si="6"/>
        <v>1</v>
      </c>
      <c r="H44">
        <f t="shared" ca="1" si="7"/>
        <v>0</v>
      </c>
      <c r="I44">
        <f t="shared" ca="1" si="8"/>
        <v>0</v>
      </c>
      <c r="J44">
        <f t="shared" ca="1" si="9"/>
        <v>3</v>
      </c>
      <c r="K44">
        <f t="shared" ca="1" si="10"/>
        <v>84134</v>
      </c>
      <c r="L44">
        <f t="shared" ca="1" si="11"/>
        <v>7</v>
      </c>
      <c r="M44" t="str">
        <f t="shared" ca="1" si="12"/>
        <v>Area 7</v>
      </c>
      <c r="N44">
        <f t="shared" ca="1" si="24"/>
        <v>336536</v>
      </c>
      <c r="O44">
        <f t="shared" ca="1" si="14"/>
        <v>184774.92394565942</v>
      </c>
      <c r="P44">
        <f t="shared" ca="1" si="25"/>
        <v>129795.75704765717</v>
      </c>
      <c r="Q44">
        <f t="shared" ca="1" si="16"/>
        <v>39408</v>
      </c>
      <c r="R44">
        <f t="shared" ca="1" si="26"/>
        <v>166262.39109900707</v>
      </c>
      <c r="S44">
        <f t="shared" ca="1" si="27"/>
        <v>25816.679125790484</v>
      </c>
      <c r="T44">
        <f t="shared" ca="1" si="28"/>
        <v>492148.43617344764</v>
      </c>
      <c r="U44">
        <f t="shared" ca="1" si="29"/>
        <v>390445.31504466652</v>
      </c>
      <c r="V44">
        <f t="shared" ca="1" si="30"/>
        <v>101703.12112878112</v>
      </c>
      <c r="X44" s="4">
        <f ca="1">IF(Table2[[#This Row],[Gnder]]="men",1,0)</f>
        <v>1</v>
      </c>
      <c r="Y44" s="5">
        <f ca="1">IF(Table2[[#This Row],[Gnder]]="women",1,0)</f>
        <v>0</v>
      </c>
      <c r="Z44" s="5"/>
      <c r="AA44" s="6"/>
      <c r="AB44" s="5"/>
      <c r="AC44" s="4">
        <f ca="1">IF(Table2[[#This Row],[field of work]]="teaching",1,0)</f>
        <v>0</v>
      </c>
      <c r="AD44" s="5">
        <f ca="1">IF(Table2[[#This Row],[field of work]]="health",1,0)</f>
        <v>0</v>
      </c>
      <c r="AE44" s="5">
        <f ca="1">IF(Table2[[#This Row],[field of work]]="IT",1,0)</f>
        <v>0</v>
      </c>
      <c r="AF44" s="5">
        <f ca="1">IF(Table2[[#This Row],[field of work]]="agriculture",1,0)</f>
        <v>0</v>
      </c>
      <c r="AG44" s="5">
        <f ca="1">IF(Table2[[#This Row],[field of work]]="contruction",1,0)</f>
        <v>1</v>
      </c>
      <c r="AH44" s="5">
        <f ca="1">IF(Table2[[#This Row],[field of work]]="genral work",1,0)</f>
        <v>0</v>
      </c>
      <c r="AI44" s="5"/>
      <c r="AJ44" s="5"/>
      <c r="AK44" s="5"/>
      <c r="AL44" s="5"/>
      <c r="AM44" s="5"/>
      <c r="AN44" s="6"/>
      <c r="AP44" s="16">
        <f t="shared" ca="1" si="22"/>
        <v>43265.252349219059</v>
      </c>
      <c r="AQ44" s="6"/>
      <c r="AR44" s="4">
        <f ca="1">IF(Table2[[#This Row],[Value of a person]]&gt;$AS$6,1,0)</f>
        <v>1</v>
      </c>
      <c r="AS44" s="5"/>
      <c r="AT44" s="5"/>
      <c r="AU44" s="6"/>
      <c r="AV44" s="23">
        <f ca="1">Table2[[#This Row],[Mortage left]]/Table2[[#This Row],[Value of house]]</f>
        <v>0.54904950420061871</v>
      </c>
      <c r="AW44" s="5">
        <f t="shared" ca="1" si="23"/>
        <v>0</v>
      </c>
      <c r="AX44" s="5"/>
      <c r="AY44" s="5"/>
      <c r="AZ44" s="4">
        <f ca="1">IF(Table2[[#This Row],[Area ]]="Area 1",Table2[[#This Row],[income]],0)</f>
        <v>0</v>
      </c>
      <c r="BA44" s="5">
        <f ca="1">IF(Table2[[#This Row],[Area ]]="Area 2",Table2[[#This Row],[income]],0)</f>
        <v>0</v>
      </c>
      <c r="BB44" s="5">
        <f ca="1">IF(Table2[[#This Row],[Area ]]="Area 3",Table2[[#This Row],[income]],0)</f>
        <v>0</v>
      </c>
      <c r="BC44" s="5">
        <f ca="1">IF(Table2[[#This Row],[Area ]]="Area 4",Table2[[#This Row],[income]],0)</f>
        <v>0</v>
      </c>
      <c r="BD44" s="5">
        <f ca="1">IF(Table2[[#This Row],[Area ]]="Area 5",Table2[[#This Row],[income]],0)</f>
        <v>0</v>
      </c>
      <c r="BE44" s="5">
        <f ca="1">IF(Table2[[#This Row],[Area ]]="Area 6",Table2[[#This Row],[income]],0)</f>
        <v>0</v>
      </c>
      <c r="BF44" s="5">
        <f ca="1">IF(Table2[[#This Row],[Area ]]="Area 7",Table2[[#This Row],[income]],0)</f>
        <v>84134</v>
      </c>
      <c r="BG44" s="5">
        <f ca="1">IF(Table2[[#This Row],[Area ]]="Area 8",Table2[[#This Row],[income]],0)</f>
        <v>0</v>
      </c>
      <c r="BH44" s="5">
        <f ca="1">IF(Table2[[#This Row],[Area ]]="Area 9",Table2[[#This Row],[income]],0)</f>
        <v>0</v>
      </c>
      <c r="BI44" s="5">
        <f ca="1">IF(Table2[[#This Row],[Area ]]="Area 10",Table2[[#This Row],[income]],0)</f>
        <v>0</v>
      </c>
      <c r="BJ44" s="5">
        <f ca="1">IF(Table2[[#This Row],[Area ]]="Area 6",Table2[[#This Row],[income]],0)</f>
        <v>0</v>
      </c>
      <c r="BK44" s="5">
        <f ca="1">IF(Table2[[#This Row],[Area ]]="Area 12",Table2[[#This Row],[income]],0)</f>
        <v>0</v>
      </c>
      <c r="BL44" s="5">
        <f ca="1">IF(Table2[[#This Row],[Area ]]="Area 13",Table2[[#This Row],[income]],0)</f>
        <v>0</v>
      </c>
      <c r="BM44" s="6">
        <f ca="1">IF(Table2[[#This Row],[Area ]]="Area 14",Table2[[#This Row],[income]],0)</f>
        <v>0</v>
      </c>
      <c r="BN44" s="4">
        <f ca="1">IF(Table2[[#This Row],[field of work]]="teaching",Table2[[#This Row],[income]],0)</f>
        <v>0</v>
      </c>
      <c r="BO44" s="5">
        <f ca="1">IF(Table2[[#This Row],[field of work]]="health",Table2[[#This Row],[income]],0)</f>
        <v>0</v>
      </c>
      <c r="BP44" s="5">
        <f ca="1">IF(Table2[[#This Row],[field of work]]="IT",Table2[[#This Row],[income]],0)</f>
        <v>0</v>
      </c>
      <c r="BQ44" s="5">
        <f ca="1">IF(Table2[[#This Row],[field of work]]="agriculture",Table2[[#This Row],[income]],0)</f>
        <v>0</v>
      </c>
      <c r="BR44" s="5">
        <f ca="1">IF(Table2[[#This Row],[field of work]]="contruction",Table2[[#This Row],[income]],0)</f>
        <v>84134</v>
      </c>
      <c r="BS44" s="6">
        <f ca="1">IF(Table2[[#This Row],[field of work]]="genral work",Table2[[#This Row],[income]],0)</f>
        <v>0</v>
      </c>
      <c r="BU44" s="4">
        <f ca="1">IF(Table2[[#This Row],[value of debts]]&gt;Table2[[#This Row],[income]],1,0)</f>
        <v>1</v>
      </c>
      <c r="BV44" s="6"/>
      <c r="BX44" s="4">
        <f ca="1">IF(Table2[[#This Row],[Net worth of person]]&gt;$BY$6,Table2[[#This Row],[age]],0)</f>
        <v>36</v>
      </c>
      <c r="BY44" s="6"/>
    </row>
    <row r="45" spans="2:77" x14ac:dyDescent="0.3">
      <c r="B45">
        <f t="shared" ca="1" si="2"/>
        <v>2</v>
      </c>
      <c r="C45" t="str">
        <f t="shared" ca="1" si="0"/>
        <v>women</v>
      </c>
      <c r="D45">
        <f t="shared" ca="1" si="3"/>
        <v>40</v>
      </c>
      <c r="E45">
        <f t="shared" ca="1" si="4"/>
        <v>6</v>
      </c>
      <c r="F45" t="str">
        <f t="shared" ca="1" si="5"/>
        <v>contruction</v>
      </c>
      <c r="G45">
        <f t="shared" ca="1" si="6"/>
        <v>1</v>
      </c>
      <c r="H45">
        <f t="shared" ca="1" si="7"/>
        <v>0</v>
      </c>
      <c r="I45">
        <f t="shared" ca="1" si="8"/>
        <v>0</v>
      </c>
      <c r="J45">
        <f t="shared" ca="1" si="9"/>
        <v>2</v>
      </c>
      <c r="K45">
        <f t="shared" ca="1" si="10"/>
        <v>43587</v>
      </c>
      <c r="L45">
        <f t="shared" ca="1" si="11"/>
        <v>8</v>
      </c>
      <c r="M45" t="str">
        <f t="shared" ca="1" si="12"/>
        <v>Area 8</v>
      </c>
      <c r="N45">
        <f t="shared" ca="1" si="24"/>
        <v>261522</v>
      </c>
      <c r="O45">
        <f t="shared" ca="1" si="14"/>
        <v>63219.436165773419</v>
      </c>
      <c r="P45">
        <f t="shared" ca="1" si="14"/>
        <v>11596.752327266715</v>
      </c>
      <c r="Q45">
        <f t="shared" ca="1" si="16"/>
        <v>8170</v>
      </c>
      <c r="R45">
        <f t="shared" ca="1" si="26"/>
        <v>59211.693618737285</v>
      </c>
      <c r="S45">
        <f t="shared" ca="1" si="27"/>
        <v>40175.466419731543</v>
      </c>
      <c r="T45">
        <f t="shared" ca="1" si="28"/>
        <v>313294.21874699829</v>
      </c>
      <c r="U45">
        <f t="shared" ca="1" si="29"/>
        <v>130601.1297845107</v>
      </c>
      <c r="V45">
        <f t="shared" ca="1" si="30"/>
        <v>182693.08896248759</v>
      </c>
      <c r="X45" s="4">
        <f ca="1">IF(Table2[[#This Row],[Gnder]]="men",1,0)</f>
        <v>0</v>
      </c>
      <c r="Y45" s="5">
        <f ca="1">IF(Table2[[#This Row],[Gnder]]="women",1,0)</f>
        <v>1</v>
      </c>
      <c r="Z45" s="5"/>
      <c r="AA45" s="6"/>
      <c r="AB45" s="5"/>
      <c r="AC45" s="4">
        <f ca="1">IF(Table2[[#This Row],[field of work]]="teaching",1,0)</f>
        <v>0</v>
      </c>
      <c r="AD45" s="5">
        <f ca="1">IF(Table2[[#This Row],[field of work]]="health",1,0)</f>
        <v>0</v>
      </c>
      <c r="AE45" s="5">
        <f ca="1">IF(Table2[[#This Row],[field of work]]="IT",1,0)</f>
        <v>0</v>
      </c>
      <c r="AF45" s="5">
        <f ca="1">IF(Table2[[#This Row],[field of work]]="agriculture",1,0)</f>
        <v>0</v>
      </c>
      <c r="AG45" s="5">
        <f ca="1">IF(Table2[[#This Row],[field of work]]="contruction",1,0)</f>
        <v>1</v>
      </c>
      <c r="AH45" s="5">
        <f ca="1">IF(Table2[[#This Row],[field of work]]="genral work",1,0)</f>
        <v>0</v>
      </c>
      <c r="AI45" s="5"/>
      <c r="AJ45" s="5"/>
      <c r="AK45" s="5"/>
      <c r="AL45" s="5"/>
      <c r="AM45" s="5"/>
      <c r="AN45" s="6"/>
      <c r="AP45" s="16">
        <f t="shared" ca="1" si="22"/>
        <v>5798.3761636333575</v>
      </c>
      <c r="AQ45" s="6"/>
      <c r="AR45" s="4">
        <f ca="1">IF(Table2[[#This Row],[Value of a person]]&gt;$AS$6,1,0)</f>
        <v>1</v>
      </c>
      <c r="AS45" s="5"/>
      <c r="AT45" s="5"/>
      <c r="AU45" s="6"/>
      <c r="AV45" s="23">
        <f ca="1">Table2[[#This Row],[Mortage left]]/Table2[[#This Row],[Value of house]]</f>
        <v>0.24173658876030857</v>
      </c>
      <c r="AW45" s="5">
        <f t="shared" ca="1" si="23"/>
        <v>1</v>
      </c>
      <c r="AX45" s="5"/>
      <c r="AY45" s="5"/>
      <c r="AZ45" s="4">
        <f ca="1">IF(Table2[[#This Row],[Area ]]="Area 1",Table2[[#This Row],[income]],0)</f>
        <v>0</v>
      </c>
      <c r="BA45" s="5">
        <f ca="1">IF(Table2[[#This Row],[Area ]]="Area 2",Table2[[#This Row],[income]],0)</f>
        <v>0</v>
      </c>
      <c r="BB45" s="5">
        <f ca="1">IF(Table2[[#This Row],[Area ]]="Area 3",Table2[[#This Row],[income]],0)</f>
        <v>0</v>
      </c>
      <c r="BC45" s="5">
        <f ca="1">IF(Table2[[#This Row],[Area ]]="Area 4",Table2[[#This Row],[income]],0)</f>
        <v>0</v>
      </c>
      <c r="BD45" s="5">
        <f ca="1">IF(Table2[[#This Row],[Area ]]="Area 5",Table2[[#This Row],[income]],0)</f>
        <v>0</v>
      </c>
      <c r="BE45" s="5">
        <f ca="1">IF(Table2[[#This Row],[Area ]]="Area 6",Table2[[#This Row],[income]],0)</f>
        <v>0</v>
      </c>
      <c r="BF45" s="5">
        <f ca="1">IF(Table2[[#This Row],[Area ]]="Area 7",Table2[[#This Row],[income]],0)</f>
        <v>0</v>
      </c>
      <c r="BG45" s="5">
        <f ca="1">IF(Table2[[#This Row],[Area ]]="Area 8",Table2[[#This Row],[income]],0)</f>
        <v>43587</v>
      </c>
      <c r="BH45" s="5">
        <f ca="1">IF(Table2[[#This Row],[Area ]]="Area 9",Table2[[#This Row],[income]],0)</f>
        <v>0</v>
      </c>
      <c r="BI45" s="5">
        <f ca="1">IF(Table2[[#This Row],[Area ]]="Area 10",Table2[[#This Row],[income]],0)</f>
        <v>0</v>
      </c>
      <c r="BJ45" s="5">
        <f ca="1">IF(Table2[[#This Row],[Area ]]="Area 6",Table2[[#This Row],[income]],0)</f>
        <v>0</v>
      </c>
      <c r="BK45" s="5">
        <f ca="1">IF(Table2[[#This Row],[Area ]]="Area 12",Table2[[#This Row],[income]],0)</f>
        <v>0</v>
      </c>
      <c r="BL45" s="5">
        <f ca="1">IF(Table2[[#This Row],[Area ]]="Area 13",Table2[[#This Row],[income]],0)</f>
        <v>0</v>
      </c>
      <c r="BM45" s="6">
        <f ca="1">IF(Table2[[#This Row],[Area ]]="Area 14",Table2[[#This Row],[income]],0)</f>
        <v>0</v>
      </c>
      <c r="BN45" s="4">
        <f ca="1">IF(Table2[[#This Row],[field of work]]="teaching",Table2[[#This Row],[income]],0)</f>
        <v>0</v>
      </c>
      <c r="BO45" s="5">
        <f ca="1">IF(Table2[[#This Row],[field of work]]="health",Table2[[#This Row],[income]],0)</f>
        <v>0</v>
      </c>
      <c r="BP45" s="5">
        <f ca="1">IF(Table2[[#This Row],[field of work]]="IT",Table2[[#This Row],[income]],0)</f>
        <v>0</v>
      </c>
      <c r="BQ45" s="5">
        <f ca="1">IF(Table2[[#This Row],[field of work]]="agriculture",Table2[[#This Row],[income]],0)</f>
        <v>0</v>
      </c>
      <c r="BR45" s="5">
        <f ca="1">IF(Table2[[#This Row],[field of work]]="contruction",Table2[[#This Row],[income]],0)</f>
        <v>43587</v>
      </c>
      <c r="BS45" s="6">
        <f ca="1">IF(Table2[[#This Row],[field of work]]="genral work",Table2[[#This Row],[income]],0)</f>
        <v>0</v>
      </c>
      <c r="BU45" s="4">
        <f ca="1">IF(Table2[[#This Row],[value of debts]]&gt;Table2[[#This Row],[income]],1,0)</f>
        <v>1</v>
      </c>
      <c r="BV45" s="6"/>
      <c r="BX45" s="4">
        <f ca="1">IF(Table2[[#This Row],[Net worth of person]]&gt;$BY$6,Table2[[#This Row],[age]],0)</f>
        <v>40</v>
      </c>
      <c r="BY45" s="6"/>
    </row>
    <row r="46" spans="2:77" x14ac:dyDescent="0.3">
      <c r="B46">
        <f t="shared" ca="1" si="2"/>
        <v>1</v>
      </c>
      <c r="C46" t="str">
        <f t="shared" ca="1" si="0"/>
        <v>men</v>
      </c>
      <c r="D46">
        <f t="shared" ca="1" si="3"/>
        <v>42</v>
      </c>
      <c r="E46">
        <f t="shared" ca="1" si="4"/>
        <v>6</v>
      </c>
      <c r="F46" t="str">
        <f t="shared" ca="1" si="5"/>
        <v>contruction</v>
      </c>
      <c r="G46">
        <f t="shared" ca="1" si="6"/>
        <v>5</v>
      </c>
      <c r="H46">
        <f t="shared" ca="1" si="7"/>
        <v>0</v>
      </c>
      <c r="I46">
        <f t="shared" ca="1" si="8"/>
        <v>4</v>
      </c>
      <c r="J46">
        <f t="shared" ca="1" si="9"/>
        <v>3</v>
      </c>
      <c r="K46">
        <f t="shared" ca="1" si="10"/>
        <v>53636</v>
      </c>
      <c r="L46">
        <f t="shared" ca="1" si="11"/>
        <v>1</v>
      </c>
      <c r="M46" t="str">
        <f t="shared" ca="1" si="12"/>
        <v>Area 1</v>
      </c>
      <c r="N46">
        <f t="shared" ca="1" si="24"/>
        <v>214544</v>
      </c>
      <c r="O46">
        <f t="shared" ca="1" si="14"/>
        <v>172709.6966317356</v>
      </c>
      <c r="P46">
        <f t="shared" ca="1" si="25"/>
        <v>150412.49675686541</v>
      </c>
      <c r="Q46">
        <f t="shared" ca="1" si="16"/>
        <v>25887</v>
      </c>
      <c r="R46">
        <f t="shared" ca="1" si="26"/>
        <v>101924.05680032588</v>
      </c>
      <c r="S46">
        <f t="shared" ca="1" si="27"/>
        <v>19304.480029644827</v>
      </c>
      <c r="T46">
        <f t="shared" ca="1" si="28"/>
        <v>384260.97678651026</v>
      </c>
      <c r="U46">
        <f t="shared" ca="1" si="29"/>
        <v>300520.75343206146</v>
      </c>
      <c r="V46">
        <f t="shared" ca="1" si="30"/>
        <v>83740.223354448797</v>
      </c>
      <c r="X46" s="4">
        <f ca="1">IF(Table2[[#This Row],[Gnder]]="men",1,0)</f>
        <v>1</v>
      </c>
      <c r="Y46" s="5">
        <f ca="1">IF(Table2[[#This Row],[Gnder]]="women",1,0)</f>
        <v>0</v>
      </c>
      <c r="Z46" s="5"/>
      <c r="AA46" s="6"/>
      <c r="AB46" s="5"/>
      <c r="AC46" s="4">
        <f ca="1">IF(Table2[[#This Row],[field of work]]="teaching",1,0)</f>
        <v>0</v>
      </c>
      <c r="AD46" s="5">
        <f ca="1">IF(Table2[[#This Row],[field of work]]="health",1,0)</f>
        <v>0</v>
      </c>
      <c r="AE46" s="5">
        <f ca="1">IF(Table2[[#This Row],[field of work]]="IT",1,0)</f>
        <v>0</v>
      </c>
      <c r="AF46" s="5">
        <f ca="1">IF(Table2[[#This Row],[field of work]]="agriculture",1,0)</f>
        <v>0</v>
      </c>
      <c r="AG46" s="5">
        <f ca="1">IF(Table2[[#This Row],[field of work]]="contruction",1,0)</f>
        <v>1</v>
      </c>
      <c r="AH46" s="5">
        <f ca="1">IF(Table2[[#This Row],[field of work]]="genral work",1,0)</f>
        <v>0</v>
      </c>
      <c r="AI46" s="5"/>
      <c r="AJ46" s="5"/>
      <c r="AK46" s="5"/>
      <c r="AL46" s="5"/>
      <c r="AM46" s="5"/>
      <c r="AN46" s="6"/>
      <c r="AP46" s="16">
        <f t="shared" ca="1" si="22"/>
        <v>50137.498918955134</v>
      </c>
      <c r="AQ46" s="6"/>
      <c r="AR46" s="4">
        <f ca="1">IF(Table2[[#This Row],[Value of a person]]&gt;$AS$6,1,0)</f>
        <v>1</v>
      </c>
      <c r="AS46" s="5"/>
      <c r="AT46" s="5"/>
      <c r="AU46" s="6"/>
      <c r="AV46" s="23">
        <f ca="1">Table2[[#This Row],[Mortage left]]/Table2[[#This Row],[Value of house]]</f>
        <v>0.80500828096677413</v>
      </c>
      <c r="AW46" s="5">
        <f t="shared" ca="1" si="23"/>
        <v>0</v>
      </c>
      <c r="AX46" s="5"/>
      <c r="AY46" s="5"/>
      <c r="AZ46" s="4">
        <f ca="1">IF(Table2[[#This Row],[Area ]]="Area 1",Table2[[#This Row],[income]],0)</f>
        <v>53636</v>
      </c>
      <c r="BA46" s="5">
        <f ca="1">IF(Table2[[#This Row],[Area ]]="Area 2",Table2[[#This Row],[income]],0)</f>
        <v>0</v>
      </c>
      <c r="BB46" s="5">
        <f ca="1">IF(Table2[[#This Row],[Area ]]="Area 3",Table2[[#This Row],[income]],0)</f>
        <v>0</v>
      </c>
      <c r="BC46" s="5">
        <f ca="1">IF(Table2[[#This Row],[Area ]]="Area 4",Table2[[#This Row],[income]],0)</f>
        <v>0</v>
      </c>
      <c r="BD46" s="5">
        <f ca="1">IF(Table2[[#This Row],[Area ]]="Area 5",Table2[[#This Row],[income]],0)</f>
        <v>0</v>
      </c>
      <c r="BE46" s="5">
        <f ca="1">IF(Table2[[#This Row],[Area ]]="Area 6",Table2[[#This Row],[income]],0)</f>
        <v>0</v>
      </c>
      <c r="BF46" s="5">
        <f ca="1">IF(Table2[[#This Row],[Area ]]="Area 7",Table2[[#This Row],[income]],0)</f>
        <v>0</v>
      </c>
      <c r="BG46" s="5">
        <f ca="1">IF(Table2[[#This Row],[Area ]]="Area 8",Table2[[#This Row],[income]],0)</f>
        <v>0</v>
      </c>
      <c r="BH46" s="5">
        <f ca="1">IF(Table2[[#This Row],[Area ]]="Area 9",Table2[[#This Row],[income]],0)</f>
        <v>0</v>
      </c>
      <c r="BI46" s="5">
        <f ca="1">IF(Table2[[#This Row],[Area ]]="Area 10",Table2[[#This Row],[income]],0)</f>
        <v>0</v>
      </c>
      <c r="BJ46" s="5">
        <f ca="1">IF(Table2[[#This Row],[Area ]]="Area 6",Table2[[#This Row],[income]],0)</f>
        <v>0</v>
      </c>
      <c r="BK46" s="5">
        <f ca="1">IF(Table2[[#This Row],[Area ]]="Area 12",Table2[[#This Row],[income]],0)</f>
        <v>0</v>
      </c>
      <c r="BL46" s="5">
        <f ca="1">IF(Table2[[#This Row],[Area ]]="Area 13",Table2[[#This Row],[income]],0)</f>
        <v>0</v>
      </c>
      <c r="BM46" s="6">
        <f ca="1">IF(Table2[[#This Row],[Area ]]="Area 14",Table2[[#This Row],[income]],0)</f>
        <v>0</v>
      </c>
      <c r="BN46" s="4">
        <f ca="1">IF(Table2[[#This Row],[field of work]]="teaching",Table2[[#This Row],[income]],0)</f>
        <v>0</v>
      </c>
      <c r="BO46" s="5">
        <f ca="1">IF(Table2[[#This Row],[field of work]]="health",Table2[[#This Row],[income]],0)</f>
        <v>0</v>
      </c>
      <c r="BP46" s="5">
        <f ca="1">IF(Table2[[#This Row],[field of work]]="IT",Table2[[#This Row],[income]],0)</f>
        <v>0</v>
      </c>
      <c r="BQ46" s="5">
        <f ca="1">IF(Table2[[#This Row],[field of work]]="agriculture",Table2[[#This Row],[income]],0)</f>
        <v>0</v>
      </c>
      <c r="BR46" s="5">
        <f ca="1">IF(Table2[[#This Row],[field of work]]="contruction",Table2[[#This Row],[income]],0)</f>
        <v>53636</v>
      </c>
      <c r="BS46" s="6">
        <f ca="1">IF(Table2[[#This Row],[field of work]]="genral work",Table2[[#This Row],[income]],0)</f>
        <v>0</v>
      </c>
      <c r="BU46" s="4">
        <f ca="1">IF(Table2[[#This Row],[value of debts]]&gt;Table2[[#This Row],[income]],1,0)</f>
        <v>1</v>
      </c>
      <c r="BV46" s="6"/>
      <c r="BX46" s="4">
        <f ca="1">IF(Table2[[#This Row],[Net worth of person]]&gt;$BY$6,Table2[[#This Row],[age]],0)</f>
        <v>0</v>
      </c>
      <c r="BY46" s="6"/>
    </row>
    <row r="47" spans="2:77" x14ac:dyDescent="0.3">
      <c r="B47">
        <f t="shared" ca="1" si="2"/>
        <v>2</v>
      </c>
      <c r="C47" t="str">
        <f t="shared" ca="1" si="0"/>
        <v>women</v>
      </c>
      <c r="D47">
        <f t="shared" ca="1" si="3"/>
        <v>42</v>
      </c>
      <c r="E47">
        <f t="shared" ca="1" si="4"/>
        <v>6</v>
      </c>
      <c r="F47" t="str">
        <f t="shared" ca="1" si="5"/>
        <v>contruction</v>
      </c>
      <c r="G47">
        <f t="shared" ca="1" si="6"/>
        <v>3</v>
      </c>
      <c r="H47">
        <f t="shared" ca="1" si="7"/>
        <v>0</v>
      </c>
      <c r="I47">
        <f t="shared" ca="1" si="8"/>
        <v>4</v>
      </c>
      <c r="J47">
        <f t="shared" ca="1" si="9"/>
        <v>2</v>
      </c>
      <c r="K47">
        <f t="shared" ca="1" si="10"/>
        <v>71543</v>
      </c>
      <c r="L47">
        <f t="shared" ca="1" si="11"/>
        <v>11</v>
      </c>
      <c r="M47" t="str">
        <f t="shared" ca="1" si="12"/>
        <v>Area 11</v>
      </c>
      <c r="N47">
        <f t="shared" ca="1" si="24"/>
        <v>214629</v>
      </c>
      <c r="O47">
        <f t="shared" ca="1" si="14"/>
        <v>153513.00212584715</v>
      </c>
      <c r="P47">
        <f t="shared" ca="1" si="25"/>
        <v>64623.204655546775</v>
      </c>
      <c r="Q47">
        <f t="shared" ca="1" si="16"/>
        <v>27633</v>
      </c>
      <c r="R47">
        <f t="shared" ca="1" si="26"/>
        <v>34234.030130613966</v>
      </c>
      <c r="S47">
        <f t="shared" ca="1" si="27"/>
        <v>90053.123828403521</v>
      </c>
      <c r="T47">
        <f t="shared" ca="1" si="28"/>
        <v>369305.32848395029</v>
      </c>
      <c r="U47">
        <f t="shared" ca="1" si="29"/>
        <v>215380.03225646113</v>
      </c>
      <c r="V47">
        <f t="shared" ca="1" si="30"/>
        <v>153925.29622748916</v>
      </c>
      <c r="X47" s="4">
        <f ca="1">IF(Table2[[#This Row],[Gnder]]="men",1,0)</f>
        <v>0</v>
      </c>
      <c r="Y47" s="5">
        <f ca="1">IF(Table2[[#This Row],[Gnder]]="women",1,0)</f>
        <v>1</v>
      </c>
      <c r="Z47" s="5"/>
      <c r="AA47" s="6"/>
      <c r="AB47" s="5"/>
      <c r="AC47" s="4">
        <f ca="1">IF(Table2[[#This Row],[field of work]]="teaching",1,0)</f>
        <v>0</v>
      </c>
      <c r="AD47" s="5">
        <f ca="1">IF(Table2[[#This Row],[field of work]]="health",1,0)</f>
        <v>0</v>
      </c>
      <c r="AE47" s="5">
        <f ca="1">IF(Table2[[#This Row],[field of work]]="IT",1,0)</f>
        <v>0</v>
      </c>
      <c r="AF47" s="5">
        <f ca="1">IF(Table2[[#This Row],[field of work]]="agriculture",1,0)</f>
        <v>0</v>
      </c>
      <c r="AG47" s="5">
        <f ca="1">IF(Table2[[#This Row],[field of work]]="contruction",1,0)</f>
        <v>1</v>
      </c>
      <c r="AH47" s="5">
        <f ca="1">IF(Table2[[#This Row],[field of work]]="genral work",1,0)</f>
        <v>0</v>
      </c>
      <c r="AI47" s="5"/>
      <c r="AJ47" s="5"/>
      <c r="AK47" s="5"/>
      <c r="AL47" s="5"/>
      <c r="AM47" s="5"/>
      <c r="AN47" s="6"/>
      <c r="AP47" s="16">
        <f t="shared" ca="1" si="22"/>
        <v>32311.602327773388</v>
      </c>
      <c r="AQ47" s="6"/>
      <c r="AR47" s="4">
        <f ca="1">IF(Table2[[#This Row],[Value of a person]]&gt;$AS$6,1,0)</f>
        <v>1</v>
      </c>
      <c r="AS47" s="5"/>
      <c r="AT47" s="5"/>
      <c r="AU47" s="6"/>
      <c r="AV47" s="23">
        <f ca="1">Table2[[#This Row],[Mortage left]]/Table2[[#This Row],[Value of house]]</f>
        <v>0.7152481823325233</v>
      </c>
      <c r="AW47" s="5">
        <f t="shared" ca="1" si="23"/>
        <v>0</v>
      </c>
      <c r="AX47" s="5"/>
      <c r="AY47" s="5"/>
      <c r="AZ47" s="4">
        <f ca="1">IF(Table2[[#This Row],[Area ]]="Area 1",Table2[[#This Row],[income]],0)</f>
        <v>0</v>
      </c>
      <c r="BA47" s="5">
        <f ca="1">IF(Table2[[#This Row],[Area ]]="Area 2",Table2[[#This Row],[income]],0)</f>
        <v>0</v>
      </c>
      <c r="BB47" s="5">
        <f ca="1">IF(Table2[[#This Row],[Area ]]="Area 3",Table2[[#This Row],[income]],0)</f>
        <v>0</v>
      </c>
      <c r="BC47" s="5">
        <f ca="1">IF(Table2[[#This Row],[Area ]]="Area 4",Table2[[#This Row],[income]],0)</f>
        <v>0</v>
      </c>
      <c r="BD47" s="5">
        <f ca="1">IF(Table2[[#This Row],[Area ]]="Area 5",Table2[[#This Row],[income]],0)</f>
        <v>0</v>
      </c>
      <c r="BE47" s="5">
        <f ca="1">IF(Table2[[#This Row],[Area ]]="Area 6",Table2[[#This Row],[income]],0)</f>
        <v>0</v>
      </c>
      <c r="BF47" s="5">
        <f ca="1">IF(Table2[[#This Row],[Area ]]="Area 7",Table2[[#This Row],[income]],0)</f>
        <v>0</v>
      </c>
      <c r="BG47" s="5">
        <f ca="1">IF(Table2[[#This Row],[Area ]]="Area 8",Table2[[#This Row],[income]],0)</f>
        <v>0</v>
      </c>
      <c r="BH47" s="5">
        <f ca="1">IF(Table2[[#This Row],[Area ]]="Area 9",Table2[[#This Row],[income]],0)</f>
        <v>0</v>
      </c>
      <c r="BI47" s="5">
        <f ca="1">IF(Table2[[#This Row],[Area ]]="Area 10",Table2[[#This Row],[income]],0)</f>
        <v>0</v>
      </c>
      <c r="BJ47" s="5">
        <f ca="1">IF(Table2[[#This Row],[Area ]]="Area 6",Table2[[#This Row],[income]],0)</f>
        <v>0</v>
      </c>
      <c r="BK47" s="5">
        <f ca="1">IF(Table2[[#This Row],[Area ]]="Area 12",Table2[[#This Row],[income]],0)</f>
        <v>0</v>
      </c>
      <c r="BL47" s="5">
        <f ca="1">IF(Table2[[#This Row],[Area ]]="Area 13",Table2[[#This Row],[income]],0)</f>
        <v>0</v>
      </c>
      <c r="BM47" s="6">
        <f ca="1">IF(Table2[[#This Row],[Area ]]="Area 14",Table2[[#This Row],[income]],0)</f>
        <v>0</v>
      </c>
      <c r="BN47" s="4">
        <f ca="1">IF(Table2[[#This Row],[field of work]]="teaching",Table2[[#This Row],[income]],0)</f>
        <v>0</v>
      </c>
      <c r="BO47" s="5">
        <f ca="1">IF(Table2[[#This Row],[field of work]]="health",Table2[[#This Row],[income]],0)</f>
        <v>0</v>
      </c>
      <c r="BP47" s="5">
        <f ca="1">IF(Table2[[#This Row],[field of work]]="IT",Table2[[#This Row],[income]],0)</f>
        <v>0</v>
      </c>
      <c r="BQ47" s="5">
        <f ca="1">IF(Table2[[#This Row],[field of work]]="agriculture",Table2[[#This Row],[income]],0)</f>
        <v>0</v>
      </c>
      <c r="BR47" s="5">
        <f ca="1">IF(Table2[[#This Row],[field of work]]="contruction",Table2[[#This Row],[income]],0)</f>
        <v>71543</v>
      </c>
      <c r="BS47" s="6">
        <f ca="1">IF(Table2[[#This Row],[field of work]]="genral work",Table2[[#This Row],[income]],0)</f>
        <v>0</v>
      </c>
      <c r="BU47" s="4">
        <f ca="1">IF(Table2[[#This Row],[value of debts]]&gt;Table2[[#This Row],[income]],1,0)</f>
        <v>1</v>
      </c>
      <c r="BV47" s="6"/>
      <c r="BX47" s="4">
        <f ca="1">IF(Table2[[#This Row],[Net worth of person]]&gt;$BY$6,Table2[[#This Row],[age]],0)</f>
        <v>42</v>
      </c>
      <c r="BY47" s="6"/>
    </row>
    <row r="48" spans="2:77" x14ac:dyDescent="0.3">
      <c r="B48">
        <f t="shared" ca="1" si="2"/>
        <v>1</v>
      </c>
      <c r="C48" t="str">
        <f t="shared" ca="1" si="0"/>
        <v>men</v>
      </c>
      <c r="D48">
        <f t="shared" ca="1" si="3"/>
        <v>25</v>
      </c>
      <c r="E48">
        <f t="shared" ca="1" si="4"/>
        <v>6</v>
      </c>
      <c r="F48" t="str">
        <f t="shared" ca="1" si="5"/>
        <v>contruction</v>
      </c>
      <c r="G48">
        <f t="shared" ca="1" si="6"/>
        <v>4</v>
      </c>
      <c r="H48">
        <f t="shared" ca="1" si="7"/>
        <v>0</v>
      </c>
      <c r="I48">
        <f t="shared" ca="1" si="8"/>
        <v>2</v>
      </c>
      <c r="J48">
        <f t="shared" ca="1" si="9"/>
        <v>3</v>
      </c>
      <c r="K48">
        <f t="shared" ca="1" si="10"/>
        <v>74680</v>
      </c>
      <c r="L48">
        <f t="shared" ca="1" si="11"/>
        <v>3</v>
      </c>
      <c r="M48" t="str">
        <f t="shared" ca="1" si="12"/>
        <v>Area 3</v>
      </c>
      <c r="N48">
        <f t="shared" ca="1" si="24"/>
        <v>448080</v>
      </c>
      <c r="O48">
        <f t="shared" ca="1" si="14"/>
        <v>182872.32945185184</v>
      </c>
      <c r="P48">
        <f t="shared" ca="1" si="25"/>
        <v>189486.44356153885</v>
      </c>
      <c r="Q48">
        <f t="shared" ca="1" si="16"/>
        <v>29175</v>
      </c>
      <c r="R48">
        <f t="shared" ca="1" si="26"/>
        <v>80690.506842957751</v>
      </c>
      <c r="S48">
        <f t="shared" ca="1" si="27"/>
        <v>26343.541814732263</v>
      </c>
      <c r="T48">
        <f t="shared" ca="1" si="28"/>
        <v>663909.98537627107</v>
      </c>
      <c r="U48">
        <f t="shared" ca="1" si="29"/>
        <v>292737.83629480959</v>
      </c>
      <c r="V48">
        <f t="shared" ca="1" si="30"/>
        <v>371172.14908146148</v>
      </c>
      <c r="X48" s="4">
        <f ca="1">IF(Table2[[#This Row],[Gnder]]="men",1,0)</f>
        <v>1</v>
      </c>
      <c r="Y48" s="5">
        <f ca="1">IF(Table2[[#This Row],[Gnder]]="women",1,0)</f>
        <v>0</v>
      </c>
      <c r="Z48" s="5"/>
      <c r="AA48" s="6"/>
      <c r="AB48" s="5"/>
      <c r="AC48" s="4">
        <f ca="1">IF(Table2[[#This Row],[field of work]]="teaching",1,0)</f>
        <v>0</v>
      </c>
      <c r="AD48" s="5">
        <f ca="1">IF(Table2[[#This Row],[field of work]]="health",1,0)</f>
        <v>0</v>
      </c>
      <c r="AE48" s="5">
        <f ca="1">IF(Table2[[#This Row],[field of work]]="IT",1,0)</f>
        <v>0</v>
      </c>
      <c r="AF48" s="5">
        <f ca="1">IF(Table2[[#This Row],[field of work]]="agriculture",1,0)</f>
        <v>0</v>
      </c>
      <c r="AG48" s="5">
        <f ca="1">IF(Table2[[#This Row],[field of work]]="contruction",1,0)</f>
        <v>1</v>
      </c>
      <c r="AH48" s="5">
        <f ca="1">IF(Table2[[#This Row],[field of work]]="genral work",1,0)</f>
        <v>0</v>
      </c>
      <c r="AI48" s="5"/>
      <c r="AJ48" s="5"/>
      <c r="AK48" s="5"/>
      <c r="AL48" s="5"/>
      <c r="AM48" s="5"/>
      <c r="AN48" s="6"/>
      <c r="AP48" s="16">
        <f t="shared" ca="1" si="22"/>
        <v>63162.147853846283</v>
      </c>
      <c r="AQ48" s="6"/>
      <c r="AR48" s="4">
        <f ca="1">IF(Table2[[#This Row],[Value of a person]]&gt;$AS$6,1,0)</f>
        <v>1</v>
      </c>
      <c r="AS48" s="5"/>
      <c r="AT48" s="5"/>
      <c r="AU48" s="6"/>
      <c r="AV48" s="23">
        <f ca="1">Table2[[#This Row],[Mortage left]]/Table2[[#This Row],[Value of house]]</f>
        <v>0.40812428461848743</v>
      </c>
      <c r="AW48" s="5">
        <f t="shared" ca="1" si="23"/>
        <v>0</v>
      </c>
      <c r="AX48" s="5"/>
      <c r="AY48" s="5"/>
      <c r="AZ48" s="4">
        <f ca="1">IF(Table2[[#This Row],[Area ]]="Area 1",Table2[[#This Row],[income]],0)</f>
        <v>0</v>
      </c>
      <c r="BA48" s="5">
        <f ca="1">IF(Table2[[#This Row],[Area ]]="Area 2",Table2[[#This Row],[income]],0)</f>
        <v>0</v>
      </c>
      <c r="BB48" s="5">
        <f ca="1">IF(Table2[[#This Row],[Area ]]="Area 3",Table2[[#This Row],[income]],0)</f>
        <v>74680</v>
      </c>
      <c r="BC48" s="5">
        <f ca="1">IF(Table2[[#This Row],[Area ]]="Area 4",Table2[[#This Row],[income]],0)</f>
        <v>0</v>
      </c>
      <c r="BD48" s="5">
        <f ca="1">IF(Table2[[#This Row],[Area ]]="Area 5",Table2[[#This Row],[income]],0)</f>
        <v>0</v>
      </c>
      <c r="BE48" s="5">
        <f ca="1">IF(Table2[[#This Row],[Area ]]="Area 6",Table2[[#This Row],[income]],0)</f>
        <v>0</v>
      </c>
      <c r="BF48" s="5">
        <f ca="1">IF(Table2[[#This Row],[Area ]]="Area 7",Table2[[#This Row],[income]],0)</f>
        <v>0</v>
      </c>
      <c r="BG48" s="5">
        <f ca="1">IF(Table2[[#This Row],[Area ]]="Area 8",Table2[[#This Row],[income]],0)</f>
        <v>0</v>
      </c>
      <c r="BH48" s="5">
        <f ca="1">IF(Table2[[#This Row],[Area ]]="Area 9",Table2[[#This Row],[income]],0)</f>
        <v>0</v>
      </c>
      <c r="BI48" s="5">
        <f ca="1">IF(Table2[[#This Row],[Area ]]="Area 10",Table2[[#This Row],[income]],0)</f>
        <v>0</v>
      </c>
      <c r="BJ48" s="5">
        <f ca="1">IF(Table2[[#This Row],[Area ]]="Area 6",Table2[[#This Row],[income]],0)</f>
        <v>0</v>
      </c>
      <c r="BK48" s="5">
        <f ca="1">IF(Table2[[#This Row],[Area ]]="Area 12",Table2[[#This Row],[income]],0)</f>
        <v>0</v>
      </c>
      <c r="BL48" s="5">
        <f ca="1">IF(Table2[[#This Row],[Area ]]="Area 13",Table2[[#This Row],[income]],0)</f>
        <v>0</v>
      </c>
      <c r="BM48" s="6">
        <f ca="1">IF(Table2[[#This Row],[Area ]]="Area 14",Table2[[#This Row],[income]],0)</f>
        <v>0</v>
      </c>
      <c r="BN48" s="4">
        <f ca="1">IF(Table2[[#This Row],[field of work]]="teaching",Table2[[#This Row],[income]],0)</f>
        <v>0</v>
      </c>
      <c r="BO48" s="5">
        <f ca="1">IF(Table2[[#This Row],[field of work]]="health",Table2[[#This Row],[income]],0)</f>
        <v>0</v>
      </c>
      <c r="BP48" s="5">
        <f ca="1">IF(Table2[[#This Row],[field of work]]="IT",Table2[[#This Row],[income]],0)</f>
        <v>0</v>
      </c>
      <c r="BQ48" s="5">
        <f ca="1">IF(Table2[[#This Row],[field of work]]="agriculture",Table2[[#This Row],[income]],0)</f>
        <v>0</v>
      </c>
      <c r="BR48" s="5">
        <f ca="1">IF(Table2[[#This Row],[field of work]]="contruction",Table2[[#This Row],[income]],0)</f>
        <v>74680</v>
      </c>
      <c r="BS48" s="6">
        <f ca="1">IF(Table2[[#This Row],[field of work]]="genral work",Table2[[#This Row],[income]],0)</f>
        <v>0</v>
      </c>
      <c r="BU48" s="4">
        <f ca="1">IF(Table2[[#This Row],[value of debts]]&gt;Table2[[#This Row],[income]],1,0)</f>
        <v>1</v>
      </c>
      <c r="BV48" s="6"/>
      <c r="BX48" s="4">
        <f ca="1">IF(Table2[[#This Row],[Net worth of person]]&gt;$BY$6,Table2[[#This Row],[age]],0)</f>
        <v>25</v>
      </c>
      <c r="BY48" s="6"/>
    </row>
    <row r="49" spans="2:77" x14ac:dyDescent="0.3">
      <c r="B49">
        <f t="shared" ca="1" si="2"/>
        <v>2</v>
      </c>
      <c r="C49" t="str">
        <f t="shared" ca="1" si="0"/>
        <v>women</v>
      </c>
      <c r="D49">
        <f t="shared" ca="1" si="3"/>
        <v>26</v>
      </c>
      <c r="E49">
        <f t="shared" ca="1" si="4"/>
        <v>1</v>
      </c>
      <c r="F49" t="str">
        <f t="shared" ca="1" si="5"/>
        <v>health</v>
      </c>
      <c r="G49">
        <f t="shared" ca="1" si="6"/>
        <v>1</v>
      </c>
      <c r="H49">
        <f t="shared" ca="1" si="7"/>
        <v>0</v>
      </c>
      <c r="I49">
        <f t="shared" ca="1" si="8"/>
        <v>1</v>
      </c>
      <c r="J49">
        <f t="shared" ca="1" si="9"/>
        <v>1</v>
      </c>
      <c r="K49">
        <f t="shared" ca="1" si="10"/>
        <v>26452</v>
      </c>
      <c r="L49">
        <f t="shared" ca="1" si="11"/>
        <v>5</v>
      </c>
      <c r="M49" t="str">
        <f t="shared" ca="1" si="12"/>
        <v>Area 5</v>
      </c>
      <c r="N49">
        <f t="shared" ca="1" si="24"/>
        <v>132260</v>
      </c>
      <c r="O49">
        <f t="shared" ca="1" si="14"/>
        <v>32099.536716736948</v>
      </c>
      <c r="P49">
        <f t="shared" ca="1" si="25"/>
        <v>14521.238422001356</v>
      </c>
      <c r="Q49">
        <f t="shared" ca="1" si="16"/>
        <v>11890</v>
      </c>
      <c r="R49">
        <f t="shared" ca="1" si="26"/>
        <v>17528.404185315947</v>
      </c>
      <c r="S49">
        <f t="shared" ca="1" si="27"/>
        <v>12432.541990058917</v>
      </c>
      <c r="T49">
        <f t="shared" ca="1" si="28"/>
        <v>159213.78041206027</v>
      </c>
      <c r="U49">
        <f t="shared" ca="1" si="29"/>
        <v>61517.940902052898</v>
      </c>
      <c r="V49">
        <f t="shared" ca="1" si="30"/>
        <v>97695.839510007369</v>
      </c>
      <c r="X49" s="4">
        <f ca="1">IF(Table2[[#This Row],[Gnder]]="men",1,0)</f>
        <v>0</v>
      </c>
      <c r="Y49" s="5">
        <f ca="1">IF(Table2[[#This Row],[Gnder]]="women",1,0)</f>
        <v>1</v>
      </c>
      <c r="Z49" s="5"/>
      <c r="AA49" s="6"/>
      <c r="AB49" s="5"/>
      <c r="AC49" s="4">
        <f ca="1">IF(Table2[[#This Row],[field of work]]="teaching",1,0)</f>
        <v>0</v>
      </c>
      <c r="AD49" s="5">
        <f ca="1">IF(Table2[[#This Row],[field of work]]="health",1,0)</f>
        <v>1</v>
      </c>
      <c r="AE49" s="5">
        <f ca="1">IF(Table2[[#This Row],[field of work]]="IT",1,0)</f>
        <v>0</v>
      </c>
      <c r="AF49" s="5">
        <f ca="1">IF(Table2[[#This Row],[field of work]]="agriculture",1,0)</f>
        <v>0</v>
      </c>
      <c r="AG49" s="5">
        <f ca="1">IF(Table2[[#This Row],[field of work]]="contruction",1,0)</f>
        <v>0</v>
      </c>
      <c r="AH49" s="5">
        <f ca="1">IF(Table2[[#This Row],[field of work]]="genral work",1,0)</f>
        <v>0</v>
      </c>
      <c r="AI49" s="5"/>
      <c r="AJ49" s="5"/>
      <c r="AK49" s="5"/>
      <c r="AL49" s="5"/>
      <c r="AM49" s="5"/>
      <c r="AN49" s="6"/>
      <c r="AP49" s="16">
        <f t="shared" ca="1" si="22"/>
        <v>14521.238422001356</v>
      </c>
      <c r="AQ49" s="6"/>
      <c r="AR49" s="4">
        <f ca="1">IF(Table2[[#This Row],[Value of a person]]&gt;$AS$6,1,0)</f>
        <v>1</v>
      </c>
      <c r="AS49" s="5"/>
      <c r="AT49" s="5"/>
      <c r="AU49" s="6"/>
      <c r="AV49" s="23">
        <f ca="1">Table2[[#This Row],[Mortage left]]/Table2[[#This Row],[Value of house]]</f>
        <v>0.24270026248856003</v>
      </c>
      <c r="AW49" s="5">
        <f t="shared" ca="1" si="23"/>
        <v>1</v>
      </c>
      <c r="AX49" s="5"/>
      <c r="AY49" s="5"/>
      <c r="AZ49" s="4">
        <f ca="1">IF(Table2[[#This Row],[Area ]]="Area 1",Table2[[#This Row],[income]],0)</f>
        <v>0</v>
      </c>
      <c r="BA49" s="5">
        <f ca="1">IF(Table2[[#This Row],[Area ]]="Area 2",Table2[[#This Row],[income]],0)</f>
        <v>0</v>
      </c>
      <c r="BB49" s="5">
        <f ca="1">IF(Table2[[#This Row],[Area ]]="Area 3",Table2[[#This Row],[income]],0)</f>
        <v>0</v>
      </c>
      <c r="BC49" s="5">
        <f ca="1">IF(Table2[[#This Row],[Area ]]="Area 4",Table2[[#This Row],[income]],0)</f>
        <v>0</v>
      </c>
      <c r="BD49" s="5">
        <f ca="1">IF(Table2[[#This Row],[Area ]]="Area 5",Table2[[#This Row],[income]],0)</f>
        <v>26452</v>
      </c>
      <c r="BE49" s="5">
        <f ca="1">IF(Table2[[#This Row],[Area ]]="Area 6",Table2[[#This Row],[income]],0)</f>
        <v>0</v>
      </c>
      <c r="BF49" s="5">
        <f ca="1">IF(Table2[[#This Row],[Area ]]="Area 7",Table2[[#This Row],[income]],0)</f>
        <v>0</v>
      </c>
      <c r="BG49" s="5">
        <f ca="1">IF(Table2[[#This Row],[Area ]]="Area 8",Table2[[#This Row],[income]],0)</f>
        <v>0</v>
      </c>
      <c r="BH49" s="5">
        <f ca="1">IF(Table2[[#This Row],[Area ]]="Area 9",Table2[[#This Row],[income]],0)</f>
        <v>0</v>
      </c>
      <c r="BI49" s="5">
        <f ca="1">IF(Table2[[#This Row],[Area ]]="Area 10",Table2[[#This Row],[income]],0)</f>
        <v>0</v>
      </c>
      <c r="BJ49" s="5">
        <f ca="1">IF(Table2[[#This Row],[Area ]]="Area 6",Table2[[#This Row],[income]],0)</f>
        <v>0</v>
      </c>
      <c r="BK49" s="5">
        <f ca="1">IF(Table2[[#This Row],[Area ]]="Area 12",Table2[[#This Row],[income]],0)</f>
        <v>0</v>
      </c>
      <c r="BL49" s="5">
        <f ca="1">IF(Table2[[#This Row],[Area ]]="Area 13",Table2[[#This Row],[income]],0)</f>
        <v>0</v>
      </c>
      <c r="BM49" s="6">
        <f ca="1">IF(Table2[[#This Row],[Area ]]="Area 14",Table2[[#This Row],[income]],0)</f>
        <v>0</v>
      </c>
      <c r="BN49" s="4">
        <f ca="1">IF(Table2[[#This Row],[field of work]]="teaching",Table2[[#This Row],[income]],0)</f>
        <v>0</v>
      </c>
      <c r="BO49" s="5">
        <f ca="1">IF(Table2[[#This Row],[field of work]]="health",Table2[[#This Row],[income]],0)</f>
        <v>26452</v>
      </c>
      <c r="BP49" s="5">
        <f ca="1">IF(Table2[[#This Row],[field of work]]="IT",Table2[[#This Row],[income]],0)</f>
        <v>0</v>
      </c>
      <c r="BQ49" s="5">
        <f ca="1">IF(Table2[[#This Row],[field of work]]="agriculture",Table2[[#This Row],[income]],0)</f>
        <v>0</v>
      </c>
      <c r="BR49" s="5">
        <f ca="1">IF(Table2[[#This Row],[field of work]]="contruction",Table2[[#This Row],[income]],0)</f>
        <v>0</v>
      </c>
      <c r="BS49" s="6">
        <f ca="1">IF(Table2[[#This Row],[field of work]]="genral work",Table2[[#This Row],[income]],0)</f>
        <v>0</v>
      </c>
      <c r="BU49" s="4">
        <f ca="1">IF(Table2[[#This Row],[value of debts]]&gt;Table2[[#This Row],[income]],1,0)</f>
        <v>1</v>
      </c>
      <c r="BV49" s="6"/>
      <c r="BX49" s="4">
        <f ca="1">IF(Table2[[#This Row],[Net worth of person]]&gt;$BY$6,Table2[[#This Row],[age]],0)</f>
        <v>0</v>
      </c>
      <c r="BY49" s="6"/>
    </row>
    <row r="50" spans="2:77" x14ac:dyDescent="0.3">
      <c r="B50">
        <f t="shared" ca="1" si="2"/>
        <v>1</v>
      </c>
      <c r="C50" t="str">
        <f t="shared" ca="1" si="0"/>
        <v>men</v>
      </c>
      <c r="D50">
        <f t="shared" ca="1" si="3"/>
        <v>44</v>
      </c>
      <c r="E50">
        <f t="shared" ca="1" si="4"/>
        <v>6</v>
      </c>
      <c r="F50" t="str">
        <f t="shared" ca="1" si="5"/>
        <v>contruction</v>
      </c>
      <c r="G50">
        <f t="shared" ca="1" si="6"/>
        <v>4</v>
      </c>
      <c r="H50">
        <f t="shared" ca="1" si="7"/>
        <v>0</v>
      </c>
      <c r="I50">
        <f t="shared" ca="1" si="8"/>
        <v>3</v>
      </c>
      <c r="J50">
        <f t="shared" ca="1" si="9"/>
        <v>1</v>
      </c>
      <c r="K50">
        <f t="shared" ca="1" si="10"/>
        <v>39180</v>
      </c>
      <c r="L50">
        <f t="shared" ca="1" si="11"/>
        <v>7</v>
      </c>
      <c r="M50" t="str">
        <f t="shared" ca="1" si="12"/>
        <v>Area 7</v>
      </c>
      <c r="N50">
        <f t="shared" ca="1" si="24"/>
        <v>195900</v>
      </c>
      <c r="O50">
        <f t="shared" ca="1" si="14"/>
        <v>42615.258085720357</v>
      </c>
      <c r="P50">
        <f t="shared" ca="1" si="25"/>
        <v>35376.198340968273</v>
      </c>
      <c r="Q50">
        <f t="shared" ca="1" si="16"/>
        <v>7928</v>
      </c>
      <c r="R50">
        <f t="shared" ca="1" si="26"/>
        <v>46771.05178132646</v>
      </c>
      <c r="S50">
        <f t="shared" ca="1" si="27"/>
        <v>47159.53719664058</v>
      </c>
      <c r="T50">
        <f t="shared" ca="1" si="28"/>
        <v>278435.73553760885</v>
      </c>
      <c r="U50">
        <f t="shared" ca="1" si="29"/>
        <v>97314.309867046817</v>
      </c>
      <c r="V50">
        <f t="shared" ca="1" si="30"/>
        <v>181121.42567056202</v>
      </c>
      <c r="X50" s="4">
        <f ca="1">IF(Table2[[#This Row],[Gnder]]="men",1,0)</f>
        <v>1</v>
      </c>
      <c r="Y50" s="5">
        <f ca="1">IF(Table2[[#This Row],[Gnder]]="women",1,0)</f>
        <v>0</v>
      </c>
      <c r="Z50" s="5"/>
      <c r="AA50" s="6"/>
      <c r="AB50" s="5"/>
      <c r="AC50" s="4">
        <f ca="1">IF(Table2[[#This Row],[field of work]]="teaching",1,0)</f>
        <v>0</v>
      </c>
      <c r="AD50" s="5">
        <f ca="1">IF(Table2[[#This Row],[field of work]]="health",1,0)</f>
        <v>0</v>
      </c>
      <c r="AE50" s="5">
        <f ca="1">IF(Table2[[#This Row],[field of work]]="IT",1,0)</f>
        <v>0</v>
      </c>
      <c r="AF50" s="5">
        <f ca="1">IF(Table2[[#This Row],[field of work]]="agriculture",1,0)</f>
        <v>0</v>
      </c>
      <c r="AG50" s="5">
        <f ca="1">IF(Table2[[#This Row],[field of work]]="contruction",1,0)</f>
        <v>1</v>
      </c>
      <c r="AH50" s="5">
        <f ca="1">IF(Table2[[#This Row],[field of work]]="genral work",1,0)</f>
        <v>0</v>
      </c>
      <c r="AI50" s="5"/>
      <c r="AJ50" s="5"/>
      <c r="AK50" s="5"/>
      <c r="AL50" s="5"/>
      <c r="AM50" s="5"/>
      <c r="AN50" s="6"/>
      <c r="AP50" s="16">
        <f t="shared" ca="1" si="22"/>
        <v>35376.198340968273</v>
      </c>
      <c r="AQ50" s="6"/>
      <c r="AR50" s="4">
        <f ca="1">IF(Table2[[#This Row],[Value of a person]]&gt;$AS$6,1,0)</f>
        <v>1</v>
      </c>
      <c r="AS50" s="5"/>
      <c r="AT50" s="5"/>
      <c r="AU50" s="6"/>
      <c r="AV50" s="23">
        <f ca="1">Table2[[#This Row],[Mortage left]]/Table2[[#This Row],[Value of house]]</f>
        <v>0.21753577379132394</v>
      </c>
      <c r="AW50" s="5">
        <f t="shared" ca="1" si="23"/>
        <v>1</v>
      </c>
      <c r="AX50" s="5"/>
      <c r="AY50" s="5"/>
      <c r="AZ50" s="4">
        <f ca="1">IF(Table2[[#This Row],[Area ]]="Area 1",Table2[[#This Row],[income]],0)</f>
        <v>0</v>
      </c>
      <c r="BA50" s="5">
        <f ca="1">IF(Table2[[#This Row],[Area ]]="Area 2",Table2[[#This Row],[income]],0)</f>
        <v>0</v>
      </c>
      <c r="BB50" s="5">
        <f ca="1">IF(Table2[[#This Row],[Area ]]="Area 3",Table2[[#This Row],[income]],0)</f>
        <v>0</v>
      </c>
      <c r="BC50" s="5">
        <f ca="1">IF(Table2[[#This Row],[Area ]]="Area 4",Table2[[#This Row],[income]],0)</f>
        <v>0</v>
      </c>
      <c r="BD50" s="5">
        <f ca="1">IF(Table2[[#This Row],[Area ]]="Area 5",Table2[[#This Row],[income]],0)</f>
        <v>0</v>
      </c>
      <c r="BE50" s="5">
        <f ca="1">IF(Table2[[#This Row],[Area ]]="Area 6",Table2[[#This Row],[income]],0)</f>
        <v>0</v>
      </c>
      <c r="BF50" s="5">
        <f ca="1">IF(Table2[[#This Row],[Area ]]="Area 7",Table2[[#This Row],[income]],0)</f>
        <v>39180</v>
      </c>
      <c r="BG50" s="5">
        <f ca="1">IF(Table2[[#This Row],[Area ]]="Area 8",Table2[[#This Row],[income]],0)</f>
        <v>0</v>
      </c>
      <c r="BH50" s="5">
        <f ca="1">IF(Table2[[#This Row],[Area ]]="Area 9",Table2[[#This Row],[income]],0)</f>
        <v>0</v>
      </c>
      <c r="BI50" s="5">
        <f ca="1">IF(Table2[[#This Row],[Area ]]="Area 10",Table2[[#This Row],[income]],0)</f>
        <v>0</v>
      </c>
      <c r="BJ50" s="5">
        <f ca="1">IF(Table2[[#This Row],[Area ]]="Area 6",Table2[[#This Row],[income]],0)</f>
        <v>0</v>
      </c>
      <c r="BK50" s="5">
        <f ca="1">IF(Table2[[#This Row],[Area ]]="Area 12",Table2[[#This Row],[income]],0)</f>
        <v>0</v>
      </c>
      <c r="BL50" s="5">
        <f ca="1">IF(Table2[[#This Row],[Area ]]="Area 13",Table2[[#This Row],[income]],0)</f>
        <v>0</v>
      </c>
      <c r="BM50" s="6">
        <f ca="1">IF(Table2[[#This Row],[Area ]]="Area 14",Table2[[#This Row],[income]],0)</f>
        <v>0</v>
      </c>
      <c r="BN50" s="4">
        <f ca="1">IF(Table2[[#This Row],[field of work]]="teaching",Table2[[#This Row],[income]],0)</f>
        <v>0</v>
      </c>
      <c r="BO50" s="5">
        <f ca="1">IF(Table2[[#This Row],[field of work]]="health",Table2[[#This Row],[income]],0)</f>
        <v>0</v>
      </c>
      <c r="BP50" s="5">
        <f ca="1">IF(Table2[[#This Row],[field of work]]="IT",Table2[[#This Row],[income]],0)</f>
        <v>0</v>
      </c>
      <c r="BQ50" s="5">
        <f ca="1">IF(Table2[[#This Row],[field of work]]="agriculture",Table2[[#This Row],[income]],0)</f>
        <v>0</v>
      </c>
      <c r="BR50" s="5">
        <f ca="1">IF(Table2[[#This Row],[field of work]]="contruction",Table2[[#This Row],[income]],0)</f>
        <v>39180</v>
      </c>
      <c r="BS50" s="6">
        <f ca="1">IF(Table2[[#This Row],[field of work]]="genral work",Table2[[#This Row],[income]],0)</f>
        <v>0</v>
      </c>
      <c r="BU50" s="4">
        <f ca="1">IF(Table2[[#This Row],[value of debts]]&gt;Table2[[#This Row],[income]],1,0)</f>
        <v>1</v>
      </c>
      <c r="BV50" s="6"/>
      <c r="BX50" s="4">
        <f ca="1">IF(Table2[[#This Row],[Net worth of person]]&gt;$BY$6,Table2[[#This Row],[age]],0)</f>
        <v>44</v>
      </c>
      <c r="BY50" s="6"/>
    </row>
    <row r="51" spans="2:77" x14ac:dyDescent="0.3">
      <c r="B51">
        <f t="shared" ca="1" si="2"/>
        <v>1</v>
      </c>
      <c r="C51" t="str">
        <f t="shared" ca="1" si="0"/>
        <v>men</v>
      </c>
      <c r="D51">
        <f t="shared" ca="1" si="3"/>
        <v>29</v>
      </c>
      <c r="E51">
        <f t="shared" ca="1" si="4"/>
        <v>3</v>
      </c>
      <c r="F51" t="str">
        <f t="shared" ca="1" si="5"/>
        <v>teaching</v>
      </c>
      <c r="G51">
        <f t="shared" ca="1" si="6"/>
        <v>1</v>
      </c>
      <c r="H51">
        <f t="shared" ca="1" si="7"/>
        <v>0</v>
      </c>
      <c r="I51">
        <f t="shared" ca="1" si="8"/>
        <v>0</v>
      </c>
      <c r="J51">
        <f t="shared" ca="1" si="9"/>
        <v>2</v>
      </c>
      <c r="K51">
        <f t="shared" ca="1" si="10"/>
        <v>75077</v>
      </c>
      <c r="L51">
        <f t="shared" ca="1" si="11"/>
        <v>2</v>
      </c>
      <c r="M51" t="str">
        <f t="shared" ca="1" si="12"/>
        <v>Area 2</v>
      </c>
      <c r="N51">
        <f t="shared" ca="1" si="24"/>
        <v>375385</v>
      </c>
      <c r="O51">
        <f t="shared" ca="1" si="14"/>
        <v>5815.8002713920032</v>
      </c>
      <c r="P51">
        <f t="shared" ca="1" si="25"/>
        <v>73793.885234640009</v>
      </c>
      <c r="Q51">
        <f t="shared" ca="1" si="16"/>
        <v>25693</v>
      </c>
      <c r="R51">
        <f t="shared" ca="1" si="26"/>
        <v>70441.177935070838</v>
      </c>
      <c r="S51">
        <f t="shared" ca="1" si="27"/>
        <v>5815.3021807785244</v>
      </c>
      <c r="T51">
        <f t="shared" ca="1" si="28"/>
        <v>454994.18741541851</v>
      </c>
      <c r="U51">
        <f t="shared" ca="1" si="29"/>
        <v>101949.97820646284</v>
      </c>
      <c r="V51">
        <f t="shared" ca="1" si="30"/>
        <v>353044.20920895564</v>
      </c>
      <c r="X51" s="4">
        <f ca="1">IF(Table2[[#This Row],[Gnder]]="men",1,0)</f>
        <v>1</v>
      </c>
      <c r="Y51" s="5">
        <f ca="1">IF(Table2[[#This Row],[Gnder]]="women",1,0)</f>
        <v>0</v>
      </c>
      <c r="Z51" s="5"/>
      <c r="AA51" s="6"/>
      <c r="AB51" s="5"/>
      <c r="AC51" s="4">
        <f ca="1">IF(Table2[[#This Row],[field of work]]="teaching",1,0)</f>
        <v>1</v>
      </c>
      <c r="AD51" s="5">
        <f ca="1">IF(Table2[[#This Row],[field of work]]="health",1,0)</f>
        <v>0</v>
      </c>
      <c r="AE51" s="5">
        <f ca="1">IF(Table2[[#This Row],[field of work]]="IT",1,0)</f>
        <v>0</v>
      </c>
      <c r="AF51" s="5">
        <f ca="1">IF(Table2[[#This Row],[field of work]]="agriculture",1,0)</f>
        <v>0</v>
      </c>
      <c r="AG51" s="5">
        <f ca="1">IF(Table2[[#This Row],[field of work]]="contruction",1,0)</f>
        <v>0</v>
      </c>
      <c r="AH51" s="5">
        <f ca="1">IF(Table2[[#This Row],[field of work]]="genral work",1,0)</f>
        <v>0</v>
      </c>
      <c r="AI51" s="5"/>
      <c r="AJ51" s="5"/>
      <c r="AK51" s="5"/>
      <c r="AL51" s="5"/>
      <c r="AM51" s="5"/>
      <c r="AN51" s="6"/>
      <c r="AP51" s="16">
        <f t="shared" ca="1" si="22"/>
        <v>36896.942617320005</v>
      </c>
      <c r="AQ51" s="6"/>
      <c r="AR51" s="4">
        <f ca="1">IF(Table2[[#This Row],[Value of a person]]&gt;$AS$6,1,0)</f>
        <v>1</v>
      </c>
      <c r="AS51" s="5"/>
      <c r="AT51" s="5"/>
      <c r="AU51" s="6"/>
      <c r="AV51" s="23">
        <f ca="1">Table2[[#This Row],[Mortage left]]/Table2[[#This Row],[Value of house]]</f>
        <v>1.549289468516857E-2</v>
      </c>
      <c r="AW51" s="5">
        <f t="shared" ca="1" si="23"/>
        <v>1</v>
      </c>
      <c r="AX51" s="5"/>
      <c r="AY51" s="5"/>
      <c r="AZ51" s="4">
        <f ca="1">IF(Table2[[#This Row],[Area ]]="Area 1",Table2[[#This Row],[income]],0)</f>
        <v>0</v>
      </c>
      <c r="BA51" s="5">
        <f ca="1">IF(Table2[[#This Row],[Area ]]="Area 2",Table2[[#This Row],[income]],0)</f>
        <v>75077</v>
      </c>
      <c r="BB51" s="5">
        <f ca="1">IF(Table2[[#This Row],[Area ]]="Area 3",Table2[[#This Row],[income]],0)</f>
        <v>0</v>
      </c>
      <c r="BC51" s="5">
        <f ca="1">IF(Table2[[#This Row],[Area ]]="Area 4",Table2[[#This Row],[income]],0)</f>
        <v>0</v>
      </c>
      <c r="BD51" s="5">
        <f ca="1">IF(Table2[[#This Row],[Area ]]="Area 5",Table2[[#This Row],[income]],0)</f>
        <v>0</v>
      </c>
      <c r="BE51" s="5">
        <f ca="1">IF(Table2[[#This Row],[Area ]]="Area 6",Table2[[#This Row],[income]],0)</f>
        <v>0</v>
      </c>
      <c r="BF51" s="5">
        <f ca="1">IF(Table2[[#This Row],[Area ]]="Area 7",Table2[[#This Row],[income]],0)</f>
        <v>0</v>
      </c>
      <c r="BG51" s="5">
        <f ca="1">IF(Table2[[#This Row],[Area ]]="Area 8",Table2[[#This Row],[income]],0)</f>
        <v>0</v>
      </c>
      <c r="BH51" s="5">
        <f ca="1">IF(Table2[[#This Row],[Area ]]="Area 9",Table2[[#This Row],[income]],0)</f>
        <v>0</v>
      </c>
      <c r="BI51" s="5">
        <f ca="1">IF(Table2[[#This Row],[Area ]]="Area 10",Table2[[#This Row],[income]],0)</f>
        <v>0</v>
      </c>
      <c r="BJ51" s="5">
        <f ca="1">IF(Table2[[#This Row],[Area ]]="Area 6",Table2[[#This Row],[income]],0)</f>
        <v>0</v>
      </c>
      <c r="BK51" s="5">
        <f ca="1">IF(Table2[[#This Row],[Area ]]="Area 12",Table2[[#This Row],[income]],0)</f>
        <v>0</v>
      </c>
      <c r="BL51" s="5">
        <f ca="1">IF(Table2[[#This Row],[Area ]]="Area 13",Table2[[#This Row],[income]],0)</f>
        <v>0</v>
      </c>
      <c r="BM51" s="6">
        <f ca="1">IF(Table2[[#This Row],[Area ]]="Area 14",Table2[[#This Row],[income]],0)</f>
        <v>0</v>
      </c>
      <c r="BN51" s="4">
        <f ca="1">IF(Table2[[#This Row],[field of work]]="teaching",Table2[[#This Row],[income]],0)</f>
        <v>75077</v>
      </c>
      <c r="BO51" s="5">
        <f ca="1">IF(Table2[[#This Row],[field of work]]="health",Table2[[#This Row],[income]],0)</f>
        <v>0</v>
      </c>
      <c r="BP51" s="5">
        <f ca="1">IF(Table2[[#This Row],[field of work]]="IT",Table2[[#This Row],[income]],0)</f>
        <v>0</v>
      </c>
      <c r="BQ51" s="5">
        <f ca="1">IF(Table2[[#This Row],[field of work]]="agriculture",Table2[[#This Row],[income]],0)</f>
        <v>0</v>
      </c>
      <c r="BR51" s="5">
        <f ca="1">IF(Table2[[#This Row],[field of work]]="contruction",Table2[[#This Row],[income]],0)</f>
        <v>0</v>
      </c>
      <c r="BS51" s="6">
        <f ca="1">IF(Table2[[#This Row],[field of work]]="genral work",Table2[[#This Row],[income]],0)</f>
        <v>0</v>
      </c>
      <c r="BU51" s="4">
        <f ca="1">IF(Table2[[#This Row],[value of debts]]&gt;Table2[[#This Row],[income]],1,0)</f>
        <v>1</v>
      </c>
      <c r="BV51" s="6"/>
      <c r="BX51" s="4">
        <f ca="1">IF(Table2[[#This Row],[Net worth of person]]&gt;$BY$6,Table2[[#This Row],[age]],0)</f>
        <v>29</v>
      </c>
      <c r="BY51" s="6"/>
    </row>
    <row r="52" spans="2:77" x14ac:dyDescent="0.3">
      <c r="B52">
        <f t="shared" ca="1" si="2"/>
        <v>1</v>
      </c>
      <c r="C52" t="str">
        <f t="shared" ca="1" si="0"/>
        <v>men</v>
      </c>
      <c r="D52">
        <f t="shared" ca="1" si="3"/>
        <v>45</v>
      </c>
      <c r="E52">
        <f t="shared" ca="1" si="4"/>
        <v>6</v>
      </c>
      <c r="F52" t="str">
        <f t="shared" ca="1" si="5"/>
        <v>contruction</v>
      </c>
      <c r="G52">
        <f t="shared" ca="1" si="6"/>
        <v>2</v>
      </c>
      <c r="H52">
        <f t="shared" ca="1" si="7"/>
        <v>0</v>
      </c>
      <c r="I52">
        <f t="shared" ca="1" si="8"/>
        <v>4</v>
      </c>
      <c r="J52">
        <f t="shared" ca="1" si="9"/>
        <v>3</v>
      </c>
      <c r="K52">
        <f t="shared" ca="1" si="10"/>
        <v>86715</v>
      </c>
      <c r="L52">
        <f t="shared" ca="1" si="11"/>
        <v>14</v>
      </c>
      <c r="M52" t="str">
        <f t="shared" ca="1" si="12"/>
        <v>Area 14</v>
      </c>
      <c r="N52">
        <f t="shared" ca="1" si="24"/>
        <v>433575</v>
      </c>
      <c r="O52">
        <f t="shared" ca="1" si="14"/>
        <v>191083.40204812365</v>
      </c>
      <c r="P52">
        <f t="shared" ca="1" si="25"/>
        <v>63663.833474396735</v>
      </c>
      <c r="Q52">
        <f t="shared" ca="1" si="16"/>
        <v>5488</v>
      </c>
      <c r="R52">
        <f t="shared" ca="1" si="26"/>
        <v>8127.5967865693847</v>
      </c>
      <c r="S52">
        <f t="shared" ca="1" si="27"/>
        <v>93613.519418505763</v>
      </c>
      <c r="T52">
        <f t="shared" ca="1" si="28"/>
        <v>590852.35289290245</v>
      </c>
      <c r="U52">
        <f t="shared" ca="1" si="29"/>
        <v>204698.99883469305</v>
      </c>
      <c r="V52">
        <f t="shared" ca="1" si="30"/>
        <v>386153.3540582094</v>
      </c>
      <c r="X52" s="4">
        <f ca="1">IF(Table2[[#This Row],[Gnder]]="men",1,0)</f>
        <v>1</v>
      </c>
      <c r="Y52" s="5">
        <f ca="1">IF(Table2[[#This Row],[Gnder]]="women",1,0)</f>
        <v>0</v>
      </c>
      <c r="Z52" s="5"/>
      <c r="AA52" s="6"/>
      <c r="AB52" s="5"/>
      <c r="AC52" s="4">
        <f ca="1">IF(Table2[[#This Row],[field of work]]="teaching",1,0)</f>
        <v>0</v>
      </c>
      <c r="AD52" s="5">
        <f ca="1">IF(Table2[[#This Row],[field of work]]="health",1,0)</f>
        <v>0</v>
      </c>
      <c r="AE52" s="5">
        <f ca="1">IF(Table2[[#This Row],[field of work]]="IT",1,0)</f>
        <v>0</v>
      </c>
      <c r="AF52" s="5">
        <f ca="1">IF(Table2[[#This Row],[field of work]]="agriculture",1,0)</f>
        <v>0</v>
      </c>
      <c r="AG52" s="5">
        <f ca="1">IF(Table2[[#This Row],[field of work]]="contruction",1,0)</f>
        <v>1</v>
      </c>
      <c r="AH52" s="5">
        <f ca="1">IF(Table2[[#This Row],[field of work]]="genral work",1,0)</f>
        <v>0</v>
      </c>
      <c r="AI52" s="5"/>
      <c r="AJ52" s="5"/>
      <c r="AK52" s="5"/>
      <c r="AL52" s="5"/>
      <c r="AM52" s="5"/>
      <c r="AN52" s="6"/>
      <c r="AP52" s="16">
        <f t="shared" ca="1" si="22"/>
        <v>21221.277824798912</v>
      </c>
      <c r="AQ52" s="6"/>
      <c r="AR52" s="4">
        <f ca="1">IF(Table2[[#This Row],[Value of a person]]&gt;$AS$6,1,0)</f>
        <v>1</v>
      </c>
      <c r="AS52" s="5"/>
      <c r="AT52" s="5"/>
      <c r="AU52" s="6"/>
      <c r="AV52" s="23">
        <f ca="1">Table2[[#This Row],[Mortage left]]/Table2[[#This Row],[Value of house]]</f>
        <v>0.44071591315948488</v>
      </c>
      <c r="AW52" s="5">
        <f t="shared" ca="1" si="23"/>
        <v>0</v>
      </c>
      <c r="AX52" s="5"/>
      <c r="AY52" s="5"/>
      <c r="AZ52" s="4">
        <f ca="1">IF(Table2[[#This Row],[Area ]]="Area 1",Table2[[#This Row],[income]],0)</f>
        <v>0</v>
      </c>
      <c r="BA52" s="5">
        <f ca="1">IF(Table2[[#This Row],[Area ]]="Area 2",Table2[[#This Row],[income]],0)</f>
        <v>0</v>
      </c>
      <c r="BB52" s="5">
        <f ca="1">IF(Table2[[#This Row],[Area ]]="Area 3",Table2[[#This Row],[income]],0)</f>
        <v>0</v>
      </c>
      <c r="BC52" s="5">
        <f ca="1">IF(Table2[[#This Row],[Area ]]="Area 4",Table2[[#This Row],[income]],0)</f>
        <v>0</v>
      </c>
      <c r="BD52" s="5">
        <f ca="1">IF(Table2[[#This Row],[Area ]]="Area 5",Table2[[#This Row],[income]],0)</f>
        <v>0</v>
      </c>
      <c r="BE52" s="5">
        <f ca="1">IF(Table2[[#This Row],[Area ]]="Area 6",Table2[[#This Row],[income]],0)</f>
        <v>0</v>
      </c>
      <c r="BF52" s="5">
        <f ca="1">IF(Table2[[#This Row],[Area ]]="Area 7",Table2[[#This Row],[income]],0)</f>
        <v>0</v>
      </c>
      <c r="BG52" s="5">
        <f ca="1">IF(Table2[[#This Row],[Area ]]="Area 8",Table2[[#This Row],[income]],0)</f>
        <v>0</v>
      </c>
      <c r="BH52" s="5">
        <f ca="1">IF(Table2[[#This Row],[Area ]]="Area 9",Table2[[#This Row],[income]],0)</f>
        <v>0</v>
      </c>
      <c r="BI52" s="5">
        <f ca="1">IF(Table2[[#This Row],[Area ]]="Area 10",Table2[[#This Row],[income]],0)</f>
        <v>0</v>
      </c>
      <c r="BJ52" s="5">
        <f ca="1">IF(Table2[[#This Row],[Area ]]="Area 6",Table2[[#This Row],[income]],0)</f>
        <v>0</v>
      </c>
      <c r="BK52" s="5">
        <f ca="1">IF(Table2[[#This Row],[Area ]]="Area 12",Table2[[#This Row],[income]],0)</f>
        <v>0</v>
      </c>
      <c r="BL52" s="5">
        <f ca="1">IF(Table2[[#This Row],[Area ]]="Area 13",Table2[[#This Row],[income]],0)</f>
        <v>0</v>
      </c>
      <c r="BM52" s="6">
        <f ca="1">IF(Table2[[#This Row],[Area ]]="Area 14",Table2[[#This Row],[income]],0)</f>
        <v>86715</v>
      </c>
      <c r="BN52" s="4">
        <f ca="1">IF(Table2[[#This Row],[field of work]]="teaching",Table2[[#This Row],[income]],0)</f>
        <v>0</v>
      </c>
      <c r="BO52" s="5">
        <f ca="1">IF(Table2[[#This Row],[field of work]]="health",Table2[[#This Row],[income]],0)</f>
        <v>0</v>
      </c>
      <c r="BP52" s="5">
        <f ca="1">IF(Table2[[#This Row],[field of work]]="IT",Table2[[#This Row],[income]],0)</f>
        <v>0</v>
      </c>
      <c r="BQ52" s="5">
        <f ca="1">IF(Table2[[#This Row],[field of work]]="agriculture",Table2[[#This Row],[income]],0)</f>
        <v>0</v>
      </c>
      <c r="BR52" s="5">
        <f ca="1">IF(Table2[[#This Row],[field of work]]="contruction",Table2[[#This Row],[income]],0)</f>
        <v>86715</v>
      </c>
      <c r="BS52" s="6">
        <f ca="1">IF(Table2[[#This Row],[field of work]]="genral work",Table2[[#This Row],[income]],0)</f>
        <v>0</v>
      </c>
      <c r="BU52" s="4">
        <f ca="1">IF(Table2[[#This Row],[value of debts]]&gt;Table2[[#This Row],[income]],1,0)</f>
        <v>1</v>
      </c>
      <c r="BV52" s="6"/>
      <c r="BX52" s="4">
        <f ca="1">IF(Table2[[#This Row],[Net worth of person]]&gt;$BY$6,Table2[[#This Row],[age]],0)</f>
        <v>45</v>
      </c>
      <c r="BY52" s="6"/>
    </row>
    <row r="53" spans="2:77" x14ac:dyDescent="0.3">
      <c r="B53">
        <f t="shared" ca="1" si="2"/>
        <v>1</v>
      </c>
      <c r="C53" t="str">
        <f t="shared" ca="1" si="0"/>
        <v>men</v>
      </c>
      <c r="D53">
        <f t="shared" ca="1" si="3"/>
        <v>44</v>
      </c>
      <c r="E53">
        <f t="shared" ca="1" si="4"/>
        <v>6</v>
      </c>
      <c r="F53" t="str">
        <f t="shared" ca="1" si="5"/>
        <v>contruction</v>
      </c>
      <c r="G53">
        <f t="shared" ca="1" si="6"/>
        <v>1</v>
      </c>
      <c r="H53">
        <f t="shared" ca="1" si="7"/>
        <v>0</v>
      </c>
      <c r="I53">
        <f t="shared" ca="1" si="8"/>
        <v>4</v>
      </c>
      <c r="J53">
        <f t="shared" ca="1" si="9"/>
        <v>1</v>
      </c>
      <c r="K53">
        <f t="shared" ca="1" si="10"/>
        <v>85201</v>
      </c>
      <c r="L53">
        <f t="shared" ca="1" si="11"/>
        <v>13</v>
      </c>
      <c r="M53" t="str">
        <f t="shared" ca="1" si="12"/>
        <v>Area 13</v>
      </c>
      <c r="N53">
        <f t="shared" ca="1" si="24"/>
        <v>511206</v>
      </c>
      <c r="O53">
        <f t="shared" ca="1" si="14"/>
        <v>209600.20292567165</v>
      </c>
      <c r="P53">
        <f t="shared" ca="1" si="25"/>
        <v>1196.9147886596456</v>
      </c>
      <c r="Q53">
        <f t="shared" ca="1" si="16"/>
        <v>775</v>
      </c>
      <c r="R53">
        <f t="shared" ca="1" si="26"/>
        <v>103356.43805668736</v>
      </c>
      <c r="S53">
        <f t="shared" ca="1" si="27"/>
        <v>58360.794722870094</v>
      </c>
      <c r="T53">
        <f t="shared" ca="1" si="28"/>
        <v>570763.70951152977</v>
      </c>
      <c r="U53">
        <f t="shared" ca="1" si="29"/>
        <v>313731.64098235901</v>
      </c>
      <c r="V53">
        <f t="shared" ca="1" si="30"/>
        <v>257032.06852917076</v>
      </c>
      <c r="X53" s="4">
        <f ca="1">IF(Table2[[#This Row],[Gnder]]="men",1,0)</f>
        <v>1</v>
      </c>
      <c r="Y53" s="5">
        <f ca="1">IF(Table2[[#This Row],[Gnder]]="women",1,0)</f>
        <v>0</v>
      </c>
      <c r="Z53" s="5"/>
      <c r="AA53" s="6"/>
      <c r="AB53" s="5"/>
      <c r="AC53" s="4">
        <f ca="1">IF(Table2[[#This Row],[field of work]]="teaching",1,0)</f>
        <v>0</v>
      </c>
      <c r="AD53" s="5">
        <f ca="1">IF(Table2[[#This Row],[field of work]]="health",1,0)</f>
        <v>0</v>
      </c>
      <c r="AE53" s="5">
        <f ca="1">IF(Table2[[#This Row],[field of work]]="IT",1,0)</f>
        <v>0</v>
      </c>
      <c r="AF53" s="5">
        <f ca="1">IF(Table2[[#This Row],[field of work]]="agriculture",1,0)</f>
        <v>0</v>
      </c>
      <c r="AG53" s="5">
        <f ca="1">IF(Table2[[#This Row],[field of work]]="contruction",1,0)</f>
        <v>1</v>
      </c>
      <c r="AH53" s="5">
        <f ca="1">IF(Table2[[#This Row],[field of work]]="genral work",1,0)</f>
        <v>0</v>
      </c>
      <c r="AI53" s="5"/>
      <c r="AJ53" s="5"/>
      <c r="AK53" s="5"/>
      <c r="AL53" s="5"/>
      <c r="AM53" s="5"/>
      <c r="AN53" s="6"/>
      <c r="AP53" s="16">
        <f t="shared" ca="1" si="22"/>
        <v>1196.9147886596456</v>
      </c>
      <c r="AQ53" s="6"/>
      <c r="AR53" s="4">
        <f ca="1">IF(Table2[[#This Row],[Value of a person]]&gt;$AS$6,1,0)</f>
        <v>1</v>
      </c>
      <c r="AS53" s="5"/>
      <c r="AT53" s="5"/>
      <c r="AU53" s="6"/>
      <c r="AV53" s="23">
        <f ca="1">Table2[[#This Row],[Mortage left]]/Table2[[#This Row],[Value of house]]</f>
        <v>0.41001123407329265</v>
      </c>
      <c r="AW53" s="5">
        <f t="shared" ca="1" si="23"/>
        <v>0</v>
      </c>
      <c r="AX53" s="5"/>
      <c r="AY53" s="5"/>
      <c r="AZ53" s="4">
        <f ca="1">IF(Table2[[#This Row],[Area ]]="Area 1",Table2[[#This Row],[income]],0)</f>
        <v>0</v>
      </c>
      <c r="BA53" s="5">
        <f ca="1">IF(Table2[[#This Row],[Area ]]="Area 2",Table2[[#This Row],[income]],0)</f>
        <v>0</v>
      </c>
      <c r="BB53" s="5">
        <f ca="1">IF(Table2[[#This Row],[Area ]]="Area 3",Table2[[#This Row],[income]],0)</f>
        <v>0</v>
      </c>
      <c r="BC53" s="5">
        <f ca="1">IF(Table2[[#This Row],[Area ]]="Area 4",Table2[[#This Row],[income]],0)</f>
        <v>0</v>
      </c>
      <c r="BD53" s="5">
        <f ca="1">IF(Table2[[#This Row],[Area ]]="Area 5",Table2[[#This Row],[income]],0)</f>
        <v>0</v>
      </c>
      <c r="BE53" s="5">
        <f ca="1">IF(Table2[[#This Row],[Area ]]="Area 6",Table2[[#This Row],[income]],0)</f>
        <v>0</v>
      </c>
      <c r="BF53" s="5">
        <f ca="1">IF(Table2[[#This Row],[Area ]]="Area 7",Table2[[#This Row],[income]],0)</f>
        <v>0</v>
      </c>
      <c r="BG53" s="5">
        <f ca="1">IF(Table2[[#This Row],[Area ]]="Area 8",Table2[[#This Row],[income]],0)</f>
        <v>0</v>
      </c>
      <c r="BH53" s="5">
        <f ca="1">IF(Table2[[#This Row],[Area ]]="Area 9",Table2[[#This Row],[income]],0)</f>
        <v>0</v>
      </c>
      <c r="BI53" s="5">
        <f ca="1">IF(Table2[[#This Row],[Area ]]="Area 10",Table2[[#This Row],[income]],0)</f>
        <v>0</v>
      </c>
      <c r="BJ53" s="5">
        <f ca="1">IF(Table2[[#This Row],[Area ]]="Area 6",Table2[[#This Row],[income]],0)</f>
        <v>0</v>
      </c>
      <c r="BK53" s="5">
        <f ca="1">IF(Table2[[#This Row],[Area ]]="Area 12",Table2[[#This Row],[income]],0)</f>
        <v>0</v>
      </c>
      <c r="BL53" s="5">
        <f ca="1">IF(Table2[[#This Row],[Area ]]="Area 13",Table2[[#This Row],[income]],0)</f>
        <v>85201</v>
      </c>
      <c r="BM53" s="6">
        <f ca="1">IF(Table2[[#This Row],[Area ]]="Area 14",Table2[[#This Row],[income]],0)</f>
        <v>0</v>
      </c>
      <c r="BN53" s="4">
        <f ca="1">IF(Table2[[#This Row],[field of work]]="teaching",Table2[[#This Row],[income]],0)</f>
        <v>0</v>
      </c>
      <c r="BO53" s="5">
        <f ca="1">IF(Table2[[#This Row],[field of work]]="health",Table2[[#This Row],[income]],0)</f>
        <v>0</v>
      </c>
      <c r="BP53" s="5">
        <f ca="1">IF(Table2[[#This Row],[field of work]]="IT",Table2[[#This Row],[income]],0)</f>
        <v>0</v>
      </c>
      <c r="BQ53" s="5">
        <f ca="1">IF(Table2[[#This Row],[field of work]]="agriculture",Table2[[#This Row],[income]],0)</f>
        <v>0</v>
      </c>
      <c r="BR53" s="5">
        <f ca="1">IF(Table2[[#This Row],[field of work]]="contruction",Table2[[#This Row],[income]],0)</f>
        <v>85201</v>
      </c>
      <c r="BS53" s="6">
        <f ca="1">IF(Table2[[#This Row],[field of work]]="genral work",Table2[[#This Row],[income]],0)</f>
        <v>0</v>
      </c>
      <c r="BU53" s="4">
        <f ca="1">IF(Table2[[#This Row],[value of debts]]&gt;Table2[[#This Row],[income]],1,0)</f>
        <v>1</v>
      </c>
      <c r="BV53" s="6"/>
      <c r="BX53" s="4">
        <f ca="1">IF(Table2[[#This Row],[Net worth of person]]&gt;$BY$6,Table2[[#This Row],[age]],0)</f>
        <v>44</v>
      </c>
      <c r="BY53" s="6"/>
    </row>
    <row r="54" spans="2:77" x14ac:dyDescent="0.3">
      <c r="B54">
        <f t="shared" ca="1" si="2"/>
        <v>2</v>
      </c>
      <c r="C54" t="str">
        <f t="shared" ca="1" si="0"/>
        <v>women</v>
      </c>
      <c r="D54">
        <f t="shared" ca="1" si="3"/>
        <v>33</v>
      </c>
      <c r="E54">
        <f t="shared" ca="1" si="4"/>
        <v>6</v>
      </c>
      <c r="F54" t="str">
        <f t="shared" ca="1" si="5"/>
        <v>contruction</v>
      </c>
      <c r="G54">
        <f t="shared" ca="1" si="6"/>
        <v>3</v>
      </c>
      <c r="H54">
        <f t="shared" ca="1" si="7"/>
        <v>0</v>
      </c>
      <c r="I54">
        <f t="shared" ca="1" si="8"/>
        <v>3</v>
      </c>
      <c r="J54">
        <f t="shared" ca="1" si="9"/>
        <v>1</v>
      </c>
      <c r="K54">
        <f t="shared" ca="1" si="10"/>
        <v>59039</v>
      </c>
      <c r="L54">
        <f t="shared" ca="1" si="11"/>
        <v>12</v>
      </c>
      <c r="M54" t="str">
        <f t="shared" ca="1" si="12"/>
        <v>Area 12</v>
      </c>
      <c r="N54">
        <f t="shared" ca="1" si="24"/>
        <v>354234</v>
      </c>
      <c r="O54">
        <f t="shared" ca="1" si="14"/>
        <v>218123.43123221537</v>
      </c>
      <c r="P54">
        <f t="shared" ca="1" si="25"/>
        <v>2761.7485858474479</v>
      </c>
      <c r="Q54">
        <f t="shared" ca="1" si="16"/>
        <v>1363</v>
      </c>
      <c r="R54">
        <f t="shared" ca="1" si="26"/>
        <v>97236.842365916658</v>
      </c>
      <c r="S54">
        <f t="shared" ca="1" si="27"/>
        <v>446.79505704774954</v>
      </c>
      <c r="T54">
        <f t="shared" ca="1" si="28"/>
        <v>357442.54364289518</v>
      </c>
      <c r="U54">
        <f t="shared" ca="1" si="29"/>
        <v>316723.27359813201</v>
      </c>
      <c r="V54">
        <f t="shared" ca="1" si="30"/>
        <v>40719.270044763165</v>
      </c>
      <c r="X54" s="4">
        <f ca="1">IF(Table2[[#This Row],[Gnder]]="men",1,0)</f>
        <v>0</v>
      </c>
      <c r="Y54" s="5">
        <f ca="1">IF(Table2[[#This Row],[Gnder]]="women",1,0)</f>
        <v>1</v>
      </c>
      <c r="Z54" s="5"/>
      <c r="AA54" s="6"/>
      <c r="AB54" s="5"/>
      <c r="AC54" s="4">
        <f ca="1">IF(Table2[[#This Row],[field of work]]="teaching",1,0)</f>
        <v>0</v>
      </c>
      <c r="AD54" s="5">
        <f ca="1">IF(Table2[[#This Row],[field of work]]="health",1,0)</f>
        <v>0</v>
      </c>
      <c r="AE54" s="5">
        <f ca="1">IF(Table2[[#This Row],[field of work]]="IT",1,0)</f>
        <v>0</v>
      </c>
      <c r="AF54" s="5">
        <f ca="1">IF(Table2[[#This Row],[field of work]]="agriculture",1,0)</f>
        <v>0</v>
      </c>
      <c r="AG54" s="5">
        <f ca="1">IF(Table2[[#This Row],[field of work]]="contruction",1,0)</f>
        <v>1</v>
      </c>
      <c r="AH54" s="5">
        <f ca="1">IF(Table2[[#This Row],[field of work]]="genral work",1,0)</f>
        <v>0</v>
      </c>
      <c r="AI54" s="5"/>
      <c r="AJ54" s="5"/>
      <c r="AK54" s="5"/>
      <c r="AL54" s="5"/>
      <c r="AM54" s="5"/>
      <c r="AN54" s="6"/>
      <c r="AP54" s="16">
        <f t="shared" ca="1" si="22"/>
        <v>2761.7485858474479</v>
      </c>
      <c r="AQ54" s="6"/>
      <c r="AR54" s="4">
        <f ca="1">IF(Table2[[#This Row],[Value of a person]]&gt;$AS$6,1,0)</f>
        <v>1</v>
      </c>
      <c r="AS54" s="5"/>
      <c r="AT54" s="5"/>
      <c r="AU54" s="6"/>
      <c r="AV54" s="23">
        <f ca="1">Table2[[#This Row],[Mortage left]]/Table2[[#This Row],[Value of house]]</f>
        <v>0.61576085647401257</v>
      </c>
      <c r="AW54" s="5">
        <f t="shared" ca="1" si="23"/>
        <v>0</v>
      </c>
      <c r="AX54" s="5"/>
      <c r="AY54" s="5"/>
      <c r="AZ54" s="4">
        <f ca="1">IF(Table2[[#This Row],[Area ]]="Area 1",Table2[[#This Row],[income]],0)</f>
        <v>0</v>
      </c>
      <c r="BA54" s="5">
        <f ca="1">IF(Table2[[#This Row],[Area ]]="Area 2",Table2[[#This Row],[income]],0)</f>
        <v>0</v>
      </c>
      <c r="BB54" s="5">
        <f ca="1">IF(Table2[[#This Row],[Area ]]="Area 3",Table2[[#This Row],[income]],0)</f>
        <v>0</v>
      </c>
      <c r="BC54" s="5">
        <f ca="1">IF(Table2[[#This Row],[Area ]]="Area 4",Table2[[#This Row],[income]],0)</f>
        <v>0</v>
      </c>
      <c r="BD54" s="5">
        <f ca="1">IF(Table2[[#This Row],[Area ]]="Area 5",Table2[[#This Row],[income]],0)</f>
        <v>0</v>
      </c>
      <c r="BE54" s="5">
        <f ca="1">IF(Table2[[#This Row],[Area ]]="Area 6",Table2[[#This Row],[income]],0)</f>
        <v>0</v>
      </c>
      <c r="BF54" s="5">
        <f ca="1">IF(Table2[[#This Row],[Area ]]="Area 7",Table2[[#This Row],[income]],0)</f>
        <v>0</v>
      </c>
      <c r="BG54" s="5">
        <f ca="1">IF(Table2[[#This Row],[Area ]]="Area 8",Table2[[#This Row],[income]],0)</f>
        <v>0</v>
      </c>
      <c r="BH54" s="5">
        <f ca="1">IF(Table2[[#This Row],[Area ]]="Area 9",Table2[[#This Row],[income]],0)</f>
        <v>0</v>
      </c>
      <c r="BI54" s="5">
        <f ca="1">IF(Table2[[#This Row],[Area ]]="Area 10",Table2[[#This Row],[income]],0)</f>
        <v>0</v>
      </c>
      <c r="BJ54" s="5">
        <f ca="1">IF(Table2[[#This Row],[Area ]]="Area 6",Table2[[#This Row],[income]],0)</f>
        <v>0</v>
      </c>
      <c r="BK54" s="5">
        <f ca="1">IF(Table2[[#This Row],[Area ]]="Area 12",Table2[[#This Row],[income]],0)</f>
        <v>59039</v>
      </c>
      <c r="BL54" s="5">
        <f ca="1">IF(Table2[[#This Row],[Area ]]="Area 13",Table2[[#This Row],[income]],0)</f>
        <v>0</v>
      </c>
      <c r="BM54" s="6">
        <f ca="1">IF(Table2[[#This Row],[Area ]]="Area 14",Table2[[#This Row],[income]],0)</f>
        <v>0</v>
      </c>
      <c r="BN54" s="4">
        <f ca="1">IF(Table2[[#This Row],[field of work]]="teaching",Table2[[#This Row],[income]],0)</f>
        <v>0</v>
      </c>
      <c r="BO54" s="5">
        <f ca="1">IF(Table2[[#This Row],[field of work]]="health",Table2[[#This Row],[income]],0)</f>
        <v>0</v>
      </c>
      <c r="BP54" s="5">
        <f ca="1">IF(Table2[[#This Row],[field of work]]="IT",Table2[[#This Row],[income]],0)</f>
        <v>0</v>
      </c>
      <c r="BQ54" s="5">
        <f ca="1">IF(Table2[[#This Row],[field of work]]="agriculture",Table2[[#This Row],[income]],0)</f>
        <v>0</v>
      </c>
      <c r="BR54" s="5">
        <f ca="1">IF(Table2[[#This Row],[field of work]]="contruction",Table2[[#This Row],[income]],0)</f>
        <v>59039</v>
      </c>
      <c r="BS54" s="6">
        <f ca="1">IF(Table2[[#This Row],[field of work]]="genral work",Table2[[#This Row],[income]],0)</f>
        <v>0</v>
      </c>
      <c r="BU54" s="4">
        <f ca="1">IF(Table2[[#This Row],[value of debts]]&gt;Table2[[#This Row],[income]],1,0)</f>
        <v>1</v>
      </c>
      <c r="BV54" s="6"/>
      <c r="BX54" s="4">
        <f ca="1">IF(Table2[[#This Row],[Net worth of person]]&gt;$BY$6,Table2[[#This Row],[age]],0)</f>
        <v>0</v>
      </c>
      <c r="BY54" s="6"/>
    </row>
    <row r="55" spans="2:77" x14ac:dyDescent="0.3">
      <c r="B55">
        <f t="shared" ca="1" si="2"/>
        <v>2</v>
      </c>
      <c r="C55" t="str">
        <f t="shared" ca="1" si="0"/>
        <v>women</v>
      </c>
      <c r="D55">
        <f t="shared" ca="1" si="3"/>
        <v>43</v>
      </c>
      <c r="E55">
        <f t="shared" ca="1" si="4"/>
        <v>4</v>
      </c>
      <c r="F55" t="str">
        <f t="shared" ca="1" si="5"/>
        <v>genral work</v>
      </c>
      <c r="G55">
        <f t="shared" ca="1" si="6"/>
        <v>3</v>
      </c>
      <c r="H55">
        <f t="shared" ca="1" si="7"/>
        <v>0</v>
      </c>
      <c r="I55">
        <f t="shared" ca="1" si="8"/>
        <v>0</v>
      </c>
      <c r="J55">
        <f t="shared" ca="1" si="9"/>
        <v>3</v>
      </c>
      <c r="K55">
        <f t="shared" ca="1" si="10"/>
        <v>66792</v>
      </c>
      <c r="L55">
        <f t="shared" ca="1" si="11"/>
        <v>3</v>
      </c>
      <c r="M55" t="str">
        <f t="shared" ca="1" si="12"/>
        <v>Area 3</v>
      </c>
      <c r="N55">
        <f t="shared" ca="1" si="24"/>
        <v>267168</v>
      </c>
      <c r="O55">
        <f t="shared" ca="1" si="14"/>
        <v>260908.8457023052</v>
      </c>
      <c r="P55">
        <f t="shared" ca="1" si="25"/>
        <v>161319.76685945009</v>
      </c>
      <c r="Q55">
        <f t="shared" ca="1" si="16"/>
        <v>38596</v>
      </c>
      <c r="R55">
        <f t="shared" ca="1" si="26"/>
        <v>36572.662382770352</v>
      </c>
      <c r="S55">
        <f t="shared" ca="1" si="27"/>
        <v>43741.113284959232</v>
      </c>
      <c r="T55">
        <f t="shared" ca="1" si="28"/>
        <v>472228.88014440931</v>
      </c>
      <c r="U55">
        <f t="shared" ca="1" si="29"/>
        <v>336077.50808507553</v>
      </c>
      <c r="V55">
        <f t="shared" ca="1" si="30"/>
        <v>136151.37205933378</v>
      </c>
      <c r="X55" s="4">
        <f ca="1">IF(Table2[[#This Row],[Gnder]]="men",1,0)</f>
        <v>0</v>
      </c>
      <c r="Y55" s="5">
        <f ca="1">IF(Table2[[#This Row],[Gnder]]="women",1,0)</f>
        <v>1</v>
      </c>
      <c r="Z55" s="5"/>
      <c r="AA55" s="6"/>
      <c r="AB55" s="5"/>
      <c r="AC55" s="4">
        <f ca="1">IF(Table2[[#This Row],[field of work]]="teaching",1,0)</f>
        <v>0</v>
      </c>
      <c r="AD55" s="5">
        <f ca="1">IF(Table2[[#This Row],[field of work]]="health",1,0)</f>
        <v>0</v>
      </c>
      <c r="AE55" s="5">
        <f ca="1">IF(Table2[[#This Row],[field of work]]="IT",1,0)</f>
        <v>0</v>
      </c>
      <c r="AF55" s="5">
        <f ca="1">IF(Table2[[#This Row],[field of work]]="agriculture",1,0)</f>
        <v>0</v>
      </c>
      <c r="AG55" s="5">
        <f ca="1">IF(Table2[[#This Row],[field of work]]="contruction",1,0)</f>
        <v>0</v>
      </c>
      <c r="AH55" s="5">
        <f ca="1">IF(Table2[[#This Row],[field of work]]="genral work",1,0)</f>
        <v>1</v>
      </c>
      <c r="AI55" s="5"/>
      <c r="AJ55" s="5"/>
      <c r="AK55" s="5"/>
      <c r="AL55" s="5"/>
      <c r="AM55" s="5"/>
      <c r="AN55" s="6"/>
      <c r="AP55" s="16">
        <f t="shared" ca="1" si="22"/>
        <v>53773.255619816693</v>
      </c>
      <c r="AQ55" s="6"/>
      <c r="AR55" s="4">
        <f ca="1">IF(Table2[[#This Row],[Value of a person]]&gt;$AS$6,1,0)</f>
        <v>1</v>
      </c>
      <c r="AS55" s="5"/>
      <c r="AT55" s="5"/>
      <c r="AU55" s="6"/>
      <c r="AV55" s="23">
        <f ca="1">Table2[[#This Row],[Mortage left]]/Table2[[#This Row],[Value of house]]</f>
        <v>0.97657221561828211</v>
      </c>
      <c r="AW55" s="5">
        <f t="shared" ca="1" si="23"/>
        <v>0</v>
      </c>
      <c r="AX55" s="5"/>
      <c r="AY55" s="5"/>
      <c r="AZ55" s="4">
        <f ca="1">IF(Table2[[#This Row],[Area ]]="Area 1",Table2[[#This Row],[income]],0)</f>
        <v>0</v>
      </c>
      <c r="BA55" s="5">
        <f ca="1">IF(Table2[[#This Row],[Area ]]="Area 2",Table2[[#This Row],[income]],0)</f>
        <v>0</v>
      </c>
      <c r="BB55" s="5">
        <f ca="1">IF(Table2[[#This Row],[Area ]]="Area 3",Table2[[#This Row],[income]],0)</f>
        <v>66792</v>
      </c>
      <c r="BC55" s="5">
        <f ca="1">IF(Table2[[#This Row],[Area ]]="Area 4",Table2[[#This Row],[income]],0)</f>
        <v>0</v>
      </c>
      <c r="BD55" s="5">
        <f ca="1">IF(Table2[[#This Row],[Area ]]="Area 5",Table2[[#This Row],[income]],0)</f>
        <v>0</v>
      </c>
      <c r="BE55" s="5">
        <f ca="1">IF(Table2[[#This Row],[Area ]]="Area 6",Table2[[#This Row],[income]],0)</f>
        <v>0</v>
      </c>
      <c r="BF55" s="5">
        <f ca="1">IF(Table2[[#This Row],[Area ]]="Area 7",Table2[[#This Row],[income]],0)</f>
        <v>0</v>
      </c>
      <c r="BG55" s="5">
        <f ca="1">IF(Table2[[#This Row],[Area ]]="Area 8",Table2[[#This Row],[income]],0)</f>
        <v>0</v>
      </c>
      <c r="BH55" s="5">
        <f ca="1">IF(Table2[[#This Row],[Area ]]="Area 9",Table2[[#This Row],[income]],0)</f>
        <v>0</v>
      </c>
      <c r="BI55" s="5">
        <f ca="1">IF(Table2[[#This Row],[Area ]]="Area 10",Table2[[#This Row],[income]],0)</f>
        <v>0</v>
      </c>
      <c r="BJ55" s="5">
        <f ca="1">IF(Table2[[#This Row],[Area ]]="Area 6",Table2[[#This Row],[income]],0)</f>
        <v>0</v>
      </c>
      <c r="BK55" s="5">
        <f ca="1">IF(Table2[[#This Row],[Area ]]="Area 12",Table2[[#This Row],[income]],0)</f>
        <v>0</v>
      </c>
      <c r="BL55" s="5">
        <f ca="1">IF(Table2[[#This Row],[Area ]]="Area 13",Table2[[#This Row],[income]],0)</f>
        <v>0</v>
      </c>
      <c r="BM55" s="6">
        <f ca="1">IF(Table2[[#This Row],[Area ]]="Area 14",Table2[[#This Row],[income]],0)</f>
        <v>0</v>
      </c>
      <c r="BN55" s="4">
        <f ca="1">IF(Table2[[#This Row],[field of work]]="teaching",Table2[[#This Row],[income]],0)</f>
        <v>0</v>
      </c>
      <c r="BO55" s="5">
        <f ca="1">IF(Table2[[#This Row],[field of work]]="health",Table2[[#This Row],[income]],0)</f>
        <v>0</v>
      </c>
      <c r="BP55" s="5">
        <f ca="1">IF(Table2[[#This Row],[field of work]]="IT",Table2[[#This Row],[income]],0)</f>
        <v>0</v>
      </c>
      <c r="BQ55" s="5">
        <f ca="1">IF(Table2[[#This Row],[field of work]]="agriculture",Table2[[#This Row],[income]],0)</f>
        <v>0</v>
      </c>
      <c r="BR55" s="5">
        <f ca="1">IF(Table2[[#This Row],[field of work]]="contruction",Table2[[#This Row],[income]],0)</f>
        <v>0</v>
      </c>
      <c r="BS55" s="6">
        <f ca="1">IF(Table2[[#This Row],[field of work]]="genral work",Table2[[#This Row],[income]],0)</f>
        <v>66792</v>
      </c>
      <c r="BU55" s="4">
        <f ca="1">IF(Table2[[#This Row],[value of debts]]&gt;Table2[[#This Row],[income]],1,0)</f>
        <v>1</v>
      </c>
      <c r="BV55" s="6"/>
      <c r="BX55" s="4">
        <f ca="1">IF(Table2[[#This Row],[Net worth of person]]&gt;$BY$6,Table2[[#This Row],[age]],0)</f>
        <v>43</v>
      </c>
      <c r="BY55" s="6"/>
    </row>
    <row r="56" spans="2:77" x14ac:dyDescent="0.3">
      <c r="B56">
        <f t="shared" ca="1" si="2"/>
        <v>1</v>
      </c>
      <c r="C56" t="str">
        <f t="shared" ca="1" si="0"/>
        <v>men</v>
      </c>
      <c r="D56">
        <f t="shared" ca="1" si="3"/>
        <v>25</v>
      </c>
      <c r="E56">
        <f t="shared" ca="1" si="4"/>
        <v>3</v>
      </c>
      <c r="F56" t="str">
        <f t="shared" ca="1" si="5"/>
        <v>teaching</v>
      </c>
      <c r="G56">
        <f t="shared" ca="1" si="6"/>
        <v>1</v>
      </c>
      <c r="H56">
        <f t="shared" ca="1" si="7"/>
        <v>0</v>
      </c>
      <c r="I56">
        <f t="shared" ca="1" si="8"/>
        <v>3</v>
      </c>
      <c r="J56">
        <f t="shared" ca="1" si="9"/>
        <v>2</v>
      </c>
      <c r="K56">
        <f t="shared" ca="1" si="10"/>
        <v>74586</v>
      </c>
      <c r="L56">
        <f t="shared" ca="1" si="11"/>
        <v>3</v>
      </c>
      <c r="M56" t="str">
        <f t="shared" ca="1" si="12"/>
        <v>Area 3</v>
      </c>
      <c r="N56">
        <f t="shared" ca="1" si="24"/>
        <v>372930</v>
      </c>
      <c r="O56">
        <f t="shared" ca="1" si="14"/>
        <v>89565.761931189423</v>
      </c>
      <c r="P56">
        <f t="shared" ca="1" si="25"/>
        <v>115472.31406916562</v>
      </c>
      <c r="Q56">
        <f t="shared" ca="1" si="16"/>
        <v>19959</v>
      </c>
      <c r="R56">
        <f t="shared" ca="1" si="26"/>
        <v>140112.0109319835</v>
      </c>
      <c r="S56">
        <f t="shared" ca="1" si="27"/>
        <v>61164.407660319979</v>
      </c>
      <c r="T56">
        <f t="shared" ca="1" si="28"/>
        <v>549566.72172948555</v>
      </c>
      <c r="U56">
        <f t="shared" ca="1" si="29"/>
        <v>249636.77286317293</v>
      </c>
      <c r="V56">
        <f t="shared" ca="1" si="30"/>
        <v>299929.94886631262</v>
      </c>
      <c r="X56" s="4">
        <f ca="1">IF(Table2[[#This Row],[Gnder]]="men",1,0)</f>
        <v>1</v>
      </c>
      <c r="Y56" s="5">
        <f ca="1">IF(Table2[[#This Row],[Gnder]]="women",1,0)</f>
        <v>0</v>
      </c>
      <c r="Z56" s="5"/>
      <c r="AA56" s="6"/>
      <c r="AB56" s="5"/>
      <c r="AC56" s="4">
        <f ca="1">IF(Table2[[#This Row],[field of work]]="teaching",1,0)</f>
        <v>1</v>
      </c>
      <c r="AD56" s="5">
        <f ca="1">IF(Table2[[#This Row],[field of work]]="health",1,0)</f>
        <v>0</v>
      </c>
      <c r="AE56" s="5">
        <f ca="1">IF(Table2[[#This Row],[field of work]]="IT",1,0)</f>
        <v>0</v>
      </c>
      <c r="AF56" s="5">
        <f ca="1">IF(Table2[[#This Row],[field of work]]="agriculture",1,0)</f>
        <v>0</v>
      </c>
      <c r="AG56" s="5">
        <f ca="1">IF(Table2[[#This Row],[field of work]]="contruction",1,0)</f>
        <v>0</v>
      </c>
      <c r="AH56" s="5">
        <f ca="1">IF(Table2[[#This Row],[field of work]]="genral work",1,0)</f>
        <v>0</v>
      </c>
      <c r="AI56" s="5"/>
      <c r="AJ56" s="5"/>
      <c r="AK56" s="5"/>
      <c r="AL56" s="5"/>
      <c r="AM56" s="5"/>
      <c r="AN56" s="6"/>
      <c r="AP56" s="16">
        <f t="shared" ca="1" si="22"/>
        <v>57736.157034582808</v>
      </c>
      <c r="AQ56" s="6"/>
      <c r="AR56" s="4">
        <f ca="1">IF(Table2[[#This Row],[Value of a person]]&gt;$AS$6,1,0)</f>
        <v>1</v>
      </c>
      <c r="AS56" s="5"/>
      <c r="AT56" s="5"/>
      <c r="AU56" s="6"/>
      <c r="AV56" s="23">
        <f ca="1">Table2[[#This Row],[Mortage left]]/Table2[[#This Row],[Value of house]]</f>
        <v>0.24016775783978073</v>
      </c>
      <c r="AW56" s="5">
        <f t="shared" ca="1" si="23"/>
        <v>1</v>
      </c>
      <c r="AX56" s="5"/>
      <c r="AY56" s="5"/>
      <c r="AZ56" s="4">
        <f ca="1">IF(Table2[[#This Row],[Area ]]="Area 1",Table2[[#This Row],[income]],0)</f>
        <v>0</v>
      </c>
      <c r="BA56" s="5">
        <f ca="1">IF(Table2[[#This Row],[Area ]]="Area 2",Table2[[#This Row],[income]],0)</f>
        <v>0</v>
      </c>
      <c r="BB56" s="5">
        <f ca="1">IF(Table2[[#This Row],[Area ]]="Area 3",Table2[[#This Row],[income]],0)</f>
        <v>74586</v>
      </c>
      <c r="BC56" s="5">
        <f ca="1">IF(Table2[[#This Row],[Area ]]="Area 4",Table2[[#This Row],[income]],0)</f>
        <v>0</v>
      </c>
      <c r="BD56" s="5">
        <f ca="1">IF(Table2[[#This Row],[Area ]]="Area 5",Table2[[#This Row],[income]],0)</f>
        <v>0</v>
      </c>
      <c r="BE56" s="5">
        <f ca="1">IF(Table2[[#This Row],[Area ]]="Area 6",Table2[[#This Row],[income]],0)</f>
        <v>0</v>
      </c>
      <c r="BF56" s="5">
        <f ca="1">IF(Table2[[#This Row],[Area ]]="Area 7",Table2[[#This Row],[income]],0)</f>
        <v>0</v>
      </c>
      <c r="BG56" s="5">
        <f ca="1">IF(Table2[[#This Row],[Area ]]="Area 8",Table2[[#This Row],[income]],0)</f>
        <v>0</v>
      </c>
      <c r="BH56" s="5">
        <f ca="1">IF(Table2[[#This Row],[Area ]]="Area 9",Table2[[#This Row],[income]],0)</f>
        <v>0</v>
      </c>
      <c r="BI56" s="5">
        <f ca="1">IF(Table2[[#This Row],[Area ]]="Area 10",Table2[[#This Row],[income]],0)</f>
        <v>0</v>
      </c>
      <c r="BJ56" s="5">
        <f ca="1">IF(Table2[[#This Row],[Area ]]="Area 6",Table2[[#This Row],[income]],0)</f>
        <v>0</v>
      </c>
      <c r="BK56" s="5">
        <f ca="1">IF(Table2[[#This Row],[Area ]]="Area 12",Table2[[#This Row],[income]],0)</f>
        <v>0</v>
      </c>
      <c r="BL56" s="5">
        <f ca="1">IF(Table2[[#This Row],[Area ]]="Area 13",Table2[[#This Row],[income]],0)</f>
        <v>0</v>
      </c>
      <c r="BM56" s="6">
        <f ca="1">IF(Table2[[#This Row],[Area ]]="Area 14",Table2[[#This Row],[income]],0)</f>
        <v>0</v>
      </c>
      <c r="BN56" s="4">
        <f ca="1">IF(Table2[[#This Row],[field of work]]="teaching",Table2[[#This Row],[income]],0)</f>
        <v>74586</v>
      </c>
      <c r="BO56" s="5">
        <f ca="1">IF(Table2[[#This Row],[field of work]]="health",Table2[[#This Row],[income]],0)</f>
        <v>0</v>
      </c>
      <c r="BP56" s="5">
        <f ca="1">IF(Table2[[#This Row],[field of work]]="IT",Table2[[#This Row],[income]],0)</f>
        <v>0</v>
      </c>
      <c r="BQ56" s="5">
        <f ca="1">IF(Table2[[#This Row],[field of work]]="agriculture",Table2[[#This Row],[income]],0)</f>
        <v>0</v>
      </c>
      <c r="BR56" s="5">
        <f ca="1">IF(Table2[[#This Row],[field of work]]="contruction",Table2[[#This Row],[income]],0)</f>
        <v>0</v>
      </c>
      <c r="BS56" s="6">
        <f ca="1">IF(Table2[[#This Row],[field of work]]="genral work",Table2[[#This Row],[income]],0)</f>
        <v>0</v>
      </c>
      <c r="BU56" s="4">
        <f ca="1">IF(Table2[[#This Row],[value of debts]]&gt;Table2[[#This Row],[income]],1,0)</f>
        <v>1</v>
      </c>
      <c r="BV56" s="6"/>
      <c r="BX56" s="4">
        <f ca="1">IF(Table2[[#This Row],[Net worth of person]]&gt;$BY$6,Table2[[#This Row],[age]],0)</f>
        <v>25</v>
      </c>
      <c r="BY56" s="6"/>
    </row>
    <row r="57" spans="2:77" x14ac:dyDescent="0.3">
      <c r="B57">
        <f t="shared" ca="1" si="2"/>
        <v>1</v>
      </c>
      <c r="C57" t="str">
        <f t="shared" ca="1" si="0"/>
        <v>men</v>
      </c>
      <c r="D57">
        <f t="shared" ca="1" si="3"/>
        <v>29</v>
      </c>
      <c r="E57">
        <f t="shared" ca="1" si="4"/>
        <v>4</v>
      </c>
      <c r="F57" t="str">
        <f t="shared" ca="1" si="5"/>
        <v>genral work</v>
      </c>
      <c r="G57">
        <f t="shared" ca="1" si="6"/>
        <v>4</v>
      </c>
      <c r="H57">
        <f t="shared" ca="1" si="7"/>
        <v>0</v>
      </c>
      <c r="I57">
        <f t="shared" ca="1" si="8"/>
        <v>2</v>
      </c>
      <c r="J57">
        <f t="shared" ca="1" si="9"/>
        <v>2</v>
      </c>
      <c r="K57">
        <f t="shared" ca="1" si="10"/>
        <v>80230</v>
      </c>
      <c r="L57">
        <f t="shared" ca="1" si="11"/>
        <v>12</v>
      </c>
      <c r="M57" t="str">
        <f t="shared" ca="1" si="12"/>
        <v>Area 12</v>
      </c>
      <c r="N57">
        <f t="shared" ca="1" si="24"/>
        <v>481380</v>
      </c>
      <c r="O57">
        <f t="shared" ca="1" si="14"/>
        <v>98269.679410021898</v>
      </c>
      <c r="P57">
        <f t="shared" ca="1" si="25"/>
        <v>79070.829764763956</v>
      </c>
      <c r="Q57">
        <f t="shared" ca="1" si="16"/>
        <v>53163</v>
      </c>
      <c r="R57">
        <f t="shared" ca="1" si="26"/>
        <v>47593.140467492653</v>
      </c>
      <c r="S57">
        <f t="shared" ca="1" si="27"/>
        <v>5187.5322256621675</v>
      </c>
      <c r="T57">
        <f t="shared" ca="1" si="28"/>
        <v>565638.36199042608</v>
      </c>
      <c r="U57">
        <f t="shared" ca="1" si="29"/>
        <v>199025.81987751456</v>
      </c>
      <c r="V57">
        <f t="shared" ca="1" si="30"/>
        <v>366612.54211291153</v>
      </c>
      <c r="X57" s="4">
        <f ca="1">IF(Table2[[#This Row],[Gnder]]="men",1,0)</f>
        <v>1</v>
      </c>
      <c r="Y57" s="5">
        <f ca="1">IF(Table2[[#This Row],[Gnder]]="women",1,0)</f>
        <v>0</v>
      </c>
      <c r="Z57" s="5"/>
      <c r="AA57" s="6"/>
      <c r="AB57" s="5"/>
      <c r="AC57" s="4">
        <f ca="1">IF(Table2[[#This Row],[field of work]]="teaching",1,0)</f>
        <v>0</v>
      </c>
      <c r="AD57" s="5">
        <f ca="1">IF(Table2[[#This Row],[field of work]]="health",1,0)</f>
        <v>0</v>
      </c>
      <c r="AE57" s="5">
        <f ca="1">IF(Table2[[#This Row],[field of work]]="IT",1,0)</f>
        <v>0</v>
      </c>
      <c r="AF57" s="5">
        <f ca="1">IF(Table2[[#This Row],[field of work]]="agriculture",1,0)</f>
        <v>0</v>
      </c>
      <c r="AG57" s="5">
        <f ca="1">IF(Table2[[#This Row],[field of work]]="contruction",1,0)</f>
        <v>0</v>
      </c>
      <c r="AH57" s="5">
        <f ca="1">IF(Table2[[#This Row],[field of work]]="genral work",1,0)</f>
        <v>1</v>
      </c>
      <c r="AI57" s="5"/>
      <c r="AJ57" s="5"/>
      <c r="AK57" s="5"/>
      <c r="AL57" s="5"/>
      <c r="AM57" s="5"/>
      <c r="AN57" s="6"/>
      <c r="AP57" s="16">
        <f t="shared" ca="1" si="22"/>
        <v>39535.414882381978</v>
      </c>
      <c r="AQ57" s="6"/>
      <c r="AR57" s="4">
        <f ca="1">IF(Table2[[#This Row],[Value of a person]]&gt;$AS$6,1,0)</f>
        <v>1</v>
      </c>
      <c r="AS57" s="5"/>
      <c r="AT57" s="5"/>
      <c r="AU57" s="6"/>
      <c r="AV57" s="23">
        <f ca="1">Table2[[#This Row],[Mortage left]]/Table2[[#This Row],[Value of house]]</f>
        <v>0.20414159169475654</v>
      </c>
      <c r="AW57" s="5">
        <f t="shared" ca="1" si="23"/>
        <v>1</v>
      </c>
      <c r="AX57" s="5"/>
      <c r="AY57" s="5"/>
      <c r="AZ57" s="4">
        <f ca="1">IF(Table2[[#This Row],[Area ]]="Area 1",Table2[[#This Row],[income]],0)</f>
        <v>0</v>
      </c>
      <c r="BA57" s="5">
        <f ca="1">IF(Table2[[#This Row],[Area ]]="Area 2",Table2[[#This Row],[income]],0)</f>
        <v>0</v>
      </c>
      <c r="BB57" s="5">
        <f ca="1">IF(Table2[[#This Row],[Area ]]="Area 3",Table2[[#This Row],[income]],0)</f>
        <v>0</v>
      </c>
      <c r="BC57" s="5">
        <f ca="1">IF(Table2[[#This Row],[Area ]]="Area 4",Table2[[#This Row],[income]],0)</f>
        <v>0</v>
      </c>
      <c r="BD57" s="5">
        <f ca="1">IF(Table2[[#This Row],[Area ]]="Area 5",Table2[[#This Row],[income]],0)</f>
        <v>0</v>
      </c>
      <c r="BE57" s="5">
        <f ca="1">IF(Table2[[#This Row],[Area ]]="Area 6",Table2[[#This Row],[income]],0)</f>
        <v>0</v>
      </c>
      <c r="BF57" s="5">
        <f ca="1">IF(Table2[[#This Row],[Area ]]="Area 7",Table2[[#This Row],[income]],0)</f>
        <v>0</v>
      </c>
      <c r="BG57" s="5">
        <f ca="1">IF(Table2[[#This Row],[Area ]]="Area 8",Table2[[#This Row],[income]],0)</f>
        <v>0</v>
      </c>
      <c r="BH57" s="5">
        <f ca="1">IF(Table2[[#This Row],[Area ]]="Area 9",Table2[[#This Row],[income]],0)</f>
        <v>0</v>
      </c>
      <c r="BI57" s="5">
        <f ca="1">IF(Table2[[#This Row],[Area ]]="Area 10",Table2[[#This Row],[income]],0)</f>
        <v>0</v>
      </c>
      <c r="BJ57" s="5">
        <f ca="1">IF(Table2[[#This Row],[Area ]]="Area 6",Table2[[#This Row],[income]],0)</f>
        <v>0</v>
      </c>
      <c r="BK57" s="5">
        <f ca="1">IF(Table2[[#This Row],[Area ]]="Area 12",Table2[[#This Row],[income]],0)</f>
        <v>80230</v>
      </c>
      <c r="BL57" s="5">
        <f ca="1">IF(Table2[[#This Row],[Area ]]="Area 13",Table2[[#This Row],[income]],0)</f>
        <v>0</v>
      </c>
      <c r="BM57" s="6">
        <f ca="1">IF(Table2[[#This Row],[Area ]]="Area 14",Table2[[#This Row],[income]],0)</f>
        <v>0</v>
      </c>
      <c r="BN57" s="4">
        <f ca="1">IF(Table2[[#This Row],[field of work]]="teaching",Table2[[#This Row],[income]],0)</f>
        <v>0</v>
      </c>
      <c r="BO57" s="5">
        <f ca="1">IF(Table2[[#This Row],[field of work]]="health",Table2[[#This Row],[income]],0)</f>
        <v>0</v>
      </c>
      <c r="BP57" s="5">
        <f ca="1">IF(Table2[[#This Row],[field of work]]="IT",Table2[[#This Row],[income]],0)</f>
        <v>0</v>
      </c>
      <c r="BQ57" s="5">
        <f ca="1">IF(Table2[[#This Row],[field of work]]="agriculture",Table2[[#This Row],[income]],0)</f>
        <v>0</v>
      </c>
      <c r="BR57" s="5">
        <f ca="1">IF(Table2[[#This Row],[field of work]]="contruction",Table2[[#This Row],[income]],0)</f>
        <v>0</v>
      </c>
      <c r="BS57" s="6">
        <f ca="1">IF(Table2[[#This Row],[field of work]]="genral work",Table2[[#This Row],[income]],0)</f>
        <v>80230</v>
      </c>
      <c r="BU57" s="4">
        <f ca="1">IF(Table2[[#This Row],[value of debts]]&gt;Table2[[#This Row],[income]],1,0)</f>
        <v>1</v>
      </c>
      <c r="BV57" s="6"/>
      <c r="BX57" s="4">
        <f ca="1">IF(Table2[[#This Row],[Net worth of person]]&gt;$BY$6,Table2[[#This Row],[age]],0)</f>
        <v>29</v>
      </c>
      <c r="BY57" s="6"/>
    </row>
    <row r="58" spans="2:77" x14ac:dyDescent="0.3">
      <c r="B58">
        <f t="shared" ca="1" si="2"/>
        <v>1</v>
      </c>
      <c r="C58" t="str">
        <f t="shared" ca="1" si="0"/>
        <v>men</v>
      </c>
      <c r="D58">
        <f t="shared" ca="1" si="3"/>
        <v>28</v>
      </c>
      <c r="E58">
        <f t="shared" ca="1" si="4"/>
        <v>4</v>
      </c>
      <c r="F58" t="str">
        <f t="shared" ca="1" si="5"/>
        <v>genral work</v>
      </c>
      <c r="G58">
        <f t="shared" ca="1" si="6"/>
        <v>3</v>
      </c>
      <c r="H58">
        <f t="shared" ca="1" si="7"/>
        <v>0</v>
      </c>
      <c r="I58">
        <f t="shared" ca="1" si="8"/>
        <v>0</v>
      </c>
      <c r="J58">
        <f t="shared" ca="1" si="9"/>
        <v>2</v>
      </c>
      <c r="K58">
        <f t="shared" ca="1" si="10"/>
        <v>72167</v>
      </c>
      <c r="L58">
        <f t="shared" ca="1" si="11"/>
        <v>9</v>
      </c>
      <c r="M58" t="str">
        <f t="shared" ca="1" si="12"/>
        <v>Area 9</v>
      </c>
      <c r="N58">
        <f t="shared" ca="1" si="24"/>
        <v>360835</v>
      </c>
      <c r="O58">
        <f t="shared" ca="1" si="14"/>
        <v>226113.68880375553</v>
      </c>
      <c r="P58">
        <f t="shared" ca="1" si="25"/>
        <v>131921.95370513279</v>
      </c>
      <c r="Q58">
        <f t="shared" ca="1" si="16"/>
        <v>86484</v>
      </c>
      <c r="R58">
        <f t="shared" ca="1" si="26"/>
        <v>93795.954978563081</v>
      </c>
      <c r="S58">
        <f t="shared" ca="1" si="27"/>
        <v>26607.497668177166</v>
      </c>
      <c r="T58">
        <f t="shared" ca="1" si="28"/>
        <v>519364.45137331</v>
      </c>
      <c r="U58">
        <f t="shared" ca="1" si="29"/>
        <v>406393.64378231863</v>
      </c>
      <c r="V58">
        <f t="shared" ca="1" si="30"/>
        <v>112970.80759099138</v>
      </c>
      <c r="X58" s="4">
        <f ca="1">IF(Table2[[#This Row],[Gnder]]="men",1,0)</f>
        <v>1</v>
      </c>
      <c r="Y58" s="5">
        <f ca="1">IF(Table2[[#This Row],[Gnder]]="women",1,0)</f>
        <v>0</v>
      </c>
      <c r="Z58" s="5"/>
      <c r="AA58" s="6"/>
      <c r="AB58" s="5"/>
      <c r="AC58" s="4">
        <f ca="1">IF(Table2[[#This Row],[field of work]]="teaching",1,0)</f>
        <v>0</v>
      </c>
      <c r="AD58" s="5">
        <f ca="1">IF(Table2[[#This Row],[field of work]]="health",1,0)</f>
        <v>0</v>
      </c>
      <c r="AE58" s="5">
        <f ca="1">IF(Table2[[#This Row],[field of work]]="IT",1,0)</f>
        <v>0</v>
      </c>
      <c r="AF58" s="5">
        <f ca="1">IF(Table2[[#This Row],[field of work]]="agriculture",1,0)</f>
        <v>0</v>
      </c>
      <c r="AG58" s="5">
        <f ca="1">IF(Table2[[#This Row],[field of work]]="contruction",1,0)</f>
        <v>0</v>
      </c>
      <c r="AH58" s="5">
        <f ca="1">IF(Table2[[#This Row],[field of work]]="genral work",1,0)</f>
        <v>1</v>
      </c>
      <c r="AI58" s="5"/>
      <c r="AJ58" s="5"/>
      <c r="AK58" s="5"/>
      <c r="AL58" s="5"/>
      <c r="AM58" s="5"/>
      <c r="AN58" s="6"/>
      <c r="AP58" s="16">
        <f t="shared" ca="1" si="22"/>
        <v>65960.976852566397</v>
      </c>
      <c r="AQ58" s="6"/>
      <c r="AR58" s="4">
        <f ca="1">IF(Table2[[#This Row],[Value of a person]]&gt;$AS$6,1,0)</f>
        <v>1</v>
      </c>
      <c r="AS58" s="5"/>
      <c r="AT58" s="5"/>
      <c r="AU58" s="6"/>
      <c r="AV58" s="23">
        <f ca="1">Table2[[#This Row],[Mortage left]]/Table2[[#This Row],[Value of house]]</f>
        <v>0.62664012305833838</v>
      </c>
      <c r="AW58" s="5">
        <f t="shared" ca="1" si="23"/>
        <v>0</v>
      </c>
      <c r="AX58" s="5"/>
      <c r="AY58" s="5"/>
      <c r="AZ58" s="4">
        <f ca="1">IF(Table2[[#This Row],[Area ]]="Area 1",Table2[[#This Row],[income]],0)</f>
        <v>0</v>
      </c>
      <c r="BA58" s="5">
        <f ca="1">IF(Table2[[#This Row],[Area ]]="Area 2",Table2[[#This Row],[income]],0)</f>
        <v>0</v>
      </c>
      <c r="BB58" s="5">
        <f ca="1">IF(Table2[[#This Row],[Area ]]="Area 3",Table2[[#This Row],[income]],0)</f>
        <v>0</v>
      </c>
      <c r="BC58" s="5">
        <f ca="1">IF(Table2[[#This Row],[Area ]]="Area 4",Table2[[#This Row],[income]],0)</f>
        <v>0</v>
      </c>
      <c r="BD58" s="5">
        <f ca="1">IF(Table2[[#This Row],[Area ]]="Area 5",Table2[[#This Row],[income]],0)</f>
        <v>0</v>
      </c>
      <c r="BE58" s="5">
        <f ca="1">IF(Table2[[#This Row],[Area ]]="Area 6",Table2[[#This Row],[income]],0)</f>
        <v>0</v>
      </c>
      <c r="BF58" s="5">
        <f ca="1">IF(Table2[[#This Row],[Area ]]="Area 7",Table2[[#This Row],[income]],0)</f>
        <v>0</v>
      </c>
      <c r="BG58" s="5">
        <f ca="1">IF(Table2[[#This Row],[Area ]]="Area 8",Table2[[#This Row],[income]],0)</f>
        <v>0</v>
      </c>
      <c r="BH58" s="5">
        <f ca="1">IF(Table2[[#This Row],[Area ]]="Area 9",Table2[[#This Row],[income]],0)</f>
        <v>72167</v>
      </c>
      <c r="BI58" s="5">
        <f ca="1">IF(Table2[[#This Row],[Area ]]="Area 10",Table2[[#This Row],[income]],0)</f>
        <v>0</v>
      </c>
      <c r="BJ58" s="5">
        <f ca="1">IF(Table2[[#This Row],[Area ]]="Area 6",Table2[[#This Row],[income]],0)</f>
        <v>0</v>
      </c>
      <c r="BK58" s="5">
        <f ca="1">IF(Table2[[#This Row],[Area ]]="Area 12",Table2[[#This Row],[income]],0)</f>
        <v>0</v>
      </c>
      <c r="BL58" s="5">
        <f ca="1">IF(Table2[[#This Row],[Area ]]="Area 13",Table2[[#This Row],[income]],0)</f>
        <v>0</v>
      </c>
      <c r="BM58" s="6">
        <f ca="1">IF(Table2[[#This Row],[Area ]]="Area 14",Table2[[#This Row],[income]],0)</f>
        <v>0</v>
      </c>
      <c r="BN58" s="4">
        <f ca="1">IF(Table2[[#This Row],[field of work]]="teaching",Table2[[#This Row],[income]],0)</f>
        <v>0</v>
      </c>
      <c r="BO58" s="5">
        <f ca="1">IF(Table2[[#This Row],[field of work]]="health",Table2[[#This Row],[income]],0)</f>
        <v>0</v>
      </c>
      <c r="BP58" s="5">
        <f ca="1">IF(Table2[[#This Row],[field of work]]="IT",Table2[[#This Row],[income]],0)</f>
        <v>0</v>
      </c>
      <c r="BQ58" s="5">
        <f ca="1">IF(Table2[[#This Row],[field of work]]="agriculture",Table2[[#This Row],[income]],0)</f>
        <v>0</v>
      </c>
      <c r="BR58" s="5">
        <f ca="1">IF(Table2[[#This Row],[field of work]]="contruction",Table2[[#This Row],[income]],0)</f>
        <v>0</v>
      </c>
      <c r="BS58" s="6">
        <f ca="1">IF(Table2[[#This Row],[field of work]]="genral work",Table2[[#This Row],[income]],0)</f>
        <v>72167</v>
      </c>
      <c r="BU58" s="4">
        <f ca="1">IF(Table2[[#This Row],[value of debts]]&gt;Table2[[#This Row],[income]],1,0)</f>
        <v>1</v>
      </c>
      <c r="BV58" s="6"/>
      <c r="BX58" s="4">
        <f ca="1">IF(Table2[[#This Row],[Net worth of person]]&gt;$BY$6,Table2[[#This Row],[age]],0)</f>
        <v>28</v>
      </c>
      <c r="BY58" s="6"/>
    </row>
    <row r="59" spans="2:77" x14ac:dyDescent="0.3">
      <c r="B59">
        <f t="shared" ca="1" si="2"/>
        <v>1</v>
      </c>
      <c r="C59" t="str">
        <f t="shared" ca="1" si="0"/>
        <v>men</v>
      </c>
      <c r="D59">
        <f t="shared" ca="1" si="3"/>
        <v>25</v>
      </c>
      <c r="E59">
        <f t="shared" ca="1" si="4"/>
        <v>5</v>
      </c>
      <c r="F59" t="str">
        <f t="shared" ca="1" si="5"/>
        <v>agriculture</v>
      </c>
      <c r="G59">
        <f t="shared" ca="1" si="6"/>
        <v>1</v>
      </c>
      <c r="H59">
        <f t="shared" ca="1" si="7"/>
        <v>0</v>
      </c>
      <c r="I59">
        <f t="shared" ca="1" si="8"/>
        <v>2</v>
      </c>
      <c r="J59">
        <f t="shared" ca="1" si="9"/>
        <v>1</v>
      </c>
      <c r="K59">
        <f t="shared" ca="1" si="10"/>
        <v>41685</v>
      </c>
      <c r="L59">
        <f t="shared" ca="1" si="11"/>
        <v>9</v>
      </c>
      <c r="M59" t="str">
        <f t="shared" ca="1" si="12"/>
        <v>Area 9</v>
      </c>
      <c r="N59">
        <f t="shared" ca="1" si="24"/>
        <v>166740</v>
      </c>
      <c r="O59">
        <f t="shared" ca="1" si="14"/>
        <v>115612.32416050341</v>
      </c>
      <c r="P59">
        <f t="shared" ca="1" si="25"/>
        <v>19100.193334951968</v>
      </c>
      <c r="Q59">
        <f t="shared" ca="1" si="16"/>
        <v>8968</v>
      </c>
      <c r="R59">
        <f t="shared" ca="1" si="26"/>
        <v>77209.734883617057</v>
      </c>
      <c r="S59">
        <f t="shared" ca="1" si="27"/>
        <v>54997.147478311119</v>
      </c>
      <c r="T59">
        <f t="shared" ca="1" si="28"/>
        <v>240837.34081326309</v>
      </c>
      <c r="U59">
        <f t="shared" ca="1" si="29"/>
        <v>201790.05904412048</v>
      </c>
      <c r="V59">
        <f t="shared" ca="1" si="30"/>
        <v>39047.281769142603</v>
      </c>
      <c r="X59" s="4">
        <f ca="1">IF(Table2[[#This Row],[Gnder]]="men",1,0)</f>
        <v>1</v>
      </c>
      <c r="Y59" s="5">
        <f ca="1">IF(Table2[[#This Row],[Gnder]]="women",1,0)</f>
        <v>0</v>
      </c>
      <c r="Z59" s="5"/>
      <c r="AA59" s="6"/>
      <c r="AB59" s="5"/>
      <c r="AC59" s="4">
        <f ca="1">IF(Table2[[#This Row],[field of work]]="teaching",1,0)</f>
        <v>0</v>
      </c>
      <c r="AD59" s="5">
        <f ca="1">IF(Table2[[#This Row],[field of work]]="health",1,0)</f>
        <v>0</v>
      </c>
      <c r="AE59" s="5">
        <f ca="1">IF(Table2[[#This Row],[field of work]]="IT",1,0)</f>
        <v>0</v>
      </c>
      <c r="AF59" s="5">
        <f ca="1">IF(Table2[[#This Row],[field of work]]="agriculture",1,0)</f>
        <v>1</v>
      </c>
      <c r="AG59" s="5">
        <f ca="1">IF(Table2[[#This Row],[field of work]]="contruction",1,0)</f>
        <v>0</v>
      </c>
      <c r="AH59" s="5">
        <f ca="1">IF(Table2[[#This Row],[field of work]]="genral work",1,0)</f>
        <v>0</v>
      </c>
      <c r="AI59" s="5"/>
      <c r="AJ59" s="5"/>
      <c r="AK59" s="5"/>
      <c r="AL59" s="5"/>
      <c r="AM59" s="5"/>
      <c r="AN59" s="6"/>
      <c r="AP59" s="16">
        <f t="shared" ca="1" si="22"/>
        <v>19100.193334951968</v>
      </c>
      <c r="AQ59" s="6"/>
      <c r="AR59" s="4">
        <f ca="1">IF(Table2[[#This Row],[Value of a person]]&gt;$AS$6,1,0)</f>
        <v>1</v>
      </c>
      <c r="AS59" s="5"/>
      <c r="AT59" s="5"/>
      <c r="AU59" s="6"/>
      <c r="AV59" s="23">
        <f ca="1">Table2[[#This Row],[Mortage left]]/Table2[[#This Row],[Value of house]]</f>
        <v>0.69336886266344855</v>
      </c>
      <c r="AW59" s="5">
        <f t="shared" ca="1" si="23"/>
        <v>0</v>
      </c>
      <c r="AX59" s="5"/>
      <c r="AY59" s="5"/>
      <c r="AZ59" s="4">
        <f ca="1">IF(Table2[[#This Row],[Area ]]="Area 1",Table2[[#This Row],[income]],0)</f>
        <v>0</v>
      </c>
      <c r="BA59" s="5">
        <f ca="1">IF(Table2[[#This Row],[Area ]]="Area 2",Table2[[#This Row],[income]],0)</f>
        <v>0</v>
      </c>
      <c r="BB59" s="5">
        <f ca="1">IF(Table2[[#This Row],[Area ]]="Area 3",Table2[[#This Row],[income]],0)</f>
        <v>0</v>
      </c>
      <c r="BC59" s="5">
        <f ca="1">IF(Table2[[#This Row],[Area ]]="Area 4",Table2[[#This Row],[income]],0)</f>
        <v>0</v>
      </c>
      <c r="BD59" s="5">
        <f ca="1">IF(Table2[[#This Row],[Area ]]="Area 5",Table2[[#This Row],[income]],0)</f>
        <v>0</v>
      </c>
      <c r="BE59" s="5">
        <f ca="1">IF(Table2[[#This Row],[Area ]]="Area 6",Table2[[#This Row],[income]],0)</f>
        <v>0</v>
      </c>
      <c r="BF59" s="5">
        <f ca="1">IF(Table2[[#This Row],[Area ]]="Area 7",Table2[[#This Row],[income]],0)</f>
        <v>0</v>
      </c>
      <c r="BG59" s="5">
        <f ca="1">IF(Table2[[#This Row],[Area ]]="Area 8",Table2[[#This Row],[income]],0)</f>
        <v>0</v>
      </c>
      <c r="BH59" s="5">
        <f ca="1">IF(Table2[[#This Row],[Area ]]="Area 9",Table2[[#This Row],[income]],0)</f>
        <v>41685</v>
      </c>
      <c r="BI59" s="5">
        <f ca="1">IF(Table2[[#This Row],[Area ]]="Area 10",Table2[[#This Row],[income]],0)</f>
        <v>0</v>
      </c>
      <c r="BJ59" s="5">
        <f ca="1">IF(Table2[[#This Row],[Area ]]="Area 6",Table2[[#This Row],[income]],0)</f>
        <v>0</v>
      </c>
      <c r="BK59" s="5">
        <f ca="1">IF(Table2[[#This Row],[Area ]]="Area 12",Table2[[#This Row],[income]],0)</f>
        <v>0</v>
      </c>
      <c r="BL59" s="5">
        <f ca="1">IF(Table2[[#This Row],[Area ]]="Area 13",Table2[[#This Row],[income]],0)</f>
        <v>0</v>
      </c>
      <c r="BM59" s="6">
        <f ca="1">IF(Table2[[#This Row],[Area ]]="Area 14",Table2[[#This Row],[income]],0)</f>
        <v>0</v>
      </c>
      <c r="BN59" s="4">
        <f ca="1">IF(Table2[[#This Row],[field of work]]="teaching",Table2[[#This Row],[income]],0)</f>
        <v>0</v>
      </c>
      <c r="BO59" s="5">
        <f ca="1">IF(Table2[[#This Row],[field of work]]="health",Table2[[#This Row],[income]],0)</f>
        <v>0</v>
      </c>
      <c r="BP59" s="5">
        <f ca="1">IF(Table2[[#This Row],[field of work]]="IT",Table2[[#This Row],[income]],0)</f>
        <v>0</v>
      </c>
      <c r="BQ59" s="5">
        <f ca="1">IF(Table2[[#This Row],[field of work]]="agriculture",Table2[[#This Row],[income]],0)</f>
        <v>41685</v>
      </c>
      <c r="BR59" s="5">
        <f ca="1">IF(Table2[[#This Row],[field of work]]="contruction",Table2[[#This Row],[income]],0)</f>
        <v>0</v>
      </c>
      <c r="BS59" s="6">
        <f ca="1">IF(Table2[[#This Row],[field of work]]="genral work",Table2[[#This Row],[income]],0)</f>
        <v>0</v>
      </c>
      <c r="BU59" s="4">
        <f ca="1">IF(Table2[[#This Row],[value of debts]]&gt;Table2[[#This Row],[income]],1,0)</f>
        <v>1</v>
      </c>
      <c r="BV59" s="6"/>
      <c r="BX59" s="4">
        <f ca="1">IF(Table2[[#This Row],[Net worth of person]]&gt;$BY$6,Table2[[#This Row],[age]],0)</f>
        <v>0</v>
      </c>
      <c r="BY59" s="6"/>
    </row>
    <row r="60" spans="2:77" x14ac:dyDescent="0.3">
      <c r="B60">
        <f t="shared" ca="1" si="2"/>
        <v>1</v>
      </c>
      <c r="C60" t="str">
        <f t="shared" ca="1" si="0"/>
        <v>men</v>
      </c>
      <c r="D60">
        <f t="shared" ca="1" si="3"/>
        <v>42</v>
      </c>
      <c r="E60">
        <f t="shared" ca="1" si="4"/>
        <v>4</v>
      </c>
      <c r="F60" t="str">
        <f t="shared" ca="1" si="5"/>
        <v>genral work</v>
      </c>
      <c r="G60">
        <f t="shared" ca="1" si="6"/>
        <v>4</v>
      </c>
      <c r="H60">
        <f t="shared" ca="1" si="7"/>
        <v>0</v>
      </c>
      <c r="I60">
        <f t="shared" ca="1" si="8"/>
        <v>4</v>
      </c>
      <c r="J60">
        <f t="shared" ca="1" si="9"/>
        <v>1</v>
      </c>
      <c r="K60">
        <f t="shared" ca="1" si="10"/>
        <v>89843</v>
      </c>
      <c r="L60">
        <f t="shared" ca="1" si="11"/>
        <v>6</v>
      </c>
      <c r="M60" t="str">
        <f t="shared" ca="1" si="12"/>
        <v>Area 6</v>
      </c>
      <c r="N60">
        <f t="shared" ca="1" si="24"/>
        <v>539058</v>
      </c>
      <c r="O60">
        <f t="shared" ca="1" si="14"/>
        <v>108887.28042194141</v>
      </c>
      <c r="P60">
        <f t="shared" ca="1" si="25"/>
        <v>23228.044594785737</v>
      </c>
      <c r="Q60">
        <f t="shared" ca="1" si="16"/>
        <v>21119</v>
      </c>
      <c r="R60">
        <f t="shared" ca="1" si="26"/>
        <v>112610.63513330686</v>
      </c>
      <c r="S60">
        <f t="shared" ca="1" si="27"/>
        <v>80765.042578730179</v>
      </c>
      <c r="T60">
        <f t="shared" ca="1" si="28"/>
        <v>643051.08717351593</v>
      </c>
      <c r="U60">
        <f t="shared" ca="1" si="29"/>
        <v>242616.91555524827</v>
      </c>
      <c r="V60">
        <f t="shared" ca="1" si="30"/>
        <v>400434.17161826766</v>
      </c>
      <c r="X60" s="4">
        <f ca="1">IF(Table2[[#This Row],[Gnder]]="men",1,0)</f>
        <v>1</v>
      </c>
      <c r="Y60" s="5">
        <f ca="1">IF(Table2[[#This Row],[Gnder]]="women",1,0)</f>
        <v>0</v>
      </c>
      <c r="Z60" s="5"/>
      <c r="AA60" s="6"/>
      <c r="AB60" s="5"/>
      <c r="AC60" s="4">
        <f ca="1">IF(Table2[[#This Row],[field of work]]="teaching",1,0)</f>
        <v>0</v>
      </c>
      <c r="AD60" s="5">
        <f ca="1">IF(Table2[[#This Row],[field of work]]="health",1,0)</f>
        <v>0</v>
      </c>
      <c r="AE60" s="5">
        <f ca="1">IF(Table2[[#This Row],[field of work]]="IT",1,0)</f>
        <v>0</v>
      </c>
      <c r="AF60" s="5">
        <f ca="1">IF(Table2[[#This Row],[field of work]]="agriculture",1,0)</f>
        <v>0</v>
      </c>
      <c r="AG60" s="5">
        <f ca="1">IF(Table2[[#This Row],[field of work]]="contruction",1,0)</f>
        <v>0</v>
      </c>
      <c r="AH60" s="5">
        <f ca="1">IF(Table2[[#This Row],[field of work]]="genral work",1,0)</f>
        <v>1</v>
      </c>
      <c r="AI60" s="5"/>
      <c r="AJ60" s="5"/>
      <c r="AK60" s="5"/>
      <c r="AL60" s="5"/>
      <c r="AM60" s="5"/>
      <c r="AN60" s="6"/>
      <c r="AP60" s="16">
        <f t="shared" ca="1" si="22"/>
        <v>23228.044594785737</v>
      </c>
      <c r="AQ60" s="6"/>
      <c r="AR60" s="4">
        <f ca="1">IF(Table2[[#This Row],[Value of a person]]&gt;$AS$6,1,0)</f>
        <v>1</v>
      </c>
      <c r="AS60" s="5"/>
      <c r="AT60" s="5"/>
      <c r="AU60" s="6"/>
      <c r="AV60" s="23">
        <f ca="1">Table2[[#This Row],[Mortage left]]/Table2[[#This Row],[Value of house]]</f>
        <v>0.20199548178849291</v>
      </c>
      <c r="AW60" s="5">
        <f t="shared" ca="1" si="23"/>
        <v>1</v>
      </c>
      <c r="AX60" s="5"/>
      <c r="AY60" s="5"/>
      <c r="AZ60" s="4">
        <f ca="1">IF(Table2[[#This Row],[Area ]]="Area 1",Table2[[#This Row],[income]],0)</f>
        <v>0</v>
      </c>
      <c r="BA60" s="5">
        <f ca="1">IF(Table2[[#This Row],[Area ]]="Area 2",Table2[[#This Row],[income]],0)</f>
        <v>0</v>
      </c>
      <c r="BB60" s="5">
        <f ca="1">IF(Table2[[#This Row],[Area ]]="Area 3",Table2[[#This Row],[income]],0)</f>
        <v>0</v>
      </c>
      <c r="BC60" s="5">
        <f ca="1">IF(Table2[[#This Row],[Area ]]="Area 4",Table2[[#This Row],[income]],0)</f>
        <v>0</v>
      </c>
      <c r="BD60" s="5">
        <f ca="1">IF(Table2[[#This Row],[Area ]]="Area 5",Table2[[#This Row],[income]],0)</f>
        <v>0</v>
      </c>
      <c r="BE60" s="5">
        <f ca="1">IF(Table2[[#This Row],[Area ]]="Area 6",Table2[[#This Row],[income]],0)</f>
        <v>89843</v>
      </c>
      <c r="BF60" s="5">
        <f ca="1">IF(Table2[[#This Row],[Area ]]="Area 7",Table2[[#This Row],[income]],0)</f>
        <v>0</v>
      </c>
      <c r="BG60" s="5">
        <f ca="1">IF(Table2[[#This Row],[Area ]]="Area 8",Table2[[#This Row],[income]],0)</f>
        <v>0</v>
      </c>
      <c r="BH60" s="5">
        <f ca="1">IF(Table2[[#This Row],[Area ]]="Area 9",Table2[[#This Row],[income]],0)</f>
        <v>0</v>
      </c>
      <c r="BI60" s="5">
        <f ca="1">IF(Table2[[#This Row],[Area ]]="Area 10",Table2[[#This Row],[income]],0)</f>
        <v>0</v>
      </c>
      <c r="BJ60" s="5">
        <f ca="1">IF(Table2[[#This Row],[Area ]]="Area 6",Table2[[#This Row],[income]],0)</f>
        <v>89843</v>
      </c>
      <c r="BK60" s="5">
        <f ca="1">IF(Table2[[#This Row],[Area ]]="Area 12",Table2[[#This Row],[income]],0)</f>
        <v>0</v>
      </c>
      <c r="BL60" s="5">
        <f ca="1">IF(Table2[[#This Row],[Area ]]="Area 13",Table2[[#This Row],[income]],0)</f>
        <v>0</v>
      </c>
      <c r="BM60" s="6">
        <f ca="1">IF(Table2[[#This Row],[Area ]]="Area 14",Table2[[#This Row],[income]],0)</f>
        <v>0</v>
      </c>
      <c r="BN60" s="4">
        <f ca="1">IF(Table2[[#This Row],[field of work]]="teaching",Table2[[#This Row],[income]],0)</f>
        <v>0</v>
      </c>
      <c r="BO60" s="5">
        <f ca="1">IF(Table2[[#This Row],[field of work]]="health",Table2[[#This Row],[income]],0)</f>
        <v>0</v>
      </c>
      <c r="BP60" s="5">
        <f ca="1">IF(Table2[[#This Row],[field of work]]="IT",Table2[[#This Row],[income]],0)</f>
        <v>0</v>
      </c>
      <c r="BQ60" s="5">
        <f ca="1">IF(Table2[[#This Row],[field of work]]="agriculture",Table2[[#This Row],[income]],0)</f>
        <v>0</v>
      </c>
      <c r="BR60" s="5">
        <f ca="1">IF(Table2[[#This Row],[field of work]]="contruction",Table2[[#This Row],[income]],0)</f>
        <v>0</v>
      </c>
      <c r="BS60" s="6">
        <f ca="1">IF(Table2[[#This Row],[field of work]]="genral work",Table2[[#This Row],[income]],0)</f>
        <v>89843</v>
      </c>
      <c r="BU60" s="4">
        <f ca="1">IF(Table2[[#This Row],[value of debts]]&gt;Table2[[#This Row],[income]],1,0)</f>
        <v>1</v>
      </c>
      <c r="BV60" s="6"/>
      <c r="BX60" s="4">
        <f ca="1">IF(Table2[[#This Row],[Net worth of person]]&gt;$BY$6,Table2[[#This Row],[age]],0)</f>
        <v>42</v>
      </c>
      <c r="BY60" s="6"/>
    </row>
    <row r="61" spans="2:77" x14ac:dyDescent="0.3">
      <c r="B61">
        <f t="shared" ca="1" si="2"/>
        <v>2</v>
      </c>
      <c r="C61" t="str">
        <f t="shared" ca="1" si="0"/>
        <v>women</v>
      </c>
      <c r="D61">
        <f t="shared" ca="1" si="3"/>
        <v>33</v>
      </c>
      <c r="E61">
        <f t="shared" ca="1" si="4"/>
        <v>2</v>
      </c>
      <c r="F61" t="str">
        <f t="shared" ca="1" si="5"/>
        <v>IT</v>
      </c>
      <c r="G61">
        <f t="shared" ca="1" si="6"/>
        <v>2</v>
      </c>
      <c r="H61">
        <f t="shared" ca="1" si="7"/>
        <v>0</v>
      </c>
      <c r="I61">
        <f t="shared" ca="1" si="8"/>
        <v>1</v>
      </c>
      <c r="J61">
        <f t="shared" ca="1" si="9"/>
        <v>1</v>
      </c>
      <c r="K61">
        <f t="shared" ca="1" si="10"/>
        <v>41999</v>
      </c>
      <c r="L61">
        <f t="shared" ca="1" si="11"/>
        <v>8</v>
      </c>
      <c r="M61" t="str">
        <f t="shared" ca="1" si="12"/>
        <v>Area 8</v>
      </c>
      <c r="N61">
        <f t="shared" ca="1" si="24"/>
        <v>209995</v>
      </c>
      <c r="O61">
        <f t="shared" ca="1" si="14"/>
        <v>207820.56424055505</v>
      </c>
      <c r="P61">
        <f t="shared" ca="1" si="25"/>
        <v>7394.8360255804701</v>
      </c>
      <c r="Q61">
        <f t="shared" ca="1" si="16"/>
        <v>6304</v>
      </c>
      <c r="R61">
        <f t="shared" ca="1" si="26"/>
        <v>9828.548441549463</v>
      </c>
      <c r="S61">
        <f t="shared" ca="1" si="27"/>
        <v>29599.167785743441</v>
      </c>
      <c r="T61">
        <f t="shared" ca="1" si="28"/>
        <v>246989.0038113239</v>
      </c>
      <c r="U61">
        <f t="shared" ca="1" si="29"/>
        <v>223953.11268210452</v>
      </c>
      <c r="V61">
        <f t="shared" ca="1" si="30"/>
        <v>23035.891129219381</v>
      </c>
      <c r="X61" s="4">
        <f ca="1">IF(Table2[[#This Row],[Gnder]]="men",1,0)</f>
        <v>0</v>
      </c>
      <c r="Y61" s="5">
        <f ca="1">IF(Table2[[#This Row],[Gnder]]="women",1,0)</f>
        <v>1</v>
      </c>
      <c r="Z61" s="5"/>
      <c r="AA61" s="6"/>
      <c r="AB61" s="5"/>
      <c r="AC61" s="4">
        <f ca="1">IF(Table2[[#This Row],[field of work]]="teaching",1,0)</f>
        <v>0</v>
      </c>
      <c r="AD61" s="5">
        <f ca="1">IF(Table2[[#This Row],[field of work]]="health",1,0)</f>
        <v>0</v>
      </c>
      <c r="AE61" s="5">
        <f ca="1">IF(Table2[[#This Row],[field of work]]="IT",1,0)</f>
        <v>1</v>
      </c>
      <c r="AF61" s="5">
        <f ca="1">IF(Table2[[#This Row],[field of work]]="agriculture",1,0)</f>
        <v>0</v>
      </c>
      <c r="AG61" s="5">
        <f ca="1">IF(Table2[[#This Row],[field of work]]="contruction",1,0)</f>
        <v>0</v>
      </c>
      <c r="AH61" s="5">
        <f ca="1">IF(Table2[[#This Row],[field of work]]="genral work",1,0)</f>
        <v>0</v>
      </c>
      <c r="AI61" s="5"/>
      <c r="AJ61" s="5"/>
      <c r="AK61" s="5"/>
      <c r="AL61" s="5"/>
      <c r="AM61" s="5"/>
      <c r="AN61" s="6"/>
      <c r="AP61" s="16">
        <f t="shared" ca="1" si="22"/>
        <v>7394.8360255804701</v>
      </c>
      <c r="AQ61" s="6"/>
      <c r="AR61" s="4">
        <f ca="1">IF(Table2[[#This Row],[Value of a person]]&gt;$AS$6,1,0)</f>
        <v>1</v>
      </c>
      <c r="AS61" s="5"/>
      <c r="AT61" s="5"/>
      <c r="AU61" s="6"/>
      <c r="AV61" s="23">
        <f ca="1">Table2[[#This Row],[Mortage left]]/Table2[[#This Row],[Value of house]]</f>
        <v>0.9896452974621065</v>
      </c>
      <c r="AW61" s="5">
        <f t="shared" ca="1" si="23"/>
        <v>0</v>
      </c>
      <c r="AX61" s="5"/>
      <c r="AY61" s="5"/>
      <c r="AZ61" s="4">
        <f ca="1">IF(Table2[[#This Row],[Area ]]="Area 1",Table2[[#This Row],[income]],0)</f>
        <v>0</v>
      </c>
      <c r="BA61" s="5">
        <f ca="1">IF(Table2[[#This Row],[Area ]]="Area 2",Table2[[#This Row],[income]],0)</f>
        <v>0</v>
      </c>
      <c r="BB61" s="5">
        <f ca="1">IF(Table2[[#This Row],[Area ]]="Area 3",Table2[[#This Row],[income]],0)</f>
        <v>0</v>
      </c>
      <c r="BC61" s="5">
        <f ca="1">IF(Table2[[#This Row],[Area ]]="Area 4",Table2[[#This Row],[income]],0)</f>
        <v>0</v>
      </c>
      <c r="BD61" s="5">
        <f ca="1">IF(Table2[[#This Row],[Area ]]="Area 5",Table2[[#This Row],[income]],0)</f>
        <v>0</v>
      </c>
      <c r="BE61" s="5">
        <f ca="1">IF(Table2[[#This Row],[Area ]]="Area 6",Table2[[#This Row],[income]],0)</f>
        <v>0</v>
      </c>
      <c r="BF61" s="5">
        <f ca="1">IF(Table2[[#This Row],[Area ]]="Area 7",Table2[[#This Row],[income]],0)</f>
        <v>0</v>
      </c>
      <c r="BG61" s="5">
        <f ca="1">IF(Table2[[#This Row],[Area ]]="Area 8",Table2[[#This Row],[income]],0)</f>
        <v>41999</v>
      </c>
      <c r="BH61" s="5">
        <f ca="1">IF(Table2[[#This Row],[Area ]]="Area 9",Table2[[#This Row],[income]],0)</f>
        <v>0</v>
      </c>
      <c r="BI61" s="5">
        <f ca="1">IF(Table2[[#This Row],[Area ]]="Area 10",Table2[[#This Row],[income]],0)</f>
        <v>0</v>
      </c>
      <c r="BJ61" s="5">
        <f ca="1">IF(Table2[[#This Row],[Area ]]="Area 6",Table2[[#This Row],[income]],0)</f>
        <v>0</v>
      </c>
      <c r="BK61" s="5">
        <f ca="1">IF(Table2[[#This Row],[Area ]]="Area 12",Table2[[#This Row],[income]],0)</f>
        <v>0</v>
      </c>
      <c r="BL61" s="5">
        <f ca="1">IF(Table2[[#This Row],[Area ]]="Area 13",Table2[[#This Row],[income]],0)</f>
        <v>0</v>
      </c>
      <c r="BM61" s="6">
        <f ca="1">IF(Table2[[#This Row],[Area ]]="Area 14",Table2[[#This Row],[income]],0)</f>
        <v>0</v>
      </c>
      <c r="BN61" s="4">
        <f ca="1">IF(Table2[[#This Row],[field of work]]="teaching",Table2[[#This Row],[income]],0)</f>
        <v>0</v>
      </c>
      <c r="BO61" s="5">
        <f ca="1">IF(Table2[[#This Row],[field of work]]="health",Table2[[#This Row],[income]],0)</f>
        <v>0</v>
      </c>
      <c r="BP61" s="5">
        <f ca="1">IF(Table2[[#This Row],[field of work]]="IT",Table2[[#This Row],[income]],0)</f>
        <v>41999</v>
      </c>
      <c r="BQ61" s="5">
        <f ca="1">IF(Table2[[#This Row],[field of work]]="agriculture",Table2[[#This Row],[income]],0)</f>
        <v>0</v>
      </c>
      <c r="BR61" s="5">
        <f ca="1">IF(Table2[[#This Row],[field of work]]="contruction",Table2[[#This Row],[income]],0)</f>
        <v>0</v>
      </c>
      <c r="BS61" s="6">
        <f ca="1">IF(Table2[[#This Row],[field of work]]="genral work",Table2[[#This Row],[income]],0)</f>
        <v>0</v>
      </c>
      <c r="BU61" s="4">
        <f ca="1">IF(Table2[[#This Row],[value of debts]]&gt;Table2[[#This Row],[income]],1,0)</f>
        <v>1</v>
      </c>
      <c r="BV61" s="6"/>
      <c r="BX61" s="4">
        <f ca="1">IF(Table2[[#This Row],[Net worth of person]]&gt;$BY$6,Table2[[#This Row],[age]],0)</f>
        <v>0</v>
      </c>
      <c r="BY61" s="6"/>
    </row>
    <row r="62" spans="2:77" x14ac:dyDescent="0.3">
      <c r="B62">
        <f t="shared" ca="1" si="2"/>
        <v>1</v>
      </c>
      <c r="C62" t="str">
        <f t="shared" ca="1" si="0"/>
        <v>men</v>
      </c>
      <c r="D62">
        <f t="shared" ca="1" si="3"/>
        <v>38</v>
      </c>
      <c r="E62">
        <f t="shared" ca="1" si="4"/>
        <v>5</v>
      </c>
      <c r="F62" t="str">
        <f t="shared" ca="1" si="5"/>
        <v>agriculture</v>
      </c>
      <c r="G62">
        <f t="shared" ca="1" si="6"/>
        <v>4</v>
      </c>
      <c r="H62">
        <f t="shared" ca="1" si="7"/>
        <v>0</v>
      </c>
      <c r="I62">
        <f t="shared" ca="1" si="8"/>
        <v>1</v>
      </c>
      <c r="J62">
        <f t="shared" ca="1" si="9"/>
        <v>1</v>
      </c>
      <c r="K62">
        <f t="shared" ca="1" si="10"/>
        <v>73250</v>
      </c>
      <c r="L62">
        <f t="shared" ca="1" si="11"/>
        <v>4</v>
      </c>
      <c r="M62" t="str">
        <f t="shared" ca="1" si="12"/>
        <v>Area 4</v>
      </c>
      <c r="N62">
        <f t="shared" ca="1" si="24"/>
        <v>219750</v>
      </c>
      <c r="O62">
        <f t="shared" ca="1" si="14"/>
        <v>167223.92095807061</v>
      </c>
      <c r="P62">
        <f t="shared" ca="1" si="25"/>
        <v>5621.2485675000071</v>
      </c>
      <c r="Q62">
        <f t="shared" ca="1" si="16"/>
        <v>1444</v>
      </c>
      <c r="R62">
        <f t="shared" ca="1" si="26"/>
        <v>122535.65463737435</v>
      </c>
      <c r="S62">
        <f t="shared" ca="1" si="27"/>
        <v>88783.855082430338</v>
      </c>
      <c r="T62">
        <f t="shared" ca="1" si="28"/>
        <v>314155.10364993033</v>
      </c>
      <c r="U62">
        <f t="shared" ca="1" si="29"/>
        <v>291203.57559544494</v>
      </c>
      <c r="V62">
        <f t="shared" ca="1" si="30"/>
        <v>22951.528054485389</v>
      </c>
      <c r="X62" s="4">
        <f ca="1">IF(Table2[[#This Row],[Gnder]]="men",1,0)</f>
        <v>1</v>
      </c>
      <c r="Y62" s="5">
        <f ca="1">IF(Table2[[#This Row],[Gnder]]="women",1,0)</f>
        <v>0</v>
      </c>
      <c r="Z62" s="5"/>
      <c r="AA62" s="6"/>
      <c r="AB62" s="5"/>
      <c r="AC62" s="4">
        <f ca="1">IF(Table2[[#This Row],[field of work]]="teaching",1,0)</f>
        <v>0</v>
      </c>
      <c r="AD62" s="5">
        <f ca="1">IF(Table2[[#This Row],[field of work]]="health",1,0)</f>
        <v>0</v>
      </c>
      <c r="AE62" s="5">
        <f ca="1">IF(Table2[[#This Row],[field of work]]="IT",1,0)</f>
        <v>0</v>
      </c>
      <c r="AF62" s="5">
        <f ca="1">IF(Table2[[#This Row],[field of work]]="agriculture",1,0)</f>
        <v>1</v>
      </c>
      <c r="AG62" s="5">
        <f ca="1">IF(Table2[[#This Row],[field of work]]="contruction",1,0)</f>
        <v>0</v>
      </c>
      <c r="AH62" s="5">
        <f ca="1">IF(Table2[[#This Row],[field of work]]="genral work",1,0)</f>
        <v>0</v>
      </c>
      <c r="AI62" s="5"/>
      <c r="AJ62" s="5"/>
      <c r="AK62" s="5"/>
      <c r="AL62" s="5"/>
      <c r="AM62" s="5"/>
      <c r="AN62" s="6"/>
      <c r="AP62" s="16">
        <f t="shared" ca="1" si="22"/>
        <v>5621.2485675000071</v>
      </c>
      <c r="AQ62" s="6"/>
      <c r="AR62" s="4">
        <f ca="1">IF(Table2[[#This Row],[Value of a person]]&gt;$AS$6,1,0)</f>
        <v>1</v>
      </c>
      <c r="AS62" s="5"/>
      <c r="AT62" s="5"/>
      <c r="AU62" s="6"/>
      <c r="AV62" s="23">
        <f ca="1">Table2[[#This Row],[Mortage left]]/Table2[[#This Row],[Value of house]]</f>
        <v>0.7609734742119254</v>
      </c>
      <c r="AW62" s="5">
        <f t="shared" ca="1" si="23"/>
        <v>0</v>
      </c>
      <c r="AX62" s="5"/>
      <c r="AY62" s="5"/>
      <c r="AZ62" s="4">
        <f ca="1">IF(Table2[[#This Row],[Area ]]="Area 1",Table2[[#This Row],[income]],0)</f>
        <v>0</v>
      </c>
      <c r="BA62" s="5">
        <f ca="1">IF(Table2[[#This Row],[Area ]]="Area 2",Table2[[#This Row],[income]],0)</f>
        <v>0</v>
      </c>
      <c r="BB62" s="5">
        <f ca="1">IF(Table2[[#This Row],[Area ]]="Area 3",Table2[[#This Row],[income]],0)</f>
        <v>0</v>
      </c>
      <c r="BC62" s="5">
        <f ca="1">IF(Table2[[#This Row],[Area ]]="Area 4",Table2[[#This Row],[income]],0)</f>
        <v>73250</v>
      </c>
      <c r="BD62" s="5">
        <f ca="1">IF(Table2[[#This Row],[Area ]]="Area 5",Table2[[#This Row],[income]],0)</f>
        <v>0</v>
      </c>
      <c r="BE62" s="5">
        <f ca="1">IF(Table2[[#This Row],[Area ]]="Area 6",Table2[[#This Row],[income]],0)</f>
        <v>0</v>
      </c>
      <c r="BF62" s="5">
        <f ca="1">IF(Table2[[#This Row],[Area ]]="Area 7",Table2[[#This Row],[income]],0)</f>
        <v>0</v>
      </c>
      <c r="BG62" s="5">
        <f ca="1">IF(Table2[[#This Row],[Area ]]="Area 8",Table2[[#This Row],[income]],0)</f>
        <v>0</v>
      </c>
      <c r="BH62" s="5">
        <f ca="1">IF(Table2[[#This Row],[Area ]]="Area 9",Table2[[#This Row],[income]],0)</f>
        <v>0</v>
      </c>
      <c r="BI62" s="5">
        <f ca="1">IF(Table2[[#This Row],[Area ]]="Area 10",Table2[[#This Row],[income]],0)</f>
        <v>0</v>
      </c>
      <c r="BJ62" s="5">
        <f ca="1">IF(Table2[[#This Row],[Area ]]="Area 6",Table2[[#This Row],[income]],0)</f>
        <v>0</v>
      </c>
      <c r="BK62" s="5">
        <f ca="1">IF(Table2[[#This Row],[Area ]]="Area 12",Table2[[#This Row],[income]],0)</f>
        <v>0</v>
      </c>
      <c r="BL62" s="5">
        <f ca="1">IF(Table2[[#This Row],[Area ]]="Area 13",Table2[[#This Row],[income]],0)</f>
        <v>0</v>
      </c>
      <c r="BM62" s="6">
        <f ca="1">IF(Table2[[#This Row],[Area ]]="Area 14",Table2[[#This Row],[income]],0)</f>
        <v>0</v>
      </c>
      <c r="BN62" s="4">
        <f ca="1">IF(Table2[[#This Row],[field of work]]="teaching",Table2[[#This Row],[income]],0)</f>
        <v>0</v>
      </c>
      <c r="BO62" s="5">
        <f ca="1">IF(Table2[[#This Row],[field of work]]="health",Table2[[#This Row],[income]],0)</f>
        <v>0</v>
      </c>
      <c r="BP62" s="5">
        <f ca="1">IF(Table2[[#This Row],[field of work]]="IT",Table2[[#This Row],[income]],0)</f>
        <v>0</v>
      </c>
      <c r="BQ62" s="5">
        <f ca="1">IF(Table2[[#This Row],[field of work]]="agriculture",Table2[[#This Row],[income]],0)</f>
        <v>73250</v>
      </c>
      <c r="BR62" s="5">
        <f ca="1">IF(Table2[[#This Row],[field of work]]="contruction",Table2[[#This Row],[income]],0)</f>
        <v>0</v>
      </c>
      <c r="BS62" s="6">
        <f ca="1">IF(Table2[[#This Row],[field of work]]="genral work",Table2[[#This Row],[income]],0)</f>
        <v>0</v>
      </c>
      <c r="BU62" s="4">
        <f ca="1">IF(Table2[[#This Row],[value of debts]]&gt;Table2[[#This Row],[income]],1,0)</f>
        <v>1</v>
      </c>
      <c r="BV62" s="6"/>
      <c r="BX62" s="4">
        <f ca="1">IF(Table2[[#This Row],[Net worth of person]]&gt;$BY$6,Table2[[#This Row],[age]],0)</f>
        <v>0</v>
      </c>
      <c r="BY62" s="6"/>
    </row>
    <row r="63" spans="2:77" x14ac:dyDescent="0.3">
      <c r="B63">
        <f t="shared" ca="1" si="2"/>
        <v>1</v>
      </c>
      <c r="C63" t="str">
        <f t="shared" ca="1" si="0"/>
        <v>men</v>
      </c>
      <c r="D63">
        <f t="shared" ca="1" si="3"/>
        <v>31</v>
      </c>
      <c r="E63">
        <f t="shared" ca="1" si="4"/>
        <v>6</v>
      </c>
      <c r="F63" t="str">
        <f t="shared" ca="1" si="5"/>
        <v>contruction</v>
      </c>
      <c r="G63">
        <f t="shared" ca="1" si="6"/>
        <v>3</v>
      </c>
      <c r="H63">
        <f t="shared" ca="1" si="7"/>
        <v>0</v>
      </c>
      <c r="I63">
        <f t="shared" ca="1" si="8"/>
        <v>4</v>
      </c>
      <c r="J63">
        <f t="shared" ca="1" si="9"/>
        <v>2</v>
      </c>
      <c r="K63">
        <f t="shared" ca="1" si="10"/>
        <v>68674</v>
      </c>
      <c r="L63">
        <f t="shared" ca="1" si="11"/>
        <v>6</v>
      </c>
      <c r="M63" t="str">
        <f t="shared" ca="1" si="12"/>
        <v>Area 6</v>
      </c>
      <c r="N63">
        <f t="shared" ca="1" si="24"/>
        <v>274696</v>
      </c>
      <c r="O63">
        <f t="shared" ca="1" si="14"/>
        <v>167386.9381251767</v>
      </c>
      <c r="P63">
        <f t="shared" ca="1" si="25"/>
        <v>134383.64495679806</v>
      </c>
      <c r="Q63">
        <f t="shared" ca="1" si="16"/>
        <v>3900</v>
      </c>
      <c r="R63">
        <f t="shared" ca="1" si="26"/>
        <v>6721.8210005688452</v>
      </c>
      <c r="S63">
        <f t="shared" ca="1" si="27"/>
        <v>80595.856223959432</v>
      </c>
      <c r="T63">
        <f t="shared" ca="1" si="28"/>
        <v>489675.50118075748</v>
      </c>
      <c r="U63">
        <f t="shared" ca="1" si="29"/>
        <v>178008.75912574556</v>
      </c>
      <c r="V63">
        <f t="shared" ca="1" si="30"/>
        <v>311666.74205501191</v>
      </c>
      <c r="X63" s="4">
        <f ca="1">IF(Table2[[#This Row],[Gnder]]="men",1,0)</f>
        <v>1</v>
      </c>
      <c r="Y63" s="5">
        <f ca="1">IF(Table2[[#This Row],[Gnder]]="women",1,0)</f>
        <v>0</v>
      </c>
      <c r="Z63" s="5"/>
      <c r="AA63" s="6"/>
      <c r="AB63" s="5"/>
      <c r="AC63" s="4">
        <f ca="1">IF(Table2[[#This Row],[field of work]]="teaching",1,0)</f>
        <v>0</v>
      </c>
      <c r="AD63" s="5">
        <f ca="1">IF(Table2[[#This Row],[field of work]]="health",1,0)</f>
        <v>0</v>
      </c>
      <c r="AE63" s="5">
        <f ca="1">IF(Table2[[#This Row],[field of work]]="IT",1,0)</f>
        <v>0</v>
      </c>
      <c r="AF63" s="5">
        <f ca="1">IF(Table2[[#This Row],[field of work]]="agriculture",1,0)</f>
        <v>0</v>
      </c>
      <c r="AG63" s="5">
        <f ca="1">IF(Table2[[#This Row],[field of work]]="contruction",1,0)</f>
        <v>1</v>
      </c>
      <c r="AH63" s="5">
        <f ca="1">IF(Table2[[#This Row],[field of work]]="genral work",1,0)</f>
        <v>0</v>
      </c>
      <c r="AI63" s="5"/>
      <c r="AJ63" s="5"/>
      <c r="AK63" s="5"/>
      <c r="AL63" s="5"/>
      <c r="AM63" s="5"/>
      <c r="AN63" s="6"/>
      <c r="AP63" s="16">
        <f t="shared" ca="1" si="22"/>
        <v>67191.82247839903</v>
      </c>
      <c r="AQ63" s="6"/>
      <c r="AR63" s="4">
        <f ca="1">IF(Table2[[#This Row],[Value of a person]]&gt;$AS$6,1,0)</f>
        <v>1</v>
      </c>
      <c r="AS63" s="5"/>
      <c r="AT63" s="5"/>
      <c r="AU63" s="6"/>
      <c r="AV63" s="23">
        <f ca="1">Table2[[#This Row],[Mortage left]]/Table2[[#This Row],[Value of house]]</f>
        <v>0.60935338747261225</v>
      </c>
      <c r="AW63" s="5">
        <f t="shared" ca="1" si="23"/>
        <v>0</v>
      </c>
      <c r="AX63" s="5"/>
      <c r="AY63" s="5"/>
      <c r="AZ63" s="4">
        <f ca="1">IF(Table2[[#This Row],[Area ]]="Area 1",Table2[[#This Row],[income]],0)</f>
        <v>0</v>
      </c>
      <c r="BA63" s="5">
        <f ca="1">IF(Table2[[#This Row],[Area ]]="Area 2",Table2[[#This Row],[income]],0)</f>
        <v>0</v>
      </c>
      <c r="BB63" s="5">
        <f ca="1">IF(Table2[[#This Row],[Area ]]="Area 3",Table2[[#This Row],[income]],0)</f>
        <v>0</v>
      </c>
      <c r="BC63" s="5">
        <f ca="1">IF(Table2[[#This Row],[Area ]]="Area 4",Table2[[#This Row],[income]],0)</f>
        <v>0</v>
      </c>
      <c r="BD63" s="5">
        <f ca="1">IF(Table2[[#This Row],[Area ]]="Area 5",Table2[[#This Row],[income]],0)</f>
        <v>0</v>
      </c>
      <c r="BE63" s="5">
        <f ca="1">IF(Table2[[#This Row],[Area ]]="Area 6",Table2[[#This Row],[income]],0)</f>
        <v>68674</v>
      </c>
      <c r="BF63" s="5">
        <f ca="1">IF(Table2[[#This Row],[Area ]]="Area 7",Table2[[#This Row],[income]],0)</f>
        <v>0</v>
      </c>
      <c r="BG63" s="5">
        <f ca="1">IF(Table2[[#This Row],[Area ]]="Area 8",Table2[[#This Row],[income]],0)</f>
        <v>0</v>
      </c>
      <c r="BH63" s="5">
        <f ca="1">IF(Table2[[#This Row],[Area ]]="Area 9",Table2[[#This Row],[income]],0)</f>
        <v>0</v>
      </c>
      <c r="BI63" s="5">
        <f ca="1">IF(Table2[[#This Row],[Area ]]="Area 10",Table2[[#This Row],[income]],0)</f>
        <v>0</v>
      </c>
      <c r="BJ63" s="5">
        <f ca="1">IF(Table2[[#This Row],[Area ]]="Area 6",Table2[[#This Row],[income]],0)</f>
        <v>68674</v>
      </c>
      <c r="BK63" s="5">
        <f ca="1">IF(Table2[[#This Row],[Area ]]="Area 12",Table2[[#This Row],[income]],0)</f>
        <v>0</v>
      </c>
      <c r="BL63" s="5">
        <f ca="1">IF(Table2[[#This Row],[Area ]]="Area 13",Table2[[#This Row],[income]],0)</f>
        <v>0</v>
      </c>
      <c r="BM63" s="6">
        <f ca="1">IF(Table2[[#This Row],[Area ]]="Area 14",Table2[[#This Row],[income]],0)</f>
        <v>0</v>
      </c>
      <c r="BN63" s="4">
        <f ca="1">IF(Table2[[#This Row],[field of work]]="teaching",Table2[[#This Row],[income]],0)</f>
        <v>0</v>
      </c>
      <c r="BO63" s="5">
        <f ca="1">IF(Table2[[#This Row],[field of work]]="health",Table2[[#This Row],[income]],0)</f>
        <v>0</v>
      </c>
      <c r="BP63" s="5">
        <f ca="1">IF(Table2[[#This Row],[field of work]]="IT",Table2[[#This Row],[income]],0)</f>
        <v>0</v>
      </c>
      <c r="BQ63" s="5">
        <f ca="1">IF(Table2[[#This Row],[field of work]]="agriculture",Table2[[#This Row],[income]],0)</f>
        <v>0</v>
      </c>
      <c r="BR63" s="5">
        <f ca="1">IF(Table2[[#This Row],[field of work]]="contruction",Table2[[#This Row],[income]],0)</f>
        <v>68674</v>
      </c>
      <c r="BS63" s="6">
        <f ca="1">IF(Table2[[#This Row],[field of work]]="genral work",Table2[[#This Row],[income]],0)</f>
        <v>0</v>
      </c>
      <c r="BU63" s="4">
        <f ca="1">IF(Table2[[#This Row],[value of debts]]&gt;Table2[[#This Row],[income]],1,0)</f>
        <v>1</v>
      </c>
      <c r="BV63" s="6"/>
      <c r="BX63" s="4">
        <f ca="1">IF(Table2[[#This Row],[Net worth of person]]&gt;$BY$6,Table2[[#This Row],[age]],0)</f>
        <v>31</v>
      </c>
      <c r="BY63" s="6"/>
    </row>
    <row r="64" spans="2:77" x14ac:dyDescent="0.3">
      <c r="B64">
        <f t="shared" ca="1" si="2"/>
        <v>1</v>
      </c>
      <c r="C64" t="str">
        <f t="shared" ca="1" si="0"/>
        <v>men</v>
      </c>
      <c r="D64">
        <f t="shared" ca="1" si="3"/>
        <v>37</v>
      </c>
      <c r="E64">
        <f t="shared" ca="1" si="4"/>
        <v>2</v>
      </c>
      <c r="F64" t="str">
        <f t="shared" ca="1" si="5"/>
        <v>IT</v>
      </c>
      <c r="G64">
        <f t="shared" ca="1" si="6"/>
        <v>1</v>
      </c>
      <c r="H64">
        <f t="shared" ca="1" si="7"/>
        <v>0</v>
      </c>
      <c r="I64">
        <f t="shared" ca="1" si="8"/>
        <v>4</v>
      </c>
      <c r="J64">
        <f t="shared" ca="1" si="9"/>
        <v>3</v>
      </c>
      <c r="K64">
        <f t="shared" ca="1" si="10"/>
        <v>26751</v>
      </c>
      <c r="L64">
        <f t="shared" ca="1" si="11"/>
        <v>4</v>
      </c>
      <c r="M64" t="str">
        <f t="shared" ca="1" si="12"/>
        <v>Area 4</v>
      </c>
      <c r="N64">
        <f t="shared" ca="1" si="24"/>
        <v>107004</v>
      </c>
      <c r="O64">
        <f t="shared" ca="1" si="14"/>
        <v>106617.91626176672</v>
      </c>
      <c r="P64">
        <f t="shared" ca="1" si="25"/>
        <v>4748.565108117411</v>
      </c>
      <c r="Q64">
        <f t="shared" ca="1" si="16"/>
        <v>4532</v>
      </c>
      <c r="R64">
        <f t="shared" ca="1" si="26"/>
        <v>50203.13365798875</v>
      </c>
      <c r="S64">
        <f t="shared" ca="1" si="27"/>
        <v>4261.021779390685</v>
      </c>
      <c r="T64">
        <f t="shared" ca="1" si="28"/>
        <v>116013.58688750811</v>
      </c>
      <c r="U64">
        <f t="shared" ca="1" si="29"/>
        <v>161353.04991975546</v>
      </c>
      <c r="V64">
        <f t="shared" ca="1" si="30"/>
        <v>-45339.463032247353</v>
      </c>
      <c r="X64" s="4">
        <f ca="1">IF(Table2[[#This Row],[Gnder]]="men",1,0)</f>
        <v>1</v>
      </c>
      <c r="Y64" s="5">
        <f ca="1">IF(Table2[[#This Row],[Gnder]]="women",1,0)</f>
        <v>0</v>
      </c>
      <c r="Z64" s="5"/>
      <c r="AA64" s="6"/>
      <c r="AB64" s="5"/>
      <c r="AC64" s="4">
        <f ca="1">IF(Table2[[#This Row],[field of work]]="teaching",1,0)</f>
        <v>0</v>
      </c>
      <c r="AD64" s="5">
        <f ca="1">IF(Table2[[#This Row],[field of work]]="health",1,0)</f>
        <v>0</v>
      </c>
      <c r="AE64" s="5">
        <f ca="1">IF(Table2[[#This Row],[field of work]]="IT",1,0)</f>
        <v>1</v>
      </c>
      <c r="AF64" s="5">
        <f ca="1">IF(Table2[[#This Row],[field of work]]="agriculture",1,0)</f>
        <v>0</v>
      </c>
      <c r="AG64" s="5">
        <f ca="1">IF(Table2[[#This Row],[field of work]]="contruction",1,0)</f>
        <v>0</v>
      </c>
      <c r="AH64" s="5">
        <f ca="1">IF(Table2[[#This Row],[field of work]]="genral work",1,0)</f>
        <v>0</v>
      </c>
      <c r="AI64" s="5"/>
      <c r="AJ64" s="5"/>
      <c r="AK64" s="5"/>
      <c r="AL64" s="5"/>
      <c r="AM64" s="5"/>
      <c r="AN64" s="6"/>
      <c r="AP64" s="16">
        <f t="shared" ca="1" si="22"/>
        <v>1582.8550360391371</v>
      </c>
      <c r="AQ64" s="6"/>
      <c r="AR64" s="4">
        <f ca="1">IF(Table2[[#This Row],[Value of a person]]&gt;$AS$6,1,0)</f>
        <v>1</v>
      </c>
      <c r="AS64" s="5"/>
      <c r="AT64" s="5"/>
      <c r="AU64" s="6"/>
      <c r="AV64" s="23">
        <f ca="1">Table2[[#This Row],[Mortage left]]/Table2[[#This Row],[Value of house]]</f>
        <v>0.99639187564732834</v>
      </c>
      <c r="AW64" s="5">
        <f t="shared" ca="1" si="23"/>
        <v>0</v>
      </c>
      <c r="AX64" s="5"/>
      <c r="AY64" s="5"/>
      <c r="AZ64" s="4">
        <f ca="1">IF(Table2[[#This Row],[Area ]]="Area 1",Table2[[#This Row],[income]],0)</f>
        <v>0</v>
      </c>
      <c r="BA64" s="5">
        <f ca="1">IF(Table2[[#This Row],[Area ]]="Area 2",Table2[[#This Row],[income]],0)</f>
        <v>0</v>
      </c>
      <c r="BB64" s="5">
        <f ca="1">IF(Table2[[#This Row],[Area ]]="Area 3",Table2[[#This Row],[income]],0)</f>
        <v>0</v>
      </c>
      <c r="BC64" s="5">
        <f ca="1">IF(Table2[[#This Row],[Area ]]="Area 4",Table2[[#This Row],[income]],0)</f>
        <v>26751</v>
      </c>
      <c r="BD64" s="5">
        <f ca="1">IF(Table2[[#This Row],[Area ]]="Area 5",Table2[[#This Row],[income]],0)</f>
        <v>0</v>
      </c>
      <c r="BE64" s="5">
        <f ca="1">IF(Table2[[#This Row],[Area ]]="Area 6",Table2[[#This Row],[income]],0)</f>
        <v>0</v>
      </c>
      <c r="BF64" s="5">
        <f ca="1">IF(Table2[[#This Row],[Area ]]="Area 7",Table2[[#This Row],[income]],0)</f>
        <v>0</v>
      </c>
      <c r="BG64" s="5">
        <f ca="1">IF(Table2[[#This Row],[Area ]]="Area 8",Table2[[#This Row],[income]],0)</f>
        <v>0</v>
      </c>
      <c r="BH64" s="5">
        <f ca="1">IF(Table2[[#This Row],[Area ]]="Area 9",Table2[[#This Row],[income]],0)</f>
        <v>0</v>
      </c>
      <c r="BI64" s="5">
        <f ca="1">IF(Table2[[#This Row],[Area ]]="Area 10",Table2[[#This Row],[income]],0)</f>
        <v>0</v>
      </c>
      <c r="BJ64" s="5">
        <f ca="1">IF(Table2[[#This Row],[Area ]]="Area 6",Table2[[#This Row],[income]],0)</f>
        <v>0</v>
      </c>
      <c r="BK64" s="5">
        <f ca="1">IF(Table2[[#This Row],[Area ]]="Area 12",Table2[[#This Row],[income]],0)</f>
        <v>0</v>
      </c>
      <c r="BL64" s="5">
        <f ca="1">IF(Table2[[#This Row],[Area ]]="Area 13",Table2[[#This Row],[income]],0)</f>
        <v>0</v>
      </c>
      <c r="BM64" s="6">
        <f ca="1">IF(Table2[[#This Row],[Area ]]="Area 14",Table2[[#This Row],[income]],0)</f>
        <v>0</v>
      </c>
      <c r="BN64" s="4">
        <f ca="1">IF(Table2[[#This Row],[field of work]]="teaching",Table2[[#This Row],[income]],0)</f>
        <v>0</v>
      </c>
      <c r="BO64" s="5">
        <f ca="1">IF(Table2[[#This Row],[field of work]]="health",Table2[[#This Row],[income]],0)</f>
        <v>0</v>
      </c>
      <c r="BP64" s="5">
        <f ca="1">IF(Table2[[#This Row],[field of work]]="IT",Table2[[#This Row],[income]],0)</f>
        <v>26751</v>
      </c>
      <c r="BQ64" s="5">
        <f ca="1">IF(Table2[[#This Row],[field of work]]="agriculture",Table2[[#This Row],[income]],0)</f>
        <v>0</v>
      </c>
      <c r="BR64" s="5">
        <f ca="1">IF(Table2[[#This Row],[field of work]]="contruction",Table2[[#This Row],[income]],0)</f>
        <v>0</v>
      </c>
      <c r="BS64" s="6">
        <f ca="1">IF(Table2[[#This Row],[field of work]]="genral work",Table2[[#This Row],[income]],0)</f>
        <v>0</v>
      </c>
      <c r="BU64" s="4">
        <f ca="1">IF(Table2[[#This Row],[value of debts]]&gt;Table2[[#This Row],[income]],1,0)</f>
        <v>1</v>
      </c>
      <c r="BV64" s="6"/>
      <c r="BX64" s="4">
        <f ca="1">IF(Table2[[#This Row],[Net worth of person]]&gt;$BY$6,Table2[[#This Row],[age]],0)</f>
        <v>0</v>
      </c>
      <c r="BY64" s="6"/>
    </row>
    <row r="65" spans="2:77" x14ac:dyDescent="0.3">
      <c r="B65">
        <f t="shared" ca="1" si="2"/>
        <v>2</v>
      </c>
      <c r="C65" t="str">
        <f t="shared" ca="1" si="0"/>
        <v>women</v>
      </c>
      <c r="D65">
        <f t="shared" ca="1" si="3"/>
        <v>42</v>
      </c>
      <c r="E65">
        <f t="shared" ca="1" si="4"/>
        <v>5</v>
      </c>
      <c r="F65" t="str">
        <f t="shared" ca="1" si="5"/>
        <v>agriculture</v>
      </c>
      <c r="G65">
        <f t="shared" ca="1" si="6"/>
        <v>5</v>
      </c>
      <c r="H65">
        <f t="shared" ca="1" si="7"/>
        <v>0</v>
      </c>
      <c r="I65">
        <f t="shared" ca="1" si="8"/>
        <v>2</v>
      </c>
      <c r="J65">
        <f t="shared" ca="1" si="9"/>
        <v>2</v>
      </c>
      <c r="K65">
        <f t="shared" ca="1" si="10"/>
        <v>48384</v>
      </c>
      <c r="L65">
        <f t="shared" ca="1" si="11"/>
        <v>12</v>
      </c>
      <c r="M65" t="str">
        <f t="shared" ca="1" si="12"/>
        <v>Area 12</v>
      </c>
      <c r="N65">
        <f t="shared" ca="1" si="24"/>
        <v>241920</v>
      </c>
      <c r="O65">
        <f t="shared" ca="1" si="14"/>
        <v>145204.26739838193</v>
      </c>
      <c r="P65">
        <f t="shared" ca="1" si="25"/>
        <v>9505.5656521921592</v>
      </c>
      <c r="Q65">
        <f t="shared" ca="1" si="16"/>
        <v>449</v>
      </c>
      <c r="R65">
        <f t="shared" ca="1" si="26"/>
        <v>43096.174135974637</v>
      </c>
      <c r="S65">
        <f t="shared" ca="1" si="27"/>
        <v>14980.341085822771</v>
      </c>
      <c r="T65">
        <f t="shared" ca="1" si="28"/>
        <v>266405.90673801495</v>
      </c>
      <c r="U65">
        <f t="shared" ca="1" si="29"/>
        <v>188749.44153435656</v>
      </c>
      <c r="V65">
        <f t="shared" ca="1" si="30"/>
        <v>77656.465203658387</v>
      </c>
      <c r="X65" s="4">
        <f ca="1">IF(Table2[[#This Row],[Gnder]]="men",1,0)</f>
        <v>0</v>
      </c>
      <c r="Y65" s="5">
        <f ca="1">IF(Table2[[#This Row],[Gnder]]="women",1,0)</f>
        <v>1</v>
      </c>
      <c r="Z65" s="5"/>
      <c r="AA65" s="6"/>
      <c r="AB65" s="5"/>
      <c r="AC65" s="4">
        <f ca="1">IF(Table2[[#This Row],[field of work]]="teaching",1,0)</f>
        <v>0</v>
      </c>
      <c r="AD65" s="5">
        <f ca="1">IF(Table2[[#This Row],[field of work]]="health",1,0)</f>
        <v>0</v>
      </c>
      <c r="AE65" s="5">
        <f ca="1">IF(Table2[[#This Row],[field of work]]="IT",1,0)</f>
        <v>0</v>
      </c>
      <c r="AF65" s="5">
        <f ca="1">IF(Table2[[#This Row],[field of work]]="agriculture",1,0)</f>
        <v>1</v>
      </c>
      <c r="AG65" s="5">
        <f ca="1">IF(Table2[[#This Row],[field of work]]="contruction",1,0)</f>
        <v>0</v>
      </c>
      <c r="AH65" s="5">
        <f ca="1">IF(Table2[[#This Row],[field of work]]="genral work",1,0)</f>
        <v>0</v>
      </c>
      <c r="AI65" s="5"/>
      <c r="AJ65" s="5"/>
      <c r="AK65" s="5"/>
      <c r="AL65" s="5"/>
      <c r="AM65" s="5"/>
      <c r="AN65" s="6"/>
      <c r="AP65" s="16">
        <f t="shared" ca="1" si="22"/>
        <v>4752.7828260960796</v>
      </c>
      <c r="AQ65" s="6"/>
      <c r="AR65" s="4">
        <f ca="1">IF(Table2[[#This Row],[Value of a person]]&gt;$AS$6,1,0)</f>
        <v>1</v>
      </c>
      <c r="AS65" s="5"/>
      <c r="AT65" s="5"/>
      <c r="AU65" s="6"/>
      <c r="AV65" s="23">
        <f ca="1">Table2[[#This Row],[Mortage left]]/Table2[[#This Row],[Value of house]]</f>
        <v>0.60021605240733267</v>
      </c>
      <c r="AW65" s="5">
        <f t="shared" ca="1" si="23"/>
        <v>0</v>
      </c>
      <c r="AX65" s="5"/>
      <c r="AY65" s="5"/>
      <c r="AZ65" s="4">
        <f ca="1">IF(Table2[[#This Row],[Area ]]="Area 1",Table2[[#This Row],[income]],0)</f>
        <v>0</v>
      </c>
      <c r="BA65" s="5">
        <f ca="1">IF(Table2[[#This Row],[Area ]]="Area 2",Table2[[#This Row],[income]],0)</f>
        <v>0</v>
      </c>
      <c r="BB65" s="5">
        <f ca="1">IF(Table2[[#This Row],[Area ]]="Area 3",Table2[[#This Row],[income]],0)</f>
        <v>0</v>
      </c>
      <c r="BC65" s="5">
        <f ca="1">IF(Table2[[#This Row],[Area ]]="Area 4",Table2[[#This Row],[income]],0)</f>
        <v>0</v>
      </c>
      <c r="BD65" s="5">
        <f ca="1">IF(Table2[[#This Row],[Area ]]="Area 5",Table2[[#This Row],[income]],0)</f>
        <v>0</v>
      </c>
      <c r="BE65" s="5">
        <f ca="1">IF(Table2[[#This Row],[Area ]]="Area 6",Table2[[#This Row],[income]],0)</f>
        <v>0</v>
      </c>
      <c r="BF65" s="5">
        <f ca="1">IF(Table2[[#This Row],[Area ]]="Area 7",Table2[[#This Row],[income]],0)</f>
        <v>0</v>
      </c>
      <c r="BG65" s="5">
        <f ca="1">IF(Table2[[#This Row],[Area ]]="Area 8",Table2[[#This Row],[income]],0)</f>
        <v>0</v>
      </c>
      <c r="BH65" s="5">
        <f ca="1">IF(Table2[[#This Row],[Area ]]="Area 9",Table2[[#This Row],[income]],0)</f>
        <v>0</v>
      </c>
      <c r="BI65" s="5">
        <f ca="1">IF(Table2[[#This Row],[Area ]]="Area 10",Table2[[#This Row],[income]],0)</f>
        <v>0</v>
      </c>
      <c r="BJ65" s="5">
        <f ca="1">IF(Table2[[#This Row],[Area ]]="Area 6",Table2[[#This Row],[income]],0)</f>
        <v>0</v>
      </c>
      <c r="BK65" s="5">
        <f ca="1">IF(Table2[[#This Row],[Area ]]="Area 12",Table2[[#This Row],[income]],0)</f>
        <v>48384</v>
      </c>
      <c r="BL65" s="5">
        <f ca="1">IF(Table2[[#This Row],[Area ]]="Area 13",Table2[[#This Row],[income]],0)</f>
        <v>0</v>
      </c>
      <c r="BM65" s="6">
        <f ca="1">IF(Table2[[#This Row],[Area ]]="Area 14",Table2[[#This Row],[income]],0)</f>
        <v>0</v>
      </c>
      <c r="BN65" s="4">
        <f ca="1">IF(Table2[[#This Row],[field of work]]="teaching",Table2[[#This Row],[income]],0)</f>
        <v>0</v>
      </c>
      <c r="BO65" s="5">
        <f ca="1">IF(Table2[[#This Row],[field of work]]="health",Table2[[#This Row],[income]],0)</f>
        <v>0</v>
      </c>
      <c r="BP65" s="5">
        <f ca="1">IF(Table2[[#This Row],[field of work]]="IT",Table2[[#This Row],[income]],0)</f>
        <v>0</v>
      </c>
      <c r="BQ65" s="5">
        <f ca="1">IF(Table2[[#This Row],[field of work]]="agriculture",Table2[[#This Row],[income]],0)</f>
        <v>48384</v>
      </c>
      <c r="BR65" s="5">
        <f ca="1">IF(Table2[[#This Row],[field of work]]="contruction",Table2[[#This Row],[income]],0)</f>
        <v>0</v>
      </c>
      <c r="BS65" s="6">
        <f ca="1">IF(Table2[[#This Row],[field of work]]="genral work",Table2[[#This Row],[income]],0)</f>
        <v>0</v>
      </c>
      <c r="BU65" s="4">
        <f ca="1">IF(Table2[[#This Row],[value of debts]]&gt;Table2[[#This Row],[income]],1,0)</f>
        <v>1</v>
      </c>
      <c r="BV65" s="6"/>
      <c r="BX65" s="4">
        <f ca="1">IF(Table2[[#This Row],[Net worth of person]]&gt;$BY$6,Table2[[#This Row],[age]],0)</f>
        <v>0</v>
      </c>
      <c r="BY65" s="6"/>
    </row>
    <row r="66" spans="2:77" x14ac:dyDescent="0.3">
      <c r="B66">
        <f t="shared" ca="1" si="2"/>
        <v>2</v>
      </c>
      <c r="C66" t="str">
        <f t="shared" ca="1" si="0"/>
        <v>women</v>
      </c>
      <c r="D66">
        <f t="shared" ca="1" si="3"/>
        <v>31</v>
      </c>
      <c r="E66">
        <f t="shared" ca="1" si="4"/>
        <v>4</v>
      </c>
      <c r="F66" t="str">
        <f t="shared" ca="1" si="5"/>
        <v>genral work</v>
      </c>
      <c r="G66">
        <f t="shared" ca="1" si="6"/>
        <v>1</v>
      </c>
      <c r="H66">
        <f t="shared" ca="1" si="7"/>
        <v>0</v>
      </c>
      <c r="I66">
        <f t="shared" ca="1" si="8"/>
        <v>2</v>
      </c>
      <c r="J66">
        <f t="shared" ca="1" si="9"/>
        <v>2</v>
      </c>
      <c r="K66">
        <f t="shared" ca="1" si="10"/>
        <v>61474</v>
      </c>
      <c r="L66">
        <f t="shared" ca="1" si="11"/>
        <v>4</v>
      </c>
      <c r="M66" t="str">
        <f t="shared" ca="1" si="12"/>
        <v>Area 4</v>
      </c>
      <c r="N66">
        <f t="shared" ca="1" si="24"/>
        <v>184422</v>
      </c>
      <c r="O66">
        <f t="shared" ca="1" si="14"/>
        <v>117053.92114029515</v>
      </c>
      <c r="P66">
        <f t="shared" ca="1" si="25"/>
        <v>114484.61158741228</v>
      </c>
      <c r="Q66">
        <f t="shared" ca="1" si="16"/>
        <v>81293</v>
      </c>
      <c r="R66">
        <f t="shared" ca="1" si="26"/>
        <v>2534.7669944715353</v>
      </c>
      <c r="S66">
        <f t="shared" ca="1" si="27"/>
        <v>10213.715442587483</v>
      </c>
      <c r="T66">
        <f t="shared" ca="1" si="28"/>
        <v>309120.32702999981</v>
      </c>
      <c r="U66">
        <f t="shared" ca="1" si="29"/>
        <v>200881.68813476671</v>
      </c>
      <c r="V66">
        <f t="shared" ca="1" si="30"/>
        <v>108238.6388952331</v>
      </c>
      <c r="X66" s="4">
        <f ca="1">IF(Table2[[#This Row],[Gnder]]="men",1,0)</f>
        <v>0</v>
      </c>
      <c r="Y66" s="5">
        <f ca="1">IF(Table2[[#This Row],[Gnder]]="women",1,0)</f>
        <v>1</v>
      </c>
      <c r="Z66" s="5"/>
      <c r="AA66" s="6"/>
      <c r="AB66" s="5"/>
      <c r="AC66" s="4">
        <f ca="1">IF(Table2[[#This Row],[field of work]]="teaching",1,0)</f>
        <v>0</v>
      </c>
      <c r="AD66" s="5">
        <f ca="1">IF(Table2[[#This Row],[field of work]]="health",1,0)</f>
        <v>0</v>
      </c>
      <c r="AE66" s="5">
        <f ca="1">IF(Table2[[#This Row],[field of work]]="IT",1,0)</f>
        <v>0</v>
      </c>
      <c r="AF66" s="5">
        <f ca="1">IF(Table2[[#This Row],[field of work]]="agriculture",1,0)</f>
        <v>0</v>
      </c>
      <c r="AG66" s="5">
        <f ca="1">IF(Table2[[#This Row],[field of work]]="contruction",1,0)</f>
        <v>0</v>
      </c>
      <c r="AH66" s="5">
        <f ca="1">IF(Table2[[#This Row],[field of work]]="genral work",1,0)</f>
        <v>1</v>
      </c>
      <c r="AI66" s="5"/>
      <c r="AJ66" s="5"/>
      <c r="AK66" s="5"/>
      <c r="AL66" s="5"/>
      <c r="AM66" s="5"/>
      <c r="AN66" s="6"/>
      <c r="AP66" s="16">
        <f t="shared" ca="1" si="22"/>
        <v>57242.305793706139</v>
      </c>
      <c r="AQ66" s="6"/>
      <c r="AR66" s="4">
        <f ca="1">IF(Table2[[#This Row],[Value of a person]]&gt;$AS$6,1,0)</f>
        <v>1</v>
      </c>
      <c r="AS66" s="5"/>
      <c r="AT66" s="5"/>
      <c r="AU66" s="6"/>
      <c r="AV66" s="23">
        <f ca="1">Table2[[#This Row],[Mortage left]]/Table2[[#This Row],[Value of house]]</f>
        <v>0.63470692835071274</v>
      </c>
      <c r="AW66" s="5">
        <f t="shared" ca="1" si="23"/>
        <v>0</v>
      </c>
      <c r="AX66" s="5"/>
      <c r="AY66" s="5"/>
      <c r="AZ66" s="4">
        <f ca="1">IF(Table2[[#This Row],[Area ]]="Area 1",Table2[[#This Row],[income]],0)</f>
        <v>0</v>
      </c>
      <c r="BA66" s="5">
        <f ca="1">IF(Table2[[#This Row],[Area ]]="Area 2",Table2[[#This Row],[income]],0)</f>
        <v>0</v>
      </c>
      <c r="BB66" s="5">
        <f ca="1">IF(Table2[[#This Row],[Area ]]="Area 3",Table2[[#This Row],[income]],0)</f>
        <v>0</v>
      </c>
      <c r="BC66" s="5">
        <f ca="1">IF(Table2[[#This Row],[Area ]]="Area 4",Table2[[#This Row],[income]],0)</f>
        <v>61474</v>
      </c>
      <c r="BD66" s="5">
        <f ca="1">IF(Table2[[#This Row],[Area ]]="Area 5",Table2[[#This Row],[income]],0)</f>
        <v>0</v>
      </c>
      <c r="BE66" s="5">
        <f ca="1">IF(Table2[[#This Row],[Area ]]="Area 6",Table2[[#This Row],[income]],0)</f>
        <v>0</v>
      </c>
      <c r="BF66" s="5">
        <f ca="1">IF(Table2[[#This Row],[Area ]]="Area 7",Table2[[#This Row],[income]],0)</f>
        <v>0</v>
      </c>
      <c r="BG66" s="5">
        <f ca="1">IF(Table2[[#This Row],[Area ]]="Area 8",Table2[[#This Row],[income]],0)</f>
        <v>0</v>
      </c>
      <c r="BH66" s="5">
        <f ca="1">IF(Table2[[#This Row],[Area ]]="Area 9",Table2[[#This Row],[income]],0)</f>
        <v>0</v>
      </c>
      <c r="BI66" s="5">
        <f ca="1">IF(Table2[[#This Row],[Area ]]="Area 10",Table2[[#This Row],[income]],0)</f>
        <v>0</v>
      </c>
      <c r="BJ66" s="5">
        <f ca="1">IF(Table2[[#This Row],[Area ]]="Area 6",Table2[[#This Row],[income]],0)</f>
        <v>0</v>
      </c>
      <c r="BK66" s="5">
        <f ca="1">IF(Table2[[#This Row],[Area ]]="Area 12",Table2[[#This Row],[income]],0)</f>
        <v>0</v>
      </c>
      <c r="BL66" s="5">
        <f ca="1">IF(Table2[[#This Row],[Area ]]="Area 13",Table2[[#This Row],[income]],0)</f>
        <v>0</v>
      </c>
      <c r="BM66" s="6">
        <f ca="1">IF(Table2[[#This Row],[Area ]]="Area 14",Table2[[#This Row],[income]],0)</f>
        <v>0</v>
      </c>
      <c r="BN66" s="4">
        <f ca="1">IF(Table2[[#This Row],[field of work]]="teaching",Table2[[#This Row],[income]],0)</f>
        <v>0</v>
      </c>
      <c r="BO66" s="5">
        <f ca="1">IF(Table2[[#This Row],[field of work]]="health",Table2[[#This Row],[income]],0)</f>
        <v>0</v>
      </c>
      <c r="BP66" s="5">
        <f ca="1">IF(Table2[[#This Row],[field of work]]="IT",Table2[[#This Row],[income]],0)</f>
        <v>0</v>
      </c>
      <c r="BQ66" s="5">
        <f ca="1">IF(Table2[[#This Row],[field of work]]="agriculture",Table2[[#This Row],[income]],0)</f>
        <v>0</v>
      </c>
      <c r="BR66" s="5">
        <f ca="1">IF(Table2[[#This Row],[field of work]]="contruction",Table2[[#This Row],[income]],0)</f>
        <v>0</v>
      </c>
      <c r="BS66" s="6">
        <f ca="1">IF(Table2[[#This Row],[field of work]]="genral work",Table2[[#This Row],[income]],0)</f>
        <v>61474</v>
      </c>
      <c r="BU66" s="4">
        <f ca="1">IF(Table2[[#This Row],[value of debts]]&gt;Table2[[#This Row],[income]],1,0)</f>
        <v>1</v>
      </c>
      <c r="BV66" s="6"/>
      <c r="BX66" s="4">
        <f ca="1">IF(Table2[[#This Row],[Net worth of person]]&gt;$BY$6,Table2[[#This Row],[age]],0)</f>
        <v>31</v>
      </c>
      <c r="BY66" s="6"/>
    </row>
    <row r="67" spans="2:77" x14ac:dyDescent="0.3">
      <c r="B67">
        <f t="shared" ca="1" si="2"/>
        <v>2</v>
      </c>
      <c r="C67" t="str">
        <f t="shared" ca="1" si="0"/>
        <v>women</v>
      </c>
      <c r="D67">
        <f t="shared" ca="1" si="3"/>
        <v>40</v>
      </c>
      <c r="E67">
        <f t="shared" ca="1" si="4"/>
        <v>5</v>
      </c>
      <c r="F67" t="str">
        <f t="shared" ca="1" si="5"/>
        <v>agriculture</v>
      </c>
      <c r="G67">
        <f t="shared" ca="1" si="6"/>
        <v>3</v>
      </c>
      <c r="H67">
        <f t="shared" ca="1" si="7"/>
        <v>0</v>
      </c>
      <c r="I67">
        <f t="shared" ca="1" si="8"/>
        <v>1</v>
      </c>
      <c r="J67">
        <f t="shared" ca="1" si="9"/>
        <v>1</v>
      </c>
      <c r="K67">
        <f t="shared" ca="1" si="10"/>
        <v>81870</v>
      </c>
      <c r="L67">
        <f t="shared" ca="1" si="11"/>
        <v>2</v>
      </c>
      <c r="M67" t="str">
        <f t="shared" ca="1" si="12"/>
        <v>Area 2</v>
      </c>
      <c r="N67">
        <f t="shared" ca="1" si="24"/>
        <v>245610</v>
      </c>
      <c r="O67">
        <f t="shared" ca="1" si="14"/>
        <v>230219.32601969157</v>
      </c>
      <c r="P67">
        <f t="shared" ca="1" si="25"/>
        <v>72341.904881859286</v>
      </c>
      <c r="Q67">
        <f t="shared" ca="1" si="16"/>
        <v>7510</v>
      </c>
      <c r="R67">
        <f t="shared" ca="1" si="26"/>
        <v>147421.13121021973</v>
      </c>
      <c r="S67">
        <f t="shared" ca="1" si="27"/>
        <v>101802.36459217482</v>
      </c>
      <c r="T67">
        <f t="shared" ca="1" si="28"/>
        <v>419754.26947403414</v>
      </c>
      <c r="U67">
        <f t="shared" ca="1" si="29"/>
        <v>385150.45722991129</v>
      </c>
      <c r="V67">
        <f t="shared" ca="1" si="30"/>
        <v>34603.812244122848</v>
      </c>
      <c r="X67" s="4">
        <f ca="1">IF(Table2[[#This Row],[Gnder]]="men",1,0)</f>
        <v>0</v>
      </c>
      <c r="Y67" s="5">
        <f ca="1">IF(Table2[[#This Row],[Gnder]]="women",1,0)</f>
        <v>1</v>
      </c>
      <c r="Z67" s="5"/>
      <c r="AA67" s="6"/>
      <c r="AB67" s="5"/>
      <c r="AC67" s="4">
        <f ca="1">IF(Table2[[#This Row],[field of work]]="teaching",1,0)</f>
        <v>0</v>
      </c>
      <c r="AD67" s="5">
        <f ca="1">IF(Table2[[#This Row],[field of work]]="health",1,0)</f>
        <v>0</v>
      </c>
      <c r="AE67" s="5">
        <f ca="1">IF(Table2[[#This Row],[field of work]]="IT",1,0)</f>
        <v>0</v>
      </c>
      <c r="AF67" s="5">
        <f ca="1">IF(Table2[[#This Row],[field of work]]="agriculture",1,0)</f>
        <v>1</v>
      </c>
      <c r="AG67" s="5">
        <f ca="1">IF(Table2[[#This Row],[field of work]]="contruction",1,0)</f>
        <v>0</v>
      </c>
      <c r="AH67" s="5">
        <f ca="1">IF(Table2[[#This Row],[field of work]]="genral work",1,0)</f>
        <v>0</v>
      </c>
      <c r="AI67" s="5"/>
      <c r="AJ67" s="5"/>
      <c r="AK67" s="5"/>
      <c r="AL67" s="5"/>
      <c r="AM67" s="5"/>
      <c r="AN67" s="6"/>
      <c r="AP67" s="16">
        <f t="shared" ca="1" si="22"/>
        <v>72341.904881859286</v>
      </c>
      <c r="AQ67" s="6"/>
      <c r="AR67" s="4">
        <f ca="1">IF(Table2[[#This Row],[Value of a person]]&gt;$AS$6,1,0)</f>
        <v>1</v>
      </c>
      <c r="AS67" s="5"/>
      <c r="AT67" s="5"/>
      <c r="AU67" s="6"/>
      <c r="AV67" s="23">
        <f ca="1">Table2[[#This Row],[Mortage left]]/Table2[[#This Row],[Value of house]]</f>
        <v>0.93733694075848528</v>
      </c>
      <c r="AW67" s="5">
        <f t="shared" ca="1" si="23"/>
        <v>0</v>
      </c>
      <c r="AX67" s="5"/>
      <c r="AY67" s="5"/>
      <c r="AZ67" s="4">
        <f ca="1">IF(Table2[[#This Row],[Area ]]="Area 1",Table2[[#This Row],[income]],0)</f>
        <v>0</v>
      </c>
      <c r="BA67" s="5">
        <f ca="1">IF(Table2[[#This Row],[Area ]]="Area 2",Table2[[#This Row],[income]],0)</f>
        <v>81870</v>
      </c>
      <c r="BB67" s="5">
        <f ca="1">IF(Table2[[#This Row],[Area ]]="Area 3",Table2[[#This Row],[income]],0)</f>
        <v>0</v>
      </c>
      <c r="BC67" s="5">
        <f ca="1">IF(Table2[[#This Row],[Area ]]="Area 4",Table2[[#This Row],[income]],0)</f>
        <v>0</v>
      </c>
      <c r="BD67" s="5">
        <f ca="1">IF(Table2[[#This Row],[Area ]]="Area 5",Table2[[#This Row],[income]],0)</f>
        <v>0</v>
      </c>
      <c r="BE67" s="5">
        <f ca="1">IF(Table2[[#This Row],[Area ]]="Area 6",Table2[[#This Row],[income]],0)</f>
        <v>0</v>
      </c>
      <c r="BF67" s="5">
        <f ca="1">IF(Table2[[#This Row],[Area ]]="Area 7",Table2[[#This Row],[income]],0)</f>
        <v>0</v>
      </c>
      <c r="BG67" s="5">
        <f ca="1">IF(Table2[[#This Row],[Area ]]="Area 8",Table2[[#This Row],[income]],0)</f>
        <v>0</v>
      </c>
      <c r="BH67" s="5">
        <f ca="1">IF(Table2[[#This Row],[Area ]]="Area 9",Table2[[#This Row],[income]],0)</f>
        <v>0</v>
      </c>
      <c r="BI67" s="5">
        <f ca="1">IF(Table2[[#This Row],[Area ]]="Area 10",Table2[[#This Row],[income]],0)</f>
        <v>0</v>
      </c>
      <c r="BJ67" s="5">
        <f ca="1">IF(Table2[[#This Row],[Area ]]="Area 6",Table2[[#This Row],[income]],0)</f>
        <v>0</v>
      </c>
      <c r="BK67" s="5">
        <f ca="1">IF(Table2[[#This Row],[Area ]]="Area 12",Table2[[#This Row],[income]],0)</f>
        <v>0</v>
      </c>
      <c r="BL67" s="5">
        <f ca="1">IF(Table2[[#This Row],[Area ]]="Area 13",Table2[[#This Row],[income]],0)</f>
        <v>0</v>
      </c>
      <c r="BM67" s="6">
        <f ca="1">IF(Table2[[#This Row],[Area ]]="Area 14",Table2[[#This Row],[income]],0)</f>
        <v>0</v>
      </c>
      <c r="BN67" s="4">
        <f ca="1">IF(Table2[[#This Row],[field of work]]="teaching",Table2[[#This Row],[income]],0)</f>
        <v>0</v>
      </c>
      <c r="BO67" s="5">
        <f ca="1">IF(Table2[[#This Row],[field of work]]="health",Table2[[#This Row],[income]],0)</f>
        <v>0</v>
      </c>
      <c r="BP67" s="5">
        <f ca="1">IF(Table2[[#This Row],[field of work]]="IT",Table2[[#This Row],[income]],0)</f>
        <v>0</v>
      </c>
      <c r="BQ67" s="5">
        <f ca="1">IF(Table2[[#This Row],[field of work]]="agriculture",Table2[[#This Row],[income]],0)</f>
        <v>81870</v>
      </c>
      <c r="BR67" s="5">
        <f ca="1">IF(Table2[[#This Row],[field of work]]="contruction",Table2[[#This Row],[income]],0)</f>
        <v>0</v>
      </c>
      <c r="BS67" s="6">
        <f ca="1">IF(Table2[[#This Row],[field of work]]="genral work",Table2[[#This Row],[income]],0)</f>
        <v>0</v>
      </c>
      <c r="BU67" s="4">
        <f ca="1">IF(Table2[[#This Row],[value of debts]]&gt;Table2[[#This Row],[income]],1,0)</f>
        <v>1</v>
      </c>
      <c r="BV67" s="6"/>
      <c r="BX67" s="4">
        <f ca="1">IF(Table2[[#This Row],[Net worth of person]]&gt;$BY$6,Table2[[#This Row],[age]],0)</f>
        <v>0</v>
      </c>
      <c r="BY67" s="6"/>
    </row>
    <row r="68" spans="2:77" x14ac:dyDescent="0.3">
      <c r="B68">
        <f t="shared" ca="1" si="2"/>
        <v>2</v>
      </c>
      <c r="C68" t="str">
        <f t="shared" ca="1" si="0"/>
        <v>women</v>
      </c>
      <c r="D68">
        <f t="shared" ca="1" si="3"/>
        <v>27</v>
      </c>
      <c r="E68">
        <f t="shared" ca="1" si="4"/>
        <v>5</v>
      </c>
      <c r="F68" t="str">
        <f t="shared" ca="1" si="5"/>
        <v>agriculture</v>
      </c>
      <c r="G68">
        <f t="shared" ca="1" si="6"/>
        <v>5</v>
      </c>
      <c r="H68">
        <f t="shared" ca="1" si="7"/>
        <v>0</v>
      </c>
      <c r="I68">
        <f t="shared" ca="1" si="8"/>
        <v>1</v>
      </c>
      <c r="J68">
        <f t="shared" ca="1" si="9"/>
        <v>2</v>
      </c>
      <c r="K68">
        <f t="shared" ca="1" si="10"/>
        <v>85756</v>
      </c>
      <c r="L68">
        <f t="shared" ca="1" si="11"/>
        <v>5</v>
      </c>
      <c r="M68" t="str">
        <f t="shared" ca="1" si="12"/>
        <v>Area 5</v>
      </c>
      <c r="N68">
        <f t="shared" ca="1" si="24"/>
        <v>343024</v>
      </c>
      <c r="O68">
        <f t="shared" ca="1" si="14"/>
        <v>106571.2003009826</v>
      </c>
      <c r="P68">
        <f t="shared" ca="1" si="25"/>
        <v>100540.94797140978</v>
      </c>
      <c r="Q68">
        <f t="shared" ca="1" si="16"/>
        <v>19950</v>
      </c>
      <c r="R68">
        <f t="shared" ca="1" si="26"/>
        <v>77923.915872014753</v>
      </c>
      <c r="S68">
        <f t="shared" ca="1" si="27"/>
        <v>31322.568503171053</v>
      </c>
      <c r="T68">
        <f t="shared" ca="1" si="28"/>
        <v>474887.5164745808</v>
      </c>
      <c r="U68">
        <f t="shared" ca="1" si="29"/>
        <v>204445.11617299734</v>
      </c>
      <c r="V68">
        <f t="shared" ca="1" si="30"/>
        <v>270442.40030158346</v>
      </c>
      <c r="X68" s="4">
        <f ca="1">IF(Table2[[#This Row],[Gnder]]="men",1,0)</f>
        <v>0</v>
      </c>
      <c r="Y68" s="5">
        <f ca="1">IF(Table2[[#This Row],[Gnder]]="women",1,0)</f>
        <v>1</v>
      </c>
      <c r="Z68" s="5"/>
      <c r="AA68" s="6"/>
      <c r="AB68" s="5"/>
      <c r="AC68" s="4">
        <f ca="1">IF(Table2[[#This Row],[field of work]]="teaching",1,0)</f>
        <v>0</v>
      </c>
      <c r="AD68" s="5">
        <f ca="1">IF(Table2[[#This Row],[field of work]]="health",1,0)</f>
        <v>0</v>
      </c>
      <c r="AE68" s="5">
        <f ca="1">IF(Table2[[#This Row],[field of work]]="IT",1,0)</f>
        <v>0</v>
      </c>
      <c r="AF68" s="5">
        <f ca="1">IF(Table2[[#This Row],[field of work]]="agriculture",1,0)</f>
        <v>1</v>
      </c>
      <c r="AG68" s="5">
        <f ca="1">IF(Table2[[#This Row],[field of work]]="contruction",1,0)</f>
        <v>0</v>
      </c>
      <c r="AH68" s="5">
        <f ca="1">IF(Table2[[#This Row],[field of work]]="genral work",1,0)</f>
        <v>0</v>
      </c>
      <c r="AI68" s="5"/>
      <c r="AJ68" s="5"/>
      <c r="AK68" s="5"/>
      <c r="AL68" s="5"/>
      <c r="AM68" s="5"/>
      <c r="AN68" s="6"/>
      <c r="AP68" s="16">
        <f t="shared" ca="1" si="22"/>
        <v>50270.473985704892</v>
      </c>
      <c r="AQ68" s="6"/>
      <c r="AR68" s="4">
        <f ca="1">IF(Table2[[#This Row],[Value of a person]]&gt;$AS$6,1,0)</f>
        <v>1</v>
      </c>
      <c r="AS68" s="5"/>
      <c r="AT68" s="5"/>
      <c r="AU68" s="6"/>
      <c r="AV68" s="23">
        <f ca="1">Table2[[#This Row],[Mortage left]]/Table2[[#This Row],[Value of house]]</f>
        <v>0.31068146922950757</v>
      </c>
      <c r="AW68" s="5">
        <f t="shared" ca="1" si="23"/>
        <v>0</v>
      </c>
      <c r="AX68" s="5"/>
      <c r="AY68" s="5"/>
      <c r="AZ68" s="4">
        <f ca="1">IF(Table2[[#This Row],[Area ]]="Area 1",Table2[[#This Row],[income]],0)</f>
        <v>0</v>
      </c>
      <c r="BA68" s="5">
        <f ca="1">IF(Table2[[#This Row],[Area ]]="Area 2",Table2[[#This Row],[income]],0)</f>
        <v>0</v>
      </c>
      <c r="BB68" s="5">
        <f ca="1">IF(Table2[[#This Row],[Area ]]="Area 3",Table2[[#This Row],[income]],0)</f>
        <v>0</v>
      </c>
      <c r="BC68" s="5">
        <f ca="1">IF(Table2[[#This Row],[Area ]]="Area 4",Table2[[#This Row],[income]],0)</f>
        <v>0</v>
      </c>
      <c r="BD68" s="5">
        <f ca="1">IF(Table2[[#This Row],[Area ]]="Area 5",Table2[[#This Row],[income]],0)</f>
        <v>85756</v>
      </c>
      <c r="BE68" s="5">
        <f ca="1">IF(Table2[[#This Row],[Area ]]="Area 6",Table2[[#This Row],[income]],0)</f>
        <v>0</v>
      </c>
      <c r="BF68" s="5">
        <f ca="1">IF(Table2[[#This Row],[Area ]]="Area 7",Table2[[#This Row],[income]],0)</f>
        <v>0</v>
      </c>
      <c r="BG68" s="5">
        <f ca="1">IF(Table2[[#This Row],[Area ]]="Area 8",Table2[[#This Row],[income]],0)</f>
        <v>0</v>
      </c>
      <c r="BH68" s="5">
        <f ca="1">IF(Table2[[#This Row],[Area ]]="Area 9",Table2[[#This Row],[income]],0)</f>
        <v>0</v>
      </c>
      <c r="BI68" s="5">
        <f ca="1">IF(Table2[[#This Row],[Area ]]="Area 10",Table2[[#This Row],[income]],0)</f>
        <v>0</v>
      </c>
      <c r="BJ68" s="5">
        <f ca="1">IF(Table2[[#This Row],[Area ]]="Area 6",Table2[[#This Row],[income]],0)</f>
        <v>0</v>
      </c>
      <c r="BK68" s="5">
        <f ca="1">IF(Table2[[#This Row],[Area ]]="Area 12",Table2[[#This Row],[income]],0)</f>
        <v>0</v>
      </c>
      <c r="BL68" s="5">
        <f ca="1">IF(Table2[[#This Row],[Area ]]="Area 13",Table2[[#This Row],[income]],0)</f>
        <v>0</v>
      </c>
      <c r="BM68" s="6">
        <f ca="1">IF(Table2[[#This Row],[Area ]]="Area 14",Table2[[#This Row],[income]],0)</f>
        <v>0</v>
      </c>
      <c r="BN68" s="4">
        <f ca="1">IF(Table2[[#This Row],[field of work]]="teaching",Table2[[#This Row],[income]],0)</f>
        <v>0</v>
      </c>
      <c r="BO68" s="5">
        <f ca="1">IF(Table2[[#This Row],[field of work]]="health",Table2[[#This Row],[income]],0)</f>
        <v>0</v>
      </c>
      <c r="BP68" s="5">
        <f ca="1">IF(Table2[[#This Row],[field of work]]="IT",Table2[[#This Row],[income]],0)</f>
        <v>0</v>
      </c>
      <c r="BQ68" s="5">
        <f ca="1">IF(Table2[[#This Row],[field of work]]="agriculture",Table2[[#This Row],[income]],0)</f>
        <v>85756</v>
      </c>
      <c r="BR68" s="5">
        <f ca="1">IF(Table2[[#This Row],[field of work]]="contruction",Table2[[#This Row],[income]],0)</f>
        <v>0</v>
      </c>
      <c r="BS68" s="6">
        <f ca="1">IF(Table2[[#This Row],[field of work]]="genral work",Table2[[#This Row],[income]],0)</f>
        <v>0</v>
      </c>
      <c r="BU68" s="4">
        <f ca="1">IF(Table2[[#This Row],[value of debts]]&gt;Table2[[#This Row],[income]],1,0)</f>
        <v>1</v>
      </c>
      <c r="BV68" s="6"/>
      <c r="BX68" s="4">
        <f ca="1">IF(Table2[[#This Row],[Net worth of person]]&gt;$BY$6,Table2[[#This Row],[age]],0)</f>
        <v>27</v>
      </c>
      <c r="BY68" s="6"/>
    </row>
    <row r="69" spans="2:77" x14ac:dyDescent="0.3">
      <c r="B69">
        <f t="shared" ca="1" si="2"/>
        <v>1</v>
      </c>
      <c r="C69" t="str">
        <f t="shared" ca="1" si="0"/>
        <v>men</v>
      </c>
      <c r="D69">
        <f t="shared" ca="1" si="3"/>
        <v>31</v>
      </c>
      <c r="E69">
        <f t="shared" ca="1" si="4"/>
        <v>2</v>
      </c>
      <c r="F69" t="str">
        <f t="shared" ca="1" si="5"/>
        <v>IT</v>
      </c>
      <c r="G69">
        <f t="shared" ca="1" si="6"/>
        <v>4</v>
      </c>
      <c r="H69">
        <f t="shared" ca="1" si="7"/>
        <v>0</v>
      </c>
      <c r="I69">
        <f t="shared" ca="1" si="8"/>
        <v>0</v>
      </c>
      <c r="J69">
        <f t="shared" ca="1" si="9"/>
        <v>2</v>
      </c>
      <c r="K69">
        <f t="shared" ca="1" si="10"/>
        <v>64722</v>
      </c>
      <c r="L69">
        <f t="shared" ca="1" si="11"/>
        <v>7</v>
      </c>
      <c r="M69" t="str">
        <f t="shared" ca="1" si="12"/>
        <v>Area 7</v>
      </c>
      <c r="N69">
        <f t="shared" ca="1" si="24"/>
        <v>194166</v>
      </c>
      <c r="O69">
        <f t="shared" ca="1" si="14"/>
        <v>59432.168908584557</v>
      </c>
      <c r="P69">
        <f t="shared" ca="1" si="25"/>
        <v>119635.17836493463</v>
      </c>
      <c r="Q69">
        <f t="shared" ca="1" si="16"/>
        <v>10184</v>
      </c>
      <c r="R69">
        <f t="shared" ca="1" si="26"/>
        <v>92675.213552686924</v>
      </c>
      <c r="S69">
        <f t="shared" ca="1" si="27"/>
        <v>83254.401674286346</v>
      </c>
      <c r="T69">
        <f t="shared" ca="1" si="28"/>
        <v>397055.58003922098</v>
      </c>
      <c r="U69">
        <f t="shared" ca="1" si="29"/>
        <v>162291.38246127148</v>
      </c>
      <c r="V69">
        <f t="shared" ca="1" si="30"/>
        <v>234764.1975779495</v>
      </c>
      <c r="X69" s="4">
        <f ca="1">IF(Table2[[#This Row],[Gnder]]="men",1,0)</f>
        <v>1</v>
      </c>
      <c r="Y69" s="5">
        <f ca="1">IF(Table2[[#This Row],[Gnder]]="women",1,0)</f>
        <v>0</v>
      </c>
      <c r="Z69" s="5"/>
      <c r="AA69" s="6"/>
      <c r="AB69" s="5"/>
      <c r="AC69" s="4">
        <f ca="1">IF(Table2[[#This Row],[field of work]]="teaching",1,0)</f>
        <v>0</v>
      </c>
      <c r="AD69" s="5">
        <f ca="1">IF(Table2[[#This Row],[field of work]]="health",1,0)</f>
        <v>0</v>
      </c>
      <c r="AE69" s="5">
        <f ca="1">IF(Table2[[#This Row],[field of work]]="IT",1,0)</f>
        <v>1</v>
      </c>
      <c r="AF69" s="5">
        <f ca="1">IF(Table2[[#This Row],[field of work]]="agriculture",1,0)</f>
        <v>0</v>
      </c>
      <c r="AG69" s="5">
        <f ca="1">IF(Table2[[#This Row],[field of work]]="contruction",1,0)</f>
        <v>0</v>
      </c>
      <c r="AH69" s="5">
        <f ca="1">IF(Table2[[#This Row],[field of work]]="genral work",1,0)</f>
        <v>0</v>
      </c>
      <c r="AI69" s="5"/>
      <c r="AJ69" s="5"/>
      <c r="AK69" s="5"/>
      <c r="AL69" s="5"/>
      <c r="AM69" s="5"/>
      <c r="AN69" s="6"/>
      <c r="AP69" s="16">
        <f t="shared" ca="1" si="22"/>
        <v>59817.589182467316</v>
      </c>
      <c r="AQ69" s="6"/>
      <c r="AR69" s="4">
        <f ca="1">IF(Table2[[#This Row],[Value of a person]]&gt;$AS$6,1,0)</f>
        <v>1</v>
      </c>
      <c r="AS69" s="5"/>
      <c r="AT69" s="5"/>
      <c r="AU69" s="6"/>
      <c r="AV69" s="23">
        <f ca="1">Table2[[#This Row],[Mortage left]]/Table2[[#This Row],[Value of house]]</f>
        <v>0.30608947451451107</v>
      </c>
      <c r="AW69" s="5">
        <f t="shared" ca="1" si="23"/>
        <v>0</v>
      </c>
      <c r="AX69" s="5"/>
      <c r="AY69" s="5"/>
      <c r="AZ69" s="4">
        <f ca="1">IF(Table2[[#This Row],[Area ]]="Area 1",Table2[[#This Row],[income]],0)</f>
        <v>0</v>
      </c>
      <c r="BA69" s="5">
        <f ca="1">IF(Table2[[#This Row],[Area ]]="Area 2",Table2[[#This Row],[income]],0)</f>
        <v>0</v>
      </c>
      <c r="BB69" s="5">
        <f ca="1">IF(Table2[[#This Row],[Area ]]="Area 3",Table2[[#This Row],[income]],0)</f>
        <v>0</v>
      </c>
      <c r="BC69" s="5">
        <f ca="1">IF(Table2[[#This Row],[Area ]]="Area 4",Table2[[#This Row],[income]],0)</f>
        <v>0</v>
      </c>
      <c r="BD69" s="5">
        <f ca="1">IF(Table2[[#This Row],[Area ]]="Area 5",Table2[[#This Row],[income]],0)</f>
        <v>0</v>
      </c>
      <c r="BE69" s="5">
        <f ca="1">IF(Table2[[#This Row],[Area ]]="Area 6",Table2[[#This Row],[income]],0)</f>
        <v>0</v>
      </c>
      <c r="BF69" s="5">
        <f ca="1">IF(Table2[[#This Row],[Area ]]="Area 7",Table2[[#This Row],[income]],0)</f>
        <v>64722</v>
      </c>
      <c r="BG69" s="5">
        <f ca="1">IF(Table2[[#This Row],[Area ]]="Area 8",Table2[[#This Row],[income]],0)</f>
        <v>0</v>
      </c>
      <c r="BH69" s="5">
        <f ca="1">IF(Table2[[#This Row],[Area ]]="Area 9",Table2[[#This Row],[income]],0)</f>
        <v>0</v>
      </c>
      <c r="BI69" s="5">
        <f ca="1">IF(Table2[[#This Row],[Area ]]="Area 10",Table2[[#This Row],[income]],0)</f>
        <v>0</v>
      </c>
      <c r="BJ69" s="5">
        <f ca="1">IF(Table2[[#This Row],[Area ]]="Area 6",Table2[[#This Row],[income]],0)</f>
        <v>0</v>
      </c>
      <c r="BK69" s="5">
        <f ca="1">IF(Table2[[#This Row],[Area ]]="Area 12",Table2[[#This Row],[income]],0)</f>
        <v>0</v>
      </c>
      <c r="BL69" s="5">
        <f ca="1">IF(Table2[[#This Row],[Area ]]="Area 13",Table2[[#This Row],[income]],0)</f>
        <v>0</v>
      </c>
      <c r="BM69" s="6">
        <f ca="1">IF(Table2[[#This Row],[Area ]]="Area 14",Table2[[#This Row],[income]],0)</f>
        <v>0</v>
      </c>
      <c r="BN69" s="4">
        <f ca="1">IF(Table2[[#This Row],[field of work]]="teaching",Table2[[#This Row],[income]],0)</f>
        <v>0</v>
      </c>
      <c r="BO69" s="5">
        <f ca="1">IF(Table2[[#This Row],[field of work]]="health",Table2[[#This Row],[income]],0)</f>
        <v>0</v>
      </c>
      <c r="BP69" s="5">
        <f ca="1">IF(Table2[[#This Row],[field of work]]="IT",Table2[[#This Row],[income]],0)</f>
        <v>64722</v>
      </c>
      <c r="BQ69" s="5">
        <f ca="1">IF(Table2[[#This Row],[field of work]]="agriculture",Table2[[#This Row],[income]],0)</f>
        <v>0</v>
      </c>
      <c r="BR69" s="5">
        <f ca="1">IF(Table2[[#This Row],[field of work]]="contruction",Table2[[#This Row],[income]],0)</f>
        <v>0</v>
      </c>
      <c r="BS69" s="6">
        <f ca="1">IF(Table2[[#This Row],[field of work]]="genral work",Table2[[#This Row],[income]],0)</f>
        <v>0</v>
      </c>
      <c r="BU69" s="4">
        <f ca="1">IF(Table2[[#This Row],[value of debts]]&gt;Table2[[#This Row],[income]],1,0)</f>
        <v>1</v>
      </c>
      <c r="BV69" s="6"/>
      <c r="BX69" s="4">
        <f ca="1">IF(Table2[[#This Row],[Net worth of person]]&gt;$BY$6,Table2[[#This Row],[age]],0)</f>
        <v>31</v>
      </c>
      <c r="BY69" s="6"/>
    </row>
    <row r="70" spans="2:77" x14ac:dyDescent="0.3">
      <c r="B70">
        <f t="shared" ca="1" si="2"/>
        <v>2</v>
      </c>
      <c r="C70" t="str">
        <f t="shared" ca="1" si="0"/>
        <v>women</v>
      </c>
      <c r="D70">
        <f t="shared" ca="1" si="3"/>
        <v>31</v>
      </c>
      <c r="E70">
        <f t="shared" ca="1" si="4"/>
        <v>5</v>
      </c>
      <c r="F70" t="str">
        <f t="shared" ca="1" si="5"/>
        <v>agriculture</v>
      </c>
      <c r="G70">
        <f t="shared" ca="1" si="6"/>
        <v>2</v>
      </c>
      <c r="H70">
        <f t="shared" ca="1" si="7"/>
        <v>0</v>
      </c>
      <c r="I70">
        <f t="shared" ca="1" si="8"/>
        <v>4</v>
      </c>
      <c r="J70">
        <f t="shared" ca="1" si="9"/>
        <v>1</v>
      </c>
      <c r="K70">
        <f t="shared" ca="1" si="10"/>
        <v>26554</v>
      </c>
      <c r="L70">
        <f t="shared" ca="1" si="11"/>
        <v>12</v>
      </c>
      <c r="M70" t="str">
        <f t="shared" ca="1" si="12"/>
        <v>Area 12</v>
      </c>
      <c r="N70">
        <f t="shared" ca="1" si="24"/>
        <v>132770</v>
      </c>
      <c r="O70">
        <f t="shared" ca="1" si="14"/>
        <v>37620.999363457733</v>
      </c>
      <c r="P70">
        <f t="shared" ca="1" si="25"/>
        <v>2286.0200506305705</v>
      </c>
      <c r="Q70">
        <f t="shared" ca="1" si="16"/>
        <v>1784</v>
      </c>
      <c r="R70">
        <f t="shared" ca="1" si="26"/>
        <v>50429.38644126647</v>
      </c>
      <c r="S70">
        <f t="shared" ca="1" si="27"/>
        <v>15808.880344100116</v>
      </c>
      <c r="T70">
        <f t="shared" ca="1" si="28"/>
        <v>150864.90039473071</v>
      </c>
      <c r="U70">
        <f t="shared" ca="1" si="29"/>
        <v>89834.38580472421</v>
      </c>
      <c r="V70">
        <f t="shared" ca="1" si="30"/>
        <v>61030.514590006496</v>
      </c>
      <c r="X70" s="4">
        <f ca="1">IF(Table2[[#This Row],[Gnder]]="men",1,0)</f>
        <v>0</v>
      </c>
      <c r="Y70" s="5">
        <f ca="1">IF(Table2[[#This Row],[Gnder]]="women",1,0)</f>
        <v>1</v>
      </c>
      <c r="Z70" s="5"/>
      <c r="AA70" s="6"/>
      <c r="AB70" s="5"/>
      <c r="AC70" s="4">
        <f ca="1">IF(Table2[[#This Row],[field of work]]="teaching",1,0)</f>
        <v>0</v>
      </c>
      <c r="AD70" s="5">
        <f ca="1">IF(Table2[[#This Row],[field of work]]="health",1,0)</f>
        <v>0</v>
      </c>
      <c r="AE70" s="5">
        <f ca="1">IF(Table2[[#This Row],[field of work]]="IT",1,0)</f>
        <v>0</v>
      </c>
      <c r="AF70" s="5">
        <f ca="1">IF(Table2[[#This Row],[field of work]]="agriculture",1,0)</f>
        <v>1</v>
      </c>
      <c r="AG70" s="5">
        <f ca="1">IF(Table2[[#This Row],[field of work]]="contruction",1,0)</f>
        <v>0</v>
      </c>
      <c r="AH70" s="5">
        <f ca="1">IF(Table2[[#This Row],[field of work]]="genral work",1,0)</f>
        <v>0</v>
      </c>
      <c r="AI70" s="5"/>
      <c r="AJ70" s="5"/>
      <c r="AK70" s="5"/>
      <c r="AL70" s="5"/>
      <c r="AM70" s="5"/>
      <c r="AN70" s="6"/>
      <c r="AP70" s="16">
        <f t="shared" ca="1" si="22"/>
        <v>2286.0200506305705</v>
      </c>
      <c r="AQ70" s="6"/>
      <c r="AR70" s="4">
        <f ca="1">IF(Table2[[#This Row],[Value of a person]]&gt;$AS$6,1,0)</f>
        <v>1</v>
      </c>
      <c r="AS70" s="5"/>
      <c r="AT70" s="5"/>
      <c r="AU70" s="6"/>
      <c r="AV70" s="23">
        <f ca="1">Table2[[#This Row],[Mortage left]]/Table2[[#This Row],[Value of house]]</f>
        <v>0.28335466870119552</v>
      </c>
      <c r="AW70" s="5">
        <f t="shared" ca="1" si="23"/>
        <v>1</v>
      </c>
      <c r="AX70" s="5"/>
      <c r="AY70" s="5"/>
      <c r="AZ70" s="4">
        <f ca="1">IF(Table2[[#This Row],[Area ]]="Area 1",Table2[[#This Row],[income]],0)</f>
        <v>0</v>
      </c>
      <c r="BA70" s="5">
        <f ca="1">IF(Table2[[#This Row],[Area ]]="Area 2",Table2[[#This Row],[income]],0)</f>
        <v>0</v>
      </c>
      <c r="BB70" s="5">
        <f ca="1">IF(Table2[[#This Row],[Area ]]="Area 3",Table2[[#This Row],[income]],0)</f>
        <v>0</v>
      </c>
      <c r="BC70" s="5">
        <f ca="1">IF(Table2[[#This Row],[Area ]]="Area 4",Table2[[#This Row],[income]],0)</f>
        <v>0</v>
      </c>
      <c r="BD70" s="5">
        <f ca="1">IF(Table2[[#This Row],[Area ]]="Area 5",Table2[[#This Row],[income]],0)</f>
        <v>0</v>
      </c>
      <c r="BE70" s="5">
        <f ca="1">IF(Table2[[#This Row],[Area ]]="Area 6",Table2[[#This Row],[income]],0)</f>
        <v>0</v>
      </c>
      <c r="BF70" s="5">
        <f ca="1">IF(Table2[[#This Row],[Area ]]="Area 7",Table2[[#This Row],[income]],0)</f>
        <v>0</v>
      </c>
      <c r="BG70" s="5">
        <f ca="1">IF(Table2[[#This Row],[Area ]]="Area 8",Table2[[#This Row],[income]],0)</f>
        <v>0</v>
      </c>
      <c r="BH70" s="5">
        <f ca="1">IF(Table2[[#This Row],[Area ]]="Area 9",Table2[[#This Row],[income]],0)</f>
        <v>0</v>
      </c>
      <c r="BI70" s="5">
        <f ca="1">IF(Table2[[#This Row],[Area ]]="Area 10",Table2[[#This Row],[income]],0)</f>
        <v>0</v>
      </c>
      <c r="BJ70" s="5">
        <f ca="1">IF(Table2[[#This Row],[Area ]]="Area 6",Table2[[#This Row],[income]],0)</f>
        <v>0</v>
      </c>
      <c r="BK70" s="5">
        <f ca="1">IF(Table2[[#This Row],[Area ]]="Area 12",Table2[[#This Row],[income]],0)</f>
        <v>26554</v>
      </c>
      <c r="BL70" s="5">
        <f ca="1">IF(Table2[[#This Row],[Area ]]="Area 13",Table2[[#This Row],[income]],0)</f>
        <v>0</v>
      </c>
      <c r="BM70" s="6">
        <f ca="1">IF(Table2[[#This Row],[Area ]]="Area 14",Table2[[#This Row],[income]],0)</f>
        <v>0</v>
      </c>
      <c r="BN70" s="4">
        <f ca="1">IF(Table2[[#This Row],[field of work]]="teaching",Table2[[#This Row],[income]],0)</f>
        <v>0</v>
      </c>
      <c r="BO70" s="5">
        <f ca="1">IF(Table2[[#This Row],[field of work]]="health",Table2[[#This Row],[income]],0)</f>
        <v>0</v>
      </c>
      <c r="BP70" s="5">
        <f ca="1">IF(Table2[[#This Row],[field of work]]="IT",Table2[[#This Row],[income]],0)</f>
        <v>0</v>
      </c>
      <c r="BQ70" s="5">
        <f ca="1">IF(Table2[[#This Row],[field of work]]="agriculture",Table2[[#This Row],[income]],0)</f>
        <v>26554</v>
      </c>
      <c r="BR70" s="5">
        <f ca="1">IF(Table2[[#This Row],[field of work]]="contruction",Table2[[#This Row],[income]],0)</f>
        <v>0</v>
      </c>
      <c r="BS70" s="6">
        <f ca="1">IF(Table2[[#This Row],[field of work]]="genral work",Table2[[#This Row],[income]],0)</f>
        <v>0</v>
      </c>
      <c r="BU70" s="4">
        <f ca="1">IF(Table2[[#This Row],[value of debts]]&gt;Table2[[#This Row],[income]],1,0)</f>
        <v>1</v>
      </c>
      <c r="BV70" s="6"/>
      <c r="BX70" s="4">
        <f ca="1">IF(Table2[[#This Row],[Net worth of person]]&gt;$BY$6,Table2[[#This Row],[age]],0)</f>
        <v>0</v>
      </c>
      <c r="BY70" s="6"/>
    </row>
    <row r="71" spans="2:77" x14ac:dyDescent="0.3">
      <c r="B71">
        <f t="shared" ca="1" si="2"/>
        <v>1</v>
      </c>
      <c r="C71" t="str">
        <f t="shared" ref="C71:C134" ca="1" si="31">IF(B71=1,"men","women")</f>
        <v>men</v>
      </c>
      <c r="D71">
        <f t="shared" ca="1" si="3"/>
        <v>43</v>
      </c>
      <c r="E71">
        <f t="shared" ca="1" si="4"/>
        <v>2</v>
      </c>
      <c r="F71" t="str">
        <f t="shared" ca="1" si="5"/>
        <v>IT</v>
      </c>
      <c r="G71">
        <f t="shared" ca="1" si="6"/>
        <v>3</v>
      </c>
      <c r="H71">
        <f t="shared" ca="1" si="7"/>
        <v>0</v>
      </c>
      <c r="I71">
        <f t="shared" ca="1" si="8"/>
        <v>4</v>
      </c>
      <c r="J71">
        <f t="shared" ca="1" si="9"/>
        <v>3</v>
      </c>
      <c r="K71">
        <f t="shared" ca="1" si="10"/>
        <v>28728</v>
      </c>
      <c r="L71">
        <f t="shared" ca="1" si="11"/>
        <v>6</v>
      </c>
      <c r="M71" t="str">
        <f t="shared" ca="1" si="12"/>
        <v>Area 6</v>
      </c>
      <c r="N71">
        <f t="shared" ca="1" si="24"/>
        <v>172368</v>
      </c>
      <c r="O71">
        <f t="shared" ca="1" si="14"/>
        <v>92367.16330292169</v>
      </c>
      <c r="P71">
        <f t="shared" ca="1" si="25"/>
        <v>58007.378678789632</v>
      </c>
      <c r="Q71">
        <f t="shared" ca="1" si="16"/>
        <v>48923</v>
      </c>
      <c r="R71">
        <f t="shared" ca="1" si="26"/>
        <v>41042.633901085363</v>
      </c>
      <c r="S71">
        <f t="shared" ca="1" si="27"/>
        <v>2186.6289328427529</v>
      </c>
      <c r="T71">
        <f t="shared" ca="1" si="28"/>
        <v>232562.00761163238</v>
      </c>
      <c r="U71">
        <f t="shared" ca="1" si="29"/>
        <v>182332.79720400705</v>
      </c>
      <c r="V71">
        <f t="shared" ca="1" si="30"/>
        <v>50229.210407625331</v>
      </c>
      <c r="X71" s="4">
        <f ca="1">IF(Table2[[#This Row],[Gnder]]="men",1,0)</f>
        <v>1</v>
      </c>
      <c r="Y71" s="5">
        <f ca="1">IF(Table2[[#This Row],[Gnder]]="women",1,0)</f>
        <v>0</v>
      </c>
      <c r="Z71" s="5"/>
      <c r="AA71" s="6"/>
      <c r="AB71" s="5"/>
      <c r="AC71" s="4">
        <f ca="1">IF(Table2[[#This Row],[field of work]]="teaching",1,0)</f>
        <v>0</v>
      </c>
      <c r="AD71" s="5">
        <f ca="1">IF(Table2[[#This Row],[field of work]]="health",1,0)</f>
        <v>0</v>
      </c>
      <c r="AE71" s="5">
        <f ca="1">IF(Table2[[#This Row],[field of work]]="IT",1,0)</f>
        <v>1</v>
      </c>
      <c r="AF71" s="5">
        <f ca="1">IF(Table2[[#This Row],[field of work]]="agriculture",1,0)</f>
        <v>0</v>
      </c>
      <c r="AG71" s="5">
        <f ca="1">IF(Table2[[#This Row],[field of work]]="contruction",1,0)</f>
        <v>0</v>
      </c>
      <c r="AH71" s="5">
        <f ca="1">IF(Table2[[#This Row],[field of work]]="genral work",1,0)</f>
        <v>0</v>
      </c>
      <c r="AI71" s="5"/>
      <c r="AJ71" s="5"/>
      <c r="AK71" s="5"/>
      <c r="AL71" s="5"/>
      <c r="AM71" s="5"/>
      <c r="AN71" s="6"/>
      <c r="AP71" s="16">
        <f t="shared" ca="1" si="22"/>
        <v>19335.792892929876</v>
      </c>
      <c r="AQ71" s="6"/>
      <c r="AR71" s="4">
        <f ca="1">IF(Table2[[#This Row],[Value of a person]]&gt;$AS$6,1,0)</f>
        <v>1</v>
      </c>
      <c r="AS71" s="5"/>
      <c r="AT71" s="5"/>
      <c r="AU71" s="6"/>
      <c r="AV71" s="23">
        <f ca="1">Table2[[#This Row],[Mortage left]]/Table2[[#This Row],[Value of house]]</f>
        <v>0.53587187472687325</v>
      </c>
      <c r="AW71" s="5">
        <f t="shared" ca="1" si="23"/>
        <v>0</v>
      </c>
      <c r="AX71" s="5"/>
      <c r="AY71" s="5"/>
      <c r="AZ71" s="4">
        <f ca="1">IF(Table2[[#This Row],[Area ]]="Area 1",Table2[[#This Row],[income]],0)</f>
        <v>0</v>
      </c>
      <c r="BA71" s="5">
        <f ca="1">IF(Table2[[#This Row],[Area ]]="Area 2",Table2[[#This Row],[income]],0)</f>
        <v>0</v>
      </c>
      <c r="BB71" s="5">
        <f ca="1">IF(Table2[[#This Row],[Area ]]="Area 3",Table2[[#This Row],[income]],0)</f>
        <v>0</v>
      </c>
      <c r="BC71" s="5">
        <f ca="1">IF(Table2[[#This Row],[Area ]]="Area 4",Table2[[#This Row],[income]],0)</f>
        <v>0</v>
      </c>
      <c r="BD71" s="5">
        <f ca="1">IF(Table2[[#This Row],[Area ]]="Area 5",Table2[[#This Row],[income]],0)</f>
        <v>0</v>
      </c>
      <c r="BE71" s="5">
        <f ca="1">IF(Table2[[#This Row],[Area ]]="Area 6",Table2[[#This Row],[income]],0)</f>
        <v>28728</v>
      </c>
      <c r="BF71" s="5">
        <f ca="1">IF(Table2[[#This Row],[Area ]]="Area 7",Table2[[#This Row],[income]],0)</f>
        <v>0</v>
      </c>
      <c r="BG71" s="5">
        <f ca="1">IF(Table2[[#This Row],[Area ]]="Area 8",Table2[[#This Row],[income]],0)</f>
        <v>0</v>
      </c>
      <c r="BH71" s="5">
        <f ca="1">IF(Table2[[#This Row],[Area ]]="Area 9",Table2[[#This Row],[income]],0)</f>
        <v>0</v>
      </c>
      <c r="BI71" s="5">
        <f ca="1">IF(Table2[[#This Row],[Area ]]="Area 10",Table2[[#This Row],[income]],0)</f>
        <v>0</v>
      </c>
      <c r="BJ71" s="5">
        <f ca="1">IF(Table2[[#This Row],[Area ]]="Area 6",Table2[[#This Row],[income]],0)</f>
        <v>28728</v>
      </c>
      <c r="BK71" s="5">
        <f ca="1">IF(Table2[[#This Row],[Area ]]="Area 12",Table2[[#This Row],[income]],0)</f>
        <v>0</v>
      </c>
      <c r="BL71" s="5">
        <f ca="1">IF(Table2[[#This Row],[Area ]]="Area 13",Table2[[#This Row],[income]],0)</f>
        <v>0</v>
      </c>
      <c r="BM71" s="6">
        <f ca="1">IF(Table2[[#This Row],[Area ]]="Area 14",Table2[[#This Row],[income]],0)</f>
        <v>0</v>
      </c>
      <c r="BN71" s="4">
        <f ca="1">IF(Table2[[#This Row],[field of work]]="teaching",Table2[[#This Row],[income]],0)</f>
        <v>0</v>
      </c>
      <c r="BO71" s="5">
        <f ca="1">IF(Table2[[#This Row],[field of work]]="health",Table2[[#This Row],[income]],0)</f>
        <v>0</v>
      </c>
      <c r="BP71" s="5">
        <f ca="1">IF(Table2[[#This Row],[field of work]]="IT",Table2[[#This Row],[income]],0)</f>
        <v>28728</v>
      </c>
      <c r="BQ71" s="5">
        <f ca="1">IF(Table2[[#This Row],[field of work]]="agriculture",Table2[[#This Row],[income]],0)</f>
        <v>0</v>
      </c>
      <c r="BR71" s="5">
        <f ca="1">IF(Table2[[#This Row],[field of work]]="contruction",Table2[[#This Row],[income]],0)</f>
        <v>0</v>
      </c>
      <c r="BS71" s="6">
        <f ca="1">IF(Table2[[#This Row],[field of work]]="genral work",Table2[[#This Row],[income]],0)</f>
        <v>0</v>
      </c>
      <c r="BU71" s="4">
        <f ca="1">IF(Table2[[#This Row],[value of debts]]&gt;Table2[[#This Row],[income]],1,0)</f>
        <v>1</v>
      </c>
      <c r="BV71" s="6"/>
      <c r="BX71" s="4">
        <f ca="1">IF(Table2[[#This Row],[Net worth of person]]&gt;$BY$6,Table2[[#This Row],[age]],0)</f>
        <v>0</v>
      </c>
      <c r="BY71" s="6"/>
    </row>
    <row r="72" spans="2:77" x14ac:dyDescent="0.3">
      <c r="B72">
        <f t="shared" ref="B72:B135" ca="1" si="32">RANDBETWEEN(1,2)</f>
        <v>1</v>
      </c>
      <c r="C72" t="str">
        <f t="shared" ca="1" si="31"/>
        <v>men</v>
      </c>
      <c r="D72">
        <f t="shared" ref="D72:D135" ca="1" si="33">RANDBETWEEN(25,45)</f>
        <v>32</v>
      </c>
      <c r="E72">
        <f t="shared" ref="E72:E135" ca="1" si="34">RANDBETWEEN(1,6)</f>
        <v>5</v>
      </c>
      <c r="F72" t="str">
        <f t="shared" ref="F72:F135" ca="1" si="35">VLOOKUP(E72,$DH$8:$DI$13,2)</f>
        <v>agriculture</v>
      </c>
      <c r="G72">
        <f t="shared" ref="G72:G135" ca="1" si="36">RANDBETWEEN(1,5)</f>
        <v>3</v>
      </c>
      <c r="H72">
        <f t="shared" ref="H72:H135" ca="1" si="37">VLOOKUP(G72,$DJ$8:$DL$12,2)</f>
        <v>0</v>
      </c>
      <c r="I72">
        <f t="shared" ref="I72:I135" ca="1" si="38">RANDBETWEEN(0,4)</f>
        <v>3</v>
      </c>
      <c r="J72">
        <f t="shared" ref="J72:J135" ca="1" si="39">RANDBETWEEN(1,3)</f>
        <v>1</v>
      </c>
      <c r="K72">
        <f t="shared" ref="K72:K135" ca="1" si="40">RANDBETWEEN(25000,90000)</f>
        <v>72464</v>
      </c>
      <c r="L72">
        <f t="shared" ref="L72:L135" ca="1" si="41">RANDBETWEEN(1,14)</f>
        <v>7</v>
      </c>
      <c r="M72" t="str">
        <f t="shared" ref="M72:M135" ca="1" si="42">VLOOKUP(L72,$DM$8:$DN$21,2)</f>
        <v>Area 7</v>
      </c>
      <c r="N72">
        <f t="shared" ca="1" si="24"/>
        <v>434784</v>
      </c>
      <c r="O72">
        <f t="shared" ref="O72:O135" ca="1" si="43">RAND()*N72</f>
        <v>142785.47111202055</v>
      </c>
      <c r="P72">
        <f t="shared" ca="1" si="25"/>
        <v>60761.854454465894</v>
      </c>
      <c r="Q72">
        <f t="shared" ref="Q72:Q135" ca="1" si="44">RANDBETWEEN(0,P72)</f>
        <v>14503</v>
      </c>
      <c r="R72">
        <f t="shared" ca="1" si="26"/>
        <v>18.731460966751527</v>
      </c>
      <c r="S72">
        <f t="shared" ca="1" si="27"/>
        <v>33386.775030945137</v>
      </c>
      <c r="T72">
        <f t="shared" ca="1" si="28"/>
        <v>528932.6294854111</v>
      </c>
      <c r="U72">
        <f t="shared" ca="1" si="29"/>
        <v>157307.2025729873</v>
      </c>
      <c r="V72">
        <f t="shared" ca="1" si="30"/>
        <v>371625.42691242381</v>
      </c>
      <c r="X72" s="4">
        <f ca="1">IF(Table2[[#This Row],[Gnder]]="men",1,0)</f>
        <v>1</v>
      </c>
      <c r="Y72" s="5">
        <f ca="1">IF(Table2[[#This Row],[Gnder]]="women",1,0)</f>
        <v>0</v>
      </c>
      <c r="Z72" s="5"/>
      <c r="AA72" s="6"/>
      <c r="AB72" s="5"/>
      <c r="AC72" s="4">
        <f ca="1">IF(Table2[[#This Row],[field of work]]="teaching",1,0)</f>
        <v>0</v>
      </c>
      <c r="AD72" s="5">
        <f ca="1">IF(Table2[[#This Row],[field of work]]="health",1,0)</f>
        <v>0</v>
      </c>
      <c r="AE72" s="5">
        <f ca="1">IF(Table2[[#This Row],[field of work]]="IT",1,0)</f>
        <v>0</v>
      </c>
      <c r="AF72" s="5">
        <f ca="1">IF(Table2[[#This Row],[field of work]]="agriculture",1,0)</f>
        <v>1</v>
      </c>
      <c r="AG72" s="5">
        <f ca="1">IF(Table2[[#This Row],[field of work]]="contruction",1,0)</f>
        <v>0</v>
      </c>
      <c r="AH72" s="5">
        <f ca="1">IF(Table2[[#This Row],[field of work]]="genral work",1,0)</f>
        <v>0</v>
      </c>
      <c r="AI72" s="5"/>
      <c r="AJ72" s="5"/>
      <c r="AK72" s="5"/>
      <c r="AL72" s="5"/>
      <c r="AM72" s="5"/>
      <c r="AN72" s="6"/>
      <c r="AP72" s="16">
        <f t="shared" ref="AP72:AP135" ca="1" si="45">P72/J72</f>
        <v>60761.854454465894</v>
      </c>
      <c r="AQ72" s="6"/>
      <c r="AR72" s="4">
        <f ca="1">IF(Table2[[#This Row],[Value of a person]]&gt;$AS$6,1,0)</f>
        <v>1</v>
      </c>
      <c r="AS72" s="5"/>
      <c r="AT72" s="5"/>
      <c r="AU72" s="6"/>
      <c r="AV72" s="23">
        <f ca="1">Table2[[#This Row],[Mortage left]]/Table2[[#This Row],[Value of house]]</f>
        <v>0.32840553265994277</v>
      </c>
      <c r="AW72" s="5">
        <f t="shared" ref="AW72:AW135" ca="1" si="46">IF(AV72&lt;$AX$6,1,0)</f>
        <v>0</v>
      </c>
      <c r="AX72" s="5"/>
      <c r="AY72" s="5"/>
      <c r="AZ72" s="4">
        <f ca="1">IF(Table2[[#This Row],[Area ]]="Area 1",Table2[[#This Row],[income]],0)</f>
        <v>0</v>
      </c>
      <c r="BA72" s="5">
        <f ca="1">IF(Table2[[#This Row],[Area ]]="Area 2",Table2[[#This Row],[income]],0)</f>
        <v>0</v>
      </c>
      <c r="BB72" s="5">
        <f ca="1">IF(Table2[[#This Row],[Area ]]="Area 3",Table2[[#This Row],[income]],0)</f>
        <v>0</v>
      </c>
      <c r="BC72" s="5">
        <f ca="1">IF(Table2[[#This Row],[Area ]]="Area 4",Table2[[#This Row],[income]],0)</f>
        <v>0</v>
      </c>
      <c r="BD72" s="5">
        <f ca="1">IF(Table2[[#This Row],[Area ]]="Area 5",Table2[[#This Row],[income]],0)</f>
        <v>0</v>
      </c>
      <c r="BE72" s="5">
        <f ca="1">IF(Table2[[#This Row],[Area ]]="Area 6",Table2[[#This Row],[income]],0)</f>
        <v>0</v>
      </c>
      <c r="BF72" s="5">
        <f ca="1">IF(Table2[[#This Row],[Area ]]="Area 7",Table2[[#This Row],[income]],0)</f>
        <v>72464</v>
      </c>
      <c r="BG72" s="5">
        <f ca="1">IF(Table2[[#This Row],[Area ]]="Area 8",Table2[[#This Row],[income]],0)</f>
        <v>0</v>
      </c>
      <c r="BH72" s="5">
        <f ca="1">IF(Table2[[#This Row],[Area ]]="Area 9",Table2[[#This Row],[income]],0)</f>
        <v>0</v>
      </c>
      <c r="BI72" s="5">
        <f ca="1">IF(Table2[[#This Row],[Area ]]="Area 10",Table2[[#This Row],[income]],0)</f>
        <v>0</v>
      </c>
      <c r="BJ72" s="5">
        <f ca="1">IF(Table2[[#This Row],[Area ]]="Area 6",Table2[[#This Row],[income]],0)</f>
        <v>0</v>
      </c>
      <c r="BK72" s="5">
        <f ca="1">IF(Table2[[#This Row],[Area ]]="Area 12",Table2[[#This Row],[income]],0)</f>
        <v>0</v>
      </c>
      <c r="BL72" s="5">
        <f ca="1">IF(Table2[[#This Row],[Area ]]="Area 13",Table2[[#This Row],[income]],0)</f>
        <v>0</v>
      </c>
      <c r="BM72" s="6">
        <f ca="1">IF(Table2[[#This Row],[Area ]]="Area 14",Table2[[#This Row],[income]],0)</f>
        <v>0</v>
      </c>
      <c r="BN72" s="4">
        <f ca="1">IF(Table2[[#This Row],[field of work]]="teaching",Table2[[#This Row],[income]],0)</f>
        <v>0</v>
      </c>
      <c r="BO72" s="5">
        <f ca="1">IF(Table2[[#This Row],[field of work]]="health",Table2[[#This Row],[income]],0)</f>
        <v>0</v>
      </c>
      <c r="BP72" s="5">
        <f ca="1">IF(Table2[[#This Row],[field of work]]="IT",Table2[[#This Row],[income]],0)</f>
        <v>0</v>
      </c>
      <c r="BQ72" s="5">
        <f ca="1">IF(Table2[[#This Row],[field of work]]="agriculture",Table2[[#This Row],[income]],0)</f>
        <v>72464</v>
      </c>
      <c r="BR72" s="5">
        <f ca="1">IF(Table2[[#This Row],[field of work]]="contruction",Table2[[#This Row],[income]],0)</f>
        <v>0</v>
      </c>
      <c r="BS72" s="6">
        <f ca="1">IF(Table2[[#This Row],[field of work]]="genral work",Table2[[#This Row],[income]],0)</f>
        <v>0</v>
      </c>
      <c r="BU72" s="4">
        <f ca="1">IF(Table2[[#This Row],[value of debts]]&gt;Table2[[#This Row],[income]],1,0)</f>
        <v>1</v>
      </c>
      <c r="BV72" s="6"/>
      <c r="BX72" s="4">
        <f ca="1">IF(Table2[[#This Row],[Net worth of person]]&gt;$BY$6,Table2[[#This Row],[age]],0)</f>
        <v>32</v>
      </c>
      <c r="BY72" s="6"/>
    </row>
    <row r="73" spans="2:77" x14ac:dyDescent="0.3">
      <c r="B73">
        <f t="shared" ca="1" si="32"/>
        <v>1</v>
      </c>
      <c r="C73" t="str">
        <f t="shared" ca="1" si="31"/>
        <v>men</v>
      </c>
      <c r="D73">
        <f t="shared" ca="1" si="33"/>
        <v>29</v>
      </c>
      <c r="E73">
        <f t="shared" ca="1" si="34"/>
        <v>6</v>
      </c>
      <c r="F73" t="str">
        <f t="shared" ca="1" si="35"/>
        <v>contruction</v>
      </c>
      <c r="G73">
        <f t="shared" ca="1" si="36"/>
        <v>4</v>
      </c>
      <c r="H73">
        <f t="shared" ca="1" si="37"/>
        <v>0</v>
      </c>
      <c r="I73">
        <f t="shared" ca="1" si="38"/>
        <v>3</v>
      </c>
      <c r="J73">
        <f t="shared" ca="1" si="39"/>
        <v>3</v>
      </c>
      <c r="K73">
        <f t="shared" ca="1" si="40"/>
        <v>75847</v>
      </c>
      <c r="L73">
        <f t="shared" ca="1" si="41"/>
        <v>1</v>
      </c>
      <c r="M73" t="str">
        <f t="shared" ca="1" si="42"/>
        <v>Area 1</v>
      </c>
      <c r="N73">
        <f t="shared" ca="1" si="24"/>
        <v>379235</v>
      </c>
      <c r="O73">
        <f t="shared" ca="1" si="43"/>
        <v>112214.8946497947</v>
      </c>
      <c r="P73">
        <f t="shared" ca="1" si="25"/>
        <v>75547.758274943073</v>
      </c>
      <c r="Q73">
        <f t="shared" ca="1" si="44"/>
        <v>39791</v>
      </c>
      <c r="R73">
        <f t="shared" ca="1" si="26"/>
        <v>118544.02367591715</v>
      </c>
      <c r="S73">
        <f t="shared" ca="1" si="27"/>
        <v>21821.838167616959</v>
      </c>
      <c r="T73">
        <f t="shared" ca="1" si="28"/>
        <v>476604.59644256008</v>
      </c>
      <c r="U73">
        <f t="shared" ca="1" si="29"/>
        <v>270549.91832571186</v>
      </c>
      <c r="V73">
        <f t="shared" ca="1" si="30"/>
        <v>206054.67811684823</v>
      </c>
      <c r="X73" s="4">
        <f ca="1">IF(Table2[[#This Row],[Gnder]]="men",1,0)</f>
        <v>1</v>
      </c>
      <c r="Y73" s="5">
        <f ca="1">IF(Table2[[#This Row],[Gnder]]="women",1,0)</f>
        <v>0</v>
      </c>
      <c r="Z73" s="5"/>
      <c r="AA73" s="6"/>
      <c r="AB73" s="5"/>
      <c r="AC73" s="4">
        <f ca="1">IF(Table2[[#This Row],[field of work]]="teaching",1,0)</f>
        <v>0</v>
      </c>
      <c r="AD73" s="5">
        <f ca="1">IF(Table2[[#This Row],[field of work]]="health",1,0)</f>
        <v>0</v>
      </c>
      <c r="AE73" s="5">
        <f ca="1">IF(Table2[[#This Row],[field of work]]="IT",1,0)</f>
        <v>0</v>
      </c>
      <c r="AF73" s="5">
        <f ca="1">IF(Table2[[#This Row],[field of work]]="agriculture",1,0)</f>
        <v>0</v>
      </c>
      <c r="AG73" s="5">
        <f ca="1">IF(Table2[[#This Row],[field of work]]="contruction",1,0)</f>
        <v>1</v>
      </c>
      <c r="AH73" s="5">
        <f ca="1">IF(Table2[[#This Row],[field of work]]="genral work",1,0)</f>
        <v>0</v>
      </c>
      <c r="AI73" s="5"/>
      <c r="AJ73" s="5"/>
      <c r="AK73" s="5"/>
      <c r="AL73" s="5"/>
      <c r="AM73" s="5"/>
      <c r="AN73" s="6"/>
      <c r="AP73" s="16">
        <f t="shared" ca="1" si="45"/>
        <v>25182.586091647692</v>
      </c>
      <c r="AQ73" s="6"/>
      <c r="AR73" s="4">
        <f ca="1">IF(Table2[[#This Row],[Value of a person]]&gt;$AS$6,1,0)</f>
        <v>1</v>
      </c>
      <c r="AS73" s="5"/>
      <c r="AT73" s="5"/>
      <c r="AU73" s="6"/>
      <c r="AV73" s="23">
        <f ca="1">Table2[[#This Row],[Mortage left]]/Table2[[#This Row],[Value of house]]</f>
        <v>0.29589804382452756</v>
      </c>
      <c r="AW73" s="5">
        <f t="shared" ca="1" si="46"/>
        <v>1</v>
      </c>
      <c r="AX73" s="5"/>
      <c r="AY73" s="5"/>
      <c r="AZ73" s="4">
        <f ca="1">IF(Table2[[#This Row],[Area ]]="Area 1",Table2[[#This Row],[income]],0)</f>
        <v>75847</v>
      </c>
      <c r="BA73" s="5">
        <f ca="1">IF(Table2[[#This Row],[Area ]]="Area 2",Table2[[#This Row],[income]],0)</f>
        <v>0</v>
      </c>
      <c r="BB73" s="5">
        <f ca="1">IF(Table2[[#This Row],[Area ]]="Area 3",Table2[[#This Row],[income]],0)</f>
        <v>0</v>
      </c>
      <c r="BC73" s="5">
        <f ca="1">IF(Table2[[#This Row],[Area ]]="Area 4",Table2[[#This Row],[income]],0)</f>
        <v>0</v>
      </c>
      <c r="BD73" s="5">
        <f ca="1">IF(Table2[[#This Row],[Area ]]="Area 5",Table2[[#This Row],[income]],0)</f>
        <v>0</v>
      </c>
      <c r="BE73" s="5">
        <f ca="1">IF(Table2[[#This Row],[Area ]]="Area 6",Table2[[#This Row],[income]],0)</f>
        <v>0</v>
      </c>
      <c r="BF73" s="5">
        <f ca="1">IF(Table2[[#This Row],[Area ]]="Area 7",Table2[[#This Row],[income]],0)</f>
        <v>0</v>
      </c>
      <c r="BG73" s="5">
        <f ca="1">IF(Table2[[#This Row],[Area ]]="Area 8",Table2[[#This Row],[income]],0)</f>
        <v>0</v>
      </c>
      <c r="BH73" s="5">
        <f ca="1">IF(Table2[[#This Row],[Area ]]="Area 9",Table2[[#This Row],[income]],0)</f>
        <v>0</v>
      </c>
      <c r="BI73" s="5">
        <f ca="1">IF(Table2[[#This Row],[Area ]]="Area 10",Table2[[#This Row],[income]],0)</f>
        <v>0</v>
      </c>
      <c r="BJ73" s="5">
        <f ca="1">IF(Table2[[#This Row],[Area ]]="Area 6",Table2[[#This Row],[income]],0)</f>
        <v>0</v>
      </c>
      <c r="BK73" s="5">
        <f ca="1">IF(Table2[[#This Row],[Area ]]="Area 12",Table2[[#This Row],[income]],0)</f>
        <v>0</v>
      </c>
      <c r="BL73" s="5">
        <f ca="1">IF(Table2[[#This Row],[Area ]]="Area 13",Table2[[#This Row],[income]],0)</f>
        <v>0</v>
      </c>
      <c r="BM73" s="6">
        <f ca="1">IF(Table2[[#This Row],[Area ]]="Area 14",Table2[[#This Row],[income]],0)</f>
        <v>0</v>
      </c>
      <c r="BN73" s="4">
        <f ca="1">IF(Table2[[#This Row],[field of work]]="teaching",Table2[[#This Row],[income]],0)</f>
        <v>0</v>
      </c>
      <c r="BO73" s="5">
        <f ca="1">IF(Table2[[#This Row],[field of work]]="health",Table2[[#This Row],[income]],0)</f>
        <v>0</v>
      </c>
      <c r="BP73" s="5">
        <f ca="1">IF(Table2[[#This Row],[field of work]]="IT",Table2[[#This Row],[income]],0)</f>
        <v>0</v>
      </c>
      <c r="BQ73" s="5">
        <f ca="1">IF(Table2[[#This Row],[field of work]]="agriculture",Table2[[#This Row],[income]],0)</f>
        <v>0</v>
      </c>
      <c r="BR73" s="5">
        <f ca="1">IF(Table2[[#This Row],[field of work]]="contruction",Table2[[#This Row],[income]],0)</f>
        <v>75847</v>
      </c>
      <c r="BS73" s="6">
        <f ca="1">IF(Table2[[#This Row],[field of work]]="genral work",Table2[[#This Row],[income]],0)</f>
        <v>0</v>
      </c>
      <c r="BU73" s="4">
        <f ca="1">IF(Table2[[#This Row],[value of debts]]&gt;Table2[[#This Row],[income]],1,0)</f>
        <v>1</v>
      </c>
      <c r="BV73" s="6"/>
      <c r="BX73" s="4">
        <f ca="1">IF(Table2[[#This Row],[Net worth of person]]&gt;$BY$6,Table2[[#This Row],[age]],0)</f>
        <v>29</v>
      </c>
      <c r="BY73" s="6"/>
    </row>
    <row r="74" spans="2:77" x14ac:dyDescent="0.3">
      <c r="B74">
        <f t="shared" ca="1" si="32"/>
        <v>2</v>
      </c>
      <c r="C74" t="str">
        <f t="shared" ca="1" si="31"/>
        <v>women</v>
      </c>
      <c r="D74">
        <f t="shared" ca="1" si="33"/>
        <v>35</v>
      </c>
      <c r="E74">
        <f t="shared" ca="1" si="34"/>
        <v>6</v>
      </c>
      <c r="F74" t="str">
        <f t="shared" ca="1" si="35"/>
        <v>contruction</v>
      </c>
      <c r="G74">
        <f t="shared" ca="1" si="36"/>
        <v>5</v>
      </c>
      <c r="H74">
        <f t="shared" ca="1" si="37"/>
        <v>0</v>
      </c>
      <c r="I74">
        <f t="shared" ca="1" si="38"/>
        <v>4</v>
      </c>
      <c r="J74">
        <f t="shared" ca="1" si="39"/>
        <v>3</v>
      </c>
      <c r="K74">
        <f t="shared" ca="1" si="40"/>
        <v>89264</v>
      </c>
      <c r="L74">
        <f t="shared" ca="1" si="41"/>
        <v>14</v>
      </c>
      <c r="M74" t="str">
        <f t="shared" ca="1" si="42"/>
        <v>Area 14</v>
      </c>
      <c r="N74">
        <f t="shared" ca="1" si="24"/>
        <v>357056</v>
      </c>
      <c r="O74">
        <f t="shared" ca="1" si="43"/>
        <v>165378.56226145703</v>
      </c>
      <c r="P74">
        <f t="shared" ca="1" si="25"/>
        <v>157672.32193539408</v>
      </c>
      <c r="Q74">
        <f t="shared" ca="1" si="44"/>
        <v>119683</v>
      </c>
      <c r="R74">
        <f t="shared" ca="1" si="26"/>
        <v>85817.950590078312</v>
      </c>
      <c r="S74">
        <f t="shared" ca="1" si="27"/>
        <v>16395.993183388608</v>
      </c>
      <c r="T74">
        <f t="shared" ca="1" si="28"/>
        <v>531124.31511878269</v>
      </c>
      <c r="U74">
        <f t="shared" ca="1" si="29"/>
        <v>370879.51285153534</v>
      </c>
      <c r="V74">
        <f t="shared" ca="1" si="30"/>
        <v>160244.80226724735</v>
      </c>
      <c r="X74" s="4">
        <f ca="1">IF(Table2[[#This Row],[Gnder]]="men",1,0)</f>
        <v>0</v>
      </c>
      <c r="Y74" s="5">
        <f ca="1">IF(Table2[[#This Row],[Gnder]]="women",1,0)</f>
        <v>1</v>
      </c>
      <c r="Z74" s="5"/>
      <c r="AA74" s="6"/>
      <c r="AB74" s="5"/>
      <c r="AC74" s="4">
        <f ca="1">IF(Table2[[#This Row],[field of work]]="teaching",1,0)</f>
        <v>0</v>
      </c>
      <c r="AD74" s="5">
        <f ca="1">IF(Table2[[#This Row],[field of work]]="health",1,0)</f>
        <v>0</v>
      </c>
      <c r="AE74" s="5">
        <f ca="1">IF(Table2[[#This Row],[field of work]]="IT",1,0)</f>
        <v>0</v>
      </c>
      <c r="AF74" s="5">
        <f ca="1">IF(Table2[[#This Row],[field of work]]="agriculture",1,0)</f>
        <v>0</v>
      </c>
      <c r="AG74" s="5">
        <f ca="1">IF(Table2[[#This Row],[field of work]]="contruction",1,0)</f>
        <v>1</v>
      </c>
      <c r="AH74" s="5">
        <f ca="1">IF(Table2[[#This Row],[field of work]]="genral work",1,0)</f>
        <v>0</v>
      </c>
      <c r="AI74" s="5"/>
      <c r="AJ74" s="5"/>
      <c r="AK74" s="5"/>
      <c r="AL74" s="5"/>
      <c r="AM74" s="5"/>
      <c r="AN74" s="6"/>
      <c r="AP74" s="16">
        <f t="shared" ca="1" si="45"/>
        <v>52557.440645131363</v>
      </c>
      <c r="AQ74" s="6"/>
      <c r="AR74" s="4">
        <f ca="1">IF(Table2[[#This Row],[Value of a person]]&gt;$AS$6,1,0)</f>
        <v>1</v>
      </c>
      <c r="AS74" s="5"/>
      <c r="AT74" s="5"/>
      <c r="AU74" s="6"/>
      <c r="AV74" s="23">
        <f ca="1">Table2[[#This Row],[Mortage left]]/Table2[[#This Row],[Value of house]]</f>
        <v>0.46317261791275605</v>
      </c>
      <c r="AW74" s="5">
        <f t="shared" ca="1" si="46"/>
        <v>0</v>
      </c>
      <c r="AX74" s="5"/>
      <c r="AY74" s="5"/>
      <c r="AZ74" s="4">
        <f ca="1">IF(Table2[[#This Row],[Area ]]="Area 1",Table2[[#This Row],[income]],0)</f>
        <v>0</v>
      </c>
      <c r="BA74" s="5">
        <f ca="1">IF(Table2[[#This Row],[Area ]]="Area 2",Table2[[#This Row],[income]],0)</f>
        <v>0</v>
      </c>
      <c r="BB74" s="5">
        <f ca="1">IF(Table2[[#This Row],[Area ]]="Area 3",Table2[[#This Row],[income]],0)</f>
        <v>0</v>
      </c>
      <c r="BC74" s="5">
        <f ca="1">IF(Table2[[#This Row],[Area ]]="Area 4",Table2[[#This Row],[income]],0)</f>
        <v>0</v>
      </c>
      <c r="BD74" s="5">
        <f ca="1">IF(Table2[[#This Row],[Area ]]="Area 5",Table2[[#This Row],[income]],0)</f>
        <v>0</v>
      </c>
      <c r="BE74" s="5">
        <f ca="1">IF(Table2[[#This Row],[Area ]]="Area 6",Table2[[#This Row],[income]],0)</f>
        <v>0</v>
      </c>
      <c r="BF74" s="5">
        <f ca="1">IF(Table2[[#This Row],[Area ]]="Area 7",Table2[[#This Row],[income]],0)</f>
        <v>0</v>
      </c>
      <c r="BG74" s="5">
        <f ca="1">IF(Table2[[#This Row],[Area ]]="Area 8",Table2[[#This Row],[income]],0)</f>
        <v>0</v>
      </c>
      <c r="BH74" s="5">
        <f ca="1">IF(Table2[[#This Row],[Area ]]="Area 9",Table2[[#This Row],[income]],0)</f>
        <v>0</v>
      </c>
      <c r="BI74" s="5">
        <f ca="1">IF(Table2[[#This Row],[Area ]]="Area 10",Table2[[#This Row],[income]],0)</f>
        <v>0</v>
      </c>
      <c r="BJ74" s="5">
        <f ca="1">IF(Table2[[#This Row],[Area ]]="Area 6",Table2[[#This Row],[income]],0)</f>
        <v>0</v>
      </c>
      <c r="BK74" s="5">
        <f ca="1">IF(Table2[[#This Row],[Area ]]="Area 12",Table2[[#This Row],[income]],0)</f>
        <v>0</v>
      </c>
      <c r="BL74" s="5">
        <f ca="1">IF(Table2[[#This Row],[Area ]]="Area 13",Table2[[#This Row],[income]],0)</f>
        <v>0</v>
      </c>
      <c r="BM74" s="6">
        <f ca="1">IF(Table2[[#This Row],[Area ]]="Area 14",Table2[[#This Row],[income]],0)</f>
        <v>89264</v>
      </c>
      <c r="BN74" s="4">
        <f ca="1">IF(Table2[[#This Row],[field of work]]="teaching",Table2[[#This Row],[income]],0)</f>
        <v>0</v>
      </c>
      <c r="BO74" s="5">
        <f ca="1">IF(Table2[[#This Row],[field of work]]="health",Table2[[#This Row],[income]],0)</f>
        <v>0</v>
      </c>
      <c r="BP74" s="5">
        <f ca="1">IF(Table2[[#This Row],[field of work]]="IT",Table2[[#This Row],[income]],0)</f>
        <v>0</v>
      </c>
      <c r="BQ74" s="5">
        <f ca="1">IF(Table2[[#This Row],[field of work]]="agriculture",Table2[[#This Row],[income]],0)</f>
        <v>0</v>
      </c>
      <c r="BR74" s="5">
        <f ca="1">IF(Table2[[#This Row],[field of work]]="contruction",Table2[[#This Row],[income]],0)</f>
        <v>89264</v>
      </c>
      <c r="BS74" s="6">
        <f ca="1">IF(Table2[[#This Row],[field of work]]="genral work",Table2[[#This Row],[income]],0)</f>
        <v>0</v>
      </c>
      <c r="BU74" s="4">
        <f ca="1">IF(Table2[[#This Row],[value of debts]]&gt;Table2[[#This Row],[income]],1,0)</f>
        <v>1</v>
      </c>
      <c r="BV74" s="6"/>
      <c r="BX74" s="4">
        <f ca="1">IF(Table2[[#This Row],[Net worth of person]]&gt;$BY$6,Table2[[#This Row],[age]],0)</f>
        <v>35</v>
      </c>
      <c r="BY74" s="6"/>
    </row>
    <row r="75" spans="2:77" x14ac:dyDescent="0.3">
      <c r="B75">
        <f t="shared" ca="1" si="32"/>
        <v>2</v>
      </c>
      <c r="C75" t="str">
        <f t="shared" ca="1" si="31"/>
        <v>women</v>
      </c>
      <c r="D75">
        <f t="shared" ca="1" si="33"/>
        <v>27</v>
      </c>
      <c r="E75">
        <f t="shared" ca="1" si="34"/>
        <v>2</v>
      </c>
      <c r="F75" t="str">
        <f t="shared" ca="1" si="35"/>
        <v>IT</v>
      </c>
      <c r="G75">
        <f t="shared" ca="1" si="36"/>
        <v>3</v>
      </c>
      <c r="H75">
        <f t="shared" ca="1" si="37"/>
        <v>0</v>
      </c>
      <c r="I75">
        <f t="shared" ca="1" si="38"/>
        <v>0</v>
      </c>
      <c r="J75">
        <f t="shared" ca="1" si="39"/>
        <v>3</v>
      </c>
      <c r="K75">
        <f t="shared" ca="1" si="40"/>
        <v>68099</v>
      </c>
      <c r="L75">
        <f t="shared" ca="1" si="41"/>
        <v>7</v>
      </c>
      <c r="M75" t="str">
        <f t="shared" ca="1" si="42"/>
        <v>Area 7</v>
      </c>
      <c r="N75">
        <f t="shared" ca="1" si="24"/>
        <v>204297</v>
      </c>
      <c r="O75">
        <f t="shared" ca="1" si="43"/>
        <v>74913.331324764848</v>
      </c>
      <c r="P75">
        <f t="shared" ca="1" si="25"/>
        <v>159826.42055494216</v>
      </c>
      <c r="Q75">
        <f t="shared" ca="1" si="44"/>
        <v>139872</v>
      </c>
      <c r="R75">
        <f t="shared" ca="1" si="26"/>
        <v>101485.49955163294</v>
      </c>
      <c r="S75">
        <f t="shared" ca="1" si="27"/>
        <v>87201.191294197139</v>
      </c>
      <c r="T75">
        <f t="shared" ca="1" si="28"/>
        <v>451324.61184913933</v>
      </c>
      <c r="U75">
        <f t="shared" ca="1" si="29"/>
        <v>316270.83087639778</v>
      </c>
      <c r="V75">
        <f t="shared" ca="1" si="30"/>
        <v>135053.78097274154</v>
      </c>
      <c r="X75" s="4">
        <f ca="1">IF(Table2[[#This Row],[Gnder]]="men",1,0)</f>
        <v>0</v>
      </c>
      <c r="Y75" s="5">
        <f ca="1">IF(Table2[[#This Row],[Gnder]]="women",1,0)</f>
        <v>1</v>
      </c>
      <c r="Z75" s="5"/>
      <c r="AA75" s="6"/>
      <c r="AB75" s="5"/>
      <c r="AC75" s="4">
        <f ca="1">IF(Table2[[#This Row],[field of work]]="teaching",1,0)</f>
        <v>0</v>
      </c>
      <c r="AD75" s="5">
        <f ca="1">IF(Table2[[#This Row],[field of work]]="health",1,0)</f>
        <v>0</v>
      </c>
      <c r="AE75" s="5">
        <f ca="1">IF(Table2[[#This Row],[field of work]]="IT",1,0)</f>
        <v>1</v>
      </c>
      <c r="AF75" s="5">
        <f ca="1">IF(Table2[[#This Row],[field of work]]="agriculture",1,0)</f>
        <v>0</v>
      </c>
      <c r="AG75" s="5">
        <f ca="1">IF(Table2[[#This Row],[field of work]]="contruction",1,0)</f>
        <v>0</v>
      </c>
      <c r="AH75" s="5">
        <f ca="1">IF(Table2[[#This Row],[field of work]]="genral work",1,0)</f>
        <v>0</v>
      </c>
      <c r="AI75" s="5"/>
      <c r="AJ75" s="5"/>
      <c r="AK75" s="5"/>
      <c r="AL75" s="5"/>
      <c r="AM75" s="5"/>
      <c r="AN75" s="6"/>
      <c r="AP75" s="16">
        <f t="shared" ca="1" si="45"/>
        <v>53275.473518314051</v>
      </c>
      <c r="AQ75" s="6"/>
      <c r="AR75" s="4">
        <f ca="1">IF(Table2[[#This Row],[Value of a person]]&gt;$AS$6,1,0)</f>
        <v>1</v>
      </c>
      <c r="AS75" s="5"/>
      <c r="AT75" s="5"/>
      <c r="AU75" s="6"/>
      <c r="AV75" s="23">
        <f ca="1">Table2[[#This Row],[Mortage left]]/Table2[[#This Row],[Value of house]]</f>
        <v>0.36668835726792293</v>
      </c>
      <c r="AW75" s="5">
        <f t="shared" ca="1" si="46"/>
        <v>0</v>
      </c>
      <c r="AX75" s="5"/>
      <c r="AY75" s="5"/>
      <c r="AZ75" s="4">
        <f ca="1">IF(Table2[[#This Row],[Area ]]="Area 1",Table2[[#This Row],[income]],0)</f>
        <v>0</v>
      </c>
      <c r="BA75" s="5">
        <f ca="1">IF(Table2[[#This Row],[Area ]]="Area 2",Table2[[#This Row],[income]],0)</f>
        <v>0</v>
      </c>
      <c r="BB75" s="5">
        <f ca="1">IF(Table2[[#This Row],[Area ]]="Area 3",Table2[[#This Row],[income]],0)</f>
        <v>0</v>
      </c>
      <c r="BC75" s="5">
        <f ca="1">IF(Table2[[#This Row],[Area ]]="Area 4",Table2[[#This Row],[income]],0)</f>
        <v>0</v>
      </c>
      <c r="BD75" s="5">
        <f ca="1">IF(Table2[[#This Row],[Area ]]="Area 5",Table2[[#This Row],[income]],0)</f>
        <v>0</v>
      </c>
      <c r="BE75" s="5">
        <f ca="1">IF(Table2[[#This Row],[Area ]]="Area 6",Table2[[#This Row],[income]],0)</f>
        <v>0</v>
      </c>
      <c r="BF75" s="5">
        <f ca="1">IF(Table2[[#This Row],[Area ]]="Area 7",Table2[[#This Row],[income]],0)</f>
        <v>68099</v>
      </c>
      <c r="BG75" s="5">
        <f ca="1">IF(Table2[[#This Row],[Area ]]="Area 8",Table2[[#This Row],[income]],0)</f>
        <v>0</v>
      </c>
      <c r="BH75" s="5">
        <f ca="1">IF(Table2[[#This Row],[Area ]]="Area 9",Table2[[#This Row],[income]],0)</f>
        <v>0</v>
      </c>
      <c r="BI75" s="5">
        <f ca="1">IF(Table2[[#This Row],[Area ]]="Area 10",Table2[[#This Row],[income]],0)</f>
        <v>0</v>
      </c>
      <c r="BJ75" s="5">
        <f ca="1">IF(Table2[[#This Row],[Area ]]="Area 6",Table2[[#This Row],[income]],0)</f>
        <v>0</v>
      </c>
      <c r="BK75" s="5">
        <f ca="1">IF(Table2[[#This Row],[Area ]]="Area 12",Table2[[#This Row],[income]],0)</f>
        <v>0</v>
      </c>
      <c r="BL75" s="5">
        <f ca="1">IF(Table2[[#This Row],[Area ]]="Area 13",Table2[[#This Row],[income]],0)</f>
        <v>0</v>
      </c>
      <c r="BM75" s="6">
        <f ca="1">IF(Table2[[#This Row],[Area ]]="Area 14",Table2[[#This Row],[income]],0)</f>
        <v>0</v>
      </c>
      <c r="BN75" s="4">
        <f ca="1">IF(Table2[[#This Row],[field of work]]="teaching",Table2[[#This Row],[income]],0)</f>
        <v>0</v>
      </c>
      <c r="BO75" s="5">
        <f ca="1">IF(Table2[[#This Row],[field of work]]="health",Table2[[#This Row],[income]],0)</f>
        <v>0</v>
      </c>
      <c r="BP75" s="5">
        <f ca="1">IF(Table2[[#This Row],[field of work]]="IT",Table2[[#This Row],[income]],0)</f>
        <v>68099</v>
      </c>
      <c r="BQ75" s="5">
        <f ca="1">IF(Table2[[#This Row],[field of work]]="agriculture",Table2[[#This Row],[income]],0)</f>
        <v>0</v>
      </c>
      <c r="BR75" s="5">
        <f ca="1">IF(Table2[[#This Row],[field of work]]="contruction",Table2[[#This Row],[income]],0)</f>
        <v>0</v>
      </c>
      <c r="BS75" s="6">
        <f ca="1">IF(Table2[[#This Row],[field of work]]="genral work",Table2[[#This Row],[income]],0)</f>
        <v>0</v>
      </c>
      <c r="BU75" s="4">
        <f ca="1">IF(Table2[[#This Row],[value of debts]]&gt;Table2[[#This Row],[income]],1,0)</f>
        <v>1</v>
      </c>
      <c r="BV75" s="6"/>
      <c r="BX75" s="4">
        <f ca="1">IF(Table2[[#This Row],[Net worth of person]]&gt;$BY$6,Table2[[#This Row],[age]],0)</f>
        <v>27</v>
      </c>
      <c r="BY75" s="6"/>
    </row>
    <row r="76" spans="2:77" x14ac:dyDescent="0.3">
      <c r="B76">
        <f t="shared" ca="1" si="32"/>
        <v>1</v>
      </c>
      <c r="C76" t="str">
        <f t="shared" ca="1" si="31"/>
        <v>men</v>
      </c>
      <c r="D76">
        <f t="shared" ca="1" si="33"/>
        <v>29</v>
      </c>
      <c r="E76">
        <f t="shared" ca="1" si="34"/>
        <v>4</v>
      </c>
      <c r="F76" t="str">
        <f t="shared" ca="1" si="35"/>
        <v>genral work</v>
      </c>
      <c r="G76">
        <f t="shared" ca="1" si="36"/>
        <v>3</v>
      </c>
      <c r="H76">
        <f t="shared" ca="1" si="37"/>
        <v>0</v>
      </c>
      <c r="I76">
        <f t="shared" ca="1" si="38"/>
        <v>0</v>
      </c>
      <c r="J76">
        <f t="shared" ca="1" si="39"/>
        <v>3</v>
      </c>
      <c r="K76">
        <f t="shared" ca="1" si="40"/>
        <v>40435</v>
      </c>
      <c r="L76">
        <f t="shared" ca="1" si="41"/>
        <v>9</v>
      </c>
      <c r="M76" t="str">
        <f t="shared" ca="1" si="42"/>
        <v>Area 9</v>
      </c>
      <c r="N76">
        <f t="shared" ca="1" si="24"/>
        <v>202175</v>
      </c>
      <c r="O76">
        <f t="shared" ca="1" si="43"/>
        <v>11538.659066209479</v>
      </c>
      <c r="P76">
        <f t="shared" ca="1" si="25"/>
        <v>107639.7984692071</v>
      </c>
      <c r="Q76">
        <f t="shared" ca="1" si="44"/>
        <v>92693</v>
      </c>
      <c r="R76">
        <f t="shared" ca="1" si="26"/>
        <v>8743.1610212134765</v>
      </c>
      <c r="S76">
        <f t="shared" ca="1" si="27"/>
        <v>44993.090634472574</v>
      </c>
      <c r="T76">
        <f t="shared" ca="1" si="28"/>
        <v>354807.88910367968</v>
      </c>
      <c r="U76">
        <f t="shared" ca="1" si="29"/>
        <v>112974.82008742297</v>
      </c>
      <c r="V76">
        <f t="shared" ca="1" si="30"/>
        <v>241833.06901625672</v>
      </c>
      <c r="X76" s="4">
        <f ca="1">IF(Table2[[#This Row],[Gnder]]="men",1,0)</f>
        <v>1</v>
      </c>
      <c r="Y76" s="5">
        <f ca="1">IF(Table2[[#This Row],[Gnder]]="women",1,0)</f>
        <v>0</v>
      </c>
      <c r="Z76" s="5"/>
      <c r="AA76" s="6"/>
      <c r="AB76" s="5"/>
      <c r="AC76" s="4">
        <f ca="1">IF(Table2[[#This Row],[field of work]]="teaching",1,0)</f>
        <v>0</v>
      </c>
      <c r="AD76" s="5">
        <f ca="1">IF(Table2[[#This Row],[field of work]]="health",1,0)</f>
        <v>0</v>
      </c>
      <c r="AE76" s="5">
        <f ca="1">IF(Table2[[#This Row],[field of work]]="IT",1,0)</f>
        <v>0</v>
      </c>
      <c r="AF76" s="5">
        <f ca="1">IF(Table2[[#This Row],[field of work]]="agriculture",1,0)</f>
        <v>0</v>
      </c>
      <c r="AG76" s="5">
        <f ca="1">IF(Table2[[#This Row],[field of work]]="contruction",1,0)</f>
        <v>0</v>
      </c>
      <c r="AH76" s="5">
        <f ca="1">IF(Table2[[#This Row],[field of work]]="genral work",1,0)</f>
        <v>1</v>
      </c>
      <c r="AI76" s="5"/>
      <c r="AJ76" s="5"/>
      <c r="AK76" s="5"/>
      <c r="AL76" s="5"/>
      <c r="AM76" s="5"/>
      <c r="AN76" s="6"/>
      <c r="AP76" s="16">
        <f t="shared" ca="1" si="45"/>
        <v>35879.932823069037</v>
      </c>
      <c r="AQ76" s="6"/>
      <c r="AR76" s="4">
        <f ca="1">IF(Table2[[#This Row],[Value of a person]]&gt;$AS$6,1,0)</f>
        <v>1</v>
      </c>
      <c r="AS76" s="5"/>
      <c r="AT76" s="5"/>
      <c r="AU76" s="6"/>
      <c r="AV76" s="23">
        <f ca="1">Table2[[#This Row],[Mortage left]]/Table2[[#This Row],[Value of house]]</f>
        <v>5.7072630474635733E-2</v>
      </c>
      <c r="AW76" s="5">
        <f t="shared" ca="1" si="46"/>
        <v>1</v>
      </c>
      <c r="AX76" s="5"/>
      <c r="AY76" s="5"/>
      <c r="AZ76" s="4">
        <f ca="1">IF(Table2[[#This Row],[Area ]]="Area 1",Table2[[#This Row],[income]],0)</f>
        <v>0</v>
      </c>
      <c r="BA76" s="5">
        <f ca="1">IF(Table2[[#This Row],[Area ]]="Area 2",Table2[[#This Row],[income]],0)</f>
        <v>0</v>
      </c>
      <c r="BB76" s="5">
        <f ca="1">IF(Table2[[#This Row],[Area ]]="Area 3",Table2[[#This Row],[income]],0)</f>
        <v>0</v>
      </c>
      <c r="BC76" s="5">
        <f ca="1">IF(Table2[[#This Row],[Area ]]="Area 4",Table2[[#This Row],[income]],0)</f>
        <v>0</v>
      </c>
      <c r="BD76" s="5">
        <f ca="1">IF(Table2[[#This Row],[Area ]]="Area 5",Table2[[#This Row],[income]],0)</f>
        <v>0</v>
      </c>
      <c r="BE76" s="5">
        <f ca="1">IF(Table2[[#This Row],[Area ]]="Area 6",Table2[[#This Row],[income]],0)</f>
        <v>0</v>
      </c>
      <c r="BF76" s="5">
        <f ca="1">IF(Table2[[#This Row],[Area ]]="Area 7",Table2[[#This Row],[income]],0)</f>
        <v>0</v>
      </c>
      <c r="BG76" s="5">
        <f ca="1">IF(Table2[[#This Row],[Area ]]="Area 8",Table2[[#This Row],[income]],0)</f>
        <v>0</v>
      </c>
      <c r="BH76" s="5">
        <f ca="1">IF(Table2[[#This Row],[Area ]]="Area 9",Table2[[#This Row],[income]],0)</f>
        <v>40435</v>
      </c>
      <c r="BI76" s="5">
        <f ca="1">IF(Table2[[#This Row],[Area ]]="Area 10",Table2[[#This Row],[income]],0)</f>
        <v>0</v>
      </c>
      <c r="BJ76" s="5">
        <f ca="1">IF(Table2[[#This Row],[Area ]]="Area 6",Table2[[#This Row],[income]],0)</f>
        <v>0</v>
      </c>
      <c r="BK76" s="5">
        <f ca="1">IF(Table2[[#This Row],[Area ]]="Area 12",Table2[[#This Row],[income]],0)</f>
        <v>0</v>
      </c>
      <c r="BL76" s="5">
        <f ca="1">IF(Table2[[#This Row],[Area ]]="Area 13",Table2[[#This Row],[income]],0)</f>
        <v>0</v>
      </c>
      <c r="BM76" s="6">
        <f ca="1">IF(Table2[[#This Row],[Area ]]="Area 14",Table2[[#This Row],[income]],0)</f>
        <v>0</v>
      </c>
      <c r="BN76" s="4">
        <f ca="1">IF(Table2[[#This Row],[field of work]]="teaching",Table2[[#This Row],[income]],0)</f>
        <v>0</v>
      </c>
      <c r="BO76" s="5">
        <f ca="1">IF(Table2[[#This Row],[field of work]]="health",Table2[[#This Row],[income]],0)</f>
        <v>0</v>
      </c>
      <c r="BP76" s="5">
        <f ca="1">IF(Table2[[#This Row],[field of work]]="IT",Table2[[#This Row],[income]],0)</f>
        <v>0</v>
      </c>
      <c r="BQ76" s="5">
        <f ca="1">IF(Table2[[#This Row],[field of work]]="agriculture",Table2[[#This Row],[income]],0)</f>
        <v>0</v>
      </c>
      <c r="BR76" s="5">
        <f ca="1">IF(Table2[[#This Row],[field of work]]="contruction",Table2[[#This Row],[income]],0)</f>
        <v>0</v>
      </c>
      <c r="BS76" s="6">
        <f ca="1">IF(Table2[[#This Row],[field of work]]="genral work",Table2[[#This Row],[income]],0)</f>
        <v>40435</v>
      </c>
      <c r="BU76" s="4">
        <f ca="1">IF(Table2[[#This Row],[value of debts]]&gt;Table2[[#This Row],[income]],1,0)</f>
        <v>1</v>
      </c>
      <c r="BV76" s="6"/>
      <c r="BX76" s="4">
        <f ca="1">IF(Table2[[#This Row],[Net worth of person]]&gt;$BY$6,Table2[[#This Row],[age]],0)</f>
        <v>29</v>
      </c>
      <c r="BY76" s="6"/>
    </row>
    <row r="77" spans="2:77" x14ac:dyDescent="0.3">
      <c r="B77">
        <f t="shared" ca="1" si="32"/>
        <v>1</v>
      </c>
      <c r="C77" t="str">
        <f t="shared" ca="1" si="31"/>
        <v>men</v>
      </c>
      <c r="D77">
        <f t="shared" ca="1" si="33"/>
        <v>41</v>
      </c>
      <c r="E77">
        <f t="shared" ca="1" si="34"/>
        <v>4</v>
      </c>
      <c r="F77" t="str">
        <f t="shared" ca="1" si="35"/>
        <v>genral work</v>
      </c>
      <c r="G77">
        <f t="shared" ca="1" si="36"/>
        <v>3</v>
      </c>
      <c r="H77">
        <f t="shared" ca="1" si="37"/>
        <v>0</v>
      </c>
      <c r="I77">
        <f t="shared" ca="1" si="38"/>
        <v>3</v>
      </c>
      <c r="J77">
        <f t="shared" ca="1" si="39"/>
        <v>3</v>
      </c>
      <c r="K77">
        <f t="shared" ca="1" si="40"/>
        <v>81730</v>
      </c>
      <c r="L77">
        <f t="shared" ca="1" si="41"/>
        <v>6</v>
      </c>
      <c r="M77" t="str">
        <f t="shared" ca="1" si="42"/>
        <v>Area 6</v>
      </c>
      <c r="N77">
        <f t="shared" ca="1" si="24"/>
        <v>245190</v>
      </c>
      <c r="O77">
        <f t="shared" ca="1" si="43"/>
        <v>134034.20903490306</v>
      </c>
      <c r="P77">
        <f t="shared" ca="1" si="25"/>
        <v>81012.008325382136</v>
      </c>
      <c r="Q77">
        <f t="shared" ca="1" si="44"/>
        <v>27045</v>
      </c>
      <c r="R77">
        <f t="shared" ca="1" si="26"/>
        <v>113009.0952384913</v>
      </c>
      <c r="S77">
        <f t="shared" ca="1" si="27"/>
        <v>98624.539015547736</v>
      </c>
      <c r="T77">
        <f t="shared" ca="1" si="28"/>
        <v>424826.54734092986</v>
      </c>
      <c r="U77">
        <f t="shared" ca="1" si="29"/>
        <v>274088.30427339434</v>
      </c>
      <c r="V77">
        <f t="shared" ca="1" si="30"/>
        <v>150738.24306753551</v>
      </c>
      <c r="X77" s="4">
        <f ca="1">IF(Table2[[#This Row],[Gnder]]="men",1,0)</f>
        <v>1</v>
      </c>
      <c r="Y77" s="5">
        <f ca="1">IF(Table2[[#This Row],[Gnder]]="women",1,0)</f>
        <v>0</v>
      </c>
      <c r="Z77" s="5"/>
      <c r="AA77" s="6"/>
      <c r="AB77" s="5"/>
      <c r="AC77" s="4">
        <f ca="1">IF(Table2[[#This Row],[field of work]]="teaching",1,0)</f>
        <v>0</v>
      </c>
      <c r="AD77" s="5">
        <f ca="1">IF(Table2[[#This Row],[field of work]]="health",1,0)</f>
        <v>0</v>
      </c>
      <c r="AE77" s="5">
        <f ca="1">IF(Table2[[#This Row],[field of work]]="IT",1,0)</f>
        <v>0</v>
      </c>
      <c r="AF77" s="5">
        <f ca="1">IF(Table2[[#This Row],[field of work]]="agriculture",1,0)</f>
        <v>0</v>
      </c>
      <c r="AG77" s="5">
        <f ca="1">IF(Table2[[#This Row],[field of work]]="contruction",1,0)</f>
        <v>0</v>
      </c>
      <c r="AH77" s="5">
        <f ca="1">IF(Table2[[#This Row],[field of work]]="genral work",1,0)</f>
        <v>1</v>
      </c>
      <c r="AI77" s="5"/>
      <c r="AJ77" s="5"/>
      <c r="AK77" s="5"/>
      <c r="AL77" s="5"/>
      <c r="AM77" s="5"/>
      <c r="AN77" s="6"/>
      <c r="AP77" s="16">
        <f t="shared" ca="1" si="45"/>
        <v>27004.002775127377</v>
      </c>
      <c r="AQ77" s="6"/>
      <c r="AR77" s="4">
        <f ca="1">IF(Table2[[#This Row],[Value of a person]]&gt;$AS$6,1,0)</f>
        <v>1</v>
      </c>
      <c r="AS77" s="5"/>
      <c r="AT77" s="5"/>
      <c r="AU77" s="6"/>
      <c r="AV77" s="23">
        <f ca="1">Table2[[#This Row],[Mortage left]]/Table2[[#This Row],[Value of house]]</f>
        <v>0.54665446810597118</v>
      </c>
      <c r="AW77" s="5">
        <f t="shared" ca="1" si="46"/>
        <v>0</v>
      </c>
      <c r="AX77" s="5"/>
      <c r="AY77" s="5"/>
      <c r="AZ77" s="4">
        <f ca="1">IF(Table2[[#This Row],[Area ]]="Area 1",Table2[[#This Row],[income]],0)</f>
        <v>0</v>
      </c>
      <c r="BA77" s="5">
        <f ca="1">IF(Table2[[#This Row],[Area ]]="Area 2",Table2[[#This Row],[income]],0)</f>
        <v>0</v>
      </c>
      <c r="BB77" s="5">
        <f ca="1">IF(Table2[[#This Row],[Area ]]="Area 3",Table2[[#This Row],[income]],0)</f>
        <v>0</v>
      </c>
      <c r="BC77" s="5">
        <f ca="1">IF(Table2[[#This Row],[Area ]]="Area 4",Table2[[#This Row],[income]],0)</f>
        <v>0</v>
      </c>
      <c r="BD77" s="5">
        <f ca="1">IF(Table2[[#This Row],[Area ]]="Area 5",Table2[[#This Row],[income]],0)</f>
        <v>0</v>
      </c>
      <c r="BE77" s="5">
        <f ca="1">IF(Table2[[#This Row],[Area ]]="Area 6",Table2[[#This Row],[income]],0)</f>
        <v>81730</v>
      </c>
      <c r="BF77" s="5">
        <f ca="1">IF(Table2[[#This Row],[Area ]]="Area 7",Table2[[#This Row],[income]],0)</f>
        <v>0</v>
      </c>
      <c r="BG77" s="5">
        <f ca="1">IF(Table2[[#This Row],[Area ]]="Area 8",Table2[[#This Row],[income]],0)</f>
        <v>0</v>
      </c>
      <c r="BH77" s="5">
        <f ca="1">IF(Table2[[#This Row],[Area ]]="Area 9",Table2[[#This Row],[income]],0)</f>
        <v>0</v>
      </c>
      <c r="BI77" s="5">
        <f ca="1">IF(Table2[[#This Row],[Area ]]="Area 10",Table2[[#This Row],[income]],0)</f>
        <v>0</v>
      </c>
      <c r="BJ77" s="5">
        <f ca="1">IF(Table2[[#This Row],[Area ]]="Area 6",Table2[[#This Row],[income]],0)</f>
        <v>81730</v>
      </c>
      <c r="BK77" s="5">
        <f ca="1">IF(Table2[[#This Row],[Area ]]="Area 12",Table2[[#This Row],[income]],0)</f>
        <v>0</v>
      </c>
      <c r="BL77" s="5">
        <f ca="1">IF(Table2[[#This Row],[Area ]]="Area 13",Table2[[#This Row],[income]],0)</f>
        <v>0</v>
      </c>
      <c r="BM77" s="6">
        <f ca="1">IF(Table2[[#This Row],[Area ]]="Area 14",Table2[[#This Row],[income]],0)</f>
        <v>0</v>
      </c>
      <c r="BN77" s="4">
        <f ca="1">IF(Table2[[#This Row],[field of work]]="teaching",Table2[[#This Row],[income]],0)</f>
        <v>0</v>
      </c>
      <c r="BO77" s="5">
        <f ca="1">IF(Table2[[#This Row],[field of work]]="health",Table2[[#This Row],[income]],0)</f>
        <v>0</v>
      </c>
      <c r="BP77" s="5">
        <f ca="1">IF(Table2[[#This Row],[field of work]]="IT",Table2[[#This Row],[income]],0)</f>
        <v>0</v>
      </c>
      <c r="BQ77" s="5">
        <f ca="1">IF(Table2[[#This Row],[field of work]]="agriculture",Table2[[#This Row],[income]],0)</f>
        <v>0</v>
      </c>
      <c r="BR77" s="5">
        <f ca="1">IF(Table2[[#This Row],[field of work]]="contruction",Table2[[#This Row],[income]],0)</f>
        <v>0</v>
      </c>
      <c r="BS77" s="6">
        <f ca="1">IF(Table2[[#This Row],[field of work]]="genral work",Table2[[#This Row],[income]],0)</f>
        <v>81730</v>
      </c>
      <c r="BU77" s="4">
        <f ca="1">IF(Table2[[#This Row],[value of debts]]&gt;Table2[[#This Row],[income]],1,0)</f>
        <v>1</v>
      </c>
      <c r="BV77" s="6"/>
      <c r="BX77" s="4">
        <f ca="1">IF(Table2[[#This Row],[Net worth of person]]&gt;$BY$6,Table2[[#This Row],[age]],0)</f>
        <v>41</v>
      </c>
      <c r="BY77" s="6"/>
    </row>
    <row r="78" spans="2:77" x14ac:dyDescent="0.3">
      <c r="B78">
        <f t="shared" ca="1" si="32"/>
        <v>2</v>
      </c>
      <c r="C78" t="str">
        <f t="shared" ca="1" si="31"/>
        <v>women</v>
      </c>
      <c r="D78">
        <f t="shared" ca="1" si="33"/>
        <v>27</v>
      </c>
      <c r="E78">
        <f t="shared" ca="1" si="34"/>
        <v>2</v>
      </c>
      <c r="F78" t="str">
        <f t="shared" ca="1" si="35"/>
        <v>IT</v>
      </c>
      <c r="G78">
        <f t="shared" ca="1" si="36"/>
        <v>1</v>
      </c>
      <c r="H78">
        <f t="shared" ca="1" si="37"/>
        <v>0</v>
      </c>
      <c r="I78">
        <f t="shared" ca="1" si="38"/>
        <v>4</v>
      </c>
      <c r="J78">
        <f t="shared" ca="1" si="39"/>
        <v>1</v>
      </c>
      <c r="K78">
        <f t="shared" ca="1" si="40"/>
        <v>39571</v>
      </c>
      <c r="L78">
        <f t="shared" ca="1" si="41"/>
        <v>12</v>
      </c>
      <c r="M78" t="str">
        <f t="shared" ca="1" si="42"/>
        <v>Area 12</v>
      </c>
      <c r="N78">
        <f t="shared" ca="1" si="24"/>
        <v>197855</v>
      </c>
      <c r="O78">
        <f t="shared" ca="1" si="43"/>
        <v>35715.578195849033</v>
      </c>
      <c r="P78">
        <f t="shared" ca="1" si="25"/>
        <v>5409.901278358383</v>
      </c>
      <c r="Q78">
        <f t="shared" ca="1" si="44"/>
        <v>4793</v>
      </c>
      <c r="R78">
        <f t="shared" ca="1" si="26"/>
        <v>19959.356672278565</v>
      </c>
      <c r="S78">
        <f t="shared" ca="1" si="27"/>
        <v>30191.13091660988</v>
      </c>
      <c r="T78">
        <f t="shared" ca="1" si="28"/>
        <v>233456.03219496825</v>
      </c>
      <c r="U78">
        <f t="shared" ca="1" si="29"/>
        <v>60467.934868127602</v>
      </c>
      <c r="V78">
        <f t="shared" ca="1" si="30"/>
        <v>172988.09732684065</v>
      </c>
      <c r="X78" s="4">
        <f ca="1">IF(Table2[[#This Row],[Gnder]]="men",1,0)</f>
        <v>0</v>
      </c>
      <c r="Y78" s="5">
        <f ca="1">IF(Table2[[#This Row],[Gnder]]="women",1,0)</f>
        <v>1</v>
      </c>
      <c r="Z78" s="5"/>
      <c r="AA78" s="6"/>
      <c r="AB78" s="5"/>
      <c r="AC78" s="4">
        <f ca="1">IF(Table2[[#This Row],[field of work]]="teaching",1,0)</f>
        <v>0</v>
      </c>
      <c r="AD78" s="5">
        <f ca="1">IF(Table2[[#This Row],[field of work]]="health",1,0)</f>
        <v>0</v>
      </c>
      <c r="AE78" s="5">
        <f ca="1">IF(Table2[[#This Row],[field of work]]="IT",1,0)</f>
        <v>1</v>
      </c>
      <c r="AF78" s="5">
        <f ca="1">IF(Table2[[#This Row],[field of work]]="agriculture",1,0)</f>
        <v>0</v>
      </c>
      <c r="AG78" s="5">
        <f ca="1">IF(Table2[[#This Row],[field of work]]="contruction",1,0)</f>
        <v>0</v>
      </c>
      <c r="AH78" s="5">
        <f ca="1">IF(Table2[[#This Row],[field of work]]="genral work",1,0)</f>
        <v>0</v>
      </c>
      <c r="AI78" s="5"/>
      <c r="AJ78" s="5"/>
      <c r="AK78" s="5"/>
      <c r="AL78" s="5"/>
      <c r="AM78" s="5"/>
      <c r="AN78" s="6"/>
      <c r="AP78" s="16">
        <f t="shared" ca="1" si="45"/>
        <v>5409.901278358383</v>
      </c>
      <c r="AQ78" s="6"/>
      <c r="AR78" s="4">
        <f ca="1">IF(Table2[[#This Row],[Value of a person]]&gt;$AS$6,1,0)</f>
        <v>1</v>
      </c>
      <c r="AS78" s="5"/>
      <c r="AT78" s="5"/>
      <c r="AU78" s="6"/>
      <c r="AV78" s="23">
        <f ca="1">Table2[[#This Row],[Mortage left]]/Table2[[#This Row],[Value of house]]</f>
        <v>0.18051390258446354</v>
      </c>
      <c r="AW78" s="5">
        <f t="shared" ca="1" si="46"/>
        <v>1</v>
      </c>
      <c r="AX78" s="5"/>
      <c r="AY78" s="5"/>
      <c r="AZ78" s="4">
        <f ca="1">IF(Table2[[#This Row],[Area ]]="Area 1",Table2[[#This Row],[income]],0)</f>
        <v>0</v>
      </c>
      <c r="BA78" s="5">
        <f ca="1">IF(Table2[[#This Row],[Area ]]="Area 2",Table2[[#This Row],[income]],0)</f>
        <v>0</v>
      </c>
      <c r="BB78" s="5">
        <f ca="1">IF(Table2[[#This Row],[Area ]]="Area 3",Table2[[#This Row],[income]],0)</f>
        <v>0</v>
      </c>
      <c r="BC78" s="5">
        <f ca="1">IF(Table2[[#This Row],[Area ]]="Area 4",Table2[[#This Row],[income]],0)</f>
        <v>0</v>
      </c>
      <c r="BD78" s="5">
        <f ca="1">IF(Table2[[#This Row],[Area ]]="Area 5",Table2[[#This Row],[income]],0)</f>
        <v>0</v>
      </c>
      <c r="BE78" s="5">
        <f ca="1">IF(Table2[[#This Row],[Area ]]="Area 6",Table2[[#This Row],[income]],0)</f>
        <v>0</v>
      </c>
      <c r="BF78" s="5">
        <f ca="1">IF(Table2[[#This Row],[Area ]]="Area 7",Table2[[#This Row],[income]],0)</f>
        <v>0</v>
      </c>
      <c r="BG78" s="5">
        <f ca="1">IF(Table2[[#This Row],[Area ]]="Area 8",Table2[[#This Row],[income]],0)</f>
        <v>0</v>
      </c>
      <c r="BH78" s="5">
        <f ca="1">IF(Table2[[#This Row],[Area ]]="Area 9",Table2[[#This Row],[income]],0)</f>
        <v>0</v>
      </c>
      <c r="BI78" s="5">
        <f ca="1">IF(Table2[[#This Row],[Area ]]="Area 10",Table2[[#This Row],[income]],0)</f>
        <v>0</v>
      </c>
      <c r="BJ78" s="5">
        <f ca="1">IF(Table2[[#This Row],[Area ]]="Area 6",Table2[[#This Row],[income]],0)</f>
        <v>0</v>
      </c>
      <c r="BK78" s="5">
        <f ca="1">IF(Table2[[#This Row],[Area ]]="Area 12",Table2[[#This Row],[income]],0)</f>
        <v>39571</v>
      </c>
      <c r="BL78" s="5">
        <f ca="1">IF(Table2[[#This Row],[Area ]]="Area 13",Table2[[#This Row],[income]],0)</f>
        <v>0</v>
      </c>
      <c r="BM78" s="6">
        <f ca="1">IF(Table2[[#This Row],[Area ]]="Area 14",Table2[[#This Row],[income]],0)</f>
        <v>0</v>
      </c>
      <c r="BN78" s="4">
        <f ca="1">IF(Table2[[#This Row],[field of work]]="teaching",Table2[[#This Row],[income]],0)</f>
        <v>0</v>
      </c>
      <c r="BO78" s="5">
        <f ca="1">IF(Table2[[#This Row],[field of work]]="health",Table2[[#This Row],[income]],0)</f>
        <v>0</v>
      </c>
      <c r="BP78" s="5">
        <f ca="1">IF(Table2[[#This Row],[field of work]]="IT",Table2[[#This Row],[income]],0)</f>
        <v>39571</v>
      </c>
      <c r="BQ78" s="5">
        <f ca="1">IF(Table2[[#This Row],[field of work]]="agriculture",Table2[[#This Row],[income]],0)</f>
        <v>0</v>
      </c>
      <c r="BR78" s="5">
        <f ca="1">IF(Table2[[#This Row],[field of work]]="contruction",Table2[[#This Row],[income]],0)</f>
        <v>0</v>
      </c>
      <c r="BS78" s="6">
        <f ca="1">IF(Table2[[#This Row],[field of work]]="genral work",Table2[[#This Row],[income]],0)</f>
        <v>0</v>
      </c>
      <c r="BU78" s="4">
        <f ca="1">IF(Table2[[#This Row],[value of debts]]&gt;Table2[[#This Row],[income]],1,0)</f>
        <v>1</v>
      </c>
      <c r="BV78" s="6"/>
      <c r="BX78" s="4">
        <f ca="1">IF(Table2[[#This Row],[Net worth of person]]&gt;$BY$6,Table2[[#This Row],[age]],0)</f>
        <v>27</v>
      </c>
      <c r="BY78" s="6"/>
    </row>
    <row r="79" spans="2:77" x14ac:dyDescent="0.3">
      <c r="B79">
        <f t="shared" ca="1" si="32"/>
        <v>2</v>
      </c>
      <c r="C79" t="str">
        <f t="shared" ca="1" si="31"/>
        <v>women</v>
      </c>
      <c r="D79">
        <f t="shared" ca="1" si="33"/>
        <v>44</v>
      </c>
      <c r="E79">
        <f t="shared" ca="1" si="34"/>
        <v>3</v>
      </c>
      <c r="F79" t="str">
        <f t="shared" ca="1" si="35"/>
        <v>teaching</v>
      </c>
      <c r="G79">
        <f t="shared" ca="1" si="36"/>
        <v>5</v>
      </c>
      <c r="H79">
        <f t="shared" ca="1" si="37"/>
        <v>0</v>
      </c>
      <c r="I79">
        <f t="shared" ca="1" si="38"/>
        <v>0</v>
      </c>
      <c r="J79">
        <f t="shared" ca="1" si="39"/>
        <v>1</v>
      </c>
      <c r="K79">
        <f t="shared" ca="1" si="40"/>
        <v>84469</v>
      </c>
      <c r="L79">
        <f t="shared" ca="1" si="41"/>
        <v>1</v>
      </c>
      <c r="M79" t="str">
        <f t="shared" ca="1" si="42"/>
        <v>Area 1</v>
      </c>
      <c r="N79">
        <f t="shared" ca="1" si="24"/>
        <v>253407</v>
      </c>
      <c r="O79">
        <f t="shared" ca="1" si="43"/>
        <v>193950.56301526231</v>
      </c>
      <c r="P79">
        <f t="shared" ca="1" si="25"/>
        <v>12675.612858813938</v>
      </c>
      <c r="Q79">
        <f t="shared" ca="1" si="44"/>
        <v>2873</v>
      </c>
      <c r="R79">
        <f t="shared" ca="1" si="26"/>
        <v>136233.67581595093</v>
      </c>
      <c r="S79">
        <f t="shared" ca="1" si="27"/>
        <v>106499.82384782864</v>
      </c>
      <c r="T79">
        <f t="shared" ca="1" si="28"/>
        <v>372582.43670664262</v>
      </c>
      <c r="U79">
        <f t="shared" ca="1" si="29"/>
        <v>333057.23883121321</v>
      </c>
      <c r="V79">
        <f t="shared" ca="1" si="30"/>
        <v>39525.19787542941</v>
      </c>
      <c r="X79" s="4">
        <f ca="1">IF(Table2[[#This Row],[Gnder]]="men",1,0)</f>
        <v>0</v>
      </c>
      <c r="Y79" s="5">
        <f ca="1">IF(Table2[[#This Row],[Gnder]]="women",1,0)</f>
        <v>1</v>
      </c>
      <c r="Z79" s="5"/>
      <c r="AA79" s="6"/>
      <c r="AB79" s="5"/>
      <c r="AC79" s="4">
        <f ca="1">IF(Table2[[#This Row],[field of work]]="teaching",1,0)</f>
        <v>1</v>
      </c>
      <c r="AD79" s="5">
        <f ca="1">IF(Table2[[#This Row],[field of work]]="health",1,0)</f>
        <v>0</v>
      </c>
      <c r="AE79" s="5">
        <f ca="1">IF(Table2[[#This Row],[field of work]]="IT",1,0)</f>
        <v>0</v>
      </c>
      <c r="AF79" s="5">
        <f ca="1">IF(Table2[[#This Row],[field of work]]="agriculture",1,0)</f>
        <v>0</v>
      </c>
      <c r="AG79" s="5">
        <f ca="1">IF(Table2[[#This Row],[field of work]]="contruction",1,0)</f>
        <v>0</v>
      </c>
      <c r="AH79" s="5">
        <f ca="1">IF(Table2[[#This Row],[field of work]]="genral work",1,0)</f>
        <v>0</v>
      </c>
      <c r="AI79" s="5"/>
      <c r="AJ79" s="5"/>
      <c r="AK79" s="5"/>
      <c r="AL79" s="5"/>
      <c r="AM79" s="5"/>
      <c r="AN79" s="6"/>
      <c r="AP79" s="16">
        <f t="shared" ca="1" si="45"/>
        <v>12675.612858813938</v>
      </c>
      <c r="AQ79" s="6"/>
      <c r="AR79" s="4">
        <f ca="1">IF(Table2[[#This Row],[Value of a person]]&gt;$AS$6,1,0)</f>
        <v>1</v>
      </c>
      <c r="AS79" s="5"/>
      <c r="AT79" s="5"/>
      <c r="AU79" s="6"/>
      <c r="AV79" s="23">
        <f ca="1">Table2[[#This Row],[Mortage left]]/Table2[[#This Row],[Value of house]]</f>
        <v>0.76537176563892195</v>
      </c>
      <c r="AW79" s="5">
        <f t="shared" ca="1" si="46"/>
        <v>0</v>
      </c>
      <c r="AX79" s="5"/>
      <c r="AY79" s="5"/>
      <c r="AZ79" s="4">
        <f ca="1">IF(Table2[[#This Row],[Area ]]="Area 1",Table2[[#This Row],[income]],0)</f>
        <v>84469</v>
      </c>
      <c r="BA79" s="5">
        <f ca="1">IF(Table2[[#This Row],[Area ]]="Area 2",Table2[[#This Row],[income]],0)</f>
        <v>0</v>
      </c>
      <c r="BB79" s="5">
        <f ca="1">IF(Table2[[#This Row],[Area ]]="Area 3",Table2[[#This Row],[income]],0)</f>
        <v>0</v>
      </c>
      <c r="BC79" s="5">
        <f ca="1">IF(Table2[[#This Row],[Area ]]="Area 4",Table2[[#This Row],[income]],0)</f>
        <v>0</v>
      </c>
      <c r="BD79" s="5">
        <f ca="1">IF(Table2[[#This Row],[Area ]]="Area 5",Table2[[#This Row],[income]],0)</f>
        <v>0</v>
      </c>
      <c r="BE79" s="5">
        <f ca="1">IF(Table2[[#This Row],[Area ]]="Area 6",Table2[[#This Row],[income]],0)</f>
        <v>0</v>
      </c>
      <c r="BF79" s="5">
        <f ca="1">IF(Table2[[#This Row],[Area ]]="Area 7",Table2[[#This Row],[income]],0)</f>
        <v>0</v>
      </c>
      <c r="BG79" s="5">
        <f ca="1">IF(Table2[[#This Row],[Area ]]="Area 8",Table2[[#This Row],[income]],0)</f>
        <v>0</v>
      </c>
      <c r="BH79" s="5">
        <f ca="1">IF(Table2[[#This Row],[Area ]]="Area 9",Table2[[#This Row],[income]],0)</f>
        <v>0</v>
      </c>
      <c r="BI79" s="5">
        <f ca="1">IF(Table2[[#This Row],[Area ]]="Area 10",Table2[[#This Row],[income]],0)</f>
        <v>0</v>
      </c>
      <c r="BJ79" s="5">
        <f ca="1">IF(Table2[[#This Row],[Area ]]="Area 6",Table2[[#This Row],[income]],0)</f>
        <v>0</v>
      </c>
      <c r="BK79" s="5">
        <f ca="1">IF(Table2[[#This Row],[Area ]]="Area 12",Table2[[#This Row],[income]],0)</f>
        <v>0</v>
      </c>
      <c r="BL79" s="5">
        <f ca="1">IF(Table2[[#This Row],[Area ]]="Area 13",Table2[[#This Row],[income]],0)</f>
        <v>0</v>
      </c>
      <c r="BM79" s="6">
        <f ca="1">IF(Table2[[#This Row],[Area ]]="Area 14",Table2[[#This Row],[income]],0)</f>
        <v>0</v>
      </c>
      <c r="BN79" s="4">
        <f ca="1">IF(Table2[[#This Row],[field of work]]="teaching",Table2[[#This Row],[income]],0)</f>
        <v>84469</v>
      </c>
      <c r="BO79" s="5">
        <f ca="1">IF(Table2[[#This Row],[field of work]]="health",Table2[[#This Row],[income]],0)</f>
        <v>0</v>
      </c>
      <c r="BP79" s="5">
        <f ca="1">IF(Table2[[#This Row],[field of work]]="IT",Table2[[#This Row],[income]],0)</f>
        <v>0</v>
      </c>
      <c r="BQ79" s="5">
        <f ca="1">IF(Table2[[#This Row],[field of work]]="agriculture",Table2[[#This Row],[income]],0)</f>
        <v>0</v>
      </c>
      <c r="BR79" s="5">
        <f ca="1">IF(Table2[[#This Row],[field of work]]="contruction",Table2[[#This Row],[income]],0)</f>
        <v>0</v>
      </c>
      <c r="BS79" s="6">
        <f ca="1">IF(Table2[[#This Row],[field of work]]="genral work",Table2[[#This Row],[income]],0)</f>
        <v>0</v>
      </c>
      <c r="BU79" s="4">
        <f ca="1">IF(Table2[[#This Row],[value of debts]]&gt;Table2[[#This Row],[income]],1,0)</f>
        <v>1</v>
      </c>
      <c r="BV79" s="6"/>
      <c r="BX79" s="4">
        <f ca="1">IF(Table2[[#This Row],[Net worth of person]]&gt;$BY$6,Table2[[#This Row],[age]],0)</f>
        <v>0</v>
      </c>
      <c r="BY79" s="6"/>
    </row>
    <row r="80" spans="2:77" x14ac:dyDescent="0.3">
      <c r="B80">
        <f t="shared" ca="1" si="32"/>
        <v>1</v>
      </c>
      <c r="C80" t="str">
        <f t="shared" ca="1" si="31"/>
        <v>men</v>
      </c>
      <c r="D80">
        <f t="shared" ca="1" si="33"/>
        <v>39</v>
      </c>
      <c r="E80">
        <f t="shared" ca="1" si="34"/>
        <v>5</v>
      </c>
      <c r="F80" t="str">
        <f t="shared" ca="1" si="35"/>
        <v>agriculture</v>
      </c>
      <c r="G80">
        <f t="shared" ca="1" si="36"/>
        <v>2</v>
      </c>
      <c r="H80">
        <f t="shared" ca="1" si="37"/>
        <v>0</v>
      </c>
      <c r="I80">
        <f t="shared" ca="1" si="38"/>
        <v>2</v>
      </c>
      <c r="J80">
        <f t="shared" ca="1" si="39"/>
        <v>3</v>
      </c>
      <c r="K80">
        <f t="shared" ca="1" si="40"/>
        <v>37591</v>
      </c>
      <c r="L80">
        <f t="shared" ca="1" si="41"/>
        <v>8</v>
      </c>
      <c r="M80" t="str">
        <f t="shared" ca="1" si="42"/>
        <v>Area 8</v>
      </c>
      <c r="N80">
        <f t="shared" ca="1" si="24"/>
        <v>187955</v>
      </c>
      <c r="O80">
        <f t="shared" ca="1" si="43"/>
        <v>109686.98910285196</v>
      </c>
      <c r="P80">
        <f t="shared" ca="1" si="25"/>
        <v>106318.13719837896</v>
      </c>
      <c r="Q80">
        <f t="shared" ca="1" si="44"/>
        <v>31474</v>
      </c>
      <c r="R80">
        <f t="shared" ca="1" si="26"/>
        <v>60414.619944619022</v>
      </c>
      <c r="S80">
        <f t="shared" ca="1" si="27"/>
        <v>5263.3254895415348</v>
      </c>
      <c r="T80">
        <f t="shared" ca="1" si="28"/>
        <v>299536.46268792049</v>
      </c>
      <c r="U80">
        <f t="shared" ca="1" si="29"/>
        <v>201575.60904747096</v>
      </c>
      <c r="V80">
        <f t="shared" ca="1" si="30"/>
        <v>97960.853640449524</v>
      </c>
      <c r="X80" s="4">
        <f ca="1">IF(Table2[[#This Row],[Gnder]]="men",1,0)</f>
        <v>1</v>
      </c>
      <c r="Y80" s="5">
        <f ca="1">IF(Table2[[#This Row],[Gnder]]="women",1,0)</f>
        <v>0</v>
      </c>
      <c r="Z80" s="5"/>
      <c r="AA80" s="6"/>
      <c r="AB80" s="5"/>
      <c r="AC80" s="4">
        <f ca="1">IF(Table2[[#This Row],[field of work]]="teaching",1,0)</f>
        <v>0</v>
      </c>
      <c r="AD80" s="5">
        <f ca="1">IF(Table2[[#This Row],[field of work]]="health",1,0)</f>
        <v>0</v>
      </c>
      <c r="AE80" s="5">
        <f ca="1">IF(Table2[[#This Row],[field of work]]="IT",1,0)</f>
        <v>0</v>
      </c>
      <c r="AF80" s="5">
        <f ca="1">IF(Table2[[#This Row],[field of work]]="agriculture",1,0)</f>
        <v>1</v>
      </c>
      <c r="AG80" s="5">
        <f ca="1">IF(Table2[[#This Row],[field of work]]="contruction",1,0)</f>
        <v>0</v>
      </c>
      <c r="AH80" s="5">
        <f ca="1">IF(Table2[[#This Row],[field of work]]="genral work",1,0)</f>
        <v>0</v>
      </c>
      <c r="AI80" s="5"/>
      <c r="AJ80" s="5"/>
      <c r="AK80" s="5"/>
      <c r="AL80" s="5"/>
      <c r="AM80" s="5"/>
      <c r="AN80" s="6"/>
      <c r="AP80" s="16">
        <f t="shared" ca="1" si="45"/>
        <v>35439.379066126319</v>
      </c>
      <c r="AQ80" s="6"/>
      <c r="AR80" s="4">
        <f ca="1">IF(Table2[[#This Row],[Value of a person]]&gt;$AS$6,1,0)</f>
        <v>1</v>
      </c>
      <c r="AS80" s="5"/>
      <c r="AT80" s="5"/>
      <c r="AU80" s="6"/>
      <c r="AV80" s="23">
        <f ca="1">Table2[[#This Row],[Mortage left]]/Table2[[#This Row],[Value of house]]</f>
        <v>0.58358111836797089</v>
      </c>
      <c r="AW80" s="5">
        <f t="shared" ca="1" si="46"/>
        <v>0</v>
      </c>
      <c r="AX80" s="5"/>
      <c r="AY80" s="5"/>
      <c r="AZ80" s="4">
        <f ca="1">IF(Table2[[#This Row],[Area ]]="Area 1",Table2[[#This Row],[income]],0)</f>
        <v>0</v>
      </c>
      <c r="BA80" s="5">
        <f ca="1">IF(Table2[[#This Row],[Area ]]="Area 2",Table2[[#This Row],[income]],0)</f>
        <v>0</v>
      </c>
      <c r="BB80" s="5">
        <f ca="1">IF(Table2[[#This Row],[Area ]]="Area 3",Table2[[#This Row],[income]],0)</f>
        <v>0</v>
      </c>
      <c r="BC80" s="5">
        <f ca="1">IF(Table2[[#This Row],[Area ]]="Area 4",Table2[[#This Row],[income]],0)</f>
        <v>0</v>
      </c>
      <c r="BD80" s="5">
        <f ca="1">IF(Table2[[#This Row],[Area ]]="Area 5",Table2[[#This Row],[income]],0)</f>
        <v>0</v>
      </c>
      <c r="BE80" s="5">
        <f ca="1">IF(Table2[[#This Row],[Area ]]="Area 6",Table2[[#This Row],[income]],0)</f>
        <v>0</v>
      </c>
      <c r="BF80" s="5">
        <f ca="1">IF(Table2[[#This Row],[Area ]]="Area 7",Table2[[#This Row],[income]],0)</f>
        <v>0</v>
      </c>
      <c r="BG80" s="5">
        <f ca="1">IF(Table2[[#This Row],[Area ]]="Area 8",Table2[[#This Row],[income]],0)</f>
        <v>37591</v>
      </c>
      <c r="BH80" s="5">
        <f ca="1">IF(Table2[[#This Row],[Area ]]="Area 9",Table2[[#This Row],[income]],0)</f>
        <v>0</v>
      </c>
      <c r="BI80" s="5">
        <f ca="1">IF(Table2[[#This Row],[Area ]]="Area 10",Table2[[#This Row],[income]],0)</f>
        <v>0</v>
      </c>
      <c r="BJ80" s="5">
        <f ca="1">IF(Table2[[#This Row],[Area ]]="Area 6",Table2[[#This Row],[income]],0)</f>
        <v>0</v>
      </c>
      <c r="BK80" s="5">
        <f ca="1">IF(Table2[[#This Row],[Area ]]="Area 12",Table2[[#This Row],[income]],0)</f>
        <v>0</v>
      </c>
      <c r="BL80" s="5">
        <f ca="1">IF(Table2[[#This Row],[Area ]]="Area 13",Table2[[#This Row],[income]],0)</f>
        <v>0</v>
      </c>
      <c r="BM80" s="6">
        <f ca="1">IF(Table2[[#This Row],[Area ]]="Area 14",Table2[[#This Row],[income]],0)</f>
        <v>0</v>
      </c>
      <c r="BN80" s="4">
        <f ca="1">IF(Table2[[#This Row],[field of work]]="teaching",Table2[[#This Row],[income]],0)</f>
        <v>0</v>
      </c>
      <c r="BO80" s="5">
        <f ca="1">IF(Table2[[#This Row],[field of work]]="health",Table2[[#This Row],[income]],0)</f>
        <v>0</v>
      </c>
      <c r="BP80" s="5">
        <f ca="1">IF(Table2[[#This Row],[field of work]]="IT",Table2[[#This Row],[income]],0)</f>
        <v>0</v>
      </c>
      <c r="BQ80" s="5">
        <f ca="1">IF(Table2[[#This Row],[field of work]]="agriculture",Table2[[#This Row],[income]],0)</f>
        <v>37591</v>
      </c>
      <c r="BR80" s="5">
        <f ca="1">IF(Table2[[#This Row],[field of work]]="contruction",Table2[[#This Row],[income]],0)</f>
        <v>0</v>
      </c>
      <c r="BS80" s="6">
        <f ca="1">IF(Table2[[#This Row],[field of work]]="genral work",Table2[[#This Row],[income]],0)</f>
        <v>0</v>
      </c>
      <c r="BU80" s="4">
        <f ca="1">IF(Table2[[#This Row],[value of debts]]&gt;Table2[[#This Row],[income]],1,0)</f>
        <v>1</v>
      </c>
      <c r="BV80" s="6"/>
      <c r="BX80" s="4">
        <f ca="1">IF(Table2[[#This Row],[Net worth of person]]&gt;$BY$6,Table2[[#This Row],[age]],0)</f>
        <v>0</v>
      </c>
      <c r="BY80" s="6"/>
    </row>
    <row r="81" spans="2:77" x14ac:dyDescent="0.3">
      <c r="B81">
        <f t="shared" ca="1" si="32"/>
        <v>2</v>
      </c>
      <c r="C81" t="str">
        <f t="shared" ca="1" si="31"/>
        <v>women</v>
      </c>
      <c r="D81">
        <f t="shared" ca="1" si="33"/>
        <v>34</v>
      </c>
      <c r="E81">
        <f t="shared" ca="1" si="34"/>
        <v>6</v>
      </c>
      <c r="F81" t="str">
        <f t="shared" ca="1" si="35"/>
        <v>contruction</v>
      </c>
      <c r="G81">
        <f t="shared" ca="1" si="36"/>
        <v>1</v>
      </c>
      <c r="H81">
        <f t="shared" ca="1" si="37"/>
        <v>0</v>
      </c>
      <c r="I81">
        <f t="shared" ca="1" si="38"/>
        <v>2</v>
      </c>
      <c r="J81">
        <f t="shared" ca="1" si="39"/>
        <v>3</v>
      </c>
      <c r="K81">
        <f t="shared" ca="1" si="40"/>
        <v>87554</v>
      </c>
      <c r="L81">
        <f t="shared" ca="1" si="41"/>
        <v>8</v>
      </c>
      <c r="M81" t="str">
        <f t="shared" ca="1" si="42"/>
        <v>Area 8</v>
      </c>
      <c r="N81">
        <f t="shared" ca="1" si="24"/>
        <v>525324</v>
      </c>
      <c r="O81">
        <f t="shared" ca="1" si="43"/>
        <v>305872.59124506632</v>
      </c>
      <c r="P81">
        <f t="shared" ca="1" si="25"/>
        <v>35840.808222838175</v>
      </c>
      <c r="Q81">
        <f t="shared" ca="1" si="44"/>
        <v>34525</v>
      </c>
      <c r="R81">
        <f t="shared" ca="1" si="26"/>
        <v>22286.127008154006</v>
      </c>
      <c r="S81">
        <f t="shared" ca="1" si="27"/>
        <v>127252.65069402993</v>
      </c>
      <c r="T81">
        <f t="shared" ca="1" si="28"/>
        <v>688417.45891686808</v>
      </c>
      <c r="U81">
        <f t="shared" ca="1" si="29"/>
        <v>362683.71825322032</v>
      </c>
      <c r="V81">
        <f t="shared" ca="1" si="30"/>
        <v>325733.74066364777</v>
      </c>
      <c r="X81" s="4">
        <f ca="1">IF(Table2[[#This Row],[Gnder]]="men",1,0)</f>
        <v>0</v>
      </c>
      <c r="Y81" s="5">
        <f ca="1">IF(Table2[[#This Row],[Gnder]]="women",1,0)</f>
        <v>1</v>
      </c>
      <c r="Z81" s="5"/>
      <c r="AA81" s="6"/>
      <c r="AB81" s="5"/>
      <c r="AC81" s="4">
        <f ca="1">IF(Table2[[#This Row],[field of work]]="teaching",1,0)</f>
        <v>0</v>
      </c>
      <c r="AD81" s="5">
        <f ca="1">IF(Table2[[#This Row],[field of work]]="health",1,0)</f>
        <v>0</v>
      </c>
      <c r="AE81" s="5">
        <f ca="1">IF(Table2[[#This Row],[field of work]]="IT",1,0)</f>
        <v>0</v>
      </c>
      <c r="AF81" s="5">
        <f ca="1">IF(Table2[[#This Row],[field of work]]="agriculture",1,0)</f>
        <v>0</v>
      </c>
      <c r="AG81" s="5">
        <f ca="1">IF(Table2[[#This Row],[field of work]]="contruction",1,0)</f>
        <v>1</v>
      </c>
      <c r="AH81" s="5">
        <f ca="1">IF(Table2[[#This Row],[field of work]]="genral work",1,0)</f>
        <v>0</v>
      </c>
      <c r="AI81" s="5"/>
      <c r="AJ81" s="5"/>
      <c r="AK81" s="5"/>
      <c r="AL81" s="5"/>
      <c r="AM81" s="5"/>
      <c r="AN81" s="6"/>
      <c r="AP81" s="16">
        <f t="shared" ca="1" si="45"/>
        <v>11946.936074279392</v>
      </c>
      <c r="AQ81" s="6"/>
      <c r="AR81" s="4">
        <f ca="1">IF(Table2[[#This Row],[Value of a person]]&gt;$AS$6,1,0)</f>
        <v>1</v>
      </c>
      <c r="AS81" s="5"/>
      <c r="AT81" s="5"/>
      <c r="AU81" s="6"/>
      <c r="AV81" s="23">
        <f ca="1">Table2[[#This Row],[Mortage left]]/Table2[[#This Row],[Value of house]]</f>
        <v>0.582255124923031</v>
      </c>
      <c r="AW81" s="5">
        <f t="shared" ca="1" si="46"/>
        <v>0</v>
      </c>
      <c r="AX81" s="5"/>
      <c r="AY81" s="5"/>
      <c r="AZ81" s="4">
        <f ca="1">IF(Table2[[#This Row],[Area ]]="Area 1",Table2[[#This Row],[income]],0)</f>
        <v>0</v>
      </c>
      <c r="BA81" s="5">
        <f ca="1">IF(Table2[[#This Row],[Area ]]="Area 2",Table2[[#This Row],[income]],0)</f>
        <v>0</v>
      </c>
      <c r="BB81" s="5">
        <f ca="1">IF(Table2[[#This Row],[Area ]]="Area 3",Table2[[#This Row],[income]],0)</f>
        <v>0</v>
      </c>
      <c r="BC81" s="5">
        <f ca="1">IF(Table2[[#This Row],[Area ]]="Area 4",Table2[[#This Row],[income]],0)</f>
        <v>0</v>
      </c>
      <c r="BD81" s="5">
        <f ca="1">IF(Table2[[#This Row],[Area ]]="Area 5",Table2[[#This Row],[income]],0)</f>
        <v>0</v>
      </c>
      <c r="BE81" s="5">
        <f ca="1">IF(Table2[[#This Row],[Area ]]="Area 6",Table2[[#This Row],[income]],0)</f>
        <v>0</v>
      </c>
      <c r="BF81" s="5">
        <f ca="1">IF(Table2[[#This Row],[Area ]]="Area 7",Table2[[#This Row],[income]],0)</f>
        <v>0</v>
      </c>
      <c r="BG81" s="5">
        <f ca="1">IF(Table2[[#This Row],[Area ]]="Area 8",Table2[[#This Row],[income]],0)</f>
        <v>87554</v>
      </c>
      <c r="BH81" s="5">
        <f ca="1">IF(Table2[[#This Row],[Area ]]="Area 9",Table2[[#This Row],[income]],0)</f>
        <v>0</v>
      </c>
      <c r="BI81" s="5">
        <f ca="1">IF(Table2[[#This Row],[Area ]]="Area 10",Table2[[#This Row],[income]],0)</f>
        <v>0</v>
      </c>
      <c r="BJ81" s="5">
        <f ca="1">IF(Table2[[#This Row],[Area ]]="Area 6",Table2[[#This Row],[income]],0)</f>
        <v>0</v>
      </c>
      <c r="BK81" s="5">
        <f ca="1">IF(Table2[[#This Row],[Area ]]="Area 12",Table2[[#This Row],[income]],0)</f>
        <v>0</v>
      </c>
      <c r="BL81" s="5">
        <f ca="1">IF(Table2[[#This Row],[Area ]]="Area 13",Table2[[#This Row],[income]],0)</f>
        <v>0</v>
      </c>
      <c r="BM81" s="6">
        <f ca="1">IF(Table2[[#This Row],[Area ]]="Area 14",Table2[[#This Row],[income]],0)</f>
        <v>0</v>
      </c>
      <c r="BN81" s="4">
        <f ca="1">IF(Table2[[#This Row],[field of work]]="teaching",Table2[[#This Row],[income]],0)</f>
        <v>0</v>
      </c>
      <c r="BO81" s="5">
        <f ca="1">IF(Table2[[#This Row],[field of work]]="health",Table2[[#This Row],[income]],0)</f>
        <v>0</v>
      </c>
      <c r="BP81" s="5">
        <f ca="1">IF(Table2[[#This Row],[field of work]]="IT",Table2[[#This Row],[income]],0)</f>
        <v>0</v>
      </c>
      <c r="BQ81" s="5">
        <f ca="1">IF(Table2[[#This Row],[field of work]]="agriculture",Table2[[#This Row],[income]],0)</f>
        <v>0</v>
      </c>
      <c r="BR81" s="5">
        <f ca="1">IF(Table2[[#This Row],[field of work]]="contruction",Table2[[#This Row],[income]],0)</f>
        <v>87554</v>
      </c>
      <c r="BS81" s="6">
        <f ca="1">IF(Table2[[#This Row],[field of work]]="genral work",Table2[[#This Row],[income]],0)</f>
        <v>0</v>
      </c>
      <c r="BU81" s="4">
        <f ca="1">IF(Table2[[#This Row],[value of debts]]&gt;Table2[[#This Row],[income]],1,0)</f>
        <v>1</v>
      </c>
      <c r="BV81" s="6"/>
      <c r="BX81" s="4">
        <f ca="1">IF(Table2[[#This Row],[Net worth of person]]&gt;$BY$6,Table2[[#This Row],[age]],0)</f>
        <v>34</v>
      </c>
      <c r="BY81" s="6"/>
    </row>
    <row r="82" spans="2:77" x14ac:dyDescent="0.3">
      <c r="B82">
        <f t="shared" ca="1" si="32"/>
        <v>1</v>
      </c>
      <c r="C82" t="str">
        <f t="shared" ca="1" si="31"/>
        <v>men</v>
      </c>
      <c r="D82">
        <f t="shared" ca="1" si="33"/>
        <v>28</v>
      </c>
      <c r="E82">
        <f t="shared" ca="1" si="34"/>
        <v>6</v>
      </c>
      <c r="F82" t="str">
        <f t="shared" ca="1" si="35"/>
        <v>contruction</v>
      </c>
      <c r="G82">
        <f t="shared" ca="1" si="36"/>
        <v>5</v>
      </c>
      <c r="H82">
        <f t="shared" ca="1" si="37"/>
        <v>0</v>
      </c>
      <c r="I82">
        <f t="shared" ca="1" si="38"/>
        <v>0</v>
      </c>
      <c r="J82">
        <f t="shared" ca="1" si="39"/>
        <v>1</v>
      </c>
      <c r="K82">
        <f t="shared" ca="1" si="40"/>
        <v>36991</v>
      </c>
      <c r="L82">
        <f t="shared" ca="1" si="41"/>
        <v>8</v>
      </c>
      <c r="M82" t="str">
        <f t="shared" ca="1" si="42"/>
        <v>Area 8</v>
      </c>
      <c r="N82">
        <f t="shared" ca="1" si="24"/>
        <v>147964</v>
      </c>
      <c r="O82">
        <f t="shared" ca="1" si="43"/>
        <v>48893.240507027251</v>
      </c>
      <c r="P82">
        <f t="shared" ca="1" si="25"/>
        <v>25949.59757012955</v>
      </c>
      <c r="Q82">
        <f t="shared" ca="1" si="44"/>
        <v>11697</v>
      </c>
      <c r="R82">
        <f t="shared" ca="1" si="26"/>
        <v>73761.574324028028</v>
      </c>
      <c r="S82">
        <f t="shared" ca="1" si="27"/>
        <v>41827.8293897205</v>
      </c>
      <c r="T82">
        <f t="shared" ca="1" si="28"/>
        <v>215741.42695985007</v>
      </c>
      <c r="U82">
        <f t="shared" ca="1" si="29"/>
        <v>134351.81483105529</v>
      </c>
      <c r="V82">
        <f t="shared" ca="1" si="30"/>
        <v>81389.612128794775</v>
      </c>
      <c r="X82" s="4">
        <f ca="1">IF(Table2[[#This Row],[Gnder]]="men",1,0)</f>
        <v>1</v>
      </c>
      <c r="Y82" s="5">
        <f ca="1">IF(Table2[[#This Row],[Gnder]]="women",1,0)</f>
        <v>0</v>
      </c>
      <c r="Z82" s="5"/>
      <c r="AA82" s="6"/>
      <c r="AB82" s="5"/>
      <c r="AC82" s="4">
        <f ca="1">IF(Table2[[#This Row],[field of work]]="teaching",1,0)</f>
        <v>0</v>
      </c>
      <c r="AD82" s="5">
        <f ca="1">IF(Table2[[#This Row],[field of work]]="health",1,0)</f>
        <v>0</v>
      </c>
      <c r="AE82" s="5">
        <f ca="1">IF(Table2[[#This Row],[field of work]]="IT",1,0)</f>
        <v>0</v>
      </c>
      <c r="AF82" s="5">
        <f ca="1">IF(Table2[[#This Row],[field of work]]="agriculture",1,0)</f>
        <v>0</v>
      </c>
      <c r="AG82" s="5">
        <f ca="1">IF(Table2[[#This Row],[field of work]]="contruction",1,0)</f>
        <v>1</v>
      </c>
      <c r="AH82" s="5">
        <f ca="1">IF(Table2[[#This Row],[field of work]]="genral work",1,0)</f>
        <v>0</v>
      </c>
      <c r="AI82" s="5"/>
      <c r="AJ82" s="5"/>
      <c r="AK82" s="5"/>
      <c r="AL82" s="5"/>
      <c r="AM82" s="5"/>
      <c r="AN82" s="6"/>
      <c r="AP82" s="16">
        <f t="shared" ca="1" si="45"/>
        <v>25949.59757012955</v>
      </c>
      <c r="AQ82" s="6"/>
      <c r="AR82" s="4">
        <f ca="1">IF(Table2[[#This Row],[Value of a person]]&gt;$AS$6,1,0)</f>
        <v>1</v>
      </c>
      <c r="AS82" s="5"/>
      <c r="AT82" s="5"/>
      <c r="AU82" s="6"/>
      <c r="AV82" s="23">
        <f ca="1">Table2[[#This Row],[Mortage left]]/Table2[[#This Row],[Value of house]]</f>
        <v>0.3304401104797603</v>
      </c>
      <c r="AW82" s="5">
        <f t="shared" ca="1" si="46"/>
        <v>0</v>
      </c>
      <c r="AX82" s="5"/>
      <c r="AY82" s="5"/>
      <c r="AZ82" s="4">
        <f ca="1">IF(Table2[[#This Row],[Area ]]="Area 1",Table2[[#This Row],[income]],0)</f>
        <v>0</v>
      </c>
      <c r="BA82" s="5">
        <f ca="1">IF(Table2[[#This Row],[Area ]]="Area 2",Table2[[#This Row],[income]],0)</f>
        <v>0</v>
      </c>
      <c r="BB82" s="5">
        <f ca="1">IF(Table2[[#This Row],[Area ]]="Area 3",Table2[[#This Row],[income]],0)</f>
        <v>0</v>
      </c>
      <c r="BC82" s="5">
        <f ca="1">IF(Table2[[#This Row],[Area ]]="Area 4",Table2[[#This Row],[income]],0)</f>
        <v>0</v>
      </c>
      <c r="BD82" s="5">
        <f ca="1">IF(Table2[[#This Row],[Area ]]="Area 5",Table2[[#This Row],[income]],0)</f>
        <v>0</v>
      </c>
      <c r="BE82" s="5">
        <f ca="1">IF(Table2[[#This Row],[Area ]]="Area 6",Table2[[#This Row],[income]],0)</f>
        <v>0</v>
      </c>
      <c r="BF82" s="5">
        <f ca="1">IF(Table2[[#This Row],[Area ]]="Area 7",Table2[[#This Row],[income]],0)</f>
        <v>0</v>
      </c>
      <c r="BG82" s="5">
        <f ca="1">IF(Table2[[#This Row],[Area ]]="Area 8",Table2[[#This Row],[income]],0)</f>
        <v>36991</v>
      </c>
      <c r="BH82" s="5">
        <f ca="1">IF(Table2[[#This Row],[Area ]]="Area 9",Table2[[#This Row],[income]],0)</f>
        <v>0</v>
      </c>
      <c r="BI82" s="5">
        <f ca="1">IF(Table2[[#This Row],[Area ]]="Area 10",Table2[[#This Row],[income]],0)</f>
        <v>0</v>
      </c>
      <c r="BJ82" s="5">
        <f ca="1">IF(Table2[[#This Row],[Area ]]="Area 6",Table2[[#This Row],[income]],0)</f>
        <v>0</v>
      </c>
      <c r="BK82" s="5">
        <f ca="1">IF(Table2[[#This Row],[Area ]]="Area 12",Table2[[#This Row],[income]],0)</f>
        <v>0</v>
      </c>
      <c r="BL82" s="5">
        <f ca="1">IF(Table2[[#This Row],[Area ]]="Area 13",Table2[[#This Row],[income]],0)</f>
        <v>0</v>
      </c>
      <c r="BM82" s="6">
        <f ca="1">IF(Table2[[#This Row],[Area ]]="Area 14",Table2[[#This Row],[income]],0)</f>
        <v>0</v>
      </c>
      <c r="BN82" s="4">
        <f ca="1">IF(Table2[[#This Row],[field of work]]="teaching",Table2[[#This Row],[income]],0)</f>
        <v>0</v>
      </c>
      <c r="BO82" s="5">
        <f ca="1">IF(Table2[[#This Row],[field of work]]="health",Table2[[#This Row],[income]],0)</f>
        <v>0</v>
      </c>
      <c r="BP82" s="5">
        <f ca="1">IF(Table2[[#This Row],[field of work]]="IT",Table2[[#This Row],[income]],0)</f>
        <v>0</v>
      </c>
      <c r="BQ82" s="5">
        <f ca="1">IF(Table2[[#This Row],[field of work]]="agriculture",Table2[[#This Row],[income]],0)</f>
        <v>0</v>
      </c>
      <c r="BR82" s="5">
        <f ca="1">IF(Table2[[#This Row],[field of work]]="contruction",Table2[[#This Row],[income]],0)</f>
        <v>36991</v>
      </c>
      <c r="BS82" s="6">
        <f ca="1">IF(Table2[[#This Row],[field of work]]="genral work",Table2[[#This Row],[income]],0)</f>
        <v>0</v>
      </c>
      <c r="BU82" s="4">
        <f ca="1">IF(Table2[[#This Row],[value of debts]]&gt;Table2[[#This Row],[income]],1,0)</f>
        <v>1</v>
      </c>
      <c r="BV82" s="6"/>
      <c r="BX82" s="4">
        <f ca="1">IF(Table2[[#This Row],[Net worth of person]]&gt;$BY$6,Table2[[#This Row],[age]],0)</f>
        <v>0</v>
      </c>
      <c r="BY82" s="6"/>
    </row>
    <row r="83" spans="2:77" x14ac:dyDescent="0.3">
      <c r="B83">
        <f t="shared" ca="1" si="32"/>
        <v>1</v>
      </c>
      <c r="C83" t="str">
        <f t="shared" ca="1" si="31"/>
        <v>men</v>
      </c>
      <c r="D83">
        <f t="shared" ca="1" si="33"/>
        <v>35</v>
      </c>
      <c r="E83">
        <f t="shared" ca="1" si="34"/>
        <v>2</v>
      </c>
      <c r="F83" t="str">
        <f t="shared" ca="1" si="35"/>
        <v>IT</v>
      </c>
      <c r="G83">
        <f t="shared" ca="1" si="36"/>
        <v>3</v>
      </c>
      <c r="H83">
        <f t="shared" ca="1" si="37"/>
        <v>0</v>
      </c>
      <c r="I83">
        <f t="shared" ca="1" si="38"/>
        <v>4</v>
      </c>
      <c r="J83">
        <f t="shared" ca="1" si="39"/>
        <v>1</v>
      </c>
      <c r="K83">
        <f t="shared" ca="1" si="40"/>
        <v>38419</v>
      </c>
      <c r="L83">
        <f t="shared" ca="1" si="41"/>
        <v>5</v>
      </c>
      <c r="M83" t="str">
        <f t="shared" ca="1" si="42"/>
        <v>Area 5</v>
      </c>
      <c r="N83">
        <f t="shared" ca="1" si="24"/>
        <v>153676</v>
      </c>
      <c r="O83">
        <f t="shared" ca="1" si="43"/>
        <v>146362.70332784895</v>
      </c>
      <c r="P83">
        <f t="shared" ca="1" si="25"/>
        <v>11588.784328819725</v>
      </c>
      <c r="Q83">
        <f t="shared" ca="1" si="44"/>
        <v>6662</v>
      </c>
      <c r="R83">
        <f t="shared" ca="1" si="26"/>
        <v>69107.501047184836</v>
      </c>
      <c r="S83">
        <f t="shared" ca="1" si="27"/>
        <v>54040.981723375196</v>
      </c>
      <c r="T83">
        <f t="shared" ca="1" si="28"/>
        <v>219305.76605219493</v>
      </c>
      <c r="U83">
        <f t="shared" ca="1" si="29"/>
        <v>222132.20437503379</v>
      </c>
      <c r="V83">
        <f t="shared" ca="1" si="30"/>
        <v>-2826.4383228388615</v>
      </c>
      <c r="X83" s="4">
        <f ca="1">IF(Table2[[#This Row],[Gnder]]="men",1,0)</f>
        <v>1</v>
      </c>
      <c r="Y83" s="5">
        <f ca="1">IF(Table2[[#This Row],[Gnder]]="women",1,0)</f>
        <v>0</v>
      </c>
      <c r="Z83" s="5"/>
      <c r="AA83" s="6"/>
      <c r="AB83" s="5"/>
      <c r="AC83" s="4">
        <f ca="1">IF(Table2[[#This Row],[field of work]]="teaching",1,0)</f>
        <v>0</v>
      </c>
      <c r="AD83" s="5">
        <f ca="1">IF(Table2[[#This Row],[field of work]]="health",1,0)</f>
        <v>0</v>
      </c>
      <c r="AE83" s="5">
        <f ca="1">IF(Table2[[#This Row],[field of work]]="IT",1,0)</f>
        <v>1</v>
      </c>
      <c r="AF83" s="5">
        <f ca="1">IF(Table2[[#This Row],[field of work]]="agriculture",1,0)</f>
        <v>0</v>
      </c>
      <c r="AG83" s="5">
        <f ca="1">IF(Table2[[#This Row],[field of work]]="contruction",1,0)</f>
        <v>0</v>
      </c>
      <c r="AH83" s="5">
        <f ca="1">IF(Table2[[#This Row],[field of work]]="genral work",1,0)</f>
        <v>0</v>
      </c>
      <c r="AI83" s="5"/>
      <c r="AJ83" s="5"/>
      <c r="AK83" s="5"/>
      <c r="AL83" s="5"/>
      <c r="AM83" s="5"/>
      <c r="AN83" s="6"/>
      <c r="AP83" s="16">
        <f t="shared" ca="1" si="45"/>
        <v>11588.784328819725</v>
      </c>
      <c r="AQ83" s="6"/>
      <c r="AR83" s="4">
        <f ca="1">IF(Table2[[#This Row],[Value of a person]]&gt;$AS$6,1,0)</f>
        <v>1</v>
      </c>
      <c r="AS83" s="5"/>
      <c r="AT83" s="5"/>
      <c r="AU83" s="6"/>
      <c r="AV83" s="23">
        <f ca="1">Table2[[#This Row],[Mortage left]]/Table2[[#This Row],[Value of house]]</f>
        <v>0.95241093812858846</v>
      </c>
      <c r="AW83" s="5">
        <f t="shared" ca="1" si="46"/>
        <v>0</v>
      </c>
      <c r="AX83" s="5"/>
      <c r="AY83" s="5"/>
      <c r="AZ83" s="4">
        <f ca="1">IF(Table2[[#This Row],[Area ]]="Area 1",Table2[[#This Row],[income]],0)</f>
        <v>0</v>
      </c>
      <c r="BA83" s="5">
        <f ca="1">IF(Table2[[#This Row],[Area ]]="Area 2",Table2[[#This Row],[income]],0)</f>
        <v>0</v>
      </c>
      <c r="BB83" s="5">
        <f ca="1">IF(Table2[[#This Row],[Area ]]="Area 3",Table2[[#This Row],[income]],0)</f>
        <v>0</v>
      </c>
      <c r="BC83" s="5">
        <f ca="1">IF(Table2[[#This Row],[Area ]]="Area 4",Table2[[#This Row],[income]],0)</f>
        <v>0</v>
      </c>
      <c r="BD83" s="5">
        <f ca="1">IF(Table2[[#This Row],[Area ]]="Area 5",Table2[[#This Row],[income]],0)</f>
        <v>38419</v>
      </c>
      <c r="BE83" s="5">
        <f ca="1">IF(Table2[[#This Row],[Area ]]="Area 6",Table2[[#This Row],[income]],0)</f>
        <v>0</v>
      </c>
      <c r="BF83" s="5">
        <f ca="1">IF(Table2[[#This Row],[Area ]]="Area 7",Table2[[#This Row],[income]],0)</f>
        <v>0</v>
      </c>
      <c r="BG83" s="5">
        <f ca="1">IF(Table2[[#This Row],[Area ]]="Area 8",Table2[[#This Row],[income]],0)</f>
        <v>0</v>
      </c>
      <c r="BH83" s="5">
        <f ca="1">IF(Table2[[#This Row],[Area ]]="Area 9",Table2[[#This Row],[income]],0)</f>
        <v>0</v>
      </c>
      <c r="BI83" s="5">
        <f ca="1">IF(Table2[[#This Row],[Area ]]="Area 10",Table2[[#This Row],[income]],0)</f>
        <v>0</v>
      </c>
      <c r="BJ83" s="5">
        <f ca="1">IF(Table2[[#This Row],[Area ]]="Area 6",Table2[[#This Row],[income]],0)</f>
        <v>0</v>
      </c>
      <c r="BK83" s="5">
        <f ca="1">IF(Table2[[#This Row],[Area ]]="Area 12",Table2[[#This Row],[income]],0)</f>
        <v>0</v>
      </c>
      <c r="BL83" s="5">
        <f ca="1">IF(Table2[[#This Row],[Area ]]="Area 13",Table2[[#This Row],[income]],0)</f>
        <v>0</v>
      </c>
      <c r="BM83" s="6">
        <f ca="1">IF(Table2[[#This Row],[Area ]]="Area 14",Table2[[#This Row],[income]],0)</f>
        <v>0</v>
      </c>
      <c r="BN83" s="4">
        <f ca="1">IF(Table2[[#This Row],[field of work]]="teaching",Table2[[#This Row],[income]],0)</f>
        <v>0</v>
      </c>
      <c r="BO83" s="5">
        <f ca="1">IF(Table2[[#This Row],[field of work]]="health",Table2[[#This Row],[income]],0)</f>
        <v>0</v>
      </c>
      <c r="BP83" s="5">
        <f ca="1">IF(Table2[[#This Row],[field of work]]="IT",Table2[[#This Row],[income]],0)</f>
        <v>38419</v>
      </c>
      <c r="BQ83" s="5">
        <f ca="1">IF(Table2[[#This Row],[field of work]]="agriculture",Table2[[#This Row],[income]],0)</f>
        <v>0</v>
      </c>
      <c r="BR83" s="5">
        <f ca="1">IF(Table2[[#This Row],[field of work]]="contruction",Table2[[#This Row],[income]],0)</f>
        <v>0</v>
      </c>
      <c r="BS83" s="6">
        <f ca="1">IF(Table2[[#This Row],[field of work]]="genral work",Table2[[#This Row],[income]],0)</f>
        <v>0</v>
      </c>
      <c r="BU83" s="4">
        <f ca="1">IF(Table2[[#This Row],[value of debts]]&gt;Table2[[#This Row],[income]],1,0)</f>
        <v>1</v>
      </c>
      <c r="BV83" s="6"/>
      <c r="BX83" s="4">
        <f ca="1">IF(Table2[[#This Row],[Net worth of person]]&gt;$BY$6,Table2[[#This Row],[age]],0)</f>
        <v>0</v>
      </c>
      <c r="BY83" s="6"/>
    </row>
    <row r="84" spans="2:77" x14ac:dyDescent="0.3">
      <c r="B84">
        <f t="shared" ca="1" si="32"/>
        <v>2</v>
      </c>
      <c r="C84" t="str">
        <f t="shared" ca="1" si="31"/>
        <v>women</v>
      </c>
      <c r="D84">
        <f t="shared" ca="1" si="33"/>
        <v>35</v>
      </c>
      <c r="E84">
        <f t="shared" ca="1" si="34"/>
        <v>3</v>
      </c>
      <c r="F84" t="str">
        <f t="shared" ca="1" si="35"/>
        <v>teaching</v>
      </c>
      <c r="G84">
        <f t="shared" ca="1" si="36"/>
        <v>3</v>
      </c>
      <c r="H84">
        <f t="shared" ca="1" si="37"/>
        <v>0</v>
      </c>
      <c r="I84">
        <f t="shared" ca="1" si="38"/>
        <v>1</v>
      </c>
      <c r="J84">
        <f t="shared" ca="1" si="39"/>
        <v>1</v>
      </c>
      <c r="K84">
        <f t="shared" ca="1" si="40"/>
        <v>27613</v>
      </c>
      <c r="L84">
        <f t="shared" ca="1" si="41"/>
        <v>2</v>
      </c>
      <c r="M84" t="str">
        <f t="shared" ca="1" si="42"/>
        <v>Area 2</v>
      </c>
      <c r="N84">
        <f t="shared" ca="1" si="24"/>
        <v>138065</v>
      </c>
      <c r="O84">
        <f t="shared" ca="1" si="43"/>
        <v>7128.721928828666</v>
      </c>
      <c r="P84">
        <f t="shared" ca="1" si="25"/>
        <v>14650.98596784236</v>
      </c>
      <c r="Q84">
        <f t="shared" ca="1" si="44"/>
        <v>12663</v>
      </c>
      <c r="R84">
        <f t="shared" ca="1" si="26"/>
        <v>544.39808701428194</v>
      </c>
      <c r="S84">
        <f t="shared" ca="1" si="27"/>
        <v>4215.3909876651906</v>
      </c>
      <c r="T84">
        <f t="shared" ca="1" si="28"/>
        <v>156931.37695550756</v>
      </c>
      <c r="U84">
        <f t="shared" ca="1" si="29"/>
        <v>20336.120015842946</v>
      </c>
      <c r="V84">
        <f t="shared" ca="1" si="30"/>
        <v>136595.2569396646</v>
      </c>
      <c r="X84" s="4">
        <f ca="1">IF(Table2[[#This Row],[Gnder]]="men",1,0)</f>
        <v>0</v>
      </c>
      <c r="Y84" s="5">
        <f ca="1">IF(Table2[[#This Row],[Gnder]]="women",1,0)</f>
        <v>1</v>
      </c>
      <c r="Z84" s="5"/>
      <c r="AA84" s="6"/>
      <c r="AB84" s="5"/>
      <c r="AC84" s="4">
        <f ca="1">IF(Table2[[#This Row],[field of work]]="teaching",1,0)</f>
        <v>1</v>
      </c>
      <c r="AD84" s="5">
        <f ca="1">IF(Table2[[#This Row],[field of work]]="health",1,0)</f>
        <v>0</v>
      </c>
      <c r="AE84" s="5">
        <f ca="1">IF(Table2[[#This Row],[field of work]]="IT",1,0)</f>
        <v>0</v>
      </c>
      <c r="AF84" s="5">
        <f ca="1">IF(Table2[[#This Row],[field of work]]="agriculture",1,0)</f>
        <v>0</v>
      </c>
      <c r="AG84" s="5">
        <f ca="1">IF(Table2[[#This Row],[field of work]]="contruction",1,0)</f>
        <v>0</v>
      </c>
      <c r="AH84" s="5">
        <f ca="1">IF(Table2[[#This Row],[field of work]]="genral work",1,0)</f>
        <v>0</v>
      </c>
      <c r="AI84" s="5"/>
      <c r="AJ84" s="5"/>
      <c r="AK84" s="5"/>
      <c r="AL84" s="5"/>
      <c r="AM84" s="5"/>
      <c r="AN84" s="6"/>
      <c r="AP84" s="16">
        <f t="shared" ca="1" si="45"/>
        <v>14650.98596784236</v>
      </c>
      <c r="AQ84" s="6"/>
      <c r="AR84" s="4">
        <f ca="1">IF(Table2[[#This Row],[Value of a person]]&gt;$AS$6,1,0)</f>
        <v>1</v>
      </c>
      <c r="AS84" s="5"/>
      <c r="AT84" s="5"/>
      <c r="AU84" s="6"/>
      <c r="AV84" s="23">
        <f ca="1">Table2[[#This Row],[Mortage left]]/Table2[[#This Row],[Value of house]]</f>
        <v>5.1633085349861774E-2</v>
      </c>
      <c r="AW84" s="5">
        <f t="shared" ca="1" si="46"/>
        <v>1</v>
      </c>
      <c r="AX84" s="5"/>
      <c r="AY84" s="5"/>
      <c r="AZ84" s="4">
        <f ca="1">IF(Table2[[#This Row],[Area ]]="Area 1",Table2[[#This Row],[income]],0)</f>
        <v>0</v>
      </c>
      <c r="BA84" s="5">
        <f ca="1">IF(Table2[[#This Row],[Area ]]="Area 2",Table2[[#This Row],[income]],0)</f>
        <v>27613</v>
      </c>
      <c r="BB84" s="5">
        <f ca="1">IF(Table2[[#This Row],[Area ]]="Area 3",Table2[[#This Row],[income]],0)</f>
        <v>0</v>
      </c>
      <c r="BC84" s="5">
        <f ca="1">IF(Table2[[#This Row],[Area ]]="Area 4",Table2[[#This Row],[income]],0)</f>
        <v>0</v>
      </c>
      <c r="BD84" s="5">
        <f ca="1">IF(Table2[[#This Row],[Area ]]="Area 5",Table2[[#This Row],[income]],0)</f>
        <v>0</v>
      </c>
      <c r="BE84" s="5">
        <f ca="1">IF(Table2[[#This Row],[Area ]]="Area 6",Table2[[#This Row],[income]],0)</f>
        <v>0</v>
      </c>
      <c r="BF84" s="5">
        <f ca="1">IF(Table2[[#This Row],[Area ]]="Area 7",Table2[[#This Row],[income]],0)</f>
        <v>0</v>
      </c>
      <c r="BG84" s="5">
        <f ca="1">IF(Table2[[#This Row],[Area ]]="Area 8",Table2[[#This Row],[income]],0)</f>
        <v>0</v>
      </c>
      <c r="BH84" s="5">
        <f ca="1">IF(Table2[[#This Row],[Area ]]="Area 9",Table2[[#This Row],[income]],0)</f>
        <v>0</v>
      </c>
      <c r="BI84" s="5">
        <f ca="1">IF(Table2[[#This Row],[Area ]]="Area 10",Table2[[#This Row],[income]],0)</f>
        <v>0</v>
      </c>
      <c r="BJ84" s="5">
        <f ca="1">IF(Table2[[#This Row],[Area ]]="Area 6",Table2[[#This Row],[income]],0)</f>
        <v>0</v>
      </c>
      <c r="BK84" s="5">
        <f ca="1">IF(Table2[[#This Row],[Area ]]="Area 12",Table2[[#This Row],[income]],0)</f>
        <v>0</v>
      </c>
      <c r="BL84" s="5">
        <f ca="1">IF(Table2[[#This Row],[Area ]]="Area 13",Table2[[#This Row],[income]],0)</f>
        <v>0</v>
      </c>
      <c r="BM84" s="6">
        <f ca="1">IF(Table2[[#This Row],[Area ]]="Area 14",Table2[[#This Row],[income]],0)</f>
        <v>0</v>
      </c>
      <c r="BN84" s="4">
        <f ca="1">IF(Table2[[#This Row],[field of work]]="teaching",Table2[[#This Row],[income]],0)</f>
        <v>27613</v>
      </c>
      <c r="BO84" s="5">
        <f ca="1">IF(Table2[[#This Row],[field of work]]="health",Table2[[#This Row],[income]],0)</f>
        <v>0</v>
      </c>
      <c r="BP84" s="5">
        <f ca="1">IF(Table2[[#This Row],[field of work]]="IT",Table2[[#This Row],[income]],0)</f>
        <v>0</v>
      </c>
      <c r="BQ84" s="5">
        <f ca="1">IF(Table2[[#This Row],[field of work]]="agriculture",Table2[[#This Row],[income]],0)</f>
        <v>0</v>
      </c>
      <c r="BR84" s="5">
        <f ca="1">IF(Table2[[#This Row],[field of work]]="contruction",Table2[[#This Row],[income]],0)</f>
        <v>0</v>
      </c>
      <c r="BS84" s="6">
        <f ca="1">IF(Table2[[#This Row],[field of work]]="genral work",Table2[[#This Row],[income]],0)</f>
        <v>0</v>
      </c>
      <c r="BU84" s="4">
        <f ca="1">IF(Table2[[#This Row],[value of debts]]&gt;Table2[[#This Row],[income]],1,0)</f>
        <v>0</v>
      </c>
      <c r="BV84" s="6"/>
      <c r="BX84" s="4">
        <f ca="1">IF(Table2[[#This Row],[Net worth of person]]&gt;$BY$6,Table2[[#This Row],[age]],0)</f>
        <v>35</v>
      </c>
      <c r="BY84" s="6"/>
    </row>
    <row r="85" spans="2:77" x14ac:dyDescent="0.3">
      <c r="B85">
        <f t="shared" ca="1" si="32"/>
        <v>1</v>
      </c>
      <c r="C85" t="str">
        <f t="shared" ca="1" si="31"/>
        <v>men</v>
      </c>
      <c r="D85">
        <f t="shared" ca="1" si="33"/>
        <v>43</v>
      </c>
      <c r="E85">
        <f t="shared" ca="1" si="34"/>
        <v>3</v>
      </c>
      <c r="F85" t="str">
        <f t="shared" ca="1" si="35"/>
        <v>teaching</v>
      </c>
      <c r="G85">
        <f t="shared" ca="1" si="36"/>
        <v>2</v>
      </c>
      <c r="H85">
        <f t="shared" ca="1" si="37"/>
        <v>0</v>
      </c>
      <c r="I85">
        <f t="shared" ca="1" si="38"/>
        <v>2</v>
      </c>
      <c r="J85">
        <f t="shared" ca="1" si="39"/>
        <v>1</v>
      </c>
      <c r="K85">
        <f t="shared" ca="1" si="40"/>
        <v>53390</v>
      </c>
      <c r="L85">
        <f t="shared" ca="1" si="41"/>
        <v>7</v>
      </c>
      <c r="M85" t="str">
        <f t="shared" ca="1" si="42"/>
        <v>Area 7</v>
      </c>
      <c r="N85">
        <f t="shared" ca="1" si="24"/>
        <v>213560</v>
      </c>
      <c r="O85">
        <f t="shared" ca="1" si="43"/>
        <v>120381.33699975988</v>
      </c>
      <c r="P85">
        <f t="shared" ca="1" si="25"/>
        <v>39802.703335369988</v>
      </c>
      <c r="Q85">
        <f t="shared" ca="1" si="44"/>
        <v>29840</v>
      </c>
      <c r="R85">
        <f t="shared" ca="1" si="26"/>
        <v>90839.559410238246</v>
      </c>
      <c r="S85">
        <f t="shared" ca="1" si="27"/>
        <v>6695.6694770123177</v>
      </c>
      <c r="T85">
        <f t="shared" ca="1" si="28"/>
        <v>260058.37281238232</v>
      </c>
      <c r="U85">
        <f t="shared" ca="1" si="29"/>
        <v>241060.89640999812</v>
      </c>
      <c r="V85">
        <f t="shared" ca="1" si="30"/>
        <v>18997.4764023842</v>
      </c>
      <c r="X85" s="4">
        <f ca="1">IF(Table2[[#This Row],[Gnder]]="men",1,0)</f>
        <v>1</v>
      </c>
      <c r="Y85" s="5">
        <f ca="1">IF(Table2[[#This Row],[Gnder]]="women",1,0)</f>
        <v>0</v>
      </c>
      <c r="Z85" s="5"/>
      <c r="AA85" s="6"/>
      <c r="AB85" s="5"/>
      <c r="AC85" s="4">
        <f ca="1">IF(Table2[[#This Row],[field of work]]="teaching",1,0)</f>
        <v>1</v>
      </c>
      <c r="AD85" s="5">
        <f ca="1">IF(Table2[[#This Row],[field of work]]="health",1,0)</f>
        <v>0</v>
      </c>
      <c r="AE85" s="5">
        <f ca="1">IF(Table2[[#This Row],[field of work]]="IT",1,0)</f>
        <v>0</v>
      </c>
      <c r="AF85" s="5">
        <f ca="1">IF(Table2[[#This Row],[field of work]]="agriculture",1,0)</f>
        <v>0</v>
      </c>
      <c r="AG85" s="5">
        <f ca="1">IF(Table2[[#This Row],[field of work]]="contruction",1,0)</f>
        <v>0</v>
      </c>
      <c r="AH85" s="5">
        <f ca="1">IF(Table2[[#This Row],[field of work]]="genral work",1,0)</f>
        <v>0</v>
      </c>
      <c r="AI85" s="5"/>
      <c r="AJ85" s="5"/>
      <c r="AK85" s="5"/>
      <c r="AL85" s="5"/>
      <c r="AM85" s="5"/>
      <c r="AN85" s="6"/>
      <c r="AP85" s="16">
        <f t="shared" ca="1" si="45"/>
        <v>39802.703335369988</v>
      </c>
      <c r="AQ85" s="6"/>
      <c r="AR85" s="4">
        <f ca="1">IF(Table2[[#This Row],[Value of a person]]&gt;$AS$6,1,0)</f>
        <v>1</v>
      </c>
      <c r="AS85" s="5"/>
      <c r="AT85" s="5"/>
      <c r="AU85" s="6"/>
      <c r="AV85" s="23">
        <f ca="1">Table2[[#This Row],[Mortage left]]/Table2[[#This Row],[Value of house]]</f>
        <v>0.56368859805094529</v>
      </c>
      <c r="AW85" s="5">
        <f t="shared" ca="1" si="46"/>
        <v>0</v>
      </c>
      <c r="AX85" s="5"/>
      <c r="AY85" s="5"/>
      <c r="AZ85" s="4">
        <f ca="1">IF(Table2[[#This Row],[Area ]]="Area 1",Table2[[#This Row],[income]],0)</f>
        <v>0</v>
      </c>
      <c r="BA85" s="5">
        <f ca="1">IF(Table2[[#This Row],[Area ]]="Area 2",Table2[[#This Row],[income]],0)</f>
        <v>0</v>
      </c>
      <c r="BB85" s="5">
        <f ca="1">IF(Table2[[#This Row],[Area ]]="Area 3",Table2[[#This Row],[income]],0)</f>
        <v>0</v>
      </c>
      <c r="BC85" s="5">
        <f ca="1">IF(Table2[[#This Row],[Area ]]="Area 4",Table2[[#This Row],[income]],0)</f>
        <v>0</v>
      </c>
      <c r="BD85" s="5">
        <f ca="1">IF(Table2[[#This Row],[Area ]]="Area 5",Table2[[#This Row],[income]],0)</f>
        <v>0</v>
      </c>
      <c r="BE85" s="5">
        <f ca="1">IF(Table2[[#This Row],[Area ]]="Area 6",Table2[[#This Row],[income]],0)</f>
        <v>0</v>
      </c>
      <c r="BF85" s="5">
        <f ca="1">IF(Table2[[#This Row],[Area ]]="Area 7",Table2[[#This Row],[income]],0)</f>
        <v>53390</v>
      </c>
      <c r="BG85" s="5">
        <f ca="1">IF(Table2[[#This Row],[Area ]]="Area 8",Table2[[#This Row],[income]],0)</f>
        <v>0</v>
      </c>
      <c r="BH85" s="5">
        <f ca="1">IF(Table2[[#This Row],[Area ]]="Area 9",Table2[[#This Row],[income]],0)</f>
        <v>0</v>
      </c>
      <c r="BI85" s="5">
        <f ca="1">IF(Table2[[#This Row],[Area ]]="Area 10",Table2[[#This Row],[income]],0)</f>
        <v>0</v>
      </c>
      <c r="BJ85" s="5">
        <f ca="1">IF(Table2[[#This Row],[Area ]]="Area 6",Table2[[#This Row],[income]],0)</f>
        <v>0</v>
      </c>
      <c r="BK85" s="5">
        <f ca="1">IF(Table2[[#This Row],[Area ]]="Area 12",Table2[[#This Row],[income]],0)</f>
        <v>0</v>
      </c>
      <c r="BL85" s="5">
        <f ca="1">IF(Table2[[#This Row],[Area ]]="Area 13",Table2[[#This Row],[income]],0)</f>
        <v>0</v>
      </c>
      <c r="BM85" s="6">
        <f ca="1">IF(Table2[[#This Row],[Area ]]="Area 14",Table2[[#This Row],[income]],0)</f>
        <v>0</v>
      </c>
      <c r="BN85" s="4">
        <f ca="1">IF(Table2[[#This Row],[field of work]]="teaching",Table2[[#This Row],[income]],0)</f>
        <v>53390</v>
      </c>
      <c r="BO85" s="5">
        <f ca="1">IF(Table2[[#This Row],[field of work]]="health",Table2[[#This Row],[income]],0)</f>
        <v>0</v>
      </c>
      <c r="BP85" s="5">
        <f ca="1">IF(Table2[[#This Row],[field of work]]="IT",Table2[[#This Row],[income]],0)</f>
        <v>0</v>
      </c>
      <c r="BQ85" s="5">
        <f ca="1">IF(Table2[[#This Row],[field of work]]="agriculture",Table2[[#This Row],[income]],0)</f>
        <v>0</v>
      </c>
      <c r="BR85" s="5">
        <f ca="1">IF(Table2[[#This Row],[field of work]]="contruction",Table2[[#This Row],[income]],0)</f>
        <v>0</v>
      </c>
      <c r="BS85" s="6">
        <f ca="1">IF(Table2[[#This Row],[field of work]]="genral work",Table2[[#This Row],[income]],0)</f>
        <v>0</v>
      </c>
      <c r="BU85" s="4">
        <f ca="1">IF(Table2[[#This Row],[value of debts]]&gt;Table2[[#This Row],[income]],1,0)</f>
        <v>1</v>
      </c>
      <c r="BV85" s="6"/>
      <c r="BX85" s="4">
        <f ca="1">IF(Table2[[#This Row],[Net worth of person]]&gt;$BY$6,Table2[[#This Row],[age]],0)</f>
        <v>0</v>
      </c>
      <c r="BY85" s="6"/>
    </row>
    <row r="86" spans="2:77" x14ac:dyDescent="0.3">
      <c r="B86">
        <f t="shared" ca="1" si="32"/>
        <v>1</v>
      </c>
      <c r="C86" t="str">
        <f t="shared" ca="1" si="31"/>
        <v>men</v>
      </c>
      <c r="D86">
        <f t="shared" ca="1" si="33"/>
        <v>38</v>
      </c>
      <c r="E86">
        <f t="shared" ca="1" si="34"/>
        <v>6</v>
      </c>
      <c r="F86" t="str">
        <f t="shared" ca="1" si="35"/>
        <v>contruction</v>
      </c>
      <c r="G86">
        <f t="shared" ca="1" si="36"/>
        <v>3</v>
      </c>
      <c r="H86">
        <f t="shared" ca="1" si="37"/>
        <v>0</v>
      </c>
      <c r="I86">
        <f t="shared" ca="1" si="38"/>
        <v>4</v>
      </c>
      <c r="J86">
        <f t="shared" ca="1" si="39"/>
        <v>2</v>
      </c>
      <c r="K86">
        <f t="shared" ca="1" si="40"/>
        <v>42842</v>
      </c>
      <c r="L86">
        <f t="shared" ca="1" si="41"/>
        <v>8</v>
      </c>
      <c r="M86" t="str">
        <f t="shared" ca="1" si="42"/>
        <v>Area 8</v>
      </c>
      <c r="N86">
        <f t="shared" ca="1" si="24"/>
        <v>171368</v>
      </c>
      <c r="O86">
        <f t="shared" ca="1" si="43"/>
        <v>144895.44897658131</v>
      </c>
      <c r="P86">
        <f t="shared" ca="1" si="25"/>
        <v>72804.695032546369</v>
      </c>
      <c r="Q86">
        <f t="shared" ca="1" si="44"/>
        <v>32120</v>
      </c>
      <c r="R86">
        <f t="shared" ca="1" si="26"/>
        <v>72829.646069572176</v>
      </c>
      <c r="S86">
        <f t="shared" ca="1" si="27"/>
        <v>7724.1661330834158</v>
      </c>
      <c r="T86">
        <f t="shared" ca="1" si="28"/>
        <v>251896.86116562976</v>
      </c>
      <c r="U86">
        <f t="shared" ca="1" si="29"/>
        <v>249845.09504615347</v>
      </c>
      <c r="V86">
        <f t="shared" ca="1" si="30"/>
        <v>2051.7661194762914</v>
      </c>
      <c r="X86" s="4">
        <f ca="1">IF(Table2[[#This Row],[Gnder]]="men",1,0)</f>
        <v>1</v>
      </c>
      <c r="Y86" s="5">
        <f ca="1">IF(Table2[[#This Row],[Gnder]]="women",1,0)</f>
        <v>0</v>
      </c>
      <c r="Z86" s="5"/>
      <c r="AA86" s="6"/>
      <c r="AB86" s="5"/>
      <c r="AC86" s="4">
        <f ca="1">IF(Table2[[#This Row],[field of work]]="teaching",1,0)</f>
        <v>0</v>
      </c>
      <c r="AD86" s="5">
        <f ca="1">IF(Table2[[#This Row],[field of work]]="health",1,0)</f>
        <v>0</v>
      </c>
      <c r="AE86" s="5">
        <f ca="1">IF(Table2[[#This Row],[field of work]]="IT",1,0)</f>
        <v>0</v>
      </c>
      <c r="AF86" s="5">
        <f ca="1">IF(Table2[[#This Row],[field of work]]="agriculture",1,0)</f>
        <v>0</v>
      </c>
      <c r="AG86" s="5">
        <f ca="1">IF(Table2[[#This Row],[field of work]]="contruction",1,0)</f>
        <v>1</v>
      </c>
      <c r="AH86" s="5">
        <f ca="1">IF(Table2[[#This Row],[field of work]]="genral work",1,0)</f>
        <v>0</v>
      </c>
      <c r="AI86" s="5"/>
      <c r="AJ86" s="5"/>
      <c r="AK86" s="5"/>
      <c r="AL86" s="5"/>
      <c r="AM86" s="5"/>
      <c r="AN86" s="6"/>
      <c r="AP86" s="16">
        <f t="shared" ca="1" si="45"/>
        <v>36402.347516273185</v>
      </c>
      <c r="AQ86" s="6"/>
      <c r="AR86" s="4">
        <f ca="1">IF(Table2[[#This Row],[Value of a person]]&gt;$AS$6,1,0)</f>
        <v>1</v>
      </c>
      <c r="AS86" s="5"/>
      <c r="AT86" s="5"/>
      <c r="AU86" s="6"/>
      <c r="AV86" s="23">
        <f ca="1">Table2[[#This Row],[Mortage left]]/Table2[[#This Row],[Value of house]]</f>
        <v>0.84552220354197583</v>
      </c>
      <c r="AW86" s="5">
        <f t="shared" ca="1" si="46"/>
        <v>0</v>
      </c>
      <c r="AX86" s="5"/>
      <c r="AY86" s="5"/>
      <c r="AZ86" s="4">
        <f ca="1">IF(Table2[[#This Row],[Area ]]="Area 1",Table2[[#This Row],[income]],0)</f>
        <v>0</v>
      </c>
      <c r="BA86" s="5">
        <f ca="1">IF(Table2[[#This Row],[Area ]]="Area 2",Table2[[#This Row],[income]],0)</f>
        <v>0</v>
      </c>
      <c r="BB86" s="5">
        <f ca="1">IF(Table2[[#This Row],[Area ]]="Area 3",Table2[[#This Row],[income]],0)</f>
        <v>0</v>
      </c>
      <c r="BC86" s="5">
        <f ca="1">IF(Table2[[#This Row],[Area ]]="Area 4",Table2[[#This Row],[income]],0)</f>
        <v>0</v>
      </c>
      <c r="BD86" s="5">
        <f ca="1">IF(Table2[[#This Row],[Area ]]="Area 5",Table2[[#This Row],[income]],0)</f>
        <v>0</v>
      </c>
      <c r="BE86" s="5">
        <f ca="1">IF(Table2[[#This Row],[Area ]]="Area 6",Table2[[#This Row],[income]],0)</f>
        <v>0</v>
      </c>
      <c r="BF86" s="5">
        <f ca="1">IF(Table2[[#This Row],[Area ]]="Area 7",Table2[[#This Row],[income]],0)</f>
        <v>0</v>
      </c>
      <c r="BG86" s="5">
        <f ca="1">IF(Table2[[#This Row],[Area ]]="Area 8",Table2[[#This Row],[income]],0)</f>
        <v>42842</v>
      </c>
      <c r="BH86" s="5">
        <f ca="1">IF(Table2[[#This Row],[Area ]]="Area 9",Table2[[#This Row],[income]],0)</f>
        <v>0</v>
      </c>
      <c r="BI86" s="5">
        <f ca="1">IF(Table2[[#This Row],[Area ]]="Area 10",Table2[[#This Row],[income]],0)</f>
        <v>0</v>
      </c>
      <c r="BJ86" s="5">
        <f ca="1">IF(Table2[[#This Row],[Area ]]="Area 6",Table2[[#This Row],[income]],0)</f>
        <v>0</v>
      </c>
      <c r="BK86" s="5">
        <f ca="1">IF(Table2[[#This Row],[Area ]]="Area 12",Table2[[#This Row],[income]],0)</f>
        <v>0</v>
      </c>
      <c r="BL86" s="5">
        <f ca="1">IF(Table2[[#This Row],[Area ]]="Area 13",Table2[[#This Row],[income]],0)</f>
        <v>0</v>
      </c>
      <c r="BM86" s="6">
        <f ca="1">IF(Table2[[#This Row],[Area ]]="Area 14",Table2[[#This Row],[income]],0)</f>
        <v>0</v>
      </c>
      <c r="BN86" s="4">
        <f ca="1">IF(Table2[[#This Row],[field of work]]="teaching",Table2[[#This Row],[income]],0)</f>
        <v>0</v>
      </c>
      <c r="BO86" s="5">
        <f ca="1">IF(Table2[[#This Row],[field of work]]="health",Table2[[#This Row],[income]],0)</f>
        <v>0</v>
      </c>
      <c r="BP86" s="5">
        <f ca="1">IF(Table2[[#This Row],[field of work]]="IT",Table2[[#This Row],[income]],0)</f>
        <v>0</v>
      </c>
      <c r="BQ86" s="5">
        <f ca="1">IF(Table2[[#This Row],[field of work]]="agriculture",Table2[[#This Row],[income]],0)</f>
        <v>0</v>
      </c>
      <c r="BR86" s="5">
        <f ca="1">IF(Table2[[#This Row],[field of work]]="contruction",Table2[[#This Row],[income]],0)</f>
        <v>42842</v>
      </c>
      <c r="BS86" s="6">
        <f ca="1">IF(Table2[[#This Row],[field of work]]="genral work",Table2[[#This Row],[income]],0)</f>
        <v>0</v>
      </c>
      <c r="BU86" s="4">
        <f ca="1">IF(Table2[[#This Row],[value of debts]]&gt;Table2[[#This Row],[income]],1,0)</f>
        <v>1</v>
      </c>
      <c r="BV86" s="6"/>
      <c r="BX86" s="4">
        <f ca="1">IF(Table2[[#This Row],[Net worth of person]]&gt;$BY$6,Table2[[#This Row],[age]],0)</f>
        <v>0</v>
      </c>
      <c r="BY86" s="6"/>
    </row>
    <row r="87" spans="2:77" x14ac:dyDescent="0.3">
      <c r="B87">
        <f t="shared" ca="1" si="32"/>
        <v>1</v>
      </c>
      <c r="C87" t="str">
        <f t="shared" ca="1" si="31"/>
        <v>men</v>
      </c>
      <c r="D87">
        <f t="shared" ca="1" si="33"/>
        <v>29</v>
      </c>
      <c r="E87">
        <f t="shared" ca="1" si="34"/>
        <v>3</v>
      </c>
      <c r="F87" t="str">
        <f t="shared" ca="1" si="35"/>
        <v>teaching</v>
      </c>
      <c r="G87">
        <f t="shared" ca="1" si="36"/>
        <v>2</v>
      </c>
      <c r="H87">
        <f t="shared" ca="1" si="37"/>
        <v>0</v>
      </c>
      <c r="I87">
        <f t="shared" ca="1" si="38"/>
        <v>1</v>
      </c>
      <c r="J87">
        <f t="shared" ca="1" si="39"/>
        <v>2</v>
      </c>
      <c r="K87">
        <f t="shared" ca="1" si="40"/>
        <v>40824</v>
      </c>
      <c r="L87">
        <f t="shared" ca="1" si="41"/>
        <v>5</v>
      </c>
      <c r="M87" t="str">
        <f t="shared" ca="1" si="42"/>
        <v>Area 5</v>
      </c>
      <c r="N87">
        <f t="shared" ca="1" si="24"/>
        <v>204120</v>
      </c>
      <c r="O87">
        <f t="shared" ca="1" si="43"/>
        <v>98838.584107538045</v>
      </c>
      <c r="P87">
        <f t="shared" ca="1" si="25"/>
        <v>66105.987137462216</v>
      </c>
      <c r="Q87">
        <f t="shared" ca="1" si="44"/>
        <v>40821</v>
      </c>
      <c r="R87">
        <f t="shared" ca="1" si="26"/>
        <v>41891.863952962114</v>
      </c>
      <c r="S87">
        <f t="shared" ca="1" si="27"/>
        <v>48616.611215945341</v>
      </c>
      <c r="T87">
        <f t="shared" ca="1" si="28"/>
        <v>318842.59835340758</v>
      </c>
      <c r="U87">
        <f t="shared" ca="1" si="29"/>
        <v>181551.44806050014</v>
      </c>
      <c r="V87">
        <f t="shared" ca="1" si="30"/>
        <v>137291.15029290743</v>
      </c>
      <c r="X87" s="4">
        <f ca="1">IF(Table2[[#This Row],[Gnder]]="men",1,0)</f>
        <v>1</v>
      </c>
      <c r="Y87" s="5">
        <f ca="1">IF(Table2[[#This Row],[Gnder]]="women",1,0)</f>
        <v>0</v>
      </c>
      <c r="Z87" s="5"/>
      <c r="AA87" s="6"/>
      <c r="AB87" s="5"/>
      <c r="AC87" s="4">
        <f ca="1">IF(Table2[[#This Row],[field of work]]="teaching",1,0)</f>
        <v>1</v>
      </c>
      <c r="AD87" s="5">
        <f ca="1">IF(Table2[[#This Row],[field of work]]="health",1,0)</f>
        <v>0</v>
      </c>
      <c r="AE87" s="5">
        <f ca="1">IF(Table2[[#This Row],[field of work]]="IT",1,0)</f>
        <v>0</v>
      </c>
      <c r="AF87" s="5">
        <f ca="1">IF(Table2[[#This Row],[field of work]]="agriculture",1,0)</f>
        <v>0</v>
      </c>
      <c r="AG87" s="5">
        <f ca="1">IF(Table2[[#This Row],[field of work]]="contruction",1,0)</f>
        <v>0</v>
      </c>
      <c r="AH87" s="5">
        <f ca="1">IF(Table2[[#This Row],[field of work]]="genral work",1,0)</f>
        <v>0</v>
      </c>
      <c r="AI87" s="5"/>
      <c r="AJ87" s="5"/>
      <c r="AK87" s="5"/>
      <c r="AL87" s="5"/>
      <c r="AM87" s="5"/>
      <c r="AN87" s="6"/>
      <c r="AP87" s="16">
        <f t="shared" ca="1" si="45"/>
        <v>33052.993568731108</v>
      </c>
      <c r="AQ87" s="6"/>
      <c r="AR87" s="4">
        <f ca="1">IF(Table2[[#This Row],[Value of a person]]&gt;$AS$6,1,0)</f>
        <v>1</v>
      </c>
      <c r="AS87" s="5"/>
      <c r="AT87" s="5"/>
      <c r="AU87" s="6"/>
      <c r="AV87" s="23">
        <f ca="1">Table2[[#This Row],[Mortage left]]/Table2[[#This Row],[Value of house]]</f>
        <v>0.48421802913745859</v>
      </c>
      <c r="AW87" s="5">
        <f t="shared" ca="1" si="46"/>
        <v>0</v>
      </c>
      <c r="AX87" s="5"/>
      <c r="AY87" s="5"/>
      <c r="AZ87" s="4">
        <f ca="1">IF(Table2[[#This Row],[Area ]]="Area 1",Table2[[#This Row],[income]],0)</f>
        <v>0</v>
      </c>
      <c r="BA87" s="5">
        <f ca="1">IF(Table2[[#This Row],[Area ]]="Area 2",Table2[[#This Row],[income]],0)</f>
        <v>0</v>
      </c>
      <c r="BB87" s="5">
        <f ca="1">IF(Table2[[#This Row],[Area ]]="Area 3",Table2[[#This Row],[income]],0)</f>
        <v>0</v>
      </c>
      <c r="BC87" s="5">
        <f ca="1">IF(Table2[[#This Row],[Area ]]="Area 4",Table2[[#This Row],[income]],0)</f>
        <v>0</v>
      </c>
      <c r="BD87" s="5">
        <f ca="1">IF(Table2[[#This Row],[Area ]]="Area 5",Table2[[#This Row],[income]],0)</f>
        <v>40824</v>
      </c>
      <c r="BE87" s="5">
        <f ca="1">IF(Table2[[#This Row],[Area ]]="Area 6",Table2[[#This Row],[income]],0)</f>
        <v>0</v>
      </c>
      <c r="BF87" s="5">
        <f ca="1">IF(Table2[[#This Row],[Area ]]="Area 7",Table2[[#This Row],[income]],0)</f>
        <v>0</v>
      </c>
      <c r="BG87" s="5">
        <f ca="1">IF(Table2[[#This Row],[Area ]]="Area 8",Table2[[#This Row],[income]],0)</f>
        <v>0</v>
      </c>
      <c r="BH87" s="5">
        <f ca="1">IF(Table2[[#This Row],[Area ]]="Area 9",Table2[[#This Row],[income]],0)</f>
        <v>0</v>
      </c>
      <c r="BI87" s="5">
        <f ca="1">IF(Table2[[#This Row],[Area ]]="Area 10",Table2[[#This Row],[income]],0)</f>
        <v>0</v>
      </c>
      <c r="BJ87" s="5">
        <f ca="1">IF(Table2[[#This Row],[Area ]]="Area 6",Table2[[#This Row],[income]],0)</f>
        <v>0</v>
      </c>
      <c r="BK87" s="5">
        <f ca="1">IF(Table2[[#This Row],[Area ]]="Area 12",Table2[[#This Row],[income]],0)</f>
        <v>0</v>
      </c>
      <c r="BL87" s="5">
        <f ca="1">IF(Table2[[#This Row],[Area ]]="Area 13",Table2[[#This Row],[income]],0)</f>
        <v>0</v>
      </c>
      <c r="BM87" s="6">
        <f ca="1">IF(Table2[[#This Row],[Area ]]="Area 14",Table2[[#This Row],[income]],0)</f>
        <v>0</v>
      </c>
      <c r="BN87" s="4">
        <f ca="1">IF(Table2[[#This Row],[field of work]]="teaching",Table2[[#This Row],[income]],0)</f>
        <v>40824</v>
      </c>
      <c r="BO87" s="5">
        <f ca="1">IF(Table2[[#This Row],[field of work]]="health",Table2[[#This Row],[income]],0)</f>
        <v>0</v>
      </c>
      <c r="BP87" s="5">
        <f ca="1">IF(Table2[[#This Row],[field of work]]="IT",Table2[[#This Row],[income]],0)</f>
        <v>0</v>
      </c>
      <c r="BQ87" s="5">
        <f ca="1">IF(Table2[[#This Row],[field of work]]="agriculture",Table2[[#This Row],[income]],0)</f>
        <v>0</v>
      </c>
      <c r="BR87" s="5">
        <f ca="1">IF(Table2[[#This Row],[field of work]]="contruction",Table2[[#This Row],[income]],0)</f>
        <v>0</v>
      </c>
      <c r="BS87" s="6">
        <f ca="1">IF(Table2[[#This Row],[field of work]]="genral work",Table2[[#This Row],[income]],0)</f>
        <v>0</v>
      </c>
      <c r="BU87" s="4">
        <f ca="1">IF(Table2[[#This Row],[value of debts]]&gt;Table2[[#This Row],[income]],1,0)</f>
        <v>1</v>
      </c>
      <c r="BV87" s="6"/>
      <c r="BX87" s="4">
        <f ca="1">IF(Table2[[#This Row],[Net worth of person]]&gt;$BY$6,Table2[[#This Row],[age]],0)</f>
        <v>29</v>
      </c>
      <c r="BY87" s="6"/>
    </row>
    <row r="88" spans="2:77" x14ac:dyDescent="0.3">
      <c r="B88">
        <f t="shared" ca="1" si="32"/>
        <v>1</v>
      </c>
      <c r="C88" t="str">
        <f t="shared" ca="1" si="31"/>
        <v>men</v>
      </c>
      <c r="D88">
        <f t="shared" ca="1" si="33"/>
        <v>41</v>
      </c>
      <c r="E88">
        <f t="shared" ca="1" si="34"/>
        <v>2</v>
      </c>
      <c r="F88" t="str">
        <f t="shared" ca="1" si="35"/>
        <v>IT</v>
      </c>
      <c r="G88">
        <f t="shared" ca="1" si="36"/>
        <v>3</v>
      </c>
      <c r="H88">
        <f t="shared" ca="1" si="37"/>
        <v>0</v>
      </c>
      <c r="I88">
        <f t="shared" ca="1" si="38"/>
        <v>3</v>
      </c>
      <c r="J88">
        <f t="shared" ca="1" si="39"/>
        <v>1</v>
      </c>
      <c r="K88">
        <f t="shared" ca="1" si="40"/>
        <v>26436</v>
      </c>
      <c r="L88">
        <f t="shared" ca="1" si="41"/>
        <v>4</v>
      </c>
      <c r="M88" t="str">
        <f t="shared" ca="1" si="42"/>
        <v>Area 4</v>
      </c>
      <c r="N88">
        <f t="shared" ca="1" si="24"/>
        <v>79308</v>
      </c>
      <c r="O88">
        <f t="shared" ca="1" si="43"/>
        <v>43185.943970697073</v>
      </c>
      <c r="P88">
        <f t="shared" ca="1" si="25"/>
        <v>8452.6418898423581</v>
      </c>
      <c r="Q88">
        <f t="shared" ca="1" si="44"/>
        <v>7920</v>
      </c>
      <c r="R88">
        <f t="shared" ca="1" si="26"/>
        <v>30916.969094605178</v>
      </c>
      <c r="S88">
        <f t="shared" ca="1" si="27"/>
        <v>28048.137386748796</v>
      </c>
      <c r="T88">
        <f t="shared" ca="1" si="28"/>
        <v>115808.77927659116</v>
      </c>
      <c r="U88">
        <f t="shared" ca="1" si="29"/>
        <v>82022.913065302244</v>
      </c>
      <c r="V88">
        <f t="shared" ca="1" si="30"/>
        <v>33785.866211288914</v>
      </c>
      <c r="X88" s="4">
        <f ca="1">IF(Table2[[#This Row],[Gnder]]="men",1,0)</f>
        <v>1</v>
      </c>
      <c r="Y88" s="5">
        <f ca="1">IF(Table2[[#This Row],[Gnder]]="women",1,0)</f>
        <v>0</v>
      </c>
      <c r="Z88" s="5"/>
      <c r="AA88" s="6"/>
      <c r="AB88" s="5"/>
      <c r="AC88" s="4">
        <f ca="1">IF(Table2[[#This Row],[field of work]]="teaching",1,0)</f>
        <v>0</v>
      </c>
      <c r="AD88" s="5">
        <f ca="1">IF(Table2[[#This Row],[field of work]]="health",1,0)</f>
        <v>0</v>
      </c>
      <c r="AE88" s="5">
        <f ca="1">IF(Table2[[#This Row],[field of work]]="IT",1,0)</f>
        <v>1</v>
      </c>
      <c r="AF88" s="5">
        <f ca="1">IF(Table2[[#This Row],[field of work]]="agriculture",1,0)</f>
        <v>0</v>
      </c>
      <c r="AG88" s="5">
        <f ca="1">IF(Table2[[#This Row],[field of work]]="contruction",1,0)</f>
        <v>0</v>
      </c>
      <c r="AH88" s="5">
        <f ca="1">IF(Table2[[#This Row],[field of work]]="genral work",1,0)</f>
        <v>0</v>
      </c>
      <c r="AI88" s="5"/>
      <c r="AJ88" s="5"/>
      <c r="AK88" s="5"/>
      <c r="AL88" s="5"/>
      <c r="AM88" s="5"/>
      <c r="AN88" s="6"/>
      <c r="AP88" s="16">
        <f t="shared" ca="1" si="45"/>
        <v>8452.6418898423581</v>
      </c>
      <c r="AQ88" s="6"/>
      <c r="AR88" s="4">
        <f ca="1">IF(Table2[[#This Row],[Value of a person]]&gt;$AS$6,1,0)</f>
        <v>1</v>
      </c>
      <c r="AS88" s="5"/>
      <c r="AT88" s="5"/>
      <c r="AU88" s="6"/>
      <c r="AV88" s="23">
        <f ca="1">Table2[[#This Row],[Mortage left]]/Table2[[#This Row],[Value of house]]</f>
        <v>0.5445345232599117</v>
      </c>
      <c r="AW88" s="5">
        <f t="shared" ca="1" si="46"/>
        <v>0</v>
      </c>
      <c r="AX88" s="5"/>
      <c r="AY88" s="5"/>
      <c r="AZ88" s="4">
        <f ca="1">IF(Table2[[#This Row],[Area ]]="Area 1",Table2[[#This Row],[income]],0)</f>
        <v>0</v>
      </c>
      <c r="BA88" s="5">
        <f ca="1">IF(Table2[[#This Row],[Area ]]="Area 2",Table2[[#This Row],[income]],0)</f>
        <v>0</v>
      </c>
      <c r="BB88" s="5">
        <f ca="1">IF(Table2[[#This Row],[Area ]]="Area 3",Table2[[#This Row],[income]],0)</f>
        <v>0</v>
      </c>
      <c r="BC88" s="5">
        <f ca="1">IF(Table2[[#This Row],[Area ]]="Area 4",Table2[[#This Row],[income]],0)</f>
        <v>26436</v>
      </c>
      <c r="BD88" s="5">
        <f ca="1">IF(Table2[[#This Row],[Area ]]="Area 5",Table2[[#This Row],[income]],0)</f>
        <v>0</v>
      </c>
      <c r="BE88" s="5">
        <f ca="1">IF(Table2[[#This Row],[Area ]]="Area 6",Table2[[#This Row],[income]],0)</f>
        <v>0</v>
      </c>
      <c r="BF88" s="5">
        <f ca="1">IF(Table2[[#This Row],[Area ]]="Area 7",Table2[[#This Row],[income]],0)</f>
        <v>0</v>
      </c>
      <c r="BG88" s="5">
        <f ca="1">IF(Table2[[#This Row],[Area ]]="Area 8",Table2[[#This Row],[income]],0)</f>
        <v>0</v>
      </c>
      <c r="BH88" s="5">
        <f ca="1">IF(Table2[[#This Row],[Area ]]="Area 9",Table2[[#This Row],[income]],0)</f>
        <v>0</v>
      </c>
      <c r="BI88" s="5">
        <f ca="1">IF(Table2[[#This Row],[Area ]]="Area 10",Table2[[#This Row],[income]],0)</f>
        <v>0</v>
      </c>
      <c r="BJ88" s="5">
        <f ca="1">IF(Table2[[#This Row],[Area ]]="Area 6",Table2[[#This Row],[income]],0)</f>
        <v>0</v>
      </c>
      <c r="BK88" s="5">
        <f ca="1">IF(Table2[[#This Row],[Area ]]="Area 12",Table2[[#This Row],[income]],0)</f>
        <v>0</v>
      </c>
      <c r="BL88" s="5">
        <f ca="1">IF(Table2[[#This Row],[Area ]]="Area 13",Table2[[#This Row],[income]],0)</f>
        <v>0</v>
      </c>
      <c r="BM88" s="6">
        <f ca="1">IF(Table2[[#This Row],[Area ]]="Area 14",Table2[[#This Row],[income]],0)</f>
        <v>0</v>
      </c>
      <c r="BN88" s="4">
        <f ca="1">IF(Table2[[#This Row],[field of work]]="teaching",Table2[[#This Row],[income]],0)</f>
        <v>0</v>
      </c>
      <c r="BO88" s="5">
        <f ca="1">IF(Table2[[#This Row],[field of work]]="health",Table2[[#This Row],[income]],0)</f>
        <v>0</v>
      </c>
      <c r="BP88" s="5">
        <f ca="1">IF(Table2[[#This Row],[field of work]]="IT",Table2[[#This Row],[income]],0)</f>
        <v>26436</v>
      </c>
      <c r="BQ88" s="5">
        <f ca="1">IF(Table2[[#This Row],[field of work]]="agriculture",Table2[[#This Row],[income]],0)</f>
        <v>0</v>
      </c>
      <c r="BR88" s="5">
        <f ca="1">IF(Table2[[#This Row],[field of work]]="contruction",Table2[[#This Row],[income]],0)</f>
        <v>0</v>
      </c>
      <c r="BS88" s="6">
        <f ca="1">IF(Table2[[#This Row],[field of work]]="genral work",Table2[[#This Row],[income]],0)</f>
        <v>0</v>
      </c>
      <c r="BU88" s="4">
        <f ca="1">IF(Table2[[#This Row],[value of debts]]&gt;Table2[[#This Row],[income]],1,0)</f>
        <v>1</v>
      </c>
      <c r="BV88" s="6"/>
      <c r="BX88" s="4">
        <f ca="1">IF(Table2[[#This Row],[Net worth of person]]&gt;$BY$6,Table2[[#This Row],[age]],0)</f>
        <v>0</v>
      </c>
      <c r="BY88" s="6"/>
    </row>
    <row r="89" spans="2:77" x14ac:dyDescent="0.3">
      <c r="B89">
        <f t="shared" ca="1" si="32"/>
        <v>2</v>
      </c>
      <c r="C89" t="str">
        <f t="shared" ca="1" si="31"/>
        <v>women</v>
      </c>
      <c r="D89">
        <f t="shared" ca="1" si="33"/>
        <v>40</v>
      </c>
      <c r="E89">
        <f t="shared" ca="1" si="34"/>
        <v>6</v>
      </c>
      <c r="F89" t="str">
        <f t="shared" ca="1" si="35"/>
        <v>contruction</v>
      </c>
      <c r="G89">
        <f t="shared" ca="1" si="36"/>
        <v>5</v>
      </c>
      <c r="H89">
        <f t="shared" ca="1" si="37"/>
        <v>0</v>
      </c>
      <c r="I89">
        <f t="shared" ca="1" si="38"/>
        <v>2</v>
      </c>
      <c r="J89">
        <f t="shared" ca="1" si="39"/>
        <v>1</v>
      </c>
      <c r="K89">
        <f t="shared" ca="1" si="40"/>
        <v>35674</v>
      </c>
      <c r="L89">
        <f t="shared" ca="1" si="41"/>
        <v>5</v>
      </c>
      <c r="M89" t="str">
        <f t="shared" ca="1" si="42"/>
        <v>Area 5</v>
      </c>
      <c r="N89">
        <f t="shared" ca="1" si="24"/>
        <v>142696</v>
      </c>
      <c r="O89">
        <f t="shared" ca="1" si="43"/>
        <v>109105.07073557196</v>
      </c>
      <c r="P89">
        <f t="shared" ca="1" si="25"/>
        <v>15867.007817047106</v>
      </c>
      <c r="Q89">
        <f t="shared" ca="1" si="44"/>
        <v>12479</v>
      </c>
      <c r="R89">
        <f t="shared" ca="1" si="26"/>
        <v>3003.3433917370508</v>
      </c>
      <c r="S89">
        <f t="shared" ca="1" si="27"/>
        <v>6091.4275295879042</v>
      </c>
      <c r="T89">
        <f t="shared" ca="1" si="28"/>
        <v>164654.435346635</v>
      </c>
      <c r="U89">
        <f t="shared" ca="1" si="29"/>
        <v>124587.41412730902</v>
      </c>
      <c r="V89">
        <f t="shared" ca="1" si="30"/>
        <v>40067.021219325979</v>
      </c>
      <c r="X89" s="4">
        <f ca="1">IF(Table2[[#This Row],[Gnder]]="men",1,0)</f>
        <v>0</v>
      </c>
      <c r="Y89" s="5">
        <f ca="1">IF(Table2[[#This Row],[Gnder]]="women",1,0)</f>
        <v>1</v>
      </c>
      <c r="Z89" s="5"/>
      <c r="AA89" s="6"/>
      <c r="AB89" s="5"/>
      <c r="AC89" s="4">
        <f ca="1">IF(Table2[[#This Row],[field of work]]="teaching",1,0)</f>
        <v>0</v>
      </c>
      <c r="AD89" s="5">
        <f ca="1">IF(Table2[[#This Row],[field of work]]="health",1,0)</f>
        <v>0</v>
      </c>
      <c r="AE89" s="5">
        <f ca="1">IF(Table2[[#This Row],[field of work]]="IT",1,0)</f>
        <v>0</v>
      </c>
      <c r="AF89" s="5">
        <f ca="1">IF(Table2[[#This Row],[field of work]]="agriculture",1,0)</f>
        <v>0</v>
      </c>
      <c r="AG89" s="5">
        <f ca="1">IF(Table2[[#This Row],[field of work]]="contruction",1,0)</f>
        <v>1</v>
      </c>
      <c r="AH89" s="5">
        <f ca="1">IF(Table2[[#This Row],[field of work]]="genral work",1,0)</f>
        <v>0</v>
      </c>
      <c r="AI89" s="5"/>
      <c r="AJ89" s="5"/>
      <c r="AK89" s="5"/>
      <c r="AL89" s="5"/>
      <c r="AM89" s="5"/>
      <c r="AN89" s="6"/>
      <c r="AP89" s="16">
        <f t="shared" ca="1" si="45"/>
        <v>15867.007817047106</v>
      </c>
      <c r="AQ89" s="6"/>
      <c r="AR89" s="4">
        <f ca="1">IF(Table2[[#This Row],[Value of a person]]&gt;$AS$6,1,0)</f>
        <v>1</v>
      </c>
      <c r="AS89" s="5"/>
      <c r="AT89" s="5"/>
      <c r="AU89" s="6"/>
      <c r="AV89" s="23">
        <f ca="1">Table2[[#This Row],[Mortage left]]/Table2[[#This Row],[Value of house]]</f>
        <v>0.7645979616497447</v>
      </c>
      <c r="AW89" s="5">
        <f t="shared" ca="1" si="46"/>
        <v>0</v>
      </c>
      <c r="AX89" s="5"/>
      <c r="AY89" s="5"/>
      <c r="AZ89" s="4">
        <f ca="1">IF(Table2[[#This Row],[Area ]]="Area 1",Table2[[#This Row],[income]],0)</f>
        <v>0</v>
      </c>
      <c r="BA89" s="5">
        <f ca="1">IF(Table2[[#This Row],[Area ]]="Area 2",Table2[[#This Row],[income]],0)</f>
        <v>0</v>
      </c>
      <c r="BB89" s="5">
        <f ca="1">IF(Table2[[#This Row],[Area ]]="Area 3",Table2[[#This Row],[income]],0)</f>
        <v>0</v>
      </c>
      <c r="BC89" s="5">
        <f ca="1">IF(Table2[[#This Row],[Area ]]="Area 4",Table2[[#This Row],[income]],0)</f>
        <v>0</v>
      </c>
      <c r="BD89" s="5">
        <f ca="1">IF(Table2[[#This Row],[Area ]]="Area 5",Table2[[#This Row],[income]],0)</f>
        <v>35674</v>
      </c>
      <c r="BE89" s="5">
        <f ca="1">IF(Table2[[#This Row],[Area ]]="Area 6",Table2[[#This Row],[income]],0)</f>
        <v>0</v>
      </c>
      <c r="BF89" s="5">
        <f ca="1">IF(Table2[[#This Row],[Area ]]="Area 7",Table2[[#This Row],[income]],0)</f>
        <v>0</v>
      </c>
      <c r="BG89" s="5">
        <f ca="1">IF(Table2[[#This Row],[Area ]]="Area 8",Table2[[#This Row],[income]],0)</f>
        <v>0</v>
      </c>
      <c r="BH89" s="5">
        <f ca="1">IF(Table2[[#This Row],[Area ]]="Area 9",Table2[[#This Row],[income]],0)</f>
        <v>0</v>
      </c>
      <c r="BI89" s="5">
        <f ca="1">IF(Table2[[#This Row],[Area ]]="Area 10",Table2[[#This Row],[income]],0)</f>
        <v>0</v>
      </c>
      <c r="BJ89" s="5">
        <f ca="1">IF(Table2[[#This Row],[Area ]]="Area 6",Table2[[#This Row],[income]],0)</f>
        <v>0</v>
      </c>
      <c r="BK89" s="5">
        <f ca="1">IF(Table2[[#This Row],[Area ]]="Area 12",Table2[[#This Row],[income]],0)</f>
        <v>0</v>
      </c>
      <c r="BL89" s="5">
        <f ca="1">IF(Table2[[#This Row],[Area ]]="Area 13",Table2[[#This Row],[income]],0)</f>
        <v>0</v>
      </c>
      <c r="BM89" s="6">
        <f ca="1">IF(Table2[[#This Row],[Area ]]="Area 14",Table2[[#This Row],[income]],0)</f>
        <v>0</v>
      </c>
      <c r="BN89" s="4">
        <f ca="1">IF(Table2[[#This Row],[field of work]]="teaching",Table2[[#This Row],[income]],0)</f>
        <v>0</v>
      </c>
      <c r="BO89" s="5">
        <f ca="1">IF(Table2[[#This Row],[field of work]]="health",Table2[[#This Row],[income]],0)</f>
        <v>0</v>
      </c>
      <c r="BP89" s="5">
        <f ca="1">IF(Table2[[#This Row],[field of work]]="IT",Table2[[#This Row],[income]],0)</f>
        <v>0</v>
      </c>
      <c r="BQ89" s="5">
        <f ca="1">IF(Table2[[#This Row],[field of work]]="agriculture",Table2[[#This Row],[income]],0)</f>
        <v>0</v>
      </c>
      <c r="BR89" s="5">
        <f ca="1">IF(Table2[[#This Row],[field of work]]="contruction",Table2[[#This Row],[income]],0)</f>
        <v>35674</v>
      </c>
      <c r="BS89" s="6">
        <f ca="1">IF(Table2[[#This Row],[field of work]]="genral work",Table2[[#This Row],[income]],0)</f>
        <v>0</v>
      </c>
      <c r="BU89" s="4">
        <f ca="1">IF(Table2[[#This Row],[value of debts]]&gt;Table2[[#This Row],[income]],1,0)</f>
        <v>1</v>
      </c>
      <c r="BV89" s="6"/>
      <c r="BX89" s="4">
        <f ca="1">IF(Table2[[#This Row],[Net worth of person]]&gt;$BY$6,Table2[[#This Row],[age]],0)</f>
        <v>0</v>
      </c>
      <c r="BY89" s="6"/>
    </row>
    <row r="90" spans="2:77" x14ac:dyDescent="0.3">
      <c r="B90">
        <f t="shared" ca="1" si="32"/>
        <v>1</v>
      </c>
      <c r="C90" t="str">
        <f t="shared" ca="1" si="31"/>
        <v>men</v>
      </c>
      <c r="D90">
        <f t="shared" ca="1" si="33"/>
        <v>27</v>
      </c>
      <c r="E90">
        <f t="shared" ca="1" si="34"/>
        <v>4</v>
      </c>
      <c r="F90" t="str">
        <f t="shared" ca="1" si="35"/>
        <v>genral work</v>
      </c>
      <c r="G90">
        <f t="shared" ca="1" si="36"/>
        <v>4</v>
      </c>
      <c r="H90">
        <f t="shared" ca="1" si="37"/>
        <v>0</v>
      </c>
      <c r="I90">
        <f t="shared" ca="1" si="38"/>
        <v>3</v>
      </c>
      <c r="J90">
        <f t="shared" ca="1" si="39"/>
        <v>1</v>
      </c>
      <c r="K90">
        <f t="shared" ca="1" si="40"/>
        <v>48881</v>
      </c>
      <c r="L90">
        <f t="shared" ca="1" si="41"/>
        <v>11</v>
      </c>
      <c r="M90" t="str">
        <f t="shared" ca="1" si="42"/>
        <v>Area 11</v>
      </c>
      <c r="N90">
        <f t="shared" ref="N90:N153" ca="1" si="47">K90*RANDBETWEEN(3,6)</f>
        <v>293286</v>
      </c>
      <c r="O90">
        <f t="shared" ca="1" si="43"/>
        <v>22313.430343971148</v>
      </c>
      <c r="P90">
        <f t="shared" ref="P90:P153" ca="1" si="48">J90*K90*RAND()</f>
        <v>4898.0517896020765</v>
      </c>
      <c r="Q90">
        <f t="shared" ca="1" si="44"/>
        <v>266</v>
      </c>
      <c r="R90">
        <f t="shared" ref="R90:R153" ca="1" si="49">K90*RAND()*2</f>
        <v>28866.714301380653</v>
      </c>
      <c r="S90">
        <f t="shared" ref="S90:S153" ca="1" si="50">RAND()*K90*1.5</f>
        <v>35912.863039807882</v>
      </c>
      <c r="T90">
        <f t="shared" ref="T90:T153" ca="1" si="51">N90+P90+S90</f>
        <v>334096.91482940997</v>
      </c>
      <c r="U90">
        <f t="shared" ref="U90:U153" ca="1" si="52">O90+Q90+R90</f>
        <v>51446.1446453518</v>
      </c>
      <c r="V90">
        <f t="shared" ref="V90:V153" ca="1" si="53">T90-U90</f>
        <v>282650.77018405817</v>
      </c>
      <c r="X90" s="4">
        <f ca="1">IF(Table2[[#This Row],[Gnder]]="men",1,0)</f>
        <v>1</v>
      </c>
      <c r="Y90" s="5">
        <f ca="1">IF(Table2[[#This Row],[Gnder]]="women",1,0)</f>
        <v>0</v>
      </c>
      <c r="Z90" s="5"/>
      <c r="AA90" s="6"/>
      <c r="AB90" s="5"/>
      <c r="AC90" s="4">
        <f ca="1">IF(Table2[[#This Row],[field of work]]="teaching",1,0)</f>
        <v>0</v>
      </c>
      <c r="AD90" s="5">
        <f ca="1">IF(Table2[[#This Row],[field of work]]="health",1,0)</f>
        <v>0</v>
      </c>
      <c r="AE90" s="5">
        <f ca="1">IF(Table2[[#This Row],[field of work]]="IT",1,0)</f>
        <v>0</v>
      </c>
      <c r="AF90" s="5">
        <f ca="1">IF(Table2[[#This Row],[field of work]]="agriculture",1,0)</f>
        <v>0</v>
      </c>
      <c r="AG90" s="5">
        <f ca="1">IF(Table2[[#This Row],[field of work]]="contruction",1,0)</f>
        <v>0</v>
      </c>
      <c r="AH90" s="5">
        <f ca="1">IF(Table2[[#This Row],[field of work]]="genral work",1,0)</f>
        <v>1</v>
      </c>
      <c r="AI90" s="5"/>
      <c r="AJ90" s="5"/>
      <c r="AK90" s="5"/>
      <c r="AL90" s="5"/>
      <c r="AM90" s="5"/>
      <c r="AN90" s="6"/>
      <c r="AP90" s="16">
        <f t="shared" ca="1" si="45"/>
        <v>4898.0517896020765</v>
      </c>
      <c r="AQ90" s="6"/>
      <c r="AR90" s="4">
        <f ca="1">IF(Table2[[#This Row],[Value of a person]]&gt;$AS$6,1,0)</f>
        <v>1</v>
      </c>
      <c r="AS90" s="5"/>
      <c r="AT90" s="5"/>
      <c r="AU90" s="6"/>
      <c r="AV90" s="23">
        <f ca="1">Table2[[#This Row],[Mortage left]]/Table2[[#This Row],[Value of house]]</f>
        <v>7.6080789209069466E-2</v>
      </c>
      <c r="AW90" s="5">
        <f t="shared" ca="1" si="46"/>
        <v>1</v>
      </c>
      <c r="AX90" s="5"/>
      <c r="AY90" s="5"/>
      <c r="AZ90" s="4">
        <f ca="1">IF(Table2[[#This Row],[Area ]]="Area 1",Table2[[#This Row],[income]],0)</f>
        <v>0</v>
      </c>
      <c r="BA90" s="5">
        <f ca="1">IF(Table2[[#This Row],[Area ]]="Area 2",Table2[[#This Row],[income]],0)</f>
        <v>0</v>
      </c>
      <c r="BB90" s="5">
        <f ca="1">IF(Table2[[#This Row],[Area ]]="Area 3",Table2[[#This Row],[income]],0)</f>
        <v>0</v>
      </c>
      <c r="BC90" s="5">
        <f ca="1">IF(Table2[[#This Row],[Area ]]="Area 4",Table2[[#This Row],[income]],0)</f>
        <v>0</v>
      </c>
      <c r="BD90" s="5">
        <f ca="1">IF(Table2[[#This Row],[Area ]]="Area 5",Table2[[#This Row],[income]],0)</f>
        <v>0</v>
      </c>
      <c r="BE90" s="5">
        <f ca="1">IF(Table2[[#This Row],[Area ]]="Area 6",Table2[[#This Row],[income]],0)</f>
        <v>0</v>
      </c>
      <c r="BF90" s="5">
        <f ca="1">IF(Table2[[#This Row],[Area ]]="Area 7",Table2[[#This Row],[income]],0)</f>
        <v>0</v>
      </c>
      <c r="BG90" s="5">
        <f ca="1">IF(Table2[[#This Row],[Area ]]="Area 8",Table2[[#This Row],[income]],0)</f>
        <v>0</v>
      </c>
      <c r="BH90" s="5">
        <f ca="1">IF(Table2[[#This Row],[Area ]]="Area 9",Table2[[#This Row],[income]],0)</f>
        <v>0</v>
      </c>
      <c r="BI90" s="5">
        <f ca="1">IF(Table2[[#This Row],[Area ]]="Area 10",Table2[[#This Row],[income]],0)</f>
        <v>0</v>
      </c>
      <c r="BJ90" s="5">
        <f ca="1">IF(Table2[[#This Row],[Area ]]="Area 6",Table2[[#This Row],[income]],0)</f>
        <v>0</v>
      </c>
      <c r="BK90" s="5">
        <f ca="1">IF(Table2[[#This Row],[Area ]]="Area 12",Table2[[#This Row],[income]],0)</f>
        <v>0</v>
      </c>
      <c r="BL90" s="5">
        <f ca="1">IF(Table2[[#This Row],[Area ]]="Area 13",Table2[[#This Row],[income]],0)</f>
        <v>0</v>
      </c>
      <c r="BM90" s="6">
        <f ca="1">IF(Table2[[#This Row],[Area ]]="Area 14",Table2[[#This Row],[income]],0)</f>
        <v>0</v>
      </c>
      <c r="BN90" s="4">
        <f ca="1">IF(Table2[[#This Row],[field of work]]="teaching",Table2[[#This Row],[income]],0)</f>
        <v>0</v>
      </c>
      <c r="BO90" s="5">
        <f ca="1">IF(Table2[[#This Row],[field of work]]="health",Table2[[#This Row],[income]],0)</f>
        <v>0</v>
      </c>
      <c r="BP90" s="5">
        <f ca="1">IF(Table2[[#This Row],[field of work]]="IT",Table2[[#This Row],[income]],0)</f>
        <v>0</v>
      </c>
      <c r="BQ90" s="5">
        <f ca="1">IF(Table2[[#This Row],[field of work]]="agriculture",Table2[[#This Row],[income]],0)</f>
        <v>0</v>
      </c>
      <c r="BR90" s="5">
        <f ca="1">IF(Table2[[#This Row],[field of work]]="contruction",Table2[[#This Row],[income]],0)</f>
        <v>0</v>
      </c>
      <c r="BS90" s="6">
        <f ca="1">IF(Table2[[#This Row],[field of work]]="genral work",Table2[[#This Row],[income]],0)</f>
        <v>48881</v>
      </c>
      <c r="BU90" s="4">
        <f ca="1">IF(Table2[[#This Row],[value of debts]]&gt;Table2[[#This Row],[income]],1,0)</f>
        <v>1</v>
      </c>
      <c r="BV90" s="6"/>
      <c r="BX90" s="4">
        <f ca="1">IF(Table2[[#This Row],[Net worth of person]]&gt;$BY$6,Table2[[#This Row],[age]],0)</f>
        <v>27</v>
      </c>
      <c r="BY90" s="6"/>
    </row>
    <row r="91" spans="2:77" x14ac:dyDescent="0.3">
      <c r="B91">
        <f t="shared" ca="1" si="32"/>
        <v>1</v>
      </c>
      <c r="C91" t="str">
        <f t="shared" ca="1" si="31"/>
        <v>men</v>
      </c>
      <c r="D91">
        <f t="shared" ca="1" si="33"/>
        <v>34</v>
      </c>
      <c r="E91">
        <f t="shared" ca="1" si="34"/>
        <v>4</v>
      </c>
      <c r="F91" t="str">
        <f t="shared" ca="1" si="35"/>
        <v>genral work</v>
      </c>
      <c r="G91">
        <f t="shared" ca="1" si="36"/>
        <v>4</v>
      </c>
      <c r="H91">
        <f t="shared" ca="1" si="37"/>
        <v>0</v>
      </c>
      <c r="I91">
        <f t="shared" ca="1" si="38"/>
        <v>1</v>
      </c>
      <c r="J91">
        <f t="shared" ca="1" si="39"/>
        <v>3</v>
      </c>
      <c r="K91">
        <f t="shared" ca="1" si="40"/>
        <v>50045</v>
      </c>
      <c r="L91">
        <f t="shared" ca="1" si="41"/>
        <v>14</v>
      </c>
      <c r="M91" t="str">
        <f t="shared" ca="1" si="42"/>
        <v>Area 14</v>
      </c>
      <c r="N91">
        <f t="shared" ca="1" si="47"/>
        <v>200180</v>
      </c>
      <c r="O91">
        <f t="shared" ca="1" si="43"/>
        <v>22105.708283276905</v>
      </c>
      <c r="P91">
        <f t="shared" ca="1" si="48"/>
        <v>32938.170321291727</v>
      </c>
      <c r="Q91">
        <f t="shared" ca="1" si="44"/>
        <v>31700</v>
      </c>
      <c r="R91">
        <f t="shared" ca="1" si="49"/>
        <v>14989.626113910141</v>
      </c>
      <c r="S91">
        <f t="shared" ca="1" si="50"/>
        <v>3329.8075875278664</v>
      </c>
      <c r="T91">
        <f t="shared" ca="1" si="51"/>
        <v>236447.97790881959</v>
      </c>
      <c r="U91">
        <f t="shared" ca="1" si="52"/>
        <v>68795.334397187049</v>
      </c>
      <c r="V91">
        <f t="shared" ca="1" si="53"/>
        <v>167652.64351163254</v>
      </c>
      <c r="X91" s="4">
        <f ca="1">IF(Table2[[#This Row],[Gnder]]="men",1,0)</f>
        <v>1</v>
      </c>
      <c r="Y91" s="5">
        <f ca="1">IF(Table2[[#This Row],[Gnder]]="women",1,0)</f>
        <v>0</v>
      </c>
      <c r="Z91" s="5"/>
      <c r="AA91" s="6"/>
      <c r="AB91" s="5"/>
      <c r="AC91" s="4">
        <f ca="1">IF(Table2[[#This Row],[field of work]]="teaching",1,0)</f>
        <v>0</v>
      </c>
      <c r="AD91" s="5">
        <f ca="1">IF(Table2[[#This Row],[field of work]]="health",1,0)</f>
        <v>0</v>
      </c>
      <c r="AE91" s="5">
        <f ca="1">IF(Table2[[#This Row],[field of work]]="IT",1,0)</f>
        <v>0</v>
      </c>
      <c r="AF91" s="5">
        <f ca="1">IF(Table2[[#This Row],[field of work]]="agriculture",1,0)</f>
        <v>0</v>
      </c>
      <c r="AG91" s="5">
        <f ca="1">IF(Table2[[#This Row],[field of work]]="contruction",1,0)</f>
        <v>0</v>
      </c>
      <c r="AH91" s="5">
        <f ca="1">IF(Table2[[#This Row],[field of work]]="genral work",1,0)</f>
        <v>1</v>
      </c>
      <c r="AI91" s="5"/>
      <c r="AJ91" s="5"/>
      <c r="AK91" s="5"/>
      <c r="AL91" s="5"/>
      <c r="AM91" s="5"/>
      <c r="AN91" s="6"/>
      <c r="AP91" s="16">
        <f t="shared" ca="1" si="45"/>
        <v>10979.390107097242</v>
      </c>
      <c r="AQ91" s="6"/>
      <c r="AR91" s="4">
        <f ca="1">IF(Table2[[#This Row],[Value of a person]]&gt;$AS$6,1,0)</f>
        <v>1</v>
      </c>
      <c r="AS91" s="5"/>
      <c r="AT91" s="5"/>
      <c r="AU91" s="6"/>
      <c r="AV91" s="23">
        <f ca="1">Table2[[#This Row],[Mortage left]]/Table2[[#This Row],[Value of house]]</f>
        <v>0.11042915517672547</v>
      </c>
      <c r="AW91" s="5">
        <f t="shared" ca="1" si="46"/>
        <v>1</v>
      </c>
      <c r="AX91" s="5"/>
      <c r="AY91" s="5"/>
      <c r="AZ91" s="4">
        <f ca="1">IF(Table2[[#This Row],[Area ]]="Area 1",Table2[[#This Row],[income]],0)</f>
        <v>0</v>
      </c>
      <c r="BA91" s="5">
        <f ca="1">IF(Table2[[#This Row],[Area ]]="Area 2",Table2[[#This Row],[income]],0)</f>
        <v>0</v>
      </c>
      <c r="BB91" s="5">
        <f ca="1">IF(Table2[[#This Row],[Area ]]="Area 3",Table2[[#This Row],[income]],0)</f>
        <v>0</v>
      </c>
      <c r="BC91" s="5">
        <f ca="1">IF(Table2[[#This Row],[Area ]]="Area 4",Table2[[#This Row],[income]],0)</f>
        <v>0</v>
      </c>
      <c r="BD91" s="5">
        <f ca="1">IF(Table2[[#This Row],[Area ]]="Area 5",Table2[[#This Row],[income]],0)</f>
        <v>0</v>
      </c>
      <c r="BE91" s="5">
        <f ca="1">IF(Table2[[#This Row],[Area ]]="Area 6",Table2[[#This Row],[income]],0)</f>
        <v>0</v>
      </c>
      <c r="BF91" s="5">
        <f ca="1">IF(Table2[[#This Row],[Area ]]="Area 7",Table2[[#This Row],[income]],0)</f>
        <v>0</v>
      </c>
      <c r="BG91" s="5">
        <f ca="1">IF(Table2[[#This Row],[Area ]]="Area 8",Table2[[#This Row],[income]],0)</f>
        <v>0</v>
      </c>
      <c r="BH91" s="5">
        <f ca="1">IF(Table2[[#This Row],[Area ]]="Area 9",Table2[[#This Row],[income]],0)</f>
        <v>0</v>
      </c>
      <c r="BI91" s="5">
        <f ca="1">IF(Table2[[#This Row],[Area ]]="Area 10",Table2[[#This Row],[income]],0)</f>
        <v>0</v>
      </c>
      <c r="BJ91" s="5">
        <f ca="1">IF(Table2[[#This Row],[Area ]]="Area 6",Table2[[#This Row],[income]],0)</f>
        <v>0</v>
      </c>
      <c r="BK91" s="5">
        <f ca="1">IF(Table2[[#This Row],[Area ]]="Area 12",Table2[[#This Row],[income]],0)</f>
        <v>0</v>
      </c>
      <c r="BL91" s="5">
        <f ca="1">IF(Table2[[#This Row],[Area ]]="Area 13",Table2[[#This Row],[income]],0)</f>
        <v>0</v>
      </c>
      <c r="BM91" s="6">
        <f ca="1">IF(Table2[[#This Row],[Area ]]="Area 14",Table2[[#This Row],[income]],0)</f>
        <v>50045</v>
      </c>
      <c r="BN91" s="4">
        <f ca="1">IF(Table2[[#This Row],[field of work]]="teaching",Table2[[#This Row],[income]],0)</f>
        <v>0</v>
      </c>
      <c r="BO91" s="5">
        <f ca="1">IF(Table2[[#This Row],[field of work]]="health",Table2[[#This Row],[income]],0)</f>
        <v>0</v>
      </c>
      <c r="BP91" s="5">
        <f ca="1">IF(Table2[[#This Row],[field of work]]="IT",Table2[[#This Row],[income]],0)</f>
        <v>0</v>
      </c>
      <c r="BQ91" s="5">
        <f ca="1">IF(Table2[[#This Row],[field of work]]="agriculture",Table2[[#This Row],[income]],0)</f>
        <v>0</v>
      </c>
      <c r="BR91" s="5">
        <f ca="1">IF(Table2[[#This Row],[field of work]]="contruction",Table2[[#This Row],[income]],0)</f>
        <v>0</v>
      </c>
      <c r="BS91" s="6">
        <f ca="1">IF(Table2[[#This Row],[field of work]]="genral work",Table2[[#This Row],[income]],0)</f>
        <v>50045</v>
      </c>
      <c r="BU91" s="4">
        <f ca="1">IF(Table2[[#This Row],[value of debts]]&gt;Table2[[#This Row],[income]],1,0)</f>
        <v>1</v>
      </c>
      <c r="BV91" s="6"/>
      <c r="BX91" s="4">
        <f ca="1">IF(Table2[[#This Row],[Net worth of person]]&gt;$BY$6,Table2[[#This Row],[age]],0)</f>
        <v>34</v>
      </c>
      <c r="BY91" s="6"/>
    </row>
    <row r="92" spans="2:77" x14ac:dyDescent="0.3">
      <c r="B92">
        <f t="shared" ca="1" si="32"/>
        <v>1</v>
      </c>
      <c r="C92" t="str">
        <f t="shared" ca="1" si="31"/>
        <v>men</v>
      </c>
      <c r="D92">
        <f t="shared" ca="1" si="33"/>
        <v>40</v>
      </c>
      <c r="E92">
        <f t="shared" ca="1" si="34"/>
        <v>4</v>
      </c>
      <c r="F92" t="str">
        <f t="shared" ca="1" si="35"/>
        <v>genral work</v>
      </c>
      <c r="G92">
        <f t="shared" ca="1" si="36"/>
        <v>2</v>
      </c>
      <c r="H92">
        <f t="shared" ca="1" si="37"/>
        <v>0</v>
      </c>
      <c r="I92">
        <f t="shared" ca="1" si="38"/>
        <v>2</v>
      </c>
      <c r="J92">
        <f t="shared" ca="1" si="39"/>
        <v>3</v>
      </c>
      <c r="K92">
        <f t="shared" ca="1" si="40"/>
        <v>36982</v>
      </c>
      <c r="L92">
        <f t="shared" ca="1" si="41"/>
        <v>8</v>
      </c>
      <c r="M92" t="str">
        <f t="shared" ca="1" si="42"/>
        <v>Area 8</v>
      </c>
      <c r="N92">
        <f t="shared" ca="1" si="47"/>
        <v>221892</v>
      </c>
      <c r="O92">
        <f t="shared" ca="1" si="43"/>
        <v>176572.82325730645</v>
      </c>
      <c r="P92">
        <f t="shared" ca="1" si="48"/>
        <v>28332.645537734741</v>
      </c>
      <c r="Q92">
        <f t="shared" ca="1" si="44"/>
        <v>16039</v>
      </c>
      <c r="R92">
        <f t="shared" ca="1" si="49"/>
        <v>14345.564646940789</v>
      </c>
      <c r="S92">
        <f t="shared" ca="1" si="50"/>
        <v>9598.4048953101665</v>
      </c>
      <c r="T92">
        <f t="shared" ca="1" si="51"/>
        <v>259823.0504330449</v>
      </c>
      <c r="U92">
        <f t="shared" ca="1" si="52"/>
        <v>206957.38790424724</v>
      </c>
      <c r="V92">
        <f t="shared" ca="1" si="53"/>
        <v>52865.662528797664</v>
      </c>
      <c r="X92" s="4">
        <f ca="1">IF(Table2[[#This Row],[Gnder]]="men",1,0)</f>
        <v>1</v>
      </c>
      <c r="Y92" s="5">
        <f ca="1">IF(Table2[[#This Row],[Gnder]]="women",1,0)</f>
        <v>0</v>
      </c>
      <c r="Z92" s="5"/>
      <c r="AA92" s="6"/>
      <c r="AB92" s="5"/>
      <c r="AC92" s="4">
        <f ca="1">IF(Table2[[#This Row],[field of work]]="teaching",1,0)</f>
        <v>0</v>
      </c>
      <c r="AD92" s="5">
        <f ca="1">IF(Table2[[#This Row],[field of work]]="health",1,0)</f>
        <v>0</v>
      </c>
      <c r="AE92" s="5">
        <f ca="1">IF(Table2[[#This Row],[field of work]]="IT",1,0)</f>
        <v>0</v>
      </c>
      <c r="AF92" s="5">
        <f ca="1">IF(Table2[[#This Row],[field of work]]="agriculture",1,0)</f>
        <v>0</v>
      </c>
      <c r="AG92" s="5">
        <f ca="1">IF(Table2[[#This Row],[field of work]]="contruction",1,0)</f>
        <v>0</v>
      </c>
      <c r="AH92" s="5">
        <f ca="1">IF(Table2[[#This Row],[field of work]]="genral work",1,0)</f>
        <v>1</v>
      </c>
      <c r="AI92" s="5"/>
      <c r="AJ92" s="5"/>
      <c r="AK92" s="5"/>
      <c r="AL92" s="5"/>
      <c r="AM92" s="5"/>
      <c r="AN92" s="6"/>
      <c r="AP92" s="16">
        <f t="shared" ca="1" si="45"/>
        <v>9444.2151792449131</v>
      </c>
      <c r="AQ92" s="6"/>
      <c r="AR92" s="4">
        <f ca="1">IF(Table2[[#This Row],[Value of a person]]&gt;$AS$6,1,0)</f>
        <v>1</v>
      </c>
      <c r="AS92" s="5"/>
      <c r="AT92" s="5"/>
      <c r="AU92" s="6"/>
      <c r="AV92" s="23">
        <f ca="1">Table2[[#This Row],[Mortage left]]/Table2[[#This Row],[Value of house]]</f>
        <v>0.79576020432150074</v>
      </c>
      <c r="AW92" s="5">
        <f t="shared" ca="1" si="46"/>
        <v>0</v>
      </c>
      <c r="AX92" s="5"/>
      <c r="AY92" s="5"/>
      <c r="AZ92" s="4">
        <f ca="1">IF(Table2[[#This Row],[Area ]]="Area 1",Table2[[#This Row],[income]],0)</f>
        <v>0</v>
      </c>
      <c r="BA92" s="5">
        <f ca="1">IF(Table2[[#This Row],[Area ]]="Area 2",Table2[[#This Row],[income]],0)</f>
        <v>0</v>
      </c>
      <c r="BB92" s="5">
        <f ca="1">IF(Table2[[#This Row],[Area ]]="Area 3",Table2[[#This Row],[income]],0)</f>
        <v>0</v>
      </c>
      <c r="BC92" s="5">
        <f ca="1">IF(Table2[[#This Row],[Area ]]="Area 4",Table2[[#This Row],[income]],0)</f>
        <v>0</v>
      </c>
      <c r="BD92" s="5">
        <f ca="1">IF(Table2[[#This Row],[Area ]]="Area 5",Table2[[#This Row],[income]],0)</f>
        <v>0</v>
      </c>
      <c r="BE92" s="5">
        <f ca="1">IF(Table2[[#This Row],[Area ]]="Area 6",Table2[[#This Row],[income]],0)</f>
        <v>0</v>
      </c>
      <c r="BF92" s="5">
        <f ca="1">IF(Table2[[#This Row],[Area ]]="Area 7",Table2[[#This Row],[income]],0)</f>
        <v>0</v>
      </c>
      <c r="BG92" s="5">
        <f ca="1">IF(Table2[[#This Row],[Area ]]="Area 8",Table2[[#This Row],[income]],0)</f>
        <v>36982</v>
      </c>
      <c r="BH92" s="5">
        <f ca="1">IF(Table2[[#This Row],[Area ]]="Area 9",Table2[[#This Row],[income]],0)</f>
        <v>0</v>
      </c>
      <c r="BI92" s="5">
        <f ca="1">IF(Table2[[#This Row],[Area ]]="Area 10",Table2[[#This Row],[income]],0)</f>
        <v>0</v>
      </c>
      <c r="BJ92" s="5">
        <f ca="1">IF(Table2[[#This Row],[Area ]]="Area 6",Table2[[#This Row],[income]],0)</f>
        <v>0</v>
      </c>
      <c r="BK92" s="5">
        <f ca="1">IF(Table2[[#This Row],[Area ]]="Area 12",Table2[[#This Row],[income]],0)</f>
        <v>0</v>
      </c>
      <c r="BL92" s="5">
        <f ca="1">IF(Table2[[#This Row],[Area ]]="Area 13",Table2[[#This Row],[income]],0)</f>
        <v>0</v>
      </c>
      <c r="BM92" s="6">
        <f ca="1">IF(Table2[[#This Row],[Area ]]="Area 14",Table2[[#This Row],[income]],0)</f>
        <v>0</v>
      </c>
      <c r="BN92" s="4">
        <f ca="1">IF(Table2[[#This Row],[field of work]]="teaching",Table2[[#This Row],[income]],0)</f>
        <v>0</v>
      </c>
      <c r="BO92" s="5">
        <f ca="1">IF(Table2[[#This Row],[field of work]]="health",Table2[[#This Row],[income]],0)</f>
        <v>0</v>
      </c>
      <c r="BP92" s="5">
        <f ca="1">IF(Table2[[#This Row],[field of work]]="IT",Table2[[#This Row],[income]],0)</f>
        <v>0</v>
      </c>
      <c r="BQ92" s="5">
        <f ca="1">IF(Table2[[#This Row],[field of work]]="agriculture",Table2[[#This Row],[income]],0)</f>
        <v>0</v>
      </c>
      <c r="BR92" s="5">
        <f ca="1">IF(Table2[[#This Row],[field of work]]="contruction",Table2[[#This Row],[income]],0)</f>
        <v>0</v>
      </c>
      <c r="BS92" s="6">
        <f ca="1">IF(Table2[[#This Row],[field of work]]="genral work",Table2[[#This Row],[income]],0)</f>
        <v>36982</v>
      </c>
      <c r="BU92" s="4">
        <f ca="1">IF(Table2[[#This Row],[value of debts]]&gt;Table2[[#This Row],[income]],1,0)</f>
        <v>1</v>
      </c>
      <c r="BV92" s="6"/>
      <c r="BX92" s="4">
        <f ca="1">IF(Table2[[#This Row],[Net worth of person]]&gt;$BY$6,Table2[[#This Row],[age]],0)</f>
        <v>0</v>
      </c>
      <c r="BY92" s="6"/>
    </row>
    <row r="93" spans="2:77" x14ac:dyDescent="0.3">
      <c r="B93">
        <f t="shared" ca="1" si="32"/>
        <v>1</v>
      </c>
      <c r="C93" t="str">
        <f t="shared" ca="1" si="31"/>
        <v>men</v>
      </c>
      <c r="D93">
        <f t="shared" ca="1" si="33"/>
        <v>44</v>
      </c>
      <c r="E93">
        <f t="shared" ca="1" si="34"/>
        <v>3</v>
      </c>
      <c r="F93" t="str">
        <f t="shared" ca="1" si="35"/>
        <v>teaching</v>
      </c>
      <c r="G93">
        <f t="shared" ca="1" si="36"/>
        <v>5</v>
      </c>
      <c r="H93">
        <f t="shared" ca="1" si="37"/>
        <v>0</v>
      </c>
      <c r="I93">
        <f t="shared" ca="1" si="38"/>
        <v>3</v>
      </c>
      <c r="J93">
        <f t="shared" ca="1" si="39"/>
        <v>1</v>
      </c>
      <c r="K93">
        <f t="shared" ca="1" si="40"/>
        <v>32739</v>
      </c>
      <c r="L93">
        <f t="shared" ca="1" si="41"/>
        <v>11</v>
      </c>
      <c r="M93" t="str">
        <f t="shared" ca="1" si="42"/>
        <v>Area 11</v>
      </c>
      <c r="N93">
        <f t="shared" ca="1" si="47"/>
        <v>130956</v>
      </c>
      <c r="O93">
        <f t="shared" ca="1" si="43"/>
        <v>85417.287825727602</v>
      </c>
      <c r="P93">
        <f t="shared" ca="1" si="48"/>
        <v>17962.588165900699</v>
      </c>
      <c r="Q93">
        <f t="shared" ca="1" si="44"/>
        <v>8644</v>
      </c>
      <c r="R93">
        <f t="shared" ca="1" si="49"/>
        <v>19036.463195850065</v>
      </c>
      <c r="S93">
        <f t="shared" ca="1" si="50"/>
        <v>41792.963387469725</v>
      </c>
      <c r="T93">
        <f t="shared" ca="1" si="51"/>
        <v>190711.55155337043</v>
      </c>
      <c r="U93">
        <f t="shared" ca="1" si="52"/>
        <v>113097.75102157767</v>
      </c>
      <c r="V93">
        <f t="shared" ca="1" si="53"/>
        <v>77613.80053179276</v>
      </c>
      <c r="X93" s="4">
        <f ca="1">IF(Table2[[#This Row],[Gnder]]="men",1,0)</f>
        <v>1</v>
      </c>
      <c r="Y93" s="5">
        <f ca="1">IF(Table2[[#This Row],[Gnder]]="women",1,0)</f>
        <v>0</v>
      </c>
      <c r="Z93" s="5"/>
      <c r="AA93" s="6"/>
      <c r="AB93" s="5"/>
      <c r="AC93" s="4">
        <f ca="1">IF(Table2[[#This Row],[field of work]]="teaching",1,0)</f>
        <v>1</v>
      </c>
      <c r="AD93" s="5">
        <f ca="1">IF(Table2[[#This Row],[field of work]]="health",1,0)</f>
        <v>0</v>
      </c>
      <c r="AE93" s="5">
        <f ca="1">IF(Table2[[#This Row],[field of work]]="IT",1,0)</f>
        <v>0</v>
      </c>
      <c r="AF93" s="5">
        <f ca="1">IF(Table2[[#This Row],[field of work]]="agriculture",1,0)</f>
        <v>0</v>
      </c>
      <c r="AG93" s="5">
        <f ca="1">IF(Table2[[#This Row],[field of work]]="contruction",1,0)</f>
        <v>0</v>
      </c>
      <c r="AH93" s="5">
        <f ca="1">IF(Table2[[#This Row],[field of work]]="genral work",1,0)</f>
        <v>0</v>
      </c>
      <c r="AI93" s="5"/>
      <c r="AJ93" s="5"/>
      <c r="AK93" s="5"/>
      <c r="AL93" s="5"/>
      <c r="AM93" s="5"/>
      <c r="AN93" s="6"/>
      <c r="AP93" s="16">
        <f t="shared" ca="1" si="45"/>
        <v>17962.588165900699</v>
      </c>
      <c r="AQ93" s="6"/>
      <c r="AR93" s="4">
        <f ca="1">IF(Table2[[#This Row],[Value of a person]]&gt;$AS$6,1,0)</f>
        <v>1</v>
      </c>
      <c r="AS93" s="5"/>
      <c r="AT93" s="5"/>
      <c r="AU93" s="6"/>
      <c r="AV93" s="23">
        <f ca="1">Table2[[#This Row],[Mortage left]]/Table2[[#This Row],[Value of house]]</f>
        <v>0.65225944458999663</v>
      </c>
      <c r="AW93" s="5">
        <f t="shared" ca="1" si="46"/>
        <v>0</v>
      </c>
      <c r="AX93" s="5"/>
      <c r="AY93" s="5"/>
      <c r="AZ93" s="4">
        <f ca="1">IF(Table2[[#This Row],[Area ]]="Area 1",Table2[[#This Row],[income]],0)</f>
        <v>0</v>
      </c>
      <c r="BA93" s="5">
        <f ca="1">IF(Table2[[#This Row],[Area ]]="Area 2",Table2[[#This Row],[income]],0)</f>
        <v>0</v>
      </c>
      <c r="BB93" s="5">
        <f ca="1">IF(Table2[[#This Row],[Area ]]="Area 3",Table2[[#This Row],[income]],0)</f>
        <v>0</v>
      </c>
      <c r="BC93" s="5">
        <f ca="1">IF(Table2[[#This Row],[Area ]]="Area 4",Table2[[#This Row],[income]],0)</f>
        <v>0</v>
      </c>
      <c r="BD93" s="5">
        <f ca="1">IF(Table2[[#This Row],[Area ]]="Area 5",Table2[[#This Row],[income]],0)</f>
        <v>0</v>
      </c>
      <c r="BE93" s="5">
        <f ca="1">IF(Table2[[#This Row],[Area ]]="Area 6",Table2[[#This Row],[income]],0)</f>
        <v>0</v>
      </c>
      <c r="BF93" s="5">
        <f ca="1">IF(Table2[[#This Row],[Area ]]="Area 7",Table2[[#This Row],[income]],0)</f>
        <v>0</v>
      </c>
      <c r="BG93" s="5">
        <f ca="1">IF(Table2[[#This Row],[Area ]]="Area 8",Table2[[#This Row],[income]],0)</f>
        <v>0</v>
      </c>
      <c r="BH93" s="5">
        <f ca="1">IF(Table2[[#This Row],[Area ]]="Area 9",Table2[[#This Row],[income]],0)</f>
        <v>0</v>
      </c>
      <c r="BI93" s="5">
        <f ca="1">IF(Table2[[#This Row],[Area ]]="Area 10",Table2[[#This Row],[income]],0)</f>
        <v>0</v>
      </c>
      <c r="BJ93" s="5">
        <f ca="1">IF(Table2[[#This Row],[Area ]]="Area 6",Table2[[#This Row],[income]],0)</f>
        <v>0</v>
      </c>
      <c r="BK93" s="5">
        <f ca="1">IF(Table2[[#This Row],[Area ]]="Area 12",Table2[[#This Row],[income]],0)</f>
        <v>0</v>
      </c>
      <c r="BL93" s="5">
        <f ca="1">IF(Table2[[#This Row],[Area ]]="Area 13",Table2[[#This Row],[income]],0)</f>
        <v>0</v>
      </c>
      <c r="BM93" s="6">
        <f ca="1">IF(Table2[[#This Row],[Area ]]="Area 14",Table2[[#This Row],[income]],0)</f>
        <v>0</v>
      </c>
      <c r="BN93" s="4">
        <f ca="1">IF(Table2[[#This Row],[field of work]]="teaching",Table2[[#This Row],[income]],0)</f>
        <v>32739</v>
      </c>
      <c r="BO93" s="5">
        <f ca="1">IF(Table2[[#This Row],[field of work]]="health",Table2[[#This Row],[income]],0)</f>
        <v>0</v>
      </c>
      <c r="BP93" s="5">
        <f ca="1">IF(Table2[[#This Row],[field of work]]="IT",Table2[[#This Row],[income]],0)</f>
        <v>0</v>
      </c>
      <c r="BQ93" s="5">
        <f ca="1">IF(Table2[[#This Row],[field of work]]="agriculture",Table2[[#This Row],[income]],0)</f>
        <v>0</v>
      </c>
      <c r="BR93" s="5">
        <f ca="1">IF(Table2[[#This Row],[field of work]]="contruction",Table2[[#This Row],[income]],0)</f>
        <v>0</v>
      </c>
      <c r="BS93" s="6">
        <f ca="1">IF(Table2[[#This Row],[field of work]]="genral work",Table2[[#This Row],[income]],0)</f>
        <v>0</v>
      </c>
      <c r="BU93" s="4">
        <f ca="1">IF(Table2[[#This Row],[value of debts]]&gt;Table2[[#This Row],[income]],1,0)</f>
        <v>1</v>
      </c>
      <c r="BV93" s="6"/>
      <c r="BX93" s="4">
        <f ca="1">IF(Table2[[#This Row],[Net worth of person]]&gt;$BY$6,Table2[[#This Row],[age]],0)</f>
        <v>0</v>
      </c>
      <c r="BY93" s="6"/>
    </row>
    <row r="94" spans="2:77" x14ac:dyDescent="0.3">
      <c r="B94">
        <f t="shared" ca="1" si="32"/>
        <v>2</v>
      </c>
      <c r="C94" t="str">
        <f t="shared" ca="1" si="31"/>
        <v>women</v>
      </c>
      <c r="D94">
        <f t="shared" ca="1" si="33"/>
        <v>43</v>
      </c>
      <c r="E94">
        <f t="shared" ca="1" si="34"/>
        <v>4</v>
      </c>
      <c r="F94" t="str">
        <f t="shared" ca="1" si="35"/>
        <v>genral work</v>
      </c>
      <c r="G94">
        <f t="shared" ca="1" si="36"/>
        <v>3</v>
      </c>
      <c r="H94">
        <f t="shared" ca="1" si="37"/>
        <v>0</v>
      </c>
      <c r="I94">
        <f t="shared" ca="1" si="38"/>
        <v>1</v>
      </c>
      <c r="J94">
        <f t="shared" ca="1" si="39"/>
        <v>2</v>
      </c>
      <c r="K94">
        <f t="shared" ca="1" si="40"/>
        <v>56011</v>
      </c>
      <c r="L94">
        <f t="shared" ca="1" si="41"/>
        <v>14</v>
      </c>
      <c r="M94" t="str">
        <f t="shared" ca="1" si="42"/>
        <v>Area 14</v>
      </c>
      <c r="N94">
        <f t="shared" ca="1" si="47"/>
        <v>336066</v>
      </c>
      <c r="O94">
        <f t="shared" ca="1" si="43"/>
        <v>205061.11709736747</v>
      </c>
      <c r="P94">
        <f t="shared" ca="1" si="48"/>
        <v>24530.629142319001</v>
      </c>
      <c r="Q94">
        <f t="shared" ca="1" si="44"/>
        <v>18092</v>
      </c>
      <c r="R94">
        <f t="shared" ca="1" si="49"/>
        <v>37178.005680723742</v>
      </c>
      <c r="S94">
        <f t="shared" ca="1" si="50"/>
        <v>52473.828382891137</v>
      </c>
      <c r="T94">
        <f t="shared" ca="1" si="51"/>
        <v>413070.45752521016</v>
      </c>
      <c r="U94">
        <f t="shared" ca="1" si="52"/>
        <v>260331.12277809123</v>
      </c>
      <c r="V94">
        <f t="shared" ca="1" si="53"/>
        <v>152739.33474711893</v>
      </c>
      <c r="X94" s="4">
        <f ca="1">IF(Table2[[#This Row],[Gnder]]="men",1,0)</f>
        <v>0</v>
      </c>
      <c r="Y94" s="5">
        <f ca="1">IF(Table2[[#This Row],[Gnder]]="women",1,0)</f>
        <v>1</v>
      </c>
      <c r="Z94" s="5"/>
      <c r="AA94" s="6"/>
      <c r="AB94" s="5"/>
      <c r="AC94" s="4">
        <f ca="1">IF(Table2[[#This Row],[field of work]]="teaching",1,0)</f>
        <v>0</v>
      </c>
      <c r="AD94" s="5">
        <f ca="1">IF(Table2[[#This Row],[field of work]]="health",1,0)</f>
        <v>0</v>
      </c>
      <c r="AE94" s="5">
        <f ca="1">IF(Table2[[#This Row],[field of work]]="IT",1,0)</f>
        <v>0</v>
      </c>
      <c r="AF94" s="5">
        <f ca="1">IF(Table2[[#This Row],[field of work]]="agriculture",1,0)</f>
        <v>0</v>
      </c>
      <c r="AG94" s="5">
        <f ca="1">IF(Table2[[#This Row],[field of work]]="contruction",1,0)</f>
        <v>0</v>
      </c>
      <c r="AH94" s="5">
        <f ca="1">IF(Table2[[#This Row],[field of work]]="genral work",1,0)</f>
        <v>1</v>
      </c>
      <c r="AI94" s="5"/>
      <c r="AJ94" s="5"/>
      <c r="AK94" s="5"/>
      <c r="AL94" s="5"/>
      <c r="AM94" s="5"/>
      <c r="AN94" s="6"/>
      <c r="AP94" s="16">
        <f t="shared" ca="1" si="45"/>
        <v>12265.314571159501</v>
      </c>
      <c r="AQ94" s="6"/>
      <c r="AR94" s="4">
        <f ca="1">IF(Table2[[#This Row],[Value of a person]]&gt;$AS$6,1,0)</f>
        <v>1</v>
      </c>
      <c r="AS94" s="5"/>
      <c r="AT94" s="5"/>
      <c r="AU94" s="6"/>
      <c r="AV94" s="23">
        <f ca="1">Table2[[#This Row],[Mortage left]]/Table2[[#This Row],[Value of house]]</f>
        <v>0.61018108674298344</v>
      </c>
      <c r="AW94" s="5">
        <f t="shared" ca="1" si="46"/>
        <v>0</v>
      </c>
      <c r="AX94" s="5"/>
      <c r="AY94" s="5"/>
      <c r="AZ94" s="4">
        <f ca="1">IF(Table2[[#This Row],[Area ]]="Area 1",Table2[[#This Row],[income]],0)</f>
        <v>0</v>
      </c>
      <c r="BA94" s="5">
        <f ca="1">IF(Table2[[#This Row],[Area ]]="Area 2",Table2[[#This Row],[income]],0)</f>
        <v>0</v>
      </c>
      <c r="BB94" s="5">
        <f ca="1">IF(Table2[[#This Row],[Area ]]="Area 3",Table2[[#This Row],[income]],0)</f>
        <v>0</v>
      </c>
      <c r="BC94" s="5">
        <f ca="1">IF(Table2[[#This Row],[Area ]]="Area 4",Table2[[#This Row],[income]],0)</f>
        <v>0</v>
      </c>
      <c r="BD94" s="5">
        <f ca="1">IF(Table2[[#This Row],[Area ]]="Area 5",Table2[[#This Row],[income]],0)</f>
        <v>0</v>
      </c>
      <c r="BE94" s="5">
        <f ca="1">IF(Table2[[#This Row],[Area ]]="Area 6",Table2[[#This Row],[income]],0)</f>
        <v>0</v>
      </c>
      <c r="BF94" s="5">
        <f ca="1">IF(Table2[[#This Row],[Area ]]="Area 7",Table2[[#This Row],[income]],0)</f>
        <v>0</v>
      </c>
      <c r="BG94" s="5">
        <f ca="1">IF(Table2[[#This Row],[Area ]]="Area 8",Table2[[#This Row],[income]],0)</f>
        <v>0</v>
      </c>
      <c r="BH94" s="5">
        <f ca="1">IF(Table2[[#This Row],[Area ]]="Area 9",Table2[[#This Row],[income]],0)</f>
        <v>0</v>
      </c>
      <c r="BI94" s="5">
        <f ca="1">IF(Table2[[#This Row],[Area ]]="Area 10",Table2[[#This Row],[income]],0)</f>
        <v>0</v>
      </c>
      <c r="BJ94" s="5">
        <f ca="1">IF(Table2[[#This Row],[Area ]]="Area 6",Table2[[#This Row],[income]],0)</f>
        <v>0</v>
      </c>
      <c r="BK94" s="5">
        <f ca="1">IF(Table2[[#This Row],[Area ]]="Area 12",Table2[[#This Row],[income]],0)</f>
        <v>0</v>
      </c>
      <c r="BL94" s="5">
        <f ca="1">IF(Table2[[#This Row],[Area ]]="Area 13",Table2[[#This Row],[income]],0)</f>
        <v>0</v>
      </c>
      <c r="BM94" s="6">
        <f ca="1">IF(Table2[[#This Row],[Area ]]="Area 14",Table2[[#This Row],[income]],0)</f>
        <v>56011</v>
      </c>
      <c r="BN94" s="4">
        <f ca="1">IF(Table2[[#This Row],[field of work]]="teaching",Table2[[#This Row],[income]],0)</f>
        <v>0</v>
      </c>
      <c r="BO94" s="5">
        <f ca="1">IF(Table2[[#This Row],[field of work]]="health",Table2[[#This Row],[income]],0)</f>
        <v>0</v>
      </c>
      <c r="BP94" s="5">
        <f ca="1">IF(Table2[[#This Row],[field of work]]="IT",Table2[[#This Row],[income]],0)</f>
        <v>0</v>
      </c>
      <c r="BQ94" s="5">
        <f ca="1">IF(Table2[[#This Row],[field of work]]="agriculture",Table2[[#This Row],[income]],0)</f>
        <v>0</v>
      </c>
      <c r="BR94" s="5">
        <f ca="1">IF(Table2[[#This Row],[field of work]]="contruction",Table2[[#This Row],[income]],0)</f>
        <v>0</v>
      </c>
      <c r="BS94" s="6">
        <f ca="1">IF(Table2[[#This Row],[field of work]]="genral work",Table2[[#This Row],[income]],0)</f>
        <v>56011</v>
      </c>
      <c r="BU94" s="4">
        <f ca="1">IF(Table2[[#This Row],[value of debts]]&gt;Table2[[#This Row],[income]],1,0)</f>
        <v>1</v>
      </c>
      <c r="BV94" s="6"/>
      <c r="BX94" s="4">
        <f ca="1">IF(Table2[[#This Row],[Net worth of person]]&gt;$BY$6,Table2[[#This Row],[age]],0)</f>
        <v>43</v>
      </c>
      <c r="BY94" s="6"/>
    </row>
    <row r="95" spans="2:77" x14ac:dyDescent="0.3">
      <c r="B95">
        <f t="shared" ca="1" si="32"/>
        <v>2</v>
      </c>
      <c r="C95" t="str">
        <f t="shared" ca="1" si="31"/>
        <v>women</v>
      </c>
      <c r="D95">
        <f t="shared" ca="1" si="33"/>
        <v>40</v>
      </c>
      <c r="E95">
        <f t="shared" ca="1" si="34"/>
        <v>1</v>
      </c>
      <c r="F95" t="str">
        <f t="shared" ca="1" si="35"/>
        <v>health</v>
      </c>
      <c r="G95">
        <f t="shared" ca="1" si="36"/>
        <v>2</v>
      </c>
      <c r="H95">
        <f t="shared" ca="1" si="37"/>
        <v>0</v>
      </c>
      <c r="I95">
        <f t="shared" ca="1" si="38"/>
        <v>2</v>
      </c>
      <c r="J95">
        <f t="shared" ca="1" si="39"/>
        <v>2</v>
      </c>
      <c r="K95">
        <f t="shared" ca="1" si="40"/>
        <v>26520</v>
      </c>
      <c r="L95">
        <f t="shared" ca="1" si="41"/>
        <v>8</v>
      </c>
      <c r="M95" t="str">
        <f t="shared" ca="1" si="42"/>
        <v>Area 8</v>
      </c>
      <c r="N95">
        <f t="shared" ca="1" si="47"/>
        <v>132600</v>
      </c>
      <c r="O95">
        <f t="shared" ca="1" si="43"/>
        <v>126341.72284863715</v>
      </c>
      <c r="P95">
        <f t="shared" ca="1" si="48"/>
        <v>47590.729101638171</v>
      </c>
      <c r="Q95">
        <f t="shared" ca="1" si="44"/>
        <v>554</v>
      </c>
      <c r="R95">
        <f t="shared" ca="1" si="49"/>
        <v>32490.285374339448</v>
      </c>
      <c r="S95">
        <f t="shared" ca="1" si="50"/>
        <v>25612.837890106715</v>
      </c>
      <c r="T95">
        <f t="shared" ca="1" si="51"/>
        <v>205803.56699174488</v>
      </c>
      <c r="U95">
        <f t="shared" ca="1" si="52"/>
        <v>159386.00822297658</v>
      </c>
      <c r="V95">
        <f t="shared" ca="1" si="53"/>
        <v>46417.5587687683</v>
      </c>
      <c r="X95" s="4">
        <f ca="1">IF(Table2[[#This Row],[Gnder]]="men",1,0)</f>
        <v>0</v>
      </c>
      <c r="Y95" s="5">
        <f ca="1">IF(Table2[[#This Row],[Gnder]]="women",1,0)</f>
        <v>1</v>
      </c>
      <c r="Z95" s="5"/>
      <c r="AA95" s="6"/>
      <c r="AB95" s="5"/>
      <c r="AC95" s="4">
        <f ca="1">IF(Table2[[#This Row],[field of work]]="teaching",1,0)</f>
        <v>0</v>
      </c>
      <c r="AD95" s="5">
        <f ca="1">IF(Table2[[#This Row],[field of work]]="health",1,0)</f>
        <v>1</v>
      </c>
      <c r="AE95" s="5">
        <f ca="1">IF(Table2[[#This Row],[field of work]]="IT",1,0)</f>
        <v>0</v>
      </c>
      <c r="AF95" s="5">
        <f ca="1">IF(Table2[[#This Row],[field of work]]="agriculture",1,0)</f>
        <v>0</v>
      </c>
      <c r="AG95" s="5">
        <f ca="1">IF(Table2[[#This Row],[field of work]]="contruction",1,0)</f>
        <v>0</v>
      </c>
      <c r="AH95" s="5">
        <f ca="1">IF(Table2[[#This Row],[field of work]]="genral work",1,0)</f>
        <v>0</v>
      </c>
      <c r="AI95" s="5"/>
      <c r="AJ95" s="5"/>
      <c r="AK95" s="5"/>
      <c r="AL95" s="5"/>
      <c r="AM95" s="5"/>
      <c r="AN95" s="6"/>
      <c r="AP95" s="16">
        <f t="shared" ca="1" si="45"/>
        <v>23795.364550819086</v>
      </c>
      <c r="AQ95" s="6"/>
      <c r="AR95" s="4">
        <f ca="1">IF(Table2[[#This Row],[Value of a person]]&gt;$AS$6,1,0)</f>
        <v>1</v>
      </c>
      <c r="AS95" s="5"/>
      <c r="AT95" s="5"/>
      <c r="AU95" s="6"/>
      <c r="AV95" s="23">
        <f ca="1">Table2[[#This Row],[Mortage left]]/Table2[[#This Row],[Value of house]]</f>
        <v>0.95280333973331177</v>
      </c>
      <c r="AW95" s="5">
        <f t="shared" ca="1" si="46"/>
        <v>0</v>
      </c>
      <c r="AX95" s="5"/>
      <c r="AY95" s="5"/>
      <c r="AZ95" s="4">
        <f ca="1">IF(Table2[[#This Row],[Area ]]="Area 1",Table2[[#This Row],[income]],0)</f>
        <v>0</v>
      </c>
      <c r="BA95" s="5">
        <f ca="1">IF(Table2[[#This Row],[Area ]]="Area 2",Table2[[#This Row],[income]],0)</f>
        <v>0</v>
      </c>
      <c r="BB95" s="5">
        <f ca="1">IF(Table2[[#This Row],[Area ]]="Area 3",Table2[[#This Row],[income]],0)</f>
        <v>0</v>
      </c>
      <c r="BC95" s="5">
        <f ca="1">IF(Table2[[#This Row],[Area ]]="Area 4",Table2[[#This Row],[income]],0)</f>
        <v>0</v>
      </c>
      <c r="BD95" s="5">
        <f ca="1">IF(Table2[[#This Row],[Area ]]="Area 5",Table2[[#This Row],[income]],0)</f>
        <v>0</v>
      </c>
      <c r="BE95" s="5">
        <f ca="1">IF(Table2[[#This Row],[Area ]]="Area 6",Table2[[#This Row],[income]],0)</f>
        <v>0</v>
      </c>
      <c r="BF95" s="5">
        <f ca="1">IF(Table2[[#This Row],[Area ]]="Area 7",Table2[[#This Row],[income]],0)</f>
        <v>0</v>
      </c>
      <c r="BG95" s="5">
        <f ca="1">IF(Table2[[#This Row],[Area ]]="Area 8",Table2[[#This Row],[income]],0)</f>
        <v>26520</v>
      </c>
      <c r="BH95" s="5">
        <f ca="1">IF(Table2[[#This Row],[Area ]]="Area 9",Table2[[#This Row],[income]],0)</f>
        <v>0</v>
      </c>
      <c r="BI95" s="5">
        <f ca="1">IF(Table2[[#This Row],[Area ]]="Area 10",Table2[[#This Row],[income]],0)</f>
        <v>0</v>
      </c>
      <c r="BJ95" s="5">
        <f ca="1">IF(Table2[[#This Row],[Area ]]="Area 6",Table2[[#This Row],[income]],0)</f>
        <v>0</v>
      </c>
      <c r="BK95" s="5">
        <f ca="1">IF(Table2[[#This Row],[Area ]]="Area 12",Table2[[#This Row],[income]],0)</f>
        <v>0</v>
      </c>
      <c r="BL95" s="5">
        <f ca="1">IF(Table2[[#This Row],[Area ]]="Area 13",Table2[[#This Row],[income]],0)</f>
        <v>0</v>
      </c>
      <c r="BM95" s="6">
        <f ca="1">IF(Table2[[#This Row],[Area ]]="Area 14",Table2[[#This Row],[income]],0)</f>
        <v>0</v>
      </c>
      <c r="BN95" s="4">
        <f ca="1">IF(Table2[[#This Row],[field of work]]="teaching",Table2[[#This Row],[income]],0)</f>
        <v>0</v>
      </c>
      <c r="BO95" s="5">
        <f ca="1">IF(Table2[[#This Row],[field of work]]="health",Table2[[#This Row],[income]],0)</f>
        <v>26520</v>
      </c>
      <c r="BP95" s="5">
        <f ca="1">IF(Table2[[#This Row],[field of work]]="IT",Table2[[#This Row],[income]],0)</f>
        <v>0</v>
      </c>
      <c r="BQ95" s="5">
        <f ca="1">IF(Table2[[#This Row],[field of work]]="agriculture",Table2[[#This Row],[income]],0)</f>
        <v>0</v>
      </c>
      <c r="BR95" s="5">
        <f ca="1">IF(Table2[[#This Row],[field of work]]="contruction",Table2[[#This Row],[income]],0)</f>
        <v>0</v>
      </c>
      <c r="BS95" s="6">
        <f ca="1">IF(Table2[[#This Row],[field of work]]="genral work",Table2[[#This Row],[income]],0)</f>
        <v>0</v>
      </c>
      <c r="BU95" s="4">
        <f ca="1">IF(Table2[[#This Row],[value of debts]]&gt;Table2[[#This Row],[income]],1,0)</f>
        <v>1</v>
      </c>
      <c r="BV95" s="6"/>
      <c r="BX95" s="4">
        <f ca="1">IF(Table2[[#This Row],[Net worth of person]]&gt;$BY$6,Table2[[#This Row],[age]],0)</f>
        <v>0</v>
      </c>
      <c r="BY95" s="6"/>
    </row>
    <row r="96" spans="2:77" x14ac:dyDescent="0.3">
      <c r="B96">
        <f t="shared" ca="1" si="32"/>
        <v>1</v>
      </c>
      <c r="C96" t="str">
        <f t="shared" ca="1" si="31"/>
        <v>men</v>
      </c>
      <c r="D96">
        <f t="shared" ca="1" si="33"/>
        <v>43</v>
      </c>
      <c r="E96">
        <f t="shared" ca="1" si="34"/>
        <v>1</v>
      </c>
      <c r="F96" t="str">
        <f t="shared" ca="1" si="35"/>
        <v>health</v>
      </c>
      <c r="G96">
        <f t="shared" ca="1" si="36"/>
        <v>2</v>
      </c>
      <c r="H96">
        <f t="shared" ca="1" si="37"/>
        <v>0</v>
      </c>
      <c r="I96">
        <f t="shared" ca="1" si="38"/>
        <v>3</v>
      </c>
      <c r="J96">
        <f t="shared" ca="1" si="39"/>
        <v>1</v>
      </c>
      <c r="K96">
        <f t="shared" ca="1" si="40"/>
        <v>79489</v>
      </c>
      <c r="L96">
        <f t="shared" ca="1" si="41"/>
        <v>3</v>
      </c>
      <c r="M96" t="str">
        <f t="shared" ca="1" si="42"/>
        <v>Area 3</v>
      </c>
      <c r="N96">
        <f t="shared" ca="1" si="47"/>
        <v>238467</v>
      </c>
      <c r="O96">
        <f t="shared" ca="1" si="43"/>
        <v>225067.34526891817</v>
      </c>
      <c r="P96">
        <f t="shared" ca="1" si="48"/>
        <v>34675.275850329825</v>
      </c>
      <c r="Q96">
        <f t="shared" ca="1" si="44"/>
        <v>26592</v>
      </c>
      <c r="R96">
        <f t="shared" ca="1" si="49"/>
        <v>139042.39721865754</v>
      </c>
      <c r="S96">
        <f t="shared" ca="1" si="50"/>
        <v>92973.190451170231</v>
      </c>
      <c r="T96">
        <f t="shared" ca="1" si="51"/>
        <v>366115.4663015001</v>
      </c>
      <c r="U96">
        <f t="shared" ca="1" si="52"/>
        <v>390701.74248757574</v>
      </c>
      <c r="V96">
        <f t="shared" ca="1" si="53"/>
        <v>-24586.276186075644</v>
      </c>
      <c r="X96" s="4">
        <f ca="1">IF(Table2[[#This Row],[Gnder]]="men",1,0)</f>
        <v>1</v>
      </c>
      <c r="Y96" s="5">
        <f ca="1">IF(Table2[[#This Row],[Gnder]]="women",1,0)</f>
        <v>0</v>
      </c>
      <c r="Z96" s="5"/>
      <c r="AA96" s="6"/>
      <c r="AB96" s="5"/>
      <c r="AC96" s="4">
        <f ca="1">IF(Table2[[#This Row],[field of work]]="teaching",1,0)</f>
        <v>0</v>
      </c>
      <c r="AD96" s="5">
        <f ca="1">IF(Table2[[#This Row],[field of work]]="health",1,0)</f>
        <v>1</v>
      </c>
      <c r="AE96" s="5">
        <f ca="1">IF(Table2[[#This Row],[field of work]]="IT",1,0)</f>
        <v>0</v>
      </c>
      <c r="AF96" s="5">
        <f ca="1">IF(Table2[[#This Row],[field of work]]="agriculture",1,0)</f>
        <v>0</v>
      </c>
      <c r="AG96" s="5">
        <f ca="1">IF(Table2[[#This Row],[field of work]]="contruction",1,0)</f>
        <v>0</v>
      </c>
      <c r="AH96" s="5">
        <f ca="1">IF(Table2[[#This Row],[field of work]]="genral work",1,0)</f>
        <v>0</v>
      </c>
      <c r="AI96" s="5"/>
      <c r="AJ96" s="5"/>
      <c r="AK96" s="5"/>
      <c r="AL96" s="5"/>
      <c r="AM96" s="5"/>
      <c r="AN96" s="6"/>
      <c r="AP96" s="16">
        <f t="shared" ca="1" si="45"/>
        <v>34675.275850329825</v>
      </c>
      <c r="AQ96" s="6"/>
      <c r="AR96" s="4">
        <f ca="1">IF(Table2[[#This Row],[Value of a person]]&gt;$AS$6,1,0)</f>
        <v>1</v>
      </c>
      <c r="AS96" s="5"/>
      <c r="AT96" s="5"/>
      <c r="AU96" s="6"/>
      <c r="AV96" s="23">
        <f ca="1">Table2[[#This Row],[Mortage left]]/Table2[[#This Row],[Value of house]]</f>
        <v>0.94380918646570877</v>
      </c>
      <c r="AW96" s="5">
        <f t="shared" ca="1" si="46"/>
        <v>0</v>
      </c>
      <c r="AX96" s="5"/>
      <c r="AY96" s="5"/>
      <c r="AZ96" s="4">
        <f ca="1">IF(Table2[[#This Row],[Area ]]="Area 1",Table2[[#This Row],[income]],0)</f>
        <v>0</v>
      </c>
      <c r="BA96" s="5">
        <f ca="1">IF(Table2[[#This Row],[Area ]]="Area 2",Table2[[#This Row],[income]],0)</f>
        <v>0</v>
      </c>
      <c r="BB96" s="5">
        <f ca="1">IF(Table2[[#This Row],[Area ]]="Area 3",Table2[[#This Row],[income]],0)</f>
        <v>79489</v>
      </c>
      <c r="BC96" s="5">
        <f ca="1">IF(Table2[[#This Row],[Area ]]="Area 4",Table2[[#This Row],[income]],0)</f>
        <v>0</v>
      </c>
      <c r="BD96" s="5">
        <f ca="1">IF(Table2[[#This Row],[Area ]]="Area 5",Table2[[#This Row],[income]],0)</f>
        <v>0</v>
      </c>
      <c r="BE96" s="5">
        <f ca="1">IF(Table2[[#This Row],[Area ]]="Area 6",Table2[[#This Row],[income]],0)</f>
        <v>0</v>
      </c>
      <c r="BF96" s="5">
        <f ca="1">IF(Table2[[#This Row],[Area ]]="Area 7",Table2[[#This Row],[income]],0)</f>
        <v>0</v>
      </c>
      <c r="BG96" s="5">
        <f ca="1">IF(Table2[[#This Row],[Area ]]="Area 8",Table2[[#This Row],[income]],0)</f>
        <v>0</v>
      </c>
      <c r="BH96" s="5">
        <f ca="1">IF(Table2[[#This Row],[Area ]]="Area 9",Table2[[#This Row],[income]],0)</f>
        <v>0</v>
      </c>
      <c r="BI96" s="5">
        <f ca="1">IF(Table2[[#This Row],[Area ]]="Area 10",Table2[[#This Row],[income]],0)</f>
        <v>0</v>
      </c>
      <c r="BJ96" s="5">
        <f ca="1">IF(Table2[[#This Row],[Area ]]="Area 6",Table2[[#This Row],[income]],0)</f>
        <v>0</v>
      </c>
      <c r="BK96" s="5">
        <f ca="1">IF(Table2[[#This Row],[Area ]]="Area 12",Table2[[#This Row],[income]],0)</f>
        <v>0</v>
      </c>
      <c r="BL96" s="5">
        <f ca="1">IF(Table2[[#This Row],[Area ]]="Area 13",Table2[[#This Row],[income]],0)</f>
        <v>0</v>
      </c>
      <c r="BM96" s="6">
        <f ca="1">IF(Table2[[#This Row],[Area ]]="Area 14",Table2[[#This Row],[income]],0)</f>
        <v>0</v>
      </c>
      <c r="BN96" s="4">
        <f ca="1">IF(Table2[[#This Row],[field of work]]="teaching",Table2[[#This Row],[income]],0)</f>
        <v>0</v>
      </c>
      <c r="BO96" s="5">
        <f ca="1">IF(Table2[[#This Row],[field of work]]="health",Table2[[#This Row],[income]],0)</f>
        <v>79489</v>
      </c>
      <c r="BP96" s="5">
        <f ca="1">IF(Table2[[#This Row],[field of work]]="IT",Table2[[#This Row],[income]],0)</f>
        <v>0</v>
      </c>
      <c r="BQ96" s="5">
        <f ca="1">IF(Table2[[#This Row],[field of work]]="agriculture",Table2[[#This Row],[income]],0)</f>
        <v>0</v>
      </c>
      <c r="BR96" s="5">
        <f ca="1">IF(Table2[[#This Row],[field of work]]="contruction",Table2[[#This Row],[income]],0)</f>
        <v>0</v>
      </c>
      <c r="BS96" s="6">
        <f ca="1">IF(Table2[[#This Row],[field of work]]="genral work",Table2[[#This Row],[income]],0)</f>
        <v>0</v>
      </c>
      <c r="BU96" s="4">
        <f ca="1">IF(Table2[[#This Row],[value of debts]]&gt;Table2[[#This Row],[income]],1,0)</f>
        <v>1</v>
      </c>
      <c r="BV96" s="6"/>
      <c r="BX96" s="4">
        <f ca="1">IF(Table2[[#This Row],[Net worth of person]]&gt;$BY$6,Table2[[#This Row],[age]],0)</f>
        <v>0</v>
      </c>
      <c r="BY96" s="6"/>
    </row>
    <row r="97" spans="2:77" x14ac:dyDescent="0.3">
      <c r="B97">
        <f t="shared" ca="1" si="32"/>
        <v>2</v>
      </c>
      <c r="C97" t="str">
        <f t="shared" ca="1" si="31"/>
        <v>women</v>
      </c>
      <c r="D97">
        <f t="shared" ca="1" si="33"/>
        <v>26</v>
      </c>
      <c r="E97">
        <f t="shared" ca="1" si="34"/>
        <v>6</v>
      </c>
      <c r="F97" t="str">
        <f t="shared" ca="1" si="35"/>
        <v>contruction</v>
      </c>
      <c r="G97">
        <f t="shared" ca="1" si="36"/>
        <v>3</v>
      </c>
      <c r="H97">
        <f t="shared" ca="1" si="37"/>
        <v>0</v>
      </c>
      <c r="I97">
        <f t="shared" ca="1" si="38"/>
        <v>3</v>
      </c>
      <c r="J97">
        <f t="shared" ca="1" si="39"/>
        <v>3</v>
      </c>
      <c r="K97">
        <f t="shared" ca="1" si="40"/>
        <v>76694</v>
      </c>
      <c r="L97">
        <f t="shared" ca="1" si="41"/>
        <v>5</v>
      </c>
      <c r="M97" t="str">
        <f t="shared" ca="1" si="42"/>
        <v>Area 5</v>
      </c>
      <c r="N97">
        <f t="shared" ca="1" si="47"/>
        <v>460164</v>
      </c>
      <c r="O97">
        <f t="shared" ca="1" si="43"/>
        <v>146310.61941634302</v>
      </c>
      <c r="P97">
        <f t="shared" ca="1" si="48"/>
        <v>7193.9596647287899</v>
      </c>
      <c r="Q97">
        <f t="shared" ca="1" si="44"/>
        <v>6023</v>
      </c>
      <c r="R97">
        <f t="shared" ca="1" si="49"/>
        <v>109311.13404661416</v>
      </c>
      <c r="S97">
        <f t="shared" ca="1" si="50"/>
        <v>2625.4315972069062</v>
      </c>
      <c r="T97">
        <f t="shared" ca="1" si="51"/>
        <v>469983.3912619357</v>
      </c>
      <c r="U97">
        <f t="shared" ca="1" si="52"/>
        <v>261644.75346295716</v>
      </c>
      <c r="V97">
        <f t="shared" ca="1" si="53"/>
        <v>208338.63779897854</v>
      </c>
      <c r="X97" s="4">
        <f ca="1">IF(Table2[[#This Row],[Gnder]]="men",1,0)</f>
        <v>0</v>
      </c>
      <c r="Y97" s="5">
        <f ca="1">IF(Table2[[#This Row],[Gnder]]="women",1,0)</f>
        <v>1</v>
      </c>
      <c r="Z97" s="5"/>
      <c r="AA97" s="6"/>
      <c r="AB97" s="5"/>
      <c r="AC97" s="4">
        <f ca="1">IF(Table2[[#This Row],[field of work]]="teaching",1,0)</f>
        <v>0</v>
      </c>
      <c r="AD97" s="5">
        <f ca="1">IF(Table2[[#This Row],[field of work]]="health",1,0)</f>
        <v>0</v>
      </c>
      <c r="AE97" s="5">
        <f ca="1">IF(Table2[[#This Row],[field of work]]="IT",1,0)</f>
        <v>0</v>
      </c>
      <c r="AF97" s="5">
        <f ca="1">IF(Table2[[#This Row],[field of work]]="agriculture",1,0)</f>
        <v>0</v>
      </c>
      <c r="AG97" s="5">
        <f ca="1">IF(Table2[[#This Row],[field of work]]="contruction",1,0)</f>
        <v>1</v>
      </c>
      <c r="AH97" s="5">
        <f ca="1">IF(Table2[[#This Row],[field of work]]="genral work",1,0)</f>
        <v>0</v>
      </c>
      <c r="AI97" s="5"/>
      <c r="AJ97" s="5"/>
      <c r="AK97" s="5"/>
      <c r="AL97" s="5"/>
      <c r="AM97" s="5"/>
      <c r="AN97" s="6"/>
      <c r="AP97" s="16">
        <f t="shared" ca="1" si="45"/>
        <v>2397.9865549095966</v>
      </c>
      <c r="AQ97" s="6"/>
      <c r="AR97" s="4">
        <f ca="1">IF(Table2[[#This Row],[Value of a person]]&gt;$AS$6,1,0)</f>
        <v>1</v>
      </c>
      <c r="AS97" s="5"/>
      <c r="AT97" s="5"/>
      <c r="AU97" s="6"/>
      <c r="AV97" s="23">
        <f ca="1">Table2[[#This Row],[Mortage left]]/Table2[[#This Row],[Value of house]]</f>
        <v>0.31795320671835048</v>
      </c>
      <c r="AW97" s="5">
        <f t="shared" ca="1" si="46"/>
        <v>0</v>
      </c>
      <c r="AX97" s="5"/>
      <c r="AY97" s="5"/>
      <c r="AZ97" s="4">
        <f ca="1">IF(Table2[[#This Row],[Area ]]="Area 1",Table2[[#This Row],[income]],0)</f>
        <v>0</v>
      </c>
      <c r="BA97" s="5">
        <f ca="1">IF(Table2[[#This Row],[Area ]]="Area 2",Table2[[#This Row],[income]],0)</f>
        <v>0</v>
      </c>
      <c r="BB97" s="5">
        <f ca="1">IF(Table2[[#This Row],[Area ]]="Area 3",Table2[[#This Row],[income]],0)</f>
        <v>0</v>
      </c>
      <c r="BC97" s="5">
        <f ca="1">IF(Table2[[#This Row],[Area ]]="Area 4",Table2[[#This Row],[income]],0)</f>
        <v>0</v>
      </c>
      <c r="BD97" s="5">
        <f ca="1">IF(Table2[[#This Row],[Area ]]="Area 5",Table2[[#This Row],[income]],0)</f>
        <v>76694</v>
      </c>
      <c r="BE97" s="5">
        <f ca="1">IF(Table2[[#This Row],[Area ]]="Area 6",Table2[[#This Row],[income]],0)</f>
        <v>0</v>
      </c>
      <c r="BF97" s="5">
        <f ca="1">IF(Table2[[#This Row],[Area ]]="Area 7",Table2[[#This Row],[income]],0)</f>
        <v>0</v>
      </c>
      <c r="BG97" s="5">
        <f ca="1">IF(Table2[[#This Row],[Area ]]="Area 8",Table2[[#This Row],[income]],0)</f>
        <v>0</v>
      </c>
      <c r="BH97" s="5">
        <f ca="1">IF(Table2[[#This Row],[Area ]]="Area 9",Table2[[#This Row],[income]],0)</f>
        <v>0</v>
      </c>
      <c r="BI97" s="5">
        <f ca="1">IF(Table2[[#This Row],[Area ]]="Area 10",Table2[[#This Row],[income]],0)</f>
        <v>0</v>
      </c>
      <c r="BJ97" s="5">
        <f ca="1">IF(Table2[[#This Row],[Area ]]="Area 6",Table2[[#This Row],[income]],0)</f>
        <v>0</v>
      </c>
      <c r="BK97" s="5">
        <f ca="1">IF(Table2[[#This Row],[Area ]]="Area 12",Table2[[#This Row],[income]],0)</f>
        <v>0</v>
      </c>
      <c r="BL97" s="5">
        <f ca="1">IF(Table2[[#This Row],[Area ]]="Area 13",Table2[[#This Row],[income]],0)</f>
        <v>0</v>
      </c>
      <c r="BM97" s="6">
        <f ca="1">IF(Table2[[#This Row],[Area ]]="Area 14",Table2[[#This Row],[income]],0)</f>
        <v>0</v>
      </c>
      <c r="BN97" s="4">
        <f ca="1">IF(Table2[[#This Row],[field of work]]="teaching",Table2[[#This Row],[income]],0)</f>
        <v>0</v>
      </c>
      <c r="BO97" s="5">
        <f ca="1">IF(Table2[[#This Row],[field of work]]="health",Table2[[#This Row],[income]],0)</f>
        <v>0</v>
      </c>
      <c r="BP97" s="5">
        <f ca="1">IF(Table2[[#This Row],[field of work]]="IT",Table2[[#This Row],[income]],0)</f>
        <v>0</v>
      </c>
      <c r="BQ97" s="5">
        <f ca="1">IF(Table2[[#This Row],[field of work]]="agriculture",Table2[[#This Row],[income]],0)</f>
        <v>0</v>
      </c>
      <c r="BR97" s="5">
        <f ca="1">IF(Table2[[#This Row],[field of work]]="contruction",Table2[[#This Row],[income]],0)</f>
        <v>76694</v>
      </c>
      <c r="BS97" s="6">
        <f ca="1">IF(Table2[[#This Row],[field of work]]="genral work",Table2[[#This Row],[income]],0)</f>
        <v>0</v>
      </c>
      <c r="BU97" s="4">
        <f ca="1">IF(Table2[[#This Row],[value of debts]]&gt;Table2[[#This Row],[income]],1,0)</f>
        <v>1</v>
      </c>
      <c r="BV97" s="6"/>
      <c r="BX97" s="4">
        <f ca="1">IF(Table2[[#This Row],[Net worth of person]]&gt;$BY$6,Table2[[#This Row],[age]],0)</f>
        <v>26</v>
      </c>
      <c r="BY97" s="6"/>
    </row>
    <row r="98" spans="2:77" x14ac:dyDescent="0.3">
      <c r="B98">
        <f t="shared" ca="1" si="32"/>
        <v>2</v>
      </c>
      <c r="C98" t="str">
        <f t="shared" ca="1" si="31"/>
        <v>women</v>
      </c>
      <c r="D98">
        <f t="shared" ca="1" si="33"/>
        <v>36</v>
      </c>
      <c r="E98">
        <f t="shared" ca="1" si="34"/>
        <v>4</v>
      </c>
      <c r="F98" t="str">
        <f t="shared" ca="1" si="35"/>
        <v>genral work</v>
      </c>
      <c r="G98">
        <f t="shared" ca="1" si="36"/>
        <v>4</v>
      </c>
      <c r="H98">
        <f t="shared" ca="1" si="37"/>
        <v>0</v>
      </c>
      <c r="I98">
        <f t="shared" ca="1" si="38"/>
        <v>3</v>
      </c>
      <c r="J98">
        <f t="shared" ca="1" si="39"/>
        <v>3</v>
      </c>
      <c r="K98">
        <f t="shared" ca="1" si="40"/>
        <v>71165</v>
      </c>
      <c r="L98">
        <f t="shared" ca="1" si="41"/>
        <v>11</v>
      </c>
      <c r="M98" t="str">
        <f t="shared" ca="1" si="42"/>
        <v>Area 11</v>
      </c>
      <c r="N98">
        <f t="shared" ca="1" si="47"/>
        <v>284660</v>
      </c>
      <c r="O98">
        <f t="shared" ca="1" si="43"/>
        <v>10849.449142349624</v>
      </c>
      <c r="P98">
        <f t="shared" ca="1" si="48"/>
        <v>180217.10946795193</v>
      </c>
      <c r="Q98">
        <f t="shared" ca="1" si="44"/>
        <v>52966</v>
      </c>
      <c r="R98">
        <f t="shared" ca="1" si="49"/>
        <v>28180.124215970329</v>
      </c>
      <c r="S98">
        <f t="shared" ca="1" si="50"/>
        <v>21571.188125212902</v>
      </c>
      <c r="T98">
        <f t="shared" ca="1" si="51"/>
        <v>486448.29759316484</v>
      </c>
      <c r="U98">
        <f t="shared" ca="1" si="52"/>
        <v>91995.573358319947</v>
      </c>
      <c r="V98">
        <f t="shared" ca="1" si="53"/>
        <v>394452.72423484491</v>
      </c>
      <c r="X98" s="4">
        <f ca="1">IF(Table2[[#This Row],[Gnder]]="men",1,0)</f>
        <v>0</v>
      </c>
      <c r="Y98" s="5">
        <f ca="1">IF(Table2[[#This Row],[Gnder]]="women",1,0)</f>
        <v>1</v>
      </c>
      <c r="Z98" s="5"/>
      <c r="AA98" s="6"/>
      <c r="AB98" s="5"/>
      <c r="AC98" s="4">
        <f ca="1">IF(Table2[[#This Row],[field of work]]="teaching",1,0)</f>
        <v>0</v>
      </c>
      <c r="AD98" s="5">
        <f ca="1">IF(Table2[[#This Row],[field of work]]="health",1,0)</f>
        <v>0</v>
      </c>
      <c r="AE98" s="5">
        <f ca="1">IF(Table2[[#This Row],[field of work]]="IT",1,0)</f>
        <v>0</v>
      </c>
      <c r="AF98" s="5">
        <f ca="1">IF(Table2[[#This Row],[field of work]]="agriculture",1,0)</f>
        <v>0</v>
      </c>
      <c r="AG98" s="5">
        <f ca="1">IF(Table2[[#This Row],[field of work]]="contruction",1,0)</f>
        <v>0</v>
      </c>
      <c r="AH98" s="5">
        <f ca="1">IF(Table2[[#This Row],[field of work]]="genral work",1,0)</f>
        <v>1</v>
      </c>
      <c r="AI98" s="5"/>
      <c r="AJ98" s="5"/>
      <c r="AK98" s="5"/>
      <c r="AL98" s="5"/>
      <c r="AM98" s="5"/>
      <c r="AN98" s="6"/>
      <c r="AP98" s="16">
        <f t="shared" ca="1" si="45"/>
        <v>60072.369822650646</v>
      </c>
      <c r="AQ98" s="6"/>
      <c r="AR98" s="4">
        <f ca="1">IF(Table2[[#This Row],[Value of a person]]&gt;$AS$6,1,0)</f>
        <v>1</v>
      </c>
      <c r="AS98" s="5"/>
      <c r="AT98" s="5"/>
      <c r="AU98" s="6"/>
      <c r="AV98" s="23">
        <f ca="1">Table2[[#This Row],[Mortage left]]/Table2[[#This Row],[Value of house]]</f>
        <v>3.8113711594005562E-2</v>
      </c>
      <c r="AW98" s="5">
        <f t="shared" ca="1" si="46"/>
        <v>1</v>
      </c>
      <c r="AX98" s="5"/>
      <c r="AY98" s="5"/>
      <c r="AZ98" s="4">
        <f ca="1">IF(Table2[[#This Row],[Area ]]="Area 1",Table2[[#This Row],[income]],0)</f>
        <v>0</v>
      </c>
      <c r="BA98" s="5">
        <f ca="1">IF(Table2[[#This Row],[Area ]]="Area 2",Table2[[#This Row],[income]],0)</f>
        <v>0</v>
      </c>
      <c r="BB98" s="5">
        <f ca="1">IF(Table2[[#This Row],[Area ]]="Area 3",Table2[[#This Row],[income]],0)</f>
        <v>0</v>
      </c>
      <c r="BC98" s="5">
        <f ca="1">IF(Table2[[#This Row],[Area ]]="Area 4",Table2[[#This Row],[income]],0)</f>
        <v>0</v>
      </c>
      <c r="BD98" s="5">
        <f ca="1">IF(Table2[[#This Row],[Area ]]="Area 5",Table2[[#This Row],[income]],0)</f>
        <v>0</v>
      </c>
      <c r="BE98" s="5">
        <f ca="1">IF(Table2[[#This Row],[Area ]]="Area 6",Table2[[#This Row],[income]],0)</f>
        <v>0</v>
      </c>
      <c r="BF98" s="5">
        <f ca="1">IF(Table2[[#This Row],[Area ]]="Area 7",Table2[[#This Row],[income]],0)</f>
        <v>0</v>
      </c>
      <c r="BG98" s="5">
        <f ca="1">IF(Table2[[#This Row],[Area ]]="Area 8",Table2[[#This Row],[income]],0)</f>
        <v>0</v>
      </c>
      <c r="BH98" s="5">
        <f ca="1">IF(Table2[[#This Row],[Area ]]="Area 9",Table2[[#This Row],[income]],0)</f>
        <v>0</v>
      </c>
      <c r="BI98" s="5">
        <f ca="1">IF(Table2[[#This Row],[Area ]]="Area 10",Table2[[#This Row],[income]],0)</f>
        <v>0</v>
      </c>
      <c r="BJ98" s="5">
        <f ca="1">IF(Table2[[#This Row],[Area ]]="Area 6",Table2[[#This Row],[income]],0)</f>
        <v>0</v>
      </c>
      <c r="BK98" s="5">
        <f ca="1">IF(Table2[[#This Row],[Area ]]="Area 12",Table2[[#This Row],[income]],0)</f>
        <v>0</v>
      </c>
      <c r="BL98" s="5">
        <f ca="1">IF(Table2[[#This Row],[Area ]]="Area 13",Table2[[#This Row],[income]],0)</f>
        <v>0</v>
      </c>
      <c r="BM98" s="6">
        <f ca="1">IF(Table2[[#This Row],[Area ]]="Area 14",Table2[[#This Row],[income]],0)</f>
        <v>0</v>
      </c>
      <c r="BN98" s="4">
        <f ca="1">IF(Table2[[#This Row],[field of work]]="teaching",Table2[[#This Row],[income]],0)</f>
        <v>0</v>
      </c>
      <c r="BO98" s="5">
        <f ca="1">IF(Table2[[#This Row],[field of work]]="health",Table2[[#This Row],[income]],0)</f>
        <v>0</v>
      </c>
      <c r="BP98" s="5">
        <f ca="1">IF(Table2[[#This Row],[field of work]]="IT",Table2[[#This Row],[income]],0)</f>
        <v>0</v>
      </c>
      <c r="BQ98" s="5">
        <f ca="1">IF(Table2[[#This Row],[field of work]]="agriculture",Table2[[#This Row],[income]],0)</f>
        <v>0</v>
      </c>
      <c r="BR98" s="5">
        <f ca="1">IF(Table2[[#This Row],[field of work]]="contruction",Table2[[#This Row],[income]],0)</f>
        <v>0</v>
      </c>
      <c r="BS98" s="6">
        <f ca="1">IF(Table2[[#This Row],[field of work]]="genral work",Table2[[#This Row],[income]],0)</f>
        <v>71165</v>
      </c>
      <c r="BU98" s="4">
        <f ca="1">IF(Table2[[#This Row],[value of debts]]&gt;Table2[[#This Row],[income]],1,0)</f>
        <v>1</v>
      </c>
      <c r="BV98" s="6"/>
      <c r="BX98" s="4">
        <f ca="1">IF(Table2[[#This Row],[Net worth of person]]&gt;$BY$6,Table2[[#This Row],[age]],0)</f>
        <v>36</v>
      </c>
      <c r="BY98" s="6"/>
    </row>
    <row r="99" spans="2:77" x14ac:dyDescent="0.3">
      <c r="B99">
        <f t="shared" ca="1" si="32"/>
        <v>1</v>
      </c>
      <c r="C99" t="str">
        <f t="shared" ca="1" si="31"/>
        <v>men</v>
      </c>
      <c r="D99">
        <f t="shared" ca="1" si="33"/>
        <v>29</v>
      </c>
      <c r="E99">
        <f t="shared" ca="1" si="34"/>
        <v>1</v>
      </c>
      <c r="F99" t="str">
        <f t="shared" ca="1" si="35"/>
        <v>health</v>
      </c>
      <c r="G99">
        <f t="shared" ca="1" si="36"/>
        <v>2</v>
      </c>
      <c r="H99">
        <f t="shared" ca="1" si="37"/>
        <v>0</v>
      </c>
      <c r="I99">
        <f t="shared" ca="1" si="38"/>
        <v>1</v>
      </c>
      <c r="J99">
        <f t="shared" ca="1" si="39"/>
        <v>3</v>
      </c>
      <c r="K99">
        <f t="shared" ca="1" si="40"/>
        <v>28856</v>
      </c>
      <c r="L99">
        <f t="shared" ca="1" si="41"/>
        <v>11</v>
      </c>
      <c r="M99" t="str">
        <f t="shared" ca="1" si="42"/>
        <v>Area 11</v>
      </c>
      <c r="N99">
        <f t="shared" ca="1" si="47"/>
        <v>144280</v>
      </c>
      <c r="O99">
        <f t="shared" ca="1" si="43"/>
        <v>27536.802771189818</v>
      </c>
      <c r="P99">
        <f t="shared" ca="1" si="48"/>
        <v>9715.8079199511885</v>
      </c>
      <c r="Q99">
        <f t="shared" ca="1" si="44"/>
        <v>2479</v>
      </c>
      <c r="R99">
        <f t="shared" ca="1" si="49"/>
        <v>43735.604050297392</v>
      </c>
      <c r="S99">
        <f t="shared" ca="1" si="50"/>
        <v>13472.33672162342</v>
      </c>
      <c r="T99">
        <f t="shared" ca="1" si="51"/>
        <v>167468.14464157462</v>
      </c>
      <c r="U99">
        <f t="shared" ca="1" si="52"/>
        <v>73751.40682148721</v>
      </c>
      <c r="V99">
        <f t="shared" ca="1" si="53"/>
        <v>93716.737820087408</v>
      </c>
      <c r="X99" s="4">
        <f ca="1">IF(Table2[[#This Row],[Gnder]]="men",1,0)</f>
        <v>1</v>
      </c>
      <c r="Y99" s="5">
        <f ca="1">IF(Table2[[#This Row],[Gnder]]="women",1,0)</f>
        <v>0</v>
      </c>
      <c r="Z99" s="5"/>
      <c r="AA99" s="6"/>
      <c r="AB99" s="5"/>
      <c r="AC99" s="4">
        <f ca="1">IF(Table2[[#This Row],[field of work]]="teaching",1,0)</f>
        <v>0</v>
      </c>
      <c r="AD99" s="5">
        <f ca="1">IF(Table2[[#This Row],[field of work]]="health",1,0)</f>
        <v>1</v>
      </c>
      <c r="AE99" s="5">
        <f ca="1">IF(Table2[[#This Row],[field of work]]="IT",1,0)</f>
        <v>0</v>
      </c>
      <c r="AF99" s="5">
        <f ca="1">IF(Table2[[#This Row],[field of work]]="agriculture",1,0)</f>
        <v>0</v>
      </c>
      <c r="AG99" s="5">
        <f ca="1">IF(Table2[[#This Row],[field of work]]="contruction",1,0)</f>
        <v>0</v>
      </c>
      <c r="AH99" s="5">
        <f ca="1">IF(Table2[[#This Row],[field of work]]="genral work",1,0)</f>
        <v>0</v>
      </c>
      <c r="AI99" s="5"/>
      <c r="AJ99" s="5"/>
      <c r="AK99" s="5"/>
      <c r="AL99" s="5"/>
      <c r="AM99" s="5"/>
      <c r="AN99" s="6"/>
      <c r="AP99" s="16">
        <f t="shared" ca="1" si="45"/>
        <v>3238.6026399837297</v>
      </c>
      <c r="AQ99" s="6"/>
      <c r="AR99" s="4">
        <f ca="1">IF(Table2[[#This Row],[Value of a person]]&gt;$AS$6,1,0)</f>
        <v>1</v>
      </c>
      <c r="AS99" s="5"/>
      <c r="AT99" s="5"/>
      <c r="AU99" s="6"/>
      <c r="AV99" s="23">
        <f ca="1">Table2[[#This Row],[Mortage left]]/Table2[[#This Row],[Value of house]]</f>
        <v>0.19085668679782242</v>
      </c>
      <c r="AW99" s="5">
        <f t="shared" ca="1" si="46"/>
        <v>1</v>
      </c>
      <c r="AX99" s="5"/>
      <c r="AY99" s="5"/>
      <c r="AZ99" s="4">
        <f ca="1">IF(Table2[[#This Row],[Area ]]="Area 1",Table2[[#This Row],[income]],0)</f>
        <v>0</v>
      </c>
      <c r="BA99" s="5">
        <f ca="1">IF(Table2[[#This Row],[Area ]]="Area 2",Table2[[#This Row],[income]],0)</f>
        <v>0</v>
      </c>
      <c r="BB99" s="5">
        <f ca="1">IF(Table2[[#This Row],[Area ]]="Area 3",Table2[[#This Row],[income]],0)</f>
        <v>0</v>
      </c>
      <c r="BC99" s="5">
        <f ca="1">IF(Table2[[#This Row],[Area ]]="Area 4",Table2[[#This Row],[income]],0)</f>
        <v>0</v>
      </c>
      <c r="BD99" s="5">
        <f ca="1">IF(Table2[[#This Row],[Area ]]="Area 5",Table2[[#This Row],[income]],0)</f>
        <v>0</v>
      </c>
      <c r="BE99" s="5">
        <f ca="1">IF(Table2[[#This Row],[Area ]]="Area 6",Table2[[#This Row],[income]],0)</f>
        <v>0</v>
      </c>
      <c r="BF99" s="5">
        <f ca="1">IF(Table2[[#This Row],[Area ]]="Area 7",Table2[[#This Row],[income]],0)</f>
        <v>0</v>
      </c>
      <c r="BG99" s="5">
        <f ca="1">IF(Table2[[#This Row],[Area ]]="Area 8",Table2[[#This Row],[income]],0)</f>
        <v>0</v>
      </c>
      <c r="BH99" s="5">
        <f ca="1">IF(Table2[[#This Row],[Area ]]="Area 9",Table2[[#This Row],[income]],0)</f>
        <v>0</v>
      </c>
      <c r="BI99" s="5">
        <f ca="1">IF(Table2[[#This Row],[Area ]]="Area 10",Table2[[#This Row],[income]],0)</f>
        <v>0</v>
      </c>
      <c r="BJ99" s="5">
        <f ca="1">IF(Table2[[#This Row],[Area ]]="Area 6",Table2[[#This Row],[income]],0)</f>
        <v>0</v>
      </c>
      <c r="BK99" s="5">
        <f ca="1">IF(Table2[[#This Row],[Area ]]="Area 12",Table2[[#This Row],[income]],0)</f>
        <v>0</v>
      </c>
      <c r="BL99" s="5">
        <f ca="1">IF(Table2[[#This Row],[Area ]]="Area 13",Table2[[#This Row],[income]],0)</f>
        <v>0</v>
      </c>
      <c r="BM99" s="6">
        <f ca="1">IF(Table2[[#This Row],[Area ]]="Area 14",Table2[[#This Row],[income]],0)</f>
        <v>0</v>
      </c>
      <c r="BN99" s="4">
        <f ca="1">IF(Table2[[#This Row],[field of work]]="teaching",Table2[[#This Row],[income]],0)</f>
        <v>0</v>
      </c>
      <c r="BO99" s="5">
        <f ca="1">IF(Table2[[#This Row],[field of work]]="health",Table2[[#This Row],[income]],0)</f>
        <v>28856</v>
      </c>
      <c r="BP99" s="5">
        <f ca="1">IF(Table2[[#This Row],[field of work]]="IT",Table2[[#This Row],[income]],0)</f>
        <v>0</v>
      </c>
      <c r="BQ99" s="5">
        <f ca="1">IF(Table2[[#This Row],[field of work]]="agriculture",Table2[[#This Row],[income]],0)</f>
        <v>0</v>
      </c>
      <c r="BR99" s="5">
        <f ca="1">IF(Table2[[#This Row],[field of work]]="contruction",Table2[[#This Row],[income]],0)</f>
        <v>0</v>
      </c>
      <c r="BS99" s="6">
        <f ca="1">IF(Table2[[#This Row],[field of work]]="genral work",Table2[[#This Row],[income]],0)</f>
        <v>0</v>
      </c>
      <c r="BU99" s="4">
        <f ca="1">IF(Table2[[#This Row],[value of debts]]&gt;Table2[[#This Row],[income]],1,0)</f>
        <v>1</v>
      </c>
      <c r="BV99" s="6"/>
      <c r="BX99" s="4">
        <f ca="1">IF(Table2[[#This Row],[Net worth of person]]&gt;$BY$6,Table2[[#This Row],[age]],0)</f>
        <v>0</v>
      </c>
      <c r="BY99" s="6"/>
    </row>
    <row r="100" spans="2:77" x14ac:dyDescent="0.3">
      <c r="B100">
        <f t="shared" ca="1" si="32"/>
        <v>2</v>
      </c>
      <c r="C100" t="str">
        <f t="shared" ca="1" si="31"/>
        <v>women</v>
      </c>
      <c r="D100">
        <f t="shared" ca="1" si="33"/>
        <v>26</v>
      </c>
      <c r="E100">
        <f t="shared" ca="1" si="34"/>
        <v>1</v>
      </c>
      <c r="F100" t="str">
        <f t="shared" ca="1" si="35"/>
        <v>health</v>
      </c>
      <c r="G100">
        <f t="shared" ca="1" si="36"/>
        <v>2</v>
      </c>
      <c r="H100">
        <f t="shared" ca="1" si="37"/>
        <v>0</v>
      </c>
      <c r="I100">
        <f t="shared" ca="1" si="38"/>
        <v>2</v>
      </c>
      <c r="J100">
        <f t="shared" ca="1" si="39"/>
        <v>2</v>
      </c>
      <c r="K100">
        <f t="shared" ca="1" si="40"/>
        <v>59931</v>
      </c>
      <c r="L100">
        <f t="shared" ca="1" si="41"/>
        <v>3</v>
      </c>
      <c r="M100" t="str">
        <f t="shared" ca="1" si="42"/>
        <v>Area 3</v>
      </c>
      <c r="N100">
        <f t="shared" ca="1" si="47"/>
        <v>359586</v>
      </c>
      <c r="O100">
        <f t="shared" ca="1" si="43"/>
        <v>188252.19363118676</v>
      </c>
      <c r="P100">
        <f t="shared" ca="1" si="48"/>
        <v>11270.273683225874</v>
      </c>
      <c r="Q100">
        <f t="shared" ca="1" si="44"/>
        <v>2655</v>
      </c>
      <c r="R100">
        <f t="shared" ca="1" si="49"/>
        <v>100669.18715865556</v>
      </c>
      <c r="S100">
        <f t="shared" ca="1" si="50"/>
        <v>25285.838538393775</v>
      </c>
      <c r="T100">
        <f t="shared" ca="1" si="51"/>
        <v>396142.11222161964</v>
      </c>
      <c r="U100">
        <f t="shared" ca="1" si="52"/>
        <v>291576.38078984234</v>
      </c>
      <c r="V100">
        <f t="shared" ca="1" si="53"/>
        <v>104565.7314317773</v>
      </c>
      <c r="X100" s="4">
        <f ca="1">IF(Table2[[#This Row],[Gnder]]="men",1,0)</f>
        <v>0</v>
      </c>
      <c r="Y100" s="5">
        <f ca="1">IF(Table2[[#This Row],[Gnder]]="women",1,0)</f>
        <v>1</v>
      </c>
      <c r="Z100" s="5"/>
      <c r="AA100" s="6"/>
      <c r="AB100" s="5"/>
      <c r="AC100" s="4">
        <f ca="1">IF(Table2[[#This Row],[field of work]]="teaching",1,0)</f>
        <v>0</v>
      </c>
      <c r="AD100" s="5">
        <f ca="1">IF(Table2[[#This Row],[field of work]]="health",1,0)</f>
        <v>1</v>
      </c>
      <c r="AE100" s="5">
        <f ca="1">IF(Table2[[#This Row],[field of work]]="IT",1,0)</f>
        <v>0</v>
      </c>
      <c r="AF100" s="5">
        <f ca="1">IF(Table2[[#This Row],[field of work]]="agriculture",1,0)</f>
        <v>0</v>
      </c>
      <c r="AG100" s="5">
        <f ca="1">IF(Table2[[#This Row],[field of work]]="contruction",1,0)</f>
        <v>0</v>
      </c>
      <c r="AH100" s="5">
        <f ca="1">IF(Table2[[#This Row],[field of work]]="genral work",1,0)</f>
        <v>0</v>
      </c>
      <c r="AI100" s="5"/>
      <c r="AJ100" s="5"/>
      <c r="AK100" s="5"/>
      <c r="AL100" s="5"/>
      <c r="AM100" s="5"/>
      <c r="AN100" s="6"/>
      <c r="AP100" s="16">
        <f t="shared" ca="1" si="45"/>
        <v>5635.1368416129371</v>
      </c>
      <c r="AQ100" s="6"/>
      <c r="AR100" s="4">
        <f ca="1">IF(Table2[[#This Row],[Value of a person]]&gt;$AS$6,1,0)</f>
        <v>1</v>
      </c>
      <c r="AS100" s="5"/>
      <c r="AT100" s="5"/>
      <c r="AU100" s="6"/>
      <c r="AV100" s="23">
        <f ca="1">Table2[[#This Row],[Mortage left]]/Table2[[#This Row],[Value of house]]</f>
        <v>0.52352481362229553</v>
      </c>
      <c r="AW100" s="5">
        <f t="shared" ca="1" si="46"/>
        <v>0</v>
      </c>
      <c r="AX100" s="5"/>
      <c r="AY100" s="5"/>
      <c r="AZ100" s="4">
        <f ca="1">IF(Table2[[#This Row],[Area ]]="Area 1",Table2[[#This Row],[income]],0)</f>
        <v>0</v>
      </c>
      <c r="BA100" s="5">
        <f ca="1">IF(Table2[[#This Row],[Area ]]="Area 2",Table2[[#This Row],[income]],0)</f>
        <v>0</v>
      </c>
      <c r="BB100" s="5">
        <f ca="1">IF(Table2[[#This Row],[Area ]]="Area 3",Table2[[#This Row],[income]],0)</f>
        <v>59931</v>
      </c>
      <c r="BC100" s="5">
        <f ca="1">IF(Table2[[#This Row],[Area ]]="Area 4",Table2[[#This Row],[income]],0)</f>
        <v>0</v>
      </c>
      <c r="BD100" s="5">
        <f ca="1">IF(Table2[[#This Row],[Area ]]="Area 5",Table2[[#This Row],[income]],0)</f>
        <v>0</v>
      </c>
      <c r="BE100" s="5">
        <f ca="1">IF(Table2[[#This Row],[Area ]]="Area 6",Table2[[#This Row],[income]],0)</f>
        <v>0</v>
      </c>
      <c r="BF100" s="5">
        <f ca="1">IF(Table2[[#This Row],[Area ]]="Area 7",Table2[[#This Row],[income]],0)</f>
        <v>0</v>
      </c>
      <c r="BG100" s="5">
        <f ca="1">IF(Table2[[#This Row],[Area ]]="Area 8",Table2[[#This Row],[income]],0)</f>
        <v>0</v>
      </c>
      <c r="BH100" s="5">
        <f ca="1">IF(Table2[[#This Row],[Area ]]="Area 9",Table2[[#This Row],[income]],0)</f>
        <v>0</v>
      </c>
      <c r="BI100" s="5">
        <f ca="1">IF(Table2[[#This Row],[Area ]]="Area 10",Table2[[#This Row],[income]],0)</f>
        <v>0</v>
      </c>
      <c r="BJ100" s="5">
        <f ca="1">IF(Table2[[#This Row],[Area ]]="Area 6",Table2[[#This Row],[income]],0)</f>
        <v>0</v>
      </c>
      <c r="BK100" s="5">
        <f ca="1">IF(Table2[[#This Row],[Area ]]="Area 12",Table2[[#This Row],[income]],0)</f>
        <v>0</v>
      </c>
      <c r="BL100" s="5">
        <f ca="1">IF(Table2[[#This Row],[Area ]]="Area 13",Table2[[#This Row],[income]],0)</f>
        <v>0</v>
      </c>
      <c r="BM100" s="6">
        <f ca="1">IF(Table2[[#This Row],[Area ]]="Area 14",Table2[[#This Row],[income]],0)</f>
        <v>0</v>
      </c>
      <c r="BN100" s="4">
        <f ca="1">IF(Table2[[#This Row],[field of work]]="teaching",Table2[[#This Row],[income]],0)</f>
        <v>0</v>
      </c>
      <c r="BO100" s="5">
        <f ca="1">IF(Table2[[#This Row],[field of work]]="health",Table2[[#This Row],[income]],0)</f>
        <v>59931</v>
      </c>
      <c r="BP100" s="5">
        <f ca="1">IF(Table2[[#This Row],[field of work]]="IT",Table2[[#This Row],[income]],0)</f>
        <v>0</v>
      </c>
      <c r="BQ100" s="5">
        <f ca="1">IF(Table2[[#This Row],[field of work]]="agriculture",Table2[[#This Row],[income]],0)</f>
        <v>0</v>
      </c>
      <c r="BR100" s="5">
        <f ca="1">IF(Table2[[#This Row],[field of work]]="contruction",Table2[[#This Row],[income]],0)</f>
        <v>0</v>
      </c>
      <c r="BS100" s="6">
        <f ca="1">IF(Table2[[#This Row],[field of work]]="genral work",Table2[[#This Row],[income]],0)</f>
        <v>0</v>
      </c>
      <c r="BU100" s="4">
        <f ca="1">IF(Table2[[#This Row],[value of debts]]&gt;Table2[[#This Row],[income]],1,0)</f>
        <v>1</v>
      </c>
      <c r="BV100" s="6"/>
      <c r="BX100" s="4">
        <f ca="1">IF(Table2[[#This Row],[Net worth of person]]&gt;$BY$6,Table2[[#This Row],[age]],0)</f>
        <v>26</v>
      </c>
      <c r="BY100" s="6"/>
    </row>
    <row r="101" spans="2:77" x14ac:dyDescent="0.3">
      <c r="B101">
        <f t="shared" ca="1" si="32"/>
        <v>2</v>
      </c>
      <c r="C101" t="str">
        <f t="shared" ca="1" si="31"/>
        <v>women</v>
      </c>
      <c r="D101">
        <f t="shared" ca="1" si="33"/>
        <v>30</v>
      </c>
      <c r="E101">
        <f t="shared" ca="1" si="34"/>
        <v>2</v>
      </c>
      <c r="F101" t="str">
        <f t="shared" ca="1" si="35"/>
        <v>IT</v>
      </c>
      <c r="G101">
        <f t="shared" ca="1" si="36"/>
        <v>2</v>
      </c>
      <c r="H101">
        <f t="shared" ca="1" si="37"/>
        <v>0</v>
      </c>
      <c r="I101">
        <f t="shared" ca="1" si="38"/>
        <v>0</v>
      </c>
      <c r="J101">
        <f t="shared" ca="1" si="39"/>
        <v>1</v>
      </c>
      <c r="K101">
        <f t="shared" ca="1" si="40"/>
        <v>33857</v>
      </c>
      <c r="L101">
        <f t="shared" ca="1" si="41"/>
        <v>5</v>
      </c>
      <c r="M101" t="str">
        <f t="shared" ca="1" si="42"/>
        <v>Area 5</v>
      </c>
      <c r="N101">
        <f t="shared" ca="1" si="47"/>
        <v>203142</v>
      </c>
      <c r="O101">
        <f t="shared" ca="1" si="43"/>
        <v>167873.26243101162</v>
      </c>
      <c r="P101">
        <f t="shared" ca="1" si="48"/>
        <v>28697.966102666505</v>
      </c>
      <c r="Q101">
        <f t="shared" ca="1" si="44"/>
        <v>25472</v>
      </c>
      <c r="R101">
        <f t="shared" ca="1" si="49"/>
        <v>39797.088443872628</v>
      </c>
      <c r="S101">
        <f t="shared" ca="1" si="50"/>
        <v>17050.094502928841</v>
      </c>
      <c r="T101">
        <f t="shared" ca="1" si="51"/>
        <v>248890.06060559535</v>
      </c>
      <c r="U101">
        <f t="shared" ca="1" si="52"/>
        <v>233142.35087488426</v>
      </c>
      <c r="V101">
        <f t="shared" ca="1" si="53"/>
        <v>15747.709730711096</v>
      </c>
      <c r="X101" s="4">
        <f ca="1">IF(Table2[[#This Row],[Gnder]]="men",1,0)</f>
        <v>0</v>
      </c>
      <c r="Y101" s="5">
        <f ca="1">IF(Table2[[#This Row],[Gnder]]="women",1,0)</f>
        <v>1</v>
      </c>
      <c r="Z101" s="5"/>
      <c r="AA101" s="6"/>
      <c r="AB101" s="5"/>
      <c r="AC101" s="4">
        <f ca="1">IF(Table2[[#This Row],[field of work]]="teaching",1,0)</f>
        <v>0</v>
      </c>
      <c r="AD101" s="5">
        <f ca="1">IF(Table2[[#This Row],[field of work]]="health",1,0)</f>
        <v>0</v>
      </c>
      <c r="AE101" s="5">
        <f ca="1">IF(Table2[[#This Row],[field of work]]="IT",1,0)</f>
        <v>1</v>
      </c>
      <c r="AF101" s="5">
        <f ca="1">IF(Table2[[#This Row],[field of work]]="agriculture",1,0)</f>
        <v>0</v>
      </c>
      <c r="AG101" s="5">
        <f ca="1">IF(Table2[[#This Row],[field of work]]="contruction",1,0)</f>
        <v>0</v>
      </c>
      <c r="AH101" s="5">
        <f ca="1">IF(Table2[[#This Row],[field of work]]="genral work",1,0)</f>
        <v>0</v>
      </c>
      <c r="AI101" s="5"/>
      <c r="AJ101" s="5"/>
      <c r="AK101" s="5"/>
      <c r="AL101" s="5"/>
      <c r="AM101" s="5"/>
      <c r="AN101" s="6"/>
      <c r="AP101" s="16">
        <f t="shared" ca="1" si="45"/>
        <v>28697.966102666505</v>
      </c>
      <c r="AQ101" s="6"/>
      <c r="AR101" s="4">
        <f ca="1">IF(Table2[[#This Row],[Value of a person]]&gt;$AS$6,1,0)</f>
        <v>1</v>
      </c>
      <c r="AS101" s="5"/>
      <c r="AT101" s="5"/>
      <c r="AU101" s="6"/>
      <c r="AV101" s="23">
        <f ca="1">Table2[[#This Row],[Mortage left]]/Table2[[#This Row],[Value of house]]</f>
        <v>0.82638382230662111</v>
      </c>
      <c r="AW101" s="5">
        <f t="shared" ca="1" si="46"/>
        <v>0</v>
      </c>
      <c r="AX101" s="5"/>
      <c r="AY101" s="5"/>
      <c r="AZ101" s="4">
        <f ca="1">IF(Table2[[#This Row],[Area ]]="Area 1",Table2[[#This Row],[income]],0)</f>
        <v>0</v>
      </c>
      <c r="BA101" s="5">
        <f ca="1">IF(Table2[[#This Row],[Area ]]="Area 2",Table2[[#This Row],[income]],0)</f>
        <v>0</v>
      </c>
      <c r="BB101" s="5">
        <f ca="1">IF(Table2[[#This Row],[Area ]]="Area 3",Table2[[#This Row],[income]],0)</f>
        <v>0</v>
      </c>
      <c r="BC101" s="5">
        <f ca="1">IF(Table2[[#This Row],[Area ]]="Area 4",Table2[[#This Row],[income]],0)</f>
        <v>0</v>
      </c>
      <c r="BD101" s="5">
        <f ca="1">IF(Table2[[#This Row],[Area ]]="Area 5",Table2[[#This Row],[income]],0)</f>
        <v>33857</v>
      </c>
      <c r="BE101" s="5">
        <f ca="1">IF(Table2[[#This Row],[Area ]]="Area 6",Table2[[#This Row],[income]],0)</f>
        <v>0</v>
      </c>
      <c r="BF101" s="5">
        <f ca="1">IF(Table2[[#This Row],[Area ]]="Area 7",Table2[[#This Row],[income]],0)</f>
        <v>0</v>
      </c>
      <c r="BG101" s="5">
        <f ca="1">IF(Table2[[#This Row],[Area ]]="Area 8",Table2[[#This Row],[income]],0)</f>
        <v>0</v>
      </c>
      <c r="BH101" s="5">
        <f ca="1">IF(Table2[[#This Row],[Area ]]="Area 9",Table2[[#This Row],[income]],0)</f>
        <v>0</v>
      </c>
      <c r="BI101" s="5">
        <f ca="1">IF(Table2[[#This Row],[Area ]]="Area 10",Table2[[#This Row],[income]],0)</f>
        <v>0</v>
      </c>
      <c r="BJ101" s="5">
        <f ca="1">IF(Table2[[#This Row],[Area ]]="Area 6",Table2[[#This Row],[income]],0)</f>
        <v>0</v>
      </c>
      <c r="BK101" s="5">
        <f ca="1">IF(Table2[[#This Row],[Area ]]="Area 12",Table2[[#This Row],[income]],0)</f>
        <v>0</v>
      </c>
      <c r="BL101" s="5">
        <f ca="1">IF(Table2[[#This Row],[Area ]]="Area 13",Table2[[#This Row],[income]],0)</f>
        <v>0</v>
      </c>
      <c r="BM101" s="6">
        <f ca="1">IF(Table2[[#This Row],[Area ]]="Area 14",Table2[[#This Row],[income]],0)</f>
        <v>0</v>
      </c>
      <c r="BN101" s="4">
        <f ca="1">IF(Table2[[#This Row],[field of work]]="teaching",Table2[[#This Row],[income]],0)</f>
        <v>0</v>
      </c>
      <c r="BO101" s="5">
        <f ca="1">IF(Table2[[#This Row],[field of work]]="health",Table2[[#This Row],[income]],0)</f>
        <v>0</v>
      </c>
      <c r="BP101" s="5">
        <f ca="1">IF(Table2[[#This Row],[field of work]]="IT",Table2[[#This Row],[income]],0)</f>
        <v>33857</v>
      </c>
      <c r="BQ101" s="5">
        <f ca="1">IF(Table2[[#This Row],[field of work]]="agriculture",Table2[[#This Row],[income]],0)</f>
        <v>0</v>
      </c>
      <c r="BR101" s="5">
        <f ca="1">IF(Table2[[#This Row],[field of work]]="contruction",Table2[[#This Row],[income]],0)</f>
        <v>0</v>
      </c>
      <c r="BS101" s="6">
        <f ca="1">IF(Table2[[#This Row],[field of work]]="genral work",Table2[[#This Row],[income]],0)</f>
        <v>0</v>
      </c>
      <c r="BU101" s="4">
        <f ca="1">IF(Table2[[#This Row],[value of debts]]&gt;Table2[[#This Row],[income]],1,0)</f>
        <v>1</v>
      </c>
      <c r="BV101" s="6"/>
      <c r="BX101" s="4">
        <f ca="1">IF(Table2[[#This Row],[Net worth of person]]&gt;$BY$6,Table2[[#This Row],[age]],0)</f>
        <v>0</v>
      </c>
      <c r="BY101" s="6"/>
    </row>
    <row r="102" spans="2:77" x14ac:dyDescent="0.3">
      <c r="B102">
        <f t="shared" ca="1" si="32"/>
        <v>2</v>
      </c>
      <c r="C102" t="str">
        <f t="shared" ca="1" si="31"/>
        <v>women</v>
      </c>
      <c r="D102">
        <f t="shared" ca="1" si="33"/>
        <v>36</v>
      </c>
      <c r="E102">
        <f t="shared" ca="1" si="34"/>
        <v>3</v>
      </c>
      <c r="F102" t="str">
        <f t="shared" ca="1" si="35"/>
        <v>teaching</v>
      </c>
      <c r="G102">
        <f t="shared" ca="1" si="36"/>
        <v>1</v>
      </c>
      <c r="H102">
        <f t="shared" ca="1" si="37"/>
        <v>0</v>
      </c>
      <c r="I102">
        <f t="shared" ca="1" si="38"/>
        <v>4</v>
      </c>
      <c r="J102">
        <f t="shared" ca="1" si="39"/>
        <v>1</v>
      </c>
      <c r="K102">
        <f t="shared" ca="1" si="40"/>
        <v>36142</v>
      </c>
      <c r="L102">
        <f t="shared" ca="1" si="41"/>
        <v>12</v>
      </c>
      <c r="M102" t="str">
        <f t="shared" ca="1" si="42"/>
        <v>Area 12</v>
      </c>
      <c r="N102">
        <f t="shared" ca="1" si="47"/>
        <v>216852</v>
      </c>
      <c r="O102">
        <f t="shared" ca="1" si="43"/>
        <v>108701.1263120006</v>
      </c>
      <c r="P102">
        <f t="shared" ca="1" si="48"/>
        <v>9324.3437259053298</v>
      </c>
      <c r="Q102">
        <f t="shared" ca="1" si="44"/>
        <v>2959</v>
      </c>
      <c r="R102">
        <f t="shared" ca="1" si="49"/>
        <v>8596.4462656836113</v>
      </c>
      <c r="S102">
        <f t="shared" ca="1" si="50"/>
        <v>38581.350501833687</v>
      </c>
      <c r="T102">
        <f t="shared" ca="1" si="51"/>
        <v>264757.694227739</v>
      </c>
      <c r="U102">
        <f t="shared" ca="1" si="52"/>
        <v>120256.57257768422</v>
      </c>
      <c r="V102">
        <f t="shared" ca="1" si="53"/>
        <v>144501.12165005479</v>
      </c>
      <c r="X102" s="4">
        <f ca="1">IF(Table2[[#This Row],[Gnder]]="men",1,0)</f>
        <v>0</v>
      </c>
      <c r="Y102" s="5">
        <f ca="1">IF(Table2[[#This Row],[Gnder]]="women",1,0)</f>
        <v>1</v>
      </c>
      <c r="Z102" s="5"/>
      <c r="AA102" s="6"/>
      <c r="AB102" s="5"/>
      <c r="AC102" s="4">
        <f ca="1">IF(Table2[[#This Row],[field of work]]="teaching",1,0)</f>
        <v>1</v>
      </c>
      <c r="AD102" s="5">
        <f ca="1">IF(Table2[[#This Row],[field of work]]="health",1,0)</f>
        <v>0</v>
      </c>
      <c r="AE102" s="5">
        <f ca="1">IF(Table2[[#This Row],[field of work]]="IT",1,0)</f>
        <v>0</v>
      </c>
      <c r="AF102" s="5">
        <f ca="1">IF(Table2[[#This Row],[field of work]]="agriculture",1,0)</f>
        <v>0</v>
      </c>
      <c r="AG102" s="5">
        <f ca="1">IF(Table2[[#This Row],[field of work]]="contruction",1,0)</f>
        <v>0</v>
      </c>
      <c r="AH102" s="5">
        <f ca="1">IF(Table2[[#This Row],[field of work]]="genral work",1,0)</f>
        <v>0</v>
      </c>
      <c r="AI102" s="5"/>
      <c r="AJ102" s="5"/>
      <c r="AK102" s="5"/>
      <c r="AL102" s="5"/>
      <c r="AM102" s="5"/>
      <c r="AN102" s="6"/>
      <c r="AP102" s="16">
        <f t="shared" ca="1" si="45"/>
        <v>9324.3437259053298</v>
      </c>
      <c r="AQ102" s="6"/>
      <c r="AR102" s="4">
        <f ca="1">IF(Table2[[#This Row],[Value of a person]]&gt;$AS$6,1,0)</f>
        <v>1</v>
      </c>
      <c r="AS102" s="5"/>
      <c r="AT102" s="5"/>
      <c r="AU102" s="6"/>
      <c r="AV102" s="23">
        <f ca="1">Table2[[#This Row],[Mortage left]]/Table2[[#This Row],[Value of house]]</f>
        <v>0.50126872849685777</v>
      </c>
      <c r="AW102" s="5">
        <f t="shared" ca="1" si="46"/>
        <v>0</v>
      </c>
      <c r="AX102" s="5"/>
      <c r="AY102" s="5"/>
      <c r="AZ102" s="4">
        <f ca="1">IF(Table2[[#This Row],[Area ]]="Area 1",Table2[[#This Row],[income]],0)</f>
        <v>0</v>
      </c>
      <c r="BA102" s="5">
        <f ca="1">IF(Table2[[#This Row],[Area ]]="Area 2",Table2[[#This Row],[income]],0)</f>
        <v>0</v>
      </c>
      <c r="BB102" s="5">
        <f ca="1">IF(Table2[[#This Row],[Area ]]="Area 3",Table2[[#This Row],[income]],0)</f>
        <v>0</v>
      </c>
      <c r="BC102" s="5">
        <f ca="1">IF(Table2[[#This Row],[Area ]]="Area 4",Table2[[#This Row],[income]],0)</f>
        <v>0</v>
      </c>
      <c r="BD102" s="5">
        <f ca="1">IF(Table2[[#This Row],[Area ]]="Area 5",Table2[[#This Row],[income]],0)</f>
        <v>0</v>
      </c>
      <c r="BE102" s="5">
        <f ca="1">IF(Table2[[#This Row],[Area ]]="Area 6",Table2[[#This Row],[income]],0)</f>
        <v>0</v>
      </c>
      <c r="BF102" s="5">
        <f ca="1">IF(Table2[[#This Row],[Area ]]="Area 7",Table2[[#This Row],[income]],0)</f>
        <v>0</v>
      </c>
      <c r="BG102" s="5">
        <f ca="1">IF(Table2[[#This Row],[Area ]]="Area 8",Table2[[#This Row],[income]],0)</f>
        <v>0</v>
      </c>
      <c r="BH102" s="5">
        <f ca="1">IF(Table2[[#This Row],[Area ]]="Area 9",Table2[[#This Row],[income]],0)</f>
        <v>0</v>
      </c>
      <c r="BI102" s="5">
        <f ca="1">IF(Table2[[#This Row],[Area ]]="Area 10",Table2[[#This Row],[income]],0)</f>
        <v>0</v>
      </c>
      <c r="BJ102" s="5">
        <f ca="1">IF(Table2[[#This Row],[Area ]]="Area 6",Table2[[#This Row],[income]],0)</f>
        <v>0</v>
      </c>
      <c r="BK102" s="5">
        <f ca="1">IF(Table2[[#This Row],[Area ]]="Area 12",Table2[[#This Row],[income]],0)</f>
        <v>36142</v>
      </c>
      <c r="BL102" s="5">
        <f ca="1">IF(Table2[[#This Row],[Area ]]="Area 13",Table2[[#This Row],[income]],0)</f>
        <v>0</v>
      </c>
      <c r="BM102" s="6">
        <f ca="1">IF(Table2[[#This Row],[Area ]]="Area 14",Table2[[#This Row],[income]],0)</f>
        <v>0</v>
      </c>
      <c r="BN102" s="4">
        <f ca="1">IF(Table2[[#This Row],[field of work]]="teaching",Table2[[#This Row],[income]],0)</f>
        <v>36142</v>
      </c>
      <c r="BO102" s="5">
        <f ca="1">IF(Table2[[#This Row],[field of work]]="health",Table2[[#This Row],[income]],0)</f>
        <v>0</v>
      </c>
      <c r="BP102" s="5">
        <f ca="1">IF(Table2[[#This Row],[field of work]]="IT",Table2[[#This Row],[income]],0)</f>
        <v>0</v>
      </c>
      <c r="BQ102" s="5">
        <f ca="1">IF(Table2[[#This Row],[field of work]]="agriculture",Table2[[#This Row],[income]],0)</f>
        <v>0</v>
      </c>
      <c r="BR102" s="5">
        <f ca="1">IF(Table2[[#This Row],[field of work]]="contruction",Table2[[#This Row],[income]],0)</f>
        <v>0</v>
      </c>
      <c r="BS102" s="6">
        <f ca="1">IF(Table2[[#This Row],[field of work]]="genral work",Table2[[#This Row],[income]],0)</f>
        <v>0</v>
      </c>
      <c r="BU102" s="4">
        <f ca="1">IF(Table2[[#This Row],[value of debts]]&gt;Table2[[#This Row],[income]],1,0)</f>
        <v>1</v>
      </c>
      <c r="BV102" s="6"/>
      <c r="BX102" s="4">
        <f ca="1">IF(Table2[[#This Row],[Net worth of person]]&gt;$BY$6,Table2[[#This Row],[age]],0)</f>
        <v>36</v>
      </c>
      <c r="BY102" s="6"/>
    </row>
    <row r="103" spans="2:77" x14ac:dyDescent="0.3">
      <c r="B103">
        <f t="shared" ca="1" si="32"/>
        <v>1</v>
      </c>
      <c r="C103" t="str">
        <f t="shared" ca="1" si="31"/>
        <v>men</v>
      </c>
      <c r="D103">
        <f t="shared" ca="1" si="33"/>
        <v>39</v>
      </c>
      <c r="E103">
        <f t="shared" ca="1" si="34"/>
        <v>2</v>
      </c>
      <c r="F103" t="str">
        <f t="shared" ca="1" si="35"/>
        <v>IT</v>
      </c>
      <c r="G103">
        <f t="shared" ca="1" si="36"/>
        <v>2</v>
      </c>
      <c r="H103">
        <f t="shared" ca="1" si="37"/>
        <v>0</v>
      </c>
      <c r="I103">
        <f t="shared" ca="1" si="38"/>
        <v>3</v>
      </c>
      <c r="J103">
        <f t="shared" ca="1" si="39"/>
        <v>3</v>
      </c>
      <c r="K103">
        <f t="shared" ca="1" si="40"/>
        <v>61626</v>
      </c>
      <c r="L103">
        <f t="shared" ca="1" si="41"/>
        <v>6</v>
      </c>
      <c r="M103" t="str">
        <f t="shared" ca="1" si="42"/>
        <v>Area 6</v>
      </c>
      <c r="N103">
        <f t="shared" ca="1" si="47"/>
        <v>184878</v>
      </c>
      <c r="O103">
        <f t="shared" ca="1" si="43"/>
        <v>80276.347853322266</v>
      </c>
      <c r="P103">
        <f t="shared" ca="1" si="48"/>
        <v>8323.6119790034536</v>
      </c>
      <c r="Q103">
        <f t="shared" ca="1" si="44"/>
        <v>3356</v>
      </c>
      <c r="R103">
        <f t="shared" ca="1" si="49"/>
        <v>67017.118114769706</v>
      </c>
      <c r="S103">
        <f t="shared" ca="1" si="50"/>
        <v>13048.400931164811</v>
      </c>
      <c r="T103">
        <f t="shared" ca="1" si="51"/>
        <v>206250.01291016827</v>
      </c>
      <c r="U103">
        <f t="shared" ca="1" si="52"/>
        <v>150649.46596809197</v>
      </c>
      <c r="V103">
        <f t="shared" ca="1" si="53"/>
        <v>55600.546942076297</v>
      </c>
      <c r="X103" s="4">
        <f ca="1">IF(Table2[[#This Row],[Gnder]]="men",1,0)</f>
        <v>1</v>
      </c>
      <c r="Y103" s="5">
        <f ca="1">IF(Table2[[#This Row],[Gnder]]="women",1,0)</f>
        <v>0</v>
      </c>
      <c r="Z103" s="5"/>
      <c r="AA103" s="6"/>
      <c r="AB103" s="5"/>
      <c r="AC103" s="4">
        <f ca="1">IF(Table2[[#This Row],[field of work]]="teaching",1,0)</f>
        <v>0</v>
      </c>
      <c r="AD103" s="5">
        <f ca="1">IF(Table2[[#This Row],[field of work]]="health",1,0)</f>
        <v>0</v>
      </c>
      <c r="AE103" s="5">
        <f ca="1">IF(Table2[[#This Row],[field of work]]="IT",1,0)</f>
        <v>1</v>
      </c>
      <c r="AF103" s="5">
        <f ca="1">IF(Table2[[#This Row],[field of work]]="agriculture",1,0)</f>
        <v>0</v>
      </c>
      <c r="AG103" s="5">
        <f ca="1">IF(Table2[[#This Row],[field of work]]="contruction",1,0)</f>
        <v>0</v>
      </c>
      <c r="AH103" s="5">
        <f ca="1">IF(Table2[[#This Row],[field of work]]="genral work",1,0)</f>
        <v>0</v>
      </c>
      <c r="AI103" s="5"/>
      <c r="AJ103" s="5"/>
      <c r="AK103" s="5"/>
      <c r="AL103" s="5"/>
      <c r="AM103" s="5"/>
      <c r="AN103" s="6"/>
      <c r="AP103" s="16">
        <f t="shared" ca="1" si="45"/>
        <v>2774.5373263344845</v>
      </c>
      <c r="AQ103" s="6"/>
      <c r="AR103" s="4">
        <f ca="1">IF(Table2[[#This Row],[Value of a person]]&gt;$AS$6,1,0)</f>
        <v>1</v>
      </c>
      <c r="AS103" s="5"/>
      <c r="AT103" s="5"/>
      <c r="AU103" s="6"/>
      <c r="AV103" s="23">
        <f ca="1">Table2[[#This Row],[Mortage left]]/Table2[[#This Row],[Value of house]]</f>
        <v>0.43421255018618909</v>
      </c>
      <c r="AW103" s="5">
        <f t="shared" ca="1" si="46"/>
        <v>0</v>
      </c>
      <c r="AX103" s="5"/>
      <c r="AY103" s="5"/>
      <c r="AZ103" s="4">
        <f ca="1">IF(Table2[[#This Row],[Area ]]="Area 1",Table2[[#This Row],[income]],0)</f>
        <v>0</v>
      </c>
      <c r="BA103" s="5">
        <f ca="1">IF(Table2[[#This Row],[Area ]]="Area 2",Table2[[#This Row],[income]],0)</f>
        <v>0</v>
      </c>
      <c r="BB103" s="5">
        <f ca="1">IF(Table2[[#This Row],[Area ]]="Area 3",Table2[[#This Row],[income]],0)</f>
        <v>0</v>
      </c>
      <c r="BC103" s="5">
        <f ca="1">IF(Table2[[#This Row],[Area ]]="Area 4",Table2[[#This Row],[income]],0)</f>
        <v>0</v>
      </c>
      <c r="BD103" s="5">
        <f ca="1">IF(Table2[[#This Row],[Area ]]="Area 5",Table2[[#This Row],[income]],0)</f>
        <v>0</v>
      </c>
      <c r="BE103" s="5">
        <f ca="1">IF(Table2[[#This Row],[Area ]]="Area 6",Table2[[#This Row],[income]],0)</f>
        <v>61626</v>
      </c>
      <c r="BF103" s="5">
        <f ca="1">IF(Table2[[#This Row],[Area ]]="Area 7",Table2[[#This Row],[income]],0)</f>
        <v>0</v>
      </c>
      <c r="BG103" s="5">
        <f ca="1">IF(Table2[[#This Row],[Area ]]="Area 8",Table2[[#This Row],[income]],0)</f>
        <v>0</v>
      </c>
      <c r="BH103" s="5">
        <f ca="1">IF(Table2[[#This Row],[Area ]]="Area 9",Table2[[#This Row],[income]],0)</f>
        <v>0</v>
      </c>
      <c r="BI103" s="5">
        <f ca="1">IF(Table2[[#This Row],[Area ]]="Area 10",Table2[[#This Row],[income]],0)</f>
        <v>0</v>
      </c>
      <c r="BJ103" s="5">
        <f ca="1">IF(Table2[[#This Row],[Area ]]="Area 6",Table2[[#This Row],[income]],0)</f>
        <v>61626</v>
      </c>
      <c r="BK103" s="5">
        <f ca="1">IF(Table2[[#This Row],[Area ]]="Area 12",Table2[[#This Row],[income]],0)</f>
        <v>0</v>
      </c>
      <c r="BL103" s="5">
        <f ca="1">IF(Table2[[#This Row],[Area ]]="Area 13",Table2[[#This Row],[income]],0)</f>
        <v>0</v>
      </c>
      <c r="BM103" s="6">
        <f ca="1">IF(Table2[[#This Row],[Area ]]="Area 14",Table2[[#This Row],[income]],0)</f>
        <v>0</v>
      </c>
      <c r="BN103" s="4">
        <f ca="1">IF(Table2[[#This Row],[field of work]]="teaching",Table2[[#This Row],[income]],0)</f>
        <v>0</v>
      </c>
      <c r="BO103" s="5">
        <f ca="1">IF(Table2[[#This Row],[field of work]]="health",Table2[[#This Row],[income]],0)</f>
        <v>0</v>
      </c>
      <c r="BP103" s="5">
        <f ca="1">IF(Table2[[#This Row],[field of work]]="IT",Table2[[#This Row],[income]],0)</f>
        <v>61626</v>
      </c>
      <c r="BQ103" s="5">
        <f ca="1">IF(Table2[[#This Row],[field of work]]="agriculture",Table2[[#This Row],[income]],0)</f>
        <v>0</v>
      </c>
      <c r="BR103" s="5">
        <f ca="1">IF(Table2[[#This Row],[field of work]]="contruction",Table2[[#This Row],[income]],0)</f>
        <v>0</v>
      </c>
      <c r="BS103" s="6">
        <f ca="1">IF(Table2[[#This Row],[field of work]]="genral work",Table2[[#This Row],[income]],0)</f>
        <v>0</v>
      </c>
      <c r="BU103" s="4">
        <f ca="1">IF(Table2[[#This Row],[value of debts]]&gt;Table2[[#This Row],[income]],1,0)</f>
        <v>1</v>
      </c>
      <c r="BV103" s="6"/>
      <c r="BX103" s="4">
        <f ca="1">IF(Table2[[#This Row],[Net worth of person]]&gt;$BY$6,Table2[[#This Row],[age]],0)</f>
        <v>0</v>
      </c>
      <c r="BY103" s="6"/>
    </row>
    <row r="104" spans="2:77" x14ac:dyDescent="0.3">
      <c r="B104">
        <f t="shared" ca="1" si="32"/>
        <v>2</v>
      </c>
      <c r="C104" t="str">
        <f t="shared" ca="1" si="31"/>
        <v>women</v>
      </c>
      <c r="D104">
        <f t="shared" ca="1" si="33"/>
        <v>43</v>
      </c>
      <c r="E104">
        <f t="shared" ca="1" si="34"/>
        <v>2</v>
      </c>
      <c r="F104" t="str">
        <f t="shared" ca="1" si="35"/>
        <v>IT</v>
      </c>
      <c r="G104">
        <f t="shared" ca="1" si="36"/>
        <v>2</v>
      </c>
      <c r="H104">
        <f t="shared" ca="1" si="37"/>
        <v>0</v>
      </c>
      <c r="I104">
        <f t="shared" ca="1" si="38"/>
        <v>2</v>
      </c>
      <c r="J104">
        <f t="shared" ca="1" si="39"/>
        <v>3</v>
      </c>
      <c r="K104">
        <f t="shared" ca="1" si="40"/>
        <v>78544</v>
      </c>
      <c r="L104">
        <f t="shared" ca="1" si="41"/>
        <v>6</v>
      </c>
      <c r="M104" t="str">
        <f t="shared" ca="1" si="42"/>
        <v>Area 6</v>
      </c>
      <c r="N104">
        <f t="shared" ca="1" si="47"/>
        <v>392720</v>
      </c>
      <c r="O104">
        <f t="shared" ca="1" si="43"/>
        <v>176789.50442050665</v>
      </c>
      <c r="P104">
        <f t="shared" ca="1" si="48"/>
        <v>78598.959078577856</v>
      </c>
      <c r="Q104">
        <f t="shared" ca="1" si="44"/>
        <v>26510</v>
      </c>
      <c r="R104">
        <f t="shared" ca="1" si="49"/>
        <v>46174.904375873179</v>
      </c>
      <c r="S104">
        <f t="shared" ca="1" si="50"/>
        <v>59591.141250064007</v>
      </c>
      <c r="T104">
        <f t="shared" ca="1" si="51"/>
        <v>530910.10032864183</v>
      </c>
      <c r="U104">
        <f t="shared" ca="1" si="52"/>
        <v>249474.40879637984</v>
      </c>
      <c r="V104">
        <f t="shared" ca="1" si="53"/>
        <v>281435.69153226202</v>
      </c>
      <c r="X104" s="4">
        <f ca="1">IF(Table2[[#This Row],[Gnder]]="men",1,0)</f>
        <v>0</v>
      </c>
      <c r="Y104" s="5">
        <f ca="1">IF(Table2[[#This Row],[Gnder]]="women",1,0)</f>
        <v>1</v>
      </c>
      <c r="Z104" s="5"/>
      <c r="AA104" s="6"/>
      <c r="AB104" s="5"/>
      <c r="AC104" s="4">
        <f ca="1">IF(Table2[[#This Row],[field of work]]="teaching",1,0)</f>
        <v>0</v>
      </c>
      <c r="AD104" s="5">
        <f ca="1">IF(Table2[[#This Row],[field of work]]="health",1,0)</f>
        <v>0</v>
      </c>
      <c r="AE104" s="5">
        <f ca="1">IF(Table2[[#This Row],[field of work]]="IT",1,0)</f>
        <v>1</v>
      </c>
      <c r="AF104" s="5">
        <f ca="1">IF(Table2[[#This Row],[field of work]]="agriculture",1,0)</f>
        <v>0</v>
      </c>
      <c r="AG104" s="5">
        <f ca="1">IF(Table2[[#This Row],[field of work]]="contruction",1,0)</f>
        <v>0</v>
      </c>
      <c r="AH104" s="5">
        <f ca="1">IF(Table2[[#This Row],[field of work]]="genral work",1,0)</f>
        <v>0</v>
      </c>
      <c r="AI104" s="5"/>
      <c r="AJ104" s="5"/>
      <c r="AK104" s="5"/>
      <c r="AL104" s="5"/>
      <c r="AM104" s="5"/>
      <c r="AN104" s="6"/>
      <c r="AP104" s="16">
        <f t="shared" ca="1" si="45"/>
        <v>26199.65302619262</v>
      </c>
      <c r="AQ104" s="6"/>
      <c r="AR104" s="4">
        <f ca="1">IF(Table2[[#This Row],[Value of a person]]&gt;$AS$6,1,0)</f>
        <v>1</v>
      </c>
      <c r="AS104" s="5"/>
      <c r="AT104" s="5"/>
      <c r="AU104" s="6"/>
      <c r="AV104" s="23">
        <f ca="1">Table2[[#This Row],[Mortage left]]/Table2[[#This Row],[Value of house]]</f>
        <v>0.45016679675215587</v>
      </c>
      <c r="AW104" s="5">
        <f t="shared" ca="1" si="46"/>
        <v>0</v>
      </c>
      <c r="AX104" s="5"/>
      <c r="AY104" s="5"/>
      <c r="AZ104" s="4">
        <f ca="1">IF(Table2[[#This Row],[Area ]]="Area 1",Table2[[#This Row],[income]],0)</f>
        <v>0</v>
      </c>
      <c r="BA104" s="5">
        <f ca="1">IF(Table2[[#This Row],[Area ]]="Area 2",Table2[[#This Row],[income]],0)</f>
        <v>0</v>
      </c>
      <c r="BB104" s="5">
        <f ca="1">IF(Table2[[#This Row],[Area ]]="Area 3",Table2[[#This Row],[income]],0)</f>
        <v>0</v>
      </c>
      <c r="BC104" s="5">
        <f ca="1">IF(Table2[[#This Row],[Area ]]="Area 4",Table2[[#This Row],[income]],0)</f>
        <v>0</v>
      </c>
      <c r="BD104" s="5">
        <f ca="1">IF(Table2[[#This Row],[Area ]]="Area 5",Table2[[#This Row],[income]],0)</f>
        <v>0</v>
      </c>
      <c r="BE104" s="5">
        <f ca="1">IF(Table2[[#This Row],[Area ]]="Area 6",Table2[[#This Row],[income]],0)</f>
        <v>78544</v>
      </c>
      <c r="BF104" s="5">
        <f ca="1">IF(Table2[[#This Row],[Area ]]="Area 7",Table2[[#This Row],[income]],0)</f>
        <v>0</v>
      </c>
      <c r="BG104" s="5">
        <f ca="1">IF(Table2[[#This Row],[Area ]]="Area 8",Table2[[#This Row],[income]],0)</f>
        <v>0</v>
      </c>
      <c r="BH104" s="5">
        <f ca="1">IF(Table2[[#This Row],[Area ]]="Area 9",Table2[[#This Row],[income]],0)</f>
        <v>0</v>
      </c>
      <c r="BI104" s="5">
        <f ca="1">IF(Table2[[#This Row],[Area ]]="Area 10",Table2[[#This Row],[income]],0)</f>
        <v>0</v>
      </c>
      <c r="BJ104" s="5">
        <f ca="1">IF(Table2[[#This Row],[Area ]]="Area 6",Table2[[#This Row],[income]],0)</f>
        <v>78544</v>
      </c>
      <c r="BK104" s="5">
        <f ca="1">IF(Table2[[#This Row],[Area ]]="Area 12",Table2[[#This Row],[income]],0)</f>
        <v>0</v>
      </c>
      <c r="BL104" s="5">
        <f ca="1">IF(Table2[[#This Row],[Area ]]="Area 13",Table2[[#This Row],[income]],0)</f>
        <v>0</v>
      </c>
      <c r="BM104" s="6">
        <f ca="1">IF(Table2[[#This Row],[Area ]]="Area 14",Table2[[#This Row],[income]],0)</f>
        <v>0</v>
      </c>
      <c r="BN104" s="4">
        <f ca="1">IF(Table2[[#This Row],[field of work]]="teaching",Table2[[#This Row],[income]],0)</f>
        <v>0</v>
      </c>
      <c r="BO104" s="5">
        <f ca="1">IF(Table2[[#This Row],[field of work]]="health",Table2[[#This Row],[income]],0)</f>
        <v>0</v>
      </c>
      <c r="BP104" s="5">
        <f ca="1">IF(Table2[[#This Row],[field of work]]="IT",Table2[[#This Row],[income]],0)</f>
        <v>78544</v>
      </c>
      <c r="BQ104" s="5">
        <f ca="1">IF(Table2[[#This Row],[field of work]]="agriculture",Table2[[#This Row],[income]],0)</f>
        <v>0</v>
      </c>
      <c r="BR104" s="5">
        <f ca="1">IF(Table2[[#This Row],[field of work]]="contruction",Table2[[#This Row],[income]],0)</f>
        <v>0</v>
      </c>
      <c r="BS104" s="6">
        <f ca="1">IF(Table2[[#This Row],[field of work]]="genral work",Table2[[#This Row],[income]],0)</f>
        <v>0</v>
      </c>
      <c r="BU104" s="4">
        <f ca="1">IF(Table2[[#This Row],[value of debts]]&gt;Table2[[#This Row],[income]],1,0)</f>
        <v>1</v>
      </c>
      <c r="BV104" s="6"/>
      <c r="BX104" s="4">
        <f ca="1">IF(Table2[[#This Row],[Net worth of person]]&gt;$BY$6,Table2[[#This Row],[age]],0)</f>
        <v>43</v>
      </c>
      <c r="BY104" s="6"/>
    </row>
    <row r="105" spans="2:77" x14ac:dyDescent="0.3">
      <c r="B105">
        <f t="shared" ca="1" si="32"/>
        <v>2</v>
      </c>
      <c r="C105" t="str">
        <f t="shared" ca="1" si="31"/>
        <v>women</v>
      </c>
      <c r="D105">
        <f t="shared" ca="1" si="33"/>
        <v>38</v>
      </c>
      <c r="E105">
        <f t="shared" ca="1" si="34"/>
        <v>4</v>
      </c>
      <c r="F105" t="str">
        <f t="shared" ca="1" si="35"/>
        <v>genral work</v>
      </c>
      <c r="G105">
        <f t="shared" ca="1" si="36"/>
        <v>3</v>
      </c>
      <c r="H105">
        <f t="shared" ca="1" si="37"/>
        <v>0</v>
      </c>
      <c r="I105">
        <f t="shared" ca="1" si="38"/>
        <v>0</v>
      </c>
      <c r="J105">
        <f t="shared" ca="1" si="39"/>
        <v>1</v>
      </c>
      <c r="K105">
        <f t="shared" ca="1" si="40"/>
        <v>73246</v>
      </c>
      <c r="L105">
        <f t="shared" ca="1" si="41"/>
        <v>5</v>
      </c>
      <c r="M105" t="str">
        <f t="shared" ca="1" si="42"/>
        <v>Area 5</v>
      </c>
      <c r="N105">
        <f t="shared" ca="1" si="47"/>
        <v>219738</v>
      </c>
      <c r="O105">
        <f t="shared" ca="1" si="43"/>
        <v>126239.94351534179</v>
      </c>
      <c r="P105">
        <f t="shared" ca="1" si="48"/>
        <v>34594.721348561201</v>
      </c>
      <c r="Q105">
        <f t="shared" ca="1" si="44"/>
        <v>19909</v>
      </c>
      <c r="R105">
        <f t="shared" ca="1" si="49"/>
        <v>122322.88891389199</v>
      </c>
      <c r="S105">
        <f t="shared" ca="1" si="50"/>
        <v>80470.070977890748</v>
      </c>
      <c r="T105">
        <f t="shared" ca="1" si="51"/>
        <v>334802.79232645198</v>
      </c>
      <c r="U105">
        <f t="shared" ca="1" si="52"/>
        <v>268471.83242923376</v>
      </c>
      <c r="V105">
        <f t="shared" ca="1" si="53"/>
        <v>66330.959897218214</v>
      </c>
      <c r="X105" s="4">
        <f ca="1">IF(Table2[[#This Row],[Gnder]]="men",1,0)</f>
        <v>0</v>
      </c>
      <c r="Y105" s="5">
        <f ca="1">IF(Table2[[#This Row],[Gnder]]="women",1,0)</f>
        <v>1</v>
      </c>
      <c r="Z105" s="5"/>
      <c r="AA105" s="6"/>
      <c r="AB105" s="5"/>
      <c r="AC105" s="4">
        <f ca="1">IF(Table2[[#This Row],[field of work]]="teaching",1,0)</f>
        <v>0</v>
      </c>
      <c r="AD105" s="5">
        <f ca="1">IF(Table2[[#This Row],[field of work]]="health",1,0)</f>
        <v>0</v>
      </c>
      <c r="AE105" s="5">
        <f ca="1">IF(Table2[[#This Row],[field of work]]="IT",1,0)</f>
        <v>0</v>
      </c>
      <c r="AF105" s="5">
        <f ca="1">IF(Table2[[#This Row],[field of work]]="agriculture",1,0)</f>
        <v>0</v>
      </c>
      <c r="AG105" s="5">
        <f ca="1">IF(Table2[[#This Row],[field of work]]="contruction",1,0)</f>
        <v>0</v>
      </c>
      <c r="AH105" s="5">
        <f ca="1">IF(Table2[[#This Row],[field of work]]="genral work",1,0)</f>
        <v>1</v>
      </c>
      <c r="AI105" s="5"/>
      <c r="AJ105" s="5"/>
      <c r="AK105" s="5"/>
      <c r="AL105" s="5"/>
      <c r="AM105" s="5"/>
      <c r="AN105" s="6"/>
      <c r="AP105" s="16">
        <f t="shared" ca="1" si="45"/>
        <v>34594.721348561201</v>
      </c>
      <c r="AQ105" s="6"/>
      <c r="AR105" s="4">
        <f ca="1">IF(Table2[[#This Row],[Value of a person]]&gt;$AS$6,1,0)</f>
        <v>1</v>
      </c>
      <c r="AS105" s="5"/>
      <c r="AT105" s="5"/>
      <c r="AU105" s="6"/>
      <c r="AV105" s="23">
        <f ca="1">Table2[[#This Row],[Mortage left]]/Table2[[#This Row],[Value of house]]</f>
        <v>0.57450210484914666</v>
      </c>
      <c r="AW105" s="5">
        <f t="shared" ca="1" si="46"/>
        <v>0</v>
      </c>
      <c r="AX105" s="5"/>
      <c r="AY105" s="5"/>
      <c r="AZ105" s="4">
        <f ca="1">IF(Table2[[#This Row],[Area ]]="Area 1",Table2[[#This Row],[income]],0)</f>
        <v>0</v>
      </c>
      <c r="BA105" s="5">
        <f ca="1">IF(Table2[[#This Row],[Area ]]="Area 2",Table2[[#This Row],[income]],0)</f>
        <v>0</v>
      </c>
      <c r="BB105" s="5">
        <f ca="1">IF(Table2[[#This Row],[Area ]]="Area 3",Table2[[#This Row],[income]],0)</f>
        <v>0</v>
      </c>
      <c r="BC105" s="5">
        <f ca="1">IF(Table2[[#This Row],[Area ]]="Area 4",Table2[[#This Row],[income]],0)</f>
        <v>0</v>
      </c>
      <c r="BD105" s="5">
        <f ca="1">IF(Table2[[#This Row],[Area ]]="Area 5",Table2[[#This Row],[income]],0)</f>
        <v>73246</v>
      </c>
      <c r="BE105" s="5">
        <f ca="1">IF(Table2[[#This Row],[Area ]]="Area 6",Table2[[#This Row],[income]],0)</f>
        <v>0</v>
      </c>
      <c r="BF105" s="5">
        <f ca="1">IF(Table2[[#This Row],[Area ]]="Area 7",Table2[[#This Row],[income]],0)</f>
        <v>0</v>
      </c>
      <c r="BG105" s="5">
        <f ca="1">IF(Table2[[#This Row],[Area ]]="Area 8",Table2[[#This Row],[income]],0)</f>
        <v>0</v>
      </c>
      <c r="BH105" s="5">
        <f ca="1">IF(Table2[[#This Row],[Area ]]="Area 9",Table2[[#This Row],[income]],0)</f>
        <v>0</v>
      </c>
      <c r="BI105" s="5">
        <f ca="1">IF(Table2[[#This Row],[Area ]]="Area 10",Table2[[#This Row],[income]],0)</f>
        <v>0</v>
      </c>
      <c r="BJ105" s="5">
        <f ca="1">IF(Table2[[#This Row],[Area ]]="Area 6",Table2[[#This Row],[income]],0)</f>
        <v>0</v>
      </c>
      <c r="BK105" s="5">
        <f ca="1">IF(Table2[[#This Row],[Area ]]="Area 12",Table2[[#This Row],[income]],0)</f>
        <v>0</v>
      </c>
      <c r="BL105" s="5">
        <f ca="1">IF(Table2[[#This Row],[Area ]]="Area 13",Table2[[#This Row],[income]],0)</f>
        <v>0</v>
      </c>
      <c r="BM105" s="6">
        <f ca="1">IF(Table2[[#This Row],[Area ]]="Area 14",Table2[[#This Row],[income]],0)</f>
        <v>0</v>
      </c>
      <c r="BN105" s="4">
        <f ca="1">IF(Table2[[#This Row],[field of work]]="teaching",Table2[[#This Row],[income]],0)</f>
        <v>0</v>
      </c>
      <c r="BO105" s="5">
        <f ca="1">IF(Table2[[#This Row],[field of work]]="health",Table2[[#This Row],[income]],0)</f>
        <v>0</v>
      </c>
      <c r="BP105" s="5">
        <f ca="1">IF(Table2[[#This Row],[field of work]]="IT",Table2[[#This Row],[income]],0)</f>
        <v>0</v>
      </c>
      <c r="BQ105" s="5">
        <f ca="1">IF(Table2[[#This Row],[field of work]]="agriculture",Table2[[#This Row],[income]],0)</f>
        <v>0</v>
      </c>
      <c r="BR105" s="5">
        <f ca="1">IF(Table2[[#This Row],[field of work]]="contruction",Table2[[#This Row],[income]],0)</f>
        <v>0</v>
      </c>
      <c r="BS105" s="6">
        <f ca="1">IF(Table2[[#This Row],[field of work]]="genral work",Table2[[#This Row],[income]],0)</f>
        <v>73246</v>
      </c>
      <c r="BU105" s="4">
        <f ca="1">IF(Table2[[#This Row],[value of debts]]&gt;Table2[[#This Row],[income]],1,0)</f>
        <v>1</v>
      </c>
      <c r="BV105" s="6"/>
      <c r="BX105" s="4">
        <f ca="1">IF(Table2[[#This Row],[Net worth of person]]&gt;$BY$6,Table2[[#This Row],[age]],0)</f>
        <v>0</v>
      </c>
      <c r="BY105" s="6"/>
    </row>
    <row r="106" spans="2:77" x14ac:dyDescent="0.3">
      <c r="B106">
        <f t="shared" ca="1" si="32"/>
        <v>1</v>
      </c>
      <c r="C106" t="str">
        <f t="shared" ca="1" si="31"/>
        <v>men</v>
      </c>
      <c r="D106">
        <f t="shared" ca="1" si="33"/>
        <v>36</v>
      </c>
      <c r="E106">
        <f t="shared" ca="1" si="34"/>
        <v>4</v>
      </c>
      <c r="F106" t="str">
        <f t="shared" ca="1" si="35"/>
        <v>genral work</v>
      </c>
      <c r="G106">
        <f t="shared" ca="1" si="36"/>
        <v>5</v>
      </c>
      <c r="H106">
        <f t="shared" ca="1" si="37"/>
        <v>0</v>
      </c>
      <c r="I106">
        <f t="shared" ca="1" si="38"/>
        <v>1</v>
      </c>
      <c r="J106">
        <f t="shared" ca="1" si="39"/>
        <v>1</v>
      </c>
      <c r="K106">
        <f t="shared" ca="1" si="40"/>
        <v>60736</v>
      </c>
      <c r="L106">
        <f t="shared" ca="1" si="41"/>
        <v>7</v>
      </c>
      <c r="M106" t="str">
        <f t="shared" ca="1" si="42"/>
        <v>Area 7</v>
      </c>
      <c r="N106">
        <f t="shared" ca="1" si="47"/>
        <v>303680</v>
      </c>
      <c r="O106">
        <f t="shared" ca="1" si="43"/>
        <v>121550.52342865757</v>
      </c>
      <c r="P106">
        <f t="shared" ca="1" si="48"/>
        <v>51230.98673580365</v>
      </c>
      <c r="Q106">
        <f t="shared" ca="1" si="44"/>
        <v>40040</v>
      </c>
      <c r="R106">
        <f t="shared" ca="1" si="49"/>
        <v>93023.984057694877</v>
      </c>
      <c r="S106">
        <f t="shared" ca="1" si="50"/>
        <v>27465.730701723463</v>
      </c>
      <c r="T106">
        <f t="shared" ca="1" si="51"/>
        <v>382376.71743752714</v>
      </c>
      <c r="U106">
        <f t="shared" ca="1" si="52"/>
        <v>254614.50748635244</v>
      </c>
      <c r="V106">
        <f t="shared" ca="1" si="53"/>
        <v>127762.20995117471</v>
      </c>
      <c r="X106" s="4">
        <f ca="1">IF(Table2[[#This Row],[Gnder]]="men",1,0)</f>
        <v>1</v>
      </c>
      <c r="Y106" s="5">
        <f ca="1">IF(Table2[[#This Row],[Gnder]]="women",1,0)</f>
        <v>0</v>
      </c>
      <c r="Z106" s="5"/>
      <c r="AA106" s="6"/>
      <c r="AB106" s="5"/>
      <c r="AC106" s="4">
        <f ca="1">IF(Table2[[#This Row],[field of work]]="teaching",1,0)</f>
        <v>0</v>
      </c>
      <c r="AD106" s="5">
        <f ca="1">IF(Table2[[#This Row],[field of work]]="health",1,0)</f>
        <v>0</v>
      </c>
      <c r="AE106" s="5">
        <f ca="1">IF(Table2[[#This Row],[field of work]]="IT",1,0)</f>
        <v>0</v>
      </c>
      <c r="AF106" s="5">
        <f ca="1">IF(Table2[[#This Row],[field of work]]="agriculture",1,0)</f>
        <v>0</v>
      </c>
      <c r="AG106" s="5">
        <f ca="1">IF(Table2[[#This Row],[field of work]]="contruction",1,0)</f>
        <v>0</v>
      </c>
      <c r="AH106" s="5">
        <f ca="1">IF(Table2[[#This Row],[field of work]]="genral work",1,0)</f>
        <v>1</v>
      </c>
      <c r="AI106" s="5"/>
      <c r="AJ106" s="5"/>
      <c r="AK106" s="5"/>
      <c r="AL106" s="5"/>
      <c r="AM106" s="5"/>
      <c r="AN106" s="6"/>
      <c r="AP106" s="16">
        <f t="shared" ca="1" si="45"/>
        <v>51230.98673580365</v>
      </c>
      <c r="AQ106" s="6"/>
      <c r="AR106" s="4">
        <f ca="1">IF(Table2[[#This Row],[Value of a person]]&gt;$AS$6,1,0)</f>
        <v>1</v>
      </c>
      <c r="AS106" s="5"/>
      <c r="AT106" s="5"/>
      <c r="AU106" s="6"/>
      <c r="AV106" s="23">
        <f ca="1">Table2[[#This Row],[Mortage left]]/Table2[[#This Row],[Value of house]]</f>
        <v>0.40025857293419909</v>
      </c>
      <c r="AW106" s="5">
        <f t="shared" ca="1" si="46"/>
        <v>0</v>
      </c>
      <c r="AX106" s="5"/>
      <c r="AY106" s="5"/>
      <c r="AZ106" s="4">
        <f ca="1">IF(Table2[[#This Row],[Area ]]="Area 1",Table2[[#This Row],[income]],0)</f>
        <v>0</v>
      </c>
      <c r="BA106" s="5">
        <f ca="1">IF(Table2[[#This Row],[Area ]]="Area 2",Table2[[#This Row],[income]],0)</f>
        <v>0</v>
      </c>
      <c r="BB106" s="5">
        <f ca="1">IF(Table2[[#This Row],[Area ]]="Area 3",Table2[[#This Row],[income]],0)</f>
        <v>0</v>
      </c>
      <c r="BC106" s="5">
        <f ca="1">IF(Table2[[#This Row],[Area ]]="Area 4",Table2[[#This Row],[income]],0)</f>
        <v>0</v>
      </c>
      <c r="BD106" s="5">
        <f ca="1">IF(Table2[[#This Row],[Area ]]="Area 5",Table2[[#This Row],[income]],0)</f>
        <v>0</v>
      </c>
      <c r="BE106" s="5">
        <f ca="1">IF(Table2[[#This Row],[Area ]]="Area 6",Table2[[#This Row],[income]],0)</f>
        <v>0</v>
      </c>
      <c r="BF106" s="5">
        <f ca="1">IF(Table2[[#This Row],[Area ]]="Area 7",Table2[[#This Row],[income]],0)</f>
        <v>60736</v>
      </c>
      <c r="BG106" s="5">
        <f ca="1">IF(Table2[[#This Row],[Area ]]="Area 8",Table2[[#This Row],[income]],0)</f>
        <v>0</v>
      </c>
      <c r="BH106" s="5">
        <f ca="1">IF(Table2[[#This Row],[Area ]]="Area 9",Table2[[#This Row],[income]],0)</f>
        <v>0</v>
      </c>
      <c r="BI106" s="5">
        <f ca="1">IF(Table2[[#This Row],[Area ]]="Area 10",Table2[[#This Row],[income]],0)</f>
        <v>0</v>
      </c>
      <c r="BJ106" s="5">
        <f ca="1">IF(Table2[[#This Row],[Area ]]="Area 6",Table2[[#This Row],[income]],0)</f>
        <v>0</v>
      </c>
      <c r="BK106" s="5">
        <f ca="1">IF(Table2[[#This Row],[Area ]]="Area 12",Table2[[#This Row],[income]],0)</f>
        <v>0</v>
      </c>
      <c r="BL106" s="5">
        <f ca="1">IF(Table2[[#This Row],[Area ]]="Area 13",Table2[[#This Row],[income]],0)</f>
        <v>0</v>
      </c>
      <c r="BM106" s="6">
        <f ca="1">IF(Table2[[#This Row],[Area ]]="Area 14",Table2[[#This Row],[income]],0)</f>
        <v>0</v>
      </c>
      <c r="BN106" s="4">
        <f ca="1">IF(Table2[[#This Row],[field of work]]="teaching",Table2[[#This Row],[income]],0)</f>
        <v>0</v>
      </c>
      <c r="BO106" s="5">
        <f ca="1">IF(Table2[[#This Row],[field of work]]="health",Table2[[#This Row],[income]],0)</f>
        <v>0</v>
      </c>
      <c r="BP106" s="5">
        <f ca="1">IF(Table2[[#This Row],[field of work]]="IT",Table2[[#This Row],[income]],0)</f>
        <v>0</v>
      </c>
      <c r="BQ106" s="5">
        <f ca="1">IF(Table2[[#This Row],[field of work]]="agriculture",Table2[[#This Row],[income]],0)</f>
        <v>0</v>
      </c>
      <c r="BR106" s="5">
        <f ca="1">IF(Table2[[#This Row],[field of work]]="contruction",Table2[[#This Row],[income]],0)</f>
        <v>0</v>
      </c>
      <c r="BS106" s="6">
        <f ca="1">IF(Table2[[#This Row],[field of work]]="genral work",Table2[[#This Row],[income]],0)</f>
        <v>60736</v>
      </c>
      <c r="BU106" s="4">
        <f ca="1">IF(Table2[[#This Row],[value of debts]]&gt;Table2[[#This Row],[income]],1,0)</f>
        <v>1</v>
      </c>
      <c r="BV106" s="6"/>
      <c r="BX106" s="4">
        <f ca="1">IF(Table2[[#This Row],[Net worth of person]]&gt;$BY$6,Table2[[#This Row],[age]],0)</f>
        <v>36</v>
      </c>
      <c r="BY106" s="6"/>
    </row>
    <row r="107" spans="2:77" x14ac:dyDescent="0.3">
      <c r="B107">
        <f t="shared" ca="1" si="32"/>
        <v>1</v>
      </c>
      <c r="C107" t="str">
        <f t="shared" ca="1" si="31"/>
        <v>men</v>
      </c>
      <c r="D107">
        <f t="shared" ca="1" si="33"/>
        <v>27</v>
      </c>
      <c r="E107">
        <f t="shared" ca="1" si="34"/>
        <v>4</v>
      </c>
      <c r="F107" t="str">
        <f t="shared" ca="1" si="35"/>
        <v>genral work</v>
      </c>
      <c r="G107">
        <f t="shared" ca="1" si="36"/>
        <v>5</v>
      </c>
      <c r="H107">
        <f t="shared" ca="1" si="37"/>
        <v>0</v>
      </c>
      <c r="I107">
        <f t="shared" ca="1" si="38"/>
        <v>2</v>
      </c>
      <c r="J107">
        <f t="shared" ca="1" si="39"/>
        <v>2</v>
      </c>
      <c r="K107">
        <f t="shared" ca="1" si="40"/>
        <v>46730</v>
      </c>
      <c r="L107">
        <f t="shared" ca="1" si="41"/>
        <v>2</v>
      </c>
      <c r="M107" t="str">
        <f t="shared" ca="1" si="42"/>
        <v>Area 2</v>
      </c>
      <c r="N107">
        <f t="shared" ca="1" si="47"/>
        <v>186920</v>
      </c>
      <c r="O107">
        <f t="shared" ca="1" si="43"/>
        <v>141327.62368375034</v>
      </c>
      <c r="P107">
        <f t="shared" ca="1" si="48"/>
        <v>37076.264112060235</v>
      </c>
      <c r="Q107">
        <f t="shared" ca="1" si="44"/>
        <v>31599</v>
      </c>
      <c r="R107">
        <f t="shared" ca="1" si="49"/>
        <v>73321.514683576723</v>
      </c>
      <c r="S107">
        <f t="shared" ca="1" si="50"/>
        <v>17401.883816789559</v>
      </c>
      <c r="T107">
        <f t="shared" ca="1" si="51"/>
        <v>241398.14792884979</v>
      </c>
      <c r="U107">
        <f t="shared" ca="1" si="52"/>
        <v>246248.13836732705</v>
      </c>
      <c r="V107">
        <f t="shared" ca="1" si="53"/>
        <v>-4849.9904384772526</v>
      </c>
      <c r="X107" s="4">
        <f ca="1">IF(Table2[[#This Row],[Gnder]]="men",1,0)</f>
        <v>1</v>
      </c>
      <c r="Y107" s="5">
        <f ca="1">IF(Table2[[#This Row],[Gnder]]="women",1,0)</f>
        <v>0</v>
      </c>
      <c r="Z107" s="5"/>
      <c r="AA107" s="6"/>
      <c r="AB107" s="5"/>
      <c r="AC107" s="4">
        <f ca="1">IF(Table2[[#This Row],[field of work]]="teaching",1,0)</f>
        <v>0</v>
      </c>
      <c r="AD107" s="5">
        <f ca="1">IF(Table2[[#This Row],[field of work]]="health",1,0)</f>
        <v>0</v>
      </c>
      <c r="AE107" s="5">
        <f ca="1">IF(Table2[[#This Row],[field of work]]="IT",1,0)</f>
        <v>0</v>
      </c>
      <c r="AF107" s="5">
        <f ca="1">IF(Table2[[#This Row],[field of work]]="agriculture",1,0)</f>
        <v>0</v>
      </c>
      <c r="AG107" s="5">
        <f ca="1">IF(Table2[[#This Row],[field of work]]="contruction",1,0)</f>
        <v>0</v>
      </c>
      <c r="AH107" s="5">
        <f ca="1">IF(Table2[[#This Row],[field of work]]="genral work",1,0)</f>
        <v>1</v>
      </c>
      <c r="AI107" s="5"/>
      <c r="AJ107" s="5"/>
      <c r="AK107" s="5"/>
      <c r="AL107" s="5"/>
      <c r="AM107" s="5"/>
      <c r="AN107" s="6"/>
      <c r="AP107" s="16">
        <f t="shared" ca="1" si="45"/>
        <v>18538.132056030117</v>
      </c>
      <c r="AQ107" s="6"/>
      <c r="AR107" s="4">
        <f ca="1">IF(Table2[[#This Row],[Value of a person]]&gt;$AS$6,1,0)</f>
        <v>1</v>
      </c>
      <c r="AS107" s="5"/>
      <c r="AT107" s="5"/>
      <c r="AU107" s="6"/>
      <c r="AV107" s="23">
        <f ca="1">Table2[[#This Row],[Mortage left]]/Table2[[#This Row],[Value of house]]</f>
        <v>0.75608615281270242</v>
      </c>
      <c r="AW107" s="5">
        <f t="shared" ca="1" si="46"/>
        <v>0</v>
      </c>
      <c r="AX107" s="5"/>
      <c r="AY107" s="5"/>
      <c r="AZ107" s="4">
        <f ca="1">IF(Table2[[#This Row],[Area ]]="Area 1",Table2[[#This Row],[income]],0)</f>
        <v>0</v>
      </c>
      <c r="BA107" s="5">
        <f ca="1">IF(Table2[[#This Row],[Area ]]="Area 2",Table2[[#This Row],[income]],0)</f>
        <v>46730</v>
      </c>
      <c r="BB107" s="5">
        <f ca="1">IF(Table2[[#This Row],[Area ]]="Area 3",Table2[[#This Row],[income]],0)</f>
        <v>0</v>
      </c>
      <c r="BC107" s="5">
        <f ca="1">IF(Table2[[#This Row],[Area ]]="Area 4",Table2[[#This Row],[income]],0)</f>
        <v>0</v>
      </c>
      <c r="BD107" s="5">
        <f ca="1">IF(Table2[[#This Row],[Area ]]="Area 5",Table2[[#This Row],[income]],0)</f>
        <v>0</v>
      </c>
      <c r="BE107" s="5">
        <f ca="1">IF(Table2[[#This Row],[Area ]]="Area 6",Table2[[#This Row],[income]],0)</f>
        <v>0</v>
      </c>
      <c r="BF107" s="5">
        <f ca="1">IF(Table2[[#This Row],[Area ]]="Area 7",Table2[[#This Row],[income]],0)</f>
        <v>0</v>
      </c>
      <c r="BG107" s="5">
        <f ca="1">IF(Table2[[#This Row],[Area ]]="Area 8",Table2[[#This Row],[income]],0)</f>
        <v>0</v>
      </c>
      <c r="BH107" s="5">
        <f ca="1">IF(Table2[[#This Row],[Area ]]="Area 9",Table2[[#This Row],[income]],0)</f>
        <v>0</v>
      </c>
      <c r="BI107" s="5">
        <f ca="1">IF(Table2[[#This Row],[Area ]]="Area 10",Table2[[#This Row],[income]],0)</f>
        <v>0</v>
      </c>
      <c r="BJ107" s="5">
        <f ca="1">IF(Table2[[#This Row],[Area ]]="Area 6",Table2[[#This Row],[income]],0)</f>
        <v>0</v>
      </c>
      <c r="BK107" s="5">
        <f ca="1">IF(Table2[[#This Row],[Area ]]="Area 12",Table2[[#This Row],[income]],0)</f>
        <v>0</v>
      </c>
      <c r="BL107" s="5">
        <f ca="1">IF(Table2[[#This Row],[Area ]]="Area 13",Table2[[#This Row],[income]],0)</f>
        <v>0</v>
      </c>
      <c r="BM107" s="6">
        <f ca="1">IF(Table2[[#This Row],[Area ]]="Area 14",Table2[[#This Row],[income]],0)</f>
        <v>0</v>
      </c>
      <c r="BN107" s="4">
        <f ca="1">IF(Table2[[#This Row],[field of work]]="teaching",Table2[[#This Row],[income]],0)</f>
        <v>0</v>
      </c>
      <c r="BO107" s="5">
        <f ca="1">IF(Table2[[#This Row],[field of work]]="health",Table2[[#This Row],[income]],0)</f>
        <v>0</v>
      </c>
      <c r="BP107" s="5">
        <f ca="1">IF(Table2[[#This Row],[field of work]]="IT",Table2[[#This Row],[income]],0)</f>
        <v>0</v>
      </c>
      <c r="BQ107" s="5">
        <f ca="1">IF(Table2[[#This Row],[field of work]]="agriculture",Table2[[#This Row],[income]],0)</f>
        <v>0</v>
      </c>
      <c r="BR107" s="5">
        <f ca="1">IF(Table2[[#This Row],[field of work]]="contruction",Table2[[#This Row],[income]],0)</f>
        <v>0</v>
      </c>
      <c r="BS107" s="6">
        <f ca="1">IF(Table2[[#This Row],[field of work]]="genral work",Table2[[#This Row],[income]],0)</f>
        <v>46730</v>
      </c>
      <c r="BU107" s="4">
        <f ca="1">IF(Table2[[#This Row],[value of debts]]&gt;Table2[[#This Row],[income]],1,0)</f>
        <v>1</v>
      </c>
      <c r="BV107" s="6"/>
      <c r="BX107" s="4">
        <f ca="1">IF(Table2[[#This Row],[Net worth of person]]&gt;$BY$6,Table2[[#This Row],[age]],0)</f>
        <v>0</v>
      </c>
      <c r="BY107" s="6"/>
    </row>
    <row r="108" spans="2:77" x14ac:dyDescent="0.3">
      <c r="B108">
        <f t="shared" ca="1" si="32"/>
        <v>1</v>
      </c>
      <c r="C108" t="str">
        <f t="shared" ca="1" si="31"/>
        <v>men</v>
      </c>
      <c r="D108">
        <f t="shared" ca="1" si="33"/>
        <v>36</v>
      </c>
      <c r="E108">
        <f t="shared" ca="1" si="34"/>
        <v>3</v>
      </c>
      <c r="F108" t="str">
        <f t="shared" ca="1" si="35"/>
        <v>teaching</v>
      </c>
      <c r="G108">
        <f t="shared" ca="1" si="36"/>
        <v>3</v>
      </c>
      <c r="H108">
        <f t="shared" ca="1" si="37"/>
        <v>0</v>
      </c>
      <c r="I108">
        <f t="shared" ca="1" si="38"/>
        <v>0</v>
      </c>
      <c r="J108">
        <f t="shared" ca="1" si="39"/>
        <v>2</v>
      </c>
      <c r="K108">
        <f t="shared" ca="1" si="40"/>
        <v>60715</v>
      </c>
      <c r="L108">
        <f t="shared" ca="1" si="41"/>
        <v>6</v>
      </c>
      <c r="M108" t="str">
        <f t="shared" ca="1" si="42"/>
        <v>Area 6</v>
      </c>
      <c r="N108">
        <f t="shared" ca="1" si="47"/>
        <v>182145</v>
      </c>
      <c r="O108">
        <f t="shared" ca="1" si="43"/>
        <v>69681.773064796245</v>
      </c>
      <c r="P108">
        <f t="shared" ca="1" si="48"/>
        <v>99990.259275967474</v>
      </c>
      <c r="Q108">
        <f t="shared" ca="1" si="44"/>
        <v>46522</v>
      </c>
      <c r="R108">
        <f t="shared" ca="1" si="49"/>
        <v>6364.816304158152</v>
      </c>
      <c r="S108">
        <f t="shared" ca="1" si="50"/>
        <v>51161.205682747808</v>
      </c>
      <c r="T108">
        <f t="shared" ca="1" si="51"/>
        <v>333296.46495871531</v>
      </c>
      <c r="U108">
        <f t="shared" ca="1" si="52"/>
        <v>122568.5893689544</v>
      </c>
      <c r="V108">
        <f t="shared" ca="1" si="53"/>
        <v>210727.87558976089</v>
      </c>
      <c r="X108" s="4">
        <f ca="1">IF(Table2[[#This Row],[Gnder]]="men",1,0)</f>
        <v>1</v>
      </c>
      <c r="Y108" s="5">
        <f ca="1">IF(Table2[[#This Row],[Gnder]]="women",1,0)</f>
        <v>0</v>
      </c>
      <c r="Z108" s="5"/>
      <c r="AA108" s="6"/>
      <c r="AB108" s="5"/>
      <c r="AC108" s="4">
        <f ca="1">IF(Table2[[#This Row],[field of work]]="teaching",1,0)</f>
        <v>1</v>
      </c>
      <c r="AD108" s="5">
        <f ca="1">IF(Table2[[#This Row],[field of work]]="health",1,0)</f>
        <v>0</v>
      </c>
      <c r="AE108" s="5">
        <f ca="1">IF(Table2[[#This Row],[field of work]]="IT",1,0)</f>
        <v>0</v>
      </c>
      <c r="AF108" s="5">
        <f ca="1">IF(Table2[[#This Row],[field of work]]="agriculture",1,0)</f>
        <v>0</v>
      </c>
      <c r="AG108" s="5">
        <f ca="1">IF(Table2[[#This Row],[field of work]]="contruction",1,0)</f>
        <v>0</v>
      </c>
      <c r="AH108" s="5">
        <f ca="1">IF(Table2[[#This Row],[field of work]]="genral work",1,0)</f>
        <v>0</v>
      </c>
      <c r="AI108" s="5"/>
      <c r="AJ108" s="5"/>
      <c r="AK108" s="5"/>
      <c r="AL108" s="5"/>
      <c r="AM108" s="5"/>
      <c r="AN108" s="6"/>
      <c r="AP108" s="16">
        <f t="shared" ca="1" si="45"/>
        <v>49995.129637983737</v>
      </c>
      <c r="AQ108" s="6"/>
      <c r="AR108" s="4">
        <f ca="1">IF(Table2[[#This Row],[Value of a person]]&gt;$AS$6,1,0)</f>
        <v>1</v>
      </c>
      <c r="AS108" s="5"/>
      <c r="AT108" s="5"/>
      <c r="AU108" s="6"/>
      <c r="AV108" s="23">
        <f ca="1">Table2[[#This Row],[Mortage left]]/Table2[[#This Row],[Value of house]]</f>
        <v>0.38256209648794226</v>
      </c>
      <c r="AW108" s="5">
        <f t="shared" ca="1" si="46"/>
        <v>0</v>
      </c>
      <c r="AX108" s="5"/>
      <c r="AY108" s="5"/>
      <c r="AZ108" s="4">
        <f ca="1">IF(Table2[[#This Row],[Area ]]="Area 1",Table2[[#This Row],[income]],0)</f>
        <v>0</v>
      </c>
      <c r="BA108" s="5">
        <f ca="1">IF(Table2[[#This Row],[Area ]]="Area 2",Table2[[#This Row],[income]],0)</f>
        <v>0</v>
      </c>
      <c r="BB108" s="5">
        <f ca="1">IF(Table2[[#This Row],[Area ]]="Area 3",Table2[[#This Row],[income]],0)</f>
        <v>0</v>
      </c>
      <c r="BC108" s="5">
        <f ca="1">IF(Table2[[#This Row],[Area ]]="Area 4",Table2[[#This Row],[income]],0)</f>
        <v>0</v>
      </c>
      <c r="BD108" s="5">
        <f ca="1">IF(Table2[[#This Row],[Area ]]="Area 5",Table2[[#This Row],[income]],0)</f>
        <v>0</v>
      </c>
      <c r="BE108" s="5">
        <f ca="1">IF(Table2[[#This Row],[Area ]]="Area 6",Table2[[#This Row],[income]],0)</f>
        <v>60715</v>
      </c>
      <c r="BF108" s="5">
        <f ca="1">IF(Table2[[#This Row],[Area ]]="Area 7",Table2[[#This Row],[income]],0)</f>
        <v>0</v>
      </c>
      <c r="BG108" s="5">
        <f ca="1">IF(Table2[[#This Row],[Area ]]="Area 8",Table2[[#This Row],[income]],0)</f>
        <v>0</v>
      </c>
      <c r="BH108" s="5">
        <f ca="1">IF(Table2[[#This Row],[Area ]]="Area 9",Table2[[#This Row],[income]],0)</f>
        <v>0</v>
      </c>
      <c r="BI108" s="5">
        <f ca="1">IF(Table2[[#This Row],[Area ]]="Area 10",Table2[[#This Row],[income]],0)</f>
        <v>0</v>
      </c>
      <c r="BJ108" s="5">
        <f ca="1">IF(Table2[[#This Row],[Area ]]="Area 6",Table2[[#This Row],[income]],0)</f>
        <v>60715</v>
      </c>
      <c r="BK108" s="5">
        <f ca="1">IF(Table2[[#This Row],[Area ]]="Area 12",Table2[[#This Row],[income]],0)</f>
        <v>0</v>
      </c>
      <c r="BL108" s="5">
        <f ca="1">IF(Table2[[#This Row],[Area ]]="Area 13",Table2[[#This Row],[income]],0)</f>
        <v>0</v>
      </c>
      <c r="BM108" s="6">
        <f ca="1">IF(Table2[[#This Row],[Area ]]="Area 14",Table2[[#This Row],[income]],0)</f>
        <v>0</v>
      </c>
      <c r="BN108" s="4">
        <f ca="1">IF(Table2[[#This Row],[field of work]]="teaching",Table2[[#This Row],[income]],0)</f>
        <v>60715</v>
      </c>
      <c r="BO108" s="5">
        <f ca="1">IF(Table2[[#This Row],[field of work]]="health",Table2[[#This Row],[income]],0)</f>
        <v>0</v>
      </c>
      <c r="BP108" s="5">
        <f ca="1">IF(Table2[[#This Row],[field of work]]="IT",Table2[[#This Row],[income]],0)</f>
        <v>0</v>
      </c>
      <c r="BQ108" s="5">
        <f ca="1">IF(Table2[[#This Row],[field of work]]="agriculture",Table2[[#This Row],[income]],0)</f>
        <v>0</v>
      </c>
      <c r="BR108" s="5">
        <f ca="1">IF(Table2[[#This Row],[field of work]]="contruction",Table2[[#This Row],[income]],0)</f>
        <v>0</v>
      </c>
      <c r="BS108" s="6">
        <f ca="1">IF(Table2[[#This Row],[field of work]]="genral work",Table2[[#This Row],[income]],0)</f>
        <v>0</v>
      </c>
      <c r="BU108" s="4">
        <f ca="1">IF(Table2[[#This Row],[value of debts]]&gt;Table2[[#This Row],[income]],1,0)</f>
        <v>1</v>
      </c>
      <c r="BV108" s="6"/>
      <c r="BX108" s="4">
        <f ca="1">IF(Table2[[#This Row],[Net worth of person]]&gt;$BY$6,Table2[[#This Row],[age]],0)</f>
        <v>36</v>
      </c>
      <c r="BY108" s="6"/>
    </row>
    <row r="109" spans="2:77" x14ac:dyDescent="0.3">
      <c r="B109">
        <f t="shared" ca="1" si="32"/>
        <v>2</v>
      </c>
      <c r="C109" t="str">
        <f t="shared" ca="1" si="31"/>
        <v>women</v>
      </c>
      <c r="D109">
        <f t="shared" ca="1" si="33"/>
        <v>44</v>
      </c>
      <c r="E109">
        <f t="shared" ca="1" si="34"/>
        <v>4</v>
      </c>
      <c r="F109" t="str">
        <f t="shared" ca="1" si="35"/>
        <v>genral work</v>
      </c>
      <c r="G109">
        <f t="shared" ca="1" si="36"/>
        <v>1</v>
      </c>
      <c r="H109">
        <f t="shared" ca="1" si="37"/>
        <v>0</v>
      </c>
      <c r="I109">
        <f t="shared" ca="1" si="38"/>
        <v>1</v>
      </c>
      <c r="J109">
        <f t="shared" ca="1" si="39"/>
        <v>2</v>
      </c>
      <c r="K109">
        <f t="shared" ca="1" si="40"/>
        <v>69436</v>
      </c>
      <c r="L109">
        <f t="shared" ca="1" si="41"/>
        <v>5</v>
      </c>
      <c r="M109" t="str">
        <f t="shared" ca="1" si="42"/>
        <v>Area 5</v>
      </c>
      <c r="N109">
        <f t="shared" ca="1" si="47"/>
        <v>416616</v>
      </c>
      <c r="O109">
        <f t="shared" ca="1" si="43"/>
        <v>103869.77929042099</v>
      </c>
      <c r="P109">
        <f t="shared" ca="1" si="48"/>
        <v>83158.048403058085</v>
      </c>
      <c r="Q109">
        <f t="shared" ca="1" si="44"/>
        <v>34076</v>
      </c>
      <c r="R109">
        <f t="shared" ca="1" si="49"/>
        <v>28248.040195382782</v>
      </c>
      <c r="S109">
        <f t="shared" ca="1" si="50"/>
        <v>52316.59718256614</v>
      </c>
      <c r="T109">
        <f t="shared" ca="1" si="51"/>
        <v>552090.64558562427</v>
      </c>
      <c r="U109">
        <f t="shared" ca="1" si="52"/>
        <v>166193.81948580378</v>
      </c>
      <c r="V109">
        <f t="shared" ca="1" si="53"/>
        <v>385896.82609982049</v>
      </c>
      <c r="X109" s="4">
        <f ca="1">IF(Table2[[#This Row],[Gnder]]="men",1,0)</f>
        <v>0</v>
      </c>
      <c r="Y109" s="5">
        <f ca="1">IF(Table2[[#This Row],[Gnder]]="women",1,0)</f>
        <v>1</v>
      </c>
      <c r="Z109" s="5"/>
      <c r="AA109" s="6"/>
      <c r="AB109" s="5"/>
      <c r="AC109" s="4">
        <f ca="1">IF(Table2[[#This Row],[field of work]]="teaching",1,0)</f>
        <v>0</v>
      </c>
      <c r="AD109" s="5">
        <f ca="1">IF(Table2[[#This Row],[field of work]]="health",1,0)</f>
        <v>0</v>
      </c>
      <c r="AE109" s="5">
        <f ca="1">IF(Table2[[#This Row],[field of work]]="IT",1,0)</f>
        <v>0</v>
      </c>
      <c r="AF109" s="5">
        <f ca="1">IF(Table2[[#This Row],[field of work]]="agriculture",1,0)</f>
        <v>0</v>
      </c>
      <c r="AG109" s="5">
        <f ca="1">IF(Table2[[#This Row],[field of work]]="contruction",1,0)</f>
        <v>0</v>
      </c>
      <c r="AH109" s="5">
        <f ca="1">IF(Table2[[#This Row],[field of work]]="genral work",1,0)</f>
        <v>1</v>
      </c>
      <c r="AI109" s="5"/>
      <c r="AJ109" s="5"/>
      <c r="AK109" s="5"/>
      <c r="AL109" s="5"/>
      <c r="AM109" s="5"/>
      <c r="AN109" s="6"/>
      <c r="AP109" s="16">
        <f t="shared" ca="1" si="45"/>
        <v>41579.024201529042</v>
      </c>
      <c r="AQ109" s="6"/>
      <c r="AR109" s="4">
        <f ca="1">IF(Table2[[#This Row],[Value of a person]]&gt;$AS$6,1,0)</f>
        <v>1</v>
      </c>
      <c r="AS109" s="5"/>
      <c r="AT109" s="5"/>
      <c r="AU109" s="6"/>
      <c r="AV109" s="23">
        <f ca="1">Table2[[#This Row],[Mortage left]]/Table2[[#This Row],[Value of house]]</f>
        <v>0.24931778733995091</v>
      </c>
      <c r="AW109" s="5">
        <f t="shared" ca="1" si="46"/>
        <v>1</v>
      </c>
      <c r="AX109" s="5"/>
      <c r="AY109" s="5"/>
      <c r="AZ109" s="4">
        <f ca="1">IF(Table2[[#This Row],[Area ]]="Area 1",Table2[[#This Row],[income]],0)</f>
        <v>0</v>
      </c>
      <c r="BA109" s="5">
        <f ca="1">IF(Table2[[#This Row],[Area ]]="Area 2",Table2[[#This Row],[income]],0)</f>
        <v>0</v>
      </c>
      <c r="BB109" s="5">
        <f ca="1">IF(Table2[[#This Row],[Area ]]="Area 3",Table2[[#This Row],[income]],0)</f>
        <v>0</v>
      </c>
      <c r="BC109" s="5">
        <f ca="1">IF(Table2[[#This Row],[Area ]]="Area 4",Table2[[#This Row],[income]],0)</f>
        <v>0</v>
      </c>
      <c r="BD109" s="5">
        <f ca="1">IF(Table2[[#This Row],[Area ]]="Area 5",Table2[[#This Row],[income]],0)</f>
        <v>69436</v>
      </c>
      <c r="BE109" s="5">
        <f ca="1">IF(Table2[[#This Row],[Area ]]="Area 6",Table2[[#This Row],[income]],0)</f>
        <v>0</v>
      </c>
      <c r="BF109" s="5">
        <f ca="1">IF(Table2[[#This Row],[Area ]]="Area 7",Table2[[#This Row],[income]],0)</f>
        <v>0</v>
      </c>
      <c r="BG109" s="5">
        <f ca="1">IF(Table2[[#This Row],[Area ]]="Area 8",Table2[[#This Row],[income]],0)</f>
        <v>0</v>
      </c>
      <c r="BH109" s="5">
        <f ca="1">IF(Table2[[#This Row],[Area ]]="Area 9",Table2[[#This Row],[income]],0)</f>
        <v>0</v>
      </c>
      <c r="BI109" s="5">
        <f ca="1">IF(Table2[[#This Row],[Area ]]="Area 10",Table2[[#This Row],[income]],0)</f>
        <v>0</v>
      </c>
      <c r="BJ109" s="5">
        <f ca="1">IF(Table2[[#This Row],[Area ]]="Area 6",Table2[[#This Row],[income]],0)</f>
        <v>0</v>
      </c>
      <c r="BK109" s="5">
        <f ca="1">IF(Table2[[#This Row],[Area ]]="Area 12",Table2[[#This Row],[income]],0)</f>
        <v>0</v>
      </c>
      <c r="BL109" s="5">
        <f ca="1">IF(Table2[[#This Row],[Area ]]="Area 13",Table2[[#This Row],[income]],0)</f>
        <v>0</v>
      </c>
      <c r="BM109" s="6">
        <f ca="1">IF(Table2[[#This Row],[Area ]]="Area 14",Table2[[#This Row],[income]],0)</f>
        <v>0</v>
      </c>
      <c r="BN109" s="4">
        <f ca="1">IF(Table2[[#This Row],[field of work]]="teaching",Table2[[#This Row],[income]],0)</f>
        <v>0</v>
      </c>
      <c r="BO109" s="5">
        <f ca="1">IF(Table2[[#This Row],[field of work]]="health",Table2[[#This Row],[income]],0)</f>
        <v>0</v>
      </c>
      <c r="BP109" s="5">
        <f ca="1">IF(Table2[[#This Row],[field of work]]="IT",Table2[[#This Row],[income]],0)</f>
        <v>0</v>
      </c>
      <c r="BQ109" s="5">
        <f ca="1">IF(Table2[[#This Row],[field of work]]="agriculture",Table2[[#This Row],[income]],0)</f>
        <v>0</v>
      </c>
      <c r="BR109" s="5">
        <f ca="1">IF(Table2[[#This Row],[field of work]]="contruction",Table2[[#This Row],[income]],0)</f>
        <v>0</v>
      </c>
      <c r="BS109" s="6">
        <f ca="1">IF(Table2[[#This Row],[field of work]]="genral work",Table2[[#This Row],[income]],0)</f>
        <v>69436</v>
      </c>
      <c r="BU109" s="4">
        <f ca="1">IF(Table2[[#This Row],[value of debts]]&gt;Table2[[#This Row],[income]],1,0)</f>
        <v>1</v>
      </c>
      <c r="BV109" s="6"/>
      <c r="BX109" s="4">
        <f ca="1">IF(Table2[[#This Row],[Net worth of person]]&gt;$BY$6,Table2[[#This Row],[age]],0)</f>
        <v>44</v>
      </c>
      <c r="BY109" s="6"/>
    </row>
    <row r="110" spans="2:77" x14ac:dyDescent="0.3">
      <c r="B110">
        <f t="shared" ca="1" si="32"/>
        <v>1</v>
      </c>
      <c r="C110" t="str">
        <f t="shared" ca="1" si="31"/>
        <v>men</v>
      </c>
      <c r="D110">
        <f t="shared" ca="1" si="33"/>
        <v>33</v>
      </c>
      <c r="E110">
        <f t="shared" ca="1" si="34"/>
        <v>5</v>
      </c>
      <c r="F110" t="str">
        <f t="shared" ca="1" si="35"/>
        <v>agriculture</v>
      </c>
      <c r="G110">
        <f t="shared" ca="1" si="36"/>
        <v>3</v>
      </c>
      <c r="H110">
        <f t="shared" ca="1" si="37"/>
        <v>0</v>
      </c>
      <c r="I110">
        <f t="shared" ca="1" si="38"/>
        <v>1</v>
      </c>
      <c r="J110">
        <f t="shared" ca="1" si="39"/>
        <v>1</v>
      </c>
      <c r="K110">
        <f t="shared" ca="1" si="40"/>
        <v>81109</v>
      </c>
      <c r="L110">
        <f t="shared" ca="1" si="41"/>
        <v>12</v>
      </c>
      <c r="M110" t="str">
        <f t="shared" ca="1" si="42"/>
        <v>Area 12</v>
      </c>
      <c r="N110">
        <f t="shared" ca="1" si="47"/>
        <v>243327</v>
      </c>
      <c r="O110">
        <f t="shared" ca="1" si="43"/>
        <v>21685.175402054345</v>
      </c>
      <c r="P110">
        <f t="shared" ca="1" si="48"/>
        <v>26600.189623436912</v>
      </c>
      <c r="Q110">
        <f t="shared" ca="1" si="44"/>
        <v>2706</v>
      </c>
      <c r="R110">
        <f t="shared" ca="1" si="49"/>
        <v>132628.05805234748</v>
      </c>
      <c r="S110">
        <f t="shared" ca="1" si="50"/>
        <v>53180.019420545577</v>
      </c>
      <c r="T110">
        <f t="shared" ca="1" si="51"/>
        <v>323107.20904398244</v>
      </c>
      <c r="U110">
        <f t="shared" ca="1" si="52"/>
        <v>157019.23345440184</v>
      </c>
      <c r="V110">
        <f t="shared" ca="1" si="53"/>
        <v>166087.9755895806</v>
      </c>
      <c r="X110" s="4">
        <f ca="1">IF(Table2[[#This Row],[Gnder]]="men",1,0)</f>
        <v>1</v>
      </c>
      <c r="Y110" s="5">
        <f ca="1">IF(Table2[[#This Row],[Gnder]]="women",1,0)</f>
        <v>0</v>
      </c>
      <c r="Z110" s="5"/>
      <c r="AA110" s="6"/>
      <c r="AB110" s="5"/>
      <c r="AC110" s="4">
        <f ca="1">IF(Table2[[#This Row],[field of work]]="teaching",1,0)</f>
        <v>0</v>
      </c>
      <c r="AD110" s="5">
        <f ca="1">IF(Table2[[#This Row],[field of work]]="health",1,0)</f>
        <v>0</v>
      </c>
      <c r="AE110" s="5">
        <f ca="1">IF(Table2[[#This Row],[field of work]]="IT",1,0)</f>
        <v>0</v>
      </c>
      <c r="AF110" s="5">
        <f ca="1">IF(Table2[[#This Row],[field of work]]="agriculture",1,0)</f>
        <v>1</v>
      </c>
      <c r="AG110" s="5">
        <f ca="1">IF(Table2[[#This Row],[field of work]]="contruction",1,0)</f>
        <v>0</v>
      </c>
      <c r="AH110" s="5">
        <f ca="1">IF(Table2[[#This Row],[field of work]]="genral work",1,0)</f>
        <v>0</v>
      </c>
      <c r="AI110" s="5"/>
      <c r="AJ110" s="5"/>
      <c r="AK110" s="5"/>
      <c r="AL110" s="5"/>
      <c r="AM110" s="5"/>
      <c r="AN110" s="6"/>
      <c r="AP110" s="16">
        <f t="shared" ca="1" si="45"/>
        <v>26600.189623436912</v>
      </c>
      <c r="AQ110" s="6"/>
      <c r="AR110" s="4">
        <f ca="1">IF(Table2[[#This Row],[Value of a person]]&gt;$AS$6,1,0)</f>
        <v>1</v>
      </c>
      <c r="AS110" s="5"/>
      <c r="AT110" s="5"/>
      <c r="AU110" s="6"/>
      <c r="AV110" s="23">
        <f ca="1">Table2[[#This Row],[Mortage left]]/Table2[[#This Row],[Value of house]]</f>
        <v>8.9119478734601354E-2</v>
      </c>
      <c r="AW110" s="5">
        <f t="shared" ca="1" si="46"/>
        <v>1</v>
      </c>
      <c r="AX110" s="5"/>
      <c r="AY110" s="5"/>
      <c r="AZ110" s="4">
        <f ca="1">IF(Table2[[#This Row],[Area ]]="Area 1",Table2[[#This Row],[income]],0)</f>
        <v>0</v>
      </c>
      <c r="BA110" s="5">
        <f ca="1">IF(Table2[[#This Row],[Area ]]="Area 2",Table2[[#This Row],[income]],0)</f>
        <v>0</v>
      </c>
      <c r="BB110" s="5">
        <f ca="1">IF(Table2[[#This Row],[Area ]]="Area 3",Table2[[#This Row],[income]],0)</f>
        <v>0</v>
      </c>
      <c r="BC110" s="5">
        <f ca="1">IF(Table2[[#This Row],[Area ]]="Area 4",Table2[[#This Row],[income]],0)</f>
        <v>0</v>
      </c>
      <c r="BD110" s="5">
        <f ca="1">IF(Table2[[#This Row],[Area ]]="Area 5",Table2[[#This Row],[income]],0)</f>
        <v>0</v>
      </c>
      <c r="BE110" s="5">
        <f ca="1">IF(Table2[[#This Row],[Area ]]="Area 6",Table2[[#This Row],[income]],0)</f>
        <v>0</v>
      </c>
      <c r="BF110" s="5">
        <f ca="1">IF(Table2[[#This Row],[Area ]]="Area 7",Table2[[#This Row],[income]],0)</f>
        <v>0</v>
      </c>
      <c r="BG110" s="5">
        <f ca="1">IF(Table2[[#This Row],[Area ]]="Area 8",Table2[[#This Row],[income]],0)</f>
        <v>0</v>
      </c>
      <c r="BH110" s="5">
        <f ca="1">IF(Table2[[#This Row],[Area ]]="Area 9",Table2[[#This Row],[income]],0)</f>
        <v>0</v>
      </c>
      <c r="BI110" s="5">
        <f ca="1">IF(Table2[[#This Row],[Area ]]="Area 10",Table2[[#This Row],[income]],0)</f>
        <v>0</v>
      </c>
      <c r="BJ110" s="5">
        <f ca="1">IF(Table2[[#This Row],[Area ]]="Area 6",Table2[[#This Row],[income]],0)</f>
        <v>0</v>
      </c>
      <c r="BK110" s="5">
        <f ca="1">IF(Table2[[#This Row],[Area ]]="Area 12",Table2[[#This Row],[income]],0)</f>
        <v>81109</v>
      </c>
      <c r="BL110" s="5">
        <f ca="1">IF(Table2[[#This Row],[Area ]]="Area 13",Table2[[#This Row],[income]],0)</f>
        <v>0</v>
      </c>
      <c r="BM110" s="6">
        <f ca="1">IF(Table2[[#This Row],[Area ]]="Area 14",Table2[[#This Row],[income]],0)</f>
        <v>0</v>
      </c>
      <c r="BN110" s="4">
        <f ca="1">IF(Table2[[#This Row],[field of work]]="teaching",Table2[[#This Row],[income]],0)</f>
        <v>0</v>
      </c>
      <c r="BO110" s="5">
        <f ca="1">IF(Table2[[#This Row],[field of work]]="health",Table2[[#This Row],[income]],0)</f>
        <v>0</v>
      </c>
      <c r="BP110" s="5">
        <f ca="1">IF(Table2[[#This Row],[field of work]]="IT",Table2[[#This Row],[income]],0)</f>
        <v>0</v>
      </c>
      <c r="BQ110" s="5">
        <f ca="1">IF(Table2[[#This Row],[field of work]]="agriculture",Table2[[#This Row],[income]],0)</f>
        <v>81109</v>
      </c>
      <c r="BR110" s="5">
        <f ca="1">IF(Table2[[#This Row],[field of work]]="contruction",Table2[[#This Row],[income]],0)</f>
        <v>0</v>
      </c>
      <c r="BS110" s="6">
        <f ca="1">IF(Table2[[#This Row],[field of work]]="genral work",Table2[[#This Row],[income]],0)</f>
        <v>0</v>
      </c>
      <c r="BU110" s="4">
        <f ca="1">IF(Table2[[#This Row],[value of debts]]&gt;Table2[[#This Row],[income]],1,0)</f>
        <v>1</v>
      </c>
      <c r="BV110" s="6"/>
      <c r="BX110" s="4">
        <f ca="1">IF(Table2[[#This Row],[Net worth of person]]&gt;$BY$6,Table2[[#This Row],[age]],0)</f>
        <v>33</v>
      </c>
      <c r="BY110" s="6"/>
    </row>
    <row r="111" spans="2:77" x14ac:dyDescent="0.3">
      <c r="B111">
        <f t="shared" ca="1" si="32"/>
        <v>1</v>
      </c>
      <c r="C111" t="str">
        <f t="shared" ca="1" si="31"/>
        <v>men</v>
      </c>
      <c r="D111">
        <f t="shared" ca="1" si="33"/>
        <v>34</v>
      </c>
      <c r="E111">
        <f t="shared" ca="1" si="34"/>
        <v>3</v>
      </c>
      <c r="F111" t="str">
        <f t="shared" ca="1" si="35"/>
        <v>teaching</v>
      </c>
      <c r="G111">
        <f t="shared" ca="1" si="36"/>
        <v>2</v>
      </c>
      <c r="H111">
        <f t="shared" ca="1" si="37"/>
        <v>0</v>
      </c>
      <c r="I111">
        <f t="shared" ca="1" si="38"/>
        <v>1</v>
      </c>
      <c r="J111">
        <f t="shared" ca="1" si="39"/>
        <v>3</v>
      </c>
      <c r="K111">
        <f t="shared" ca="1" si="40"/>
        <v>54076</v>
      </c>
      <c r="L111">
        <f t="shared" ca="1" si="41"/>
        <v>3</v>
      </c>
      <c r="M111" t="str">
        <f t="shared" ca="1" si="42"/>
        <v>Area 3</v>
      </c>
      <c r="N111">
        <f t="shared" ca="1" si="47"/>
        <v>162228</v>
      </c>
      <c r="O111">
        <f t="shared" ca="1" si="43"/>
        <v>62220.059277375265</v>
      </c>
      <c r="P111">
        <f t="shared" ca="1" si="48"/>
        <v>105637.71621283208</v>
      </c>
      <c r="Q111">
        <f t="shared" ca="1" si="44"/>
        <v>4761</v>
      </c>
      <c r="R111">
        <f t="shared" ca="1" si="49"/>
        <v>69264.918166382398</v>
      </c>
      <c r="S111">
        <f t="shared" ca="1" si="50"/>
        <v>53057.900195412767</v>
      </c>
      <c r="T111">
        <f t="shared" ca="1" si="51"/>
        <v>320923.61640824482</v>
      </c>
      <c r="U111">
        <f t="shared" ca="1" si="52"/>
        <v>136245.97744375764</v>
      </c>
      <c r="V111">
        <f t="shared" ca="1" si="53"/>
        <v>184677.63896448718</v>
      </c>
      <c r="X111" s="4">
        <f ca="1">IF(Table2[[#This Row],[Gnder]]="men",1,0)</f>
        <v>1</v>
      </c>
      <c r="Y111" s="5">
        <f ca="1">IF(Table2[[#This Row],[Gnder]]="women",1,0)</f>
        <v>0</v>
      </c>
      <c r="Z111" s="5"/>
      <c r="AA111" s="6"/>
      <c r="AB111" s="5"/>
      <c r="AC111" s="4">
        <f ca="1">IF(Table2[[#This Row],[field of work]]="teaching",1,0)</f>
        <v>1</v>
      </c>
      <c r="AD111" s="5">
        <f ca="1">IF(Table2[[#This Row],[field of work]]="health",1,0)</f>
        <v>0</v>
      </c>
      <c r="AE111" s="5">
        <f ca="1">IF(Table2[[#This Row],[field of work]]="IT",1,0)</f>
        <v>0</v>
      </c>
      <c r="AF111" s="5">
        <f ca="1">IF(Table2[[#This Row],[field of work]]="agriculture",1,0)</f>
        <v>0</v>
      </c>
      <c r="AG111" s="5">
        <f ca="1">IF(Table2[[#This Row],[field of work]]="contruction",1,0)</f>
        <v>0</v>
      </c>
      <c r="AH111" s="5">
        <f ca="1">IF(Table2[[#This Row],[field of work]]="genral work",1,0)</f>
        <v>0</v>
      </c>
      <c r="AI111" s="5"/>
      <c r="AJ111" s="5"/>
      <c r="AK111" s="5"/>
      <c r="AL111" s="5"/>
      <c r="AM111" s="5"/>
      <c r="AN111" s="6"/>
      <c r="AP111" s="16">
        <f t="shared" ca="1" si="45"/>
        <v>35212.572070944028</v>
      </c>
      <c r="AQ111" s="6"/>
      <c r="AR111" s="4">
        <f ca="1">IF(Table2[[#This Row],[Value of a person]]&gt;$AS$6,1,0)</f>
        <v>1</v>
      </c>
      <c r="AS111" s="5"/>
      <c r="AT111" s="5"/>
      <c r="AU111" s="6"/>
      <c r="AV111" s="23">
        <f ca="1">Table2[[#This Row],[Mortage left]]/Table2[[#This Row],[Value of house]]</f>
        <v>0.383534650475721</v>
      </c>
      <c r="AW111" s="5">
        <f t="shared" ca="1" si="46"/>
        <v>0</v>
      </c>
      <c r="AX111" s="5"/>
      <c r="AY111" s="5"/>
      <c r="AZ111" s="4">
        <f ca="1">IF(Table2[[#This Row],[Area ]]="Area 1",Table2[[#This Row],[income]],0)</f>
        <v>0</v>
      </c>
      <c r="BA111" s="5">
        <f ca="1">IF(Table2[[#This Row],[Area ]]="Area 2",Table2[[#This Row],[income]],0)</f>
        <v>0</v>
      </c>
      <c r="BB111" s="5">
        <f ca="1">IF(Table2[[#This Row],[Area ]]="Area 3",Table2[[#This Row],[income]],0)</f>
        <v>54076</v>
      </c>
      <c r="BC111" s="5">
        <f ca="1">IF(Table2[[#This Row],[Area ]]="Area 4",Table2[[#This Row],[income]],0)</f>
        <v>0</v>
      </c>
      <c r="BD111" s="5">
        <f ca="1">IF(Table2[[#This Row],[Area ]]="Area 5",Table2[[#This Row],[income]],0)</f>
        <v>0</v>
      </c>
      <c r="BE111" s="5">
        <f ca="1">IF(Table2[[#This Row],[Area ]]="Area 6",Table2[[#This Row],[income]],0)</f>
        <v>0</v>
      </c>
      <c r="BF111" s="5">
        <f ca="1">IF(Table2[[#This Row],[Area ]]="Area 7",Table2[[#This Row],[income]],0)</f>
        <v>0</v>
      </c>
      <c r="BG111" s="5">
        <f ca="1">IF(Table2[[#This Row],[Area ]]="Area 8",Table2[[#This Row],[income]],0)</f>
        <v>0</v>
      </c>
      <c r="BH111" s="5">
        <f ca="1">IF(Table2[[#This Row],[Area ]]="Area 9",Table2[[#This Row],[income]],0)</f>
        <v>0</v>
      </c>
      <c r="BI111" s="5">
        <f ca="1">IF(Table2[[#This Row],[Area ]]="Area 10",Table2[[#This Row],[income]],0)</f>
        <v>0</v>
      </c>
      <c r="BJ111" s="5">
        <f ca="1">IF(Table2[[#This Row],[Area ]]="Area 6",Table2[[#This Row],[income]],0)</f>
        <v>0</v>
      </c>
      <c r="BK111" s="5">
        <f ca="1">IF(Table2[[#This Row],[Area ]]="Area 12",Table2[[#This Row],[income]],0)</f>
        <v>0</v>
      </c>
      <c r="BL111" s="5">
        <f ca="1">IF(Table2[[#This Row],[Area ]]="Area 13",Table2[[#This Row],[income]],0)</f>
        <v>0</v>
      </c>
      <c r="BM111" s="6">
        <f ca="1">IF(Table2[[#This Row],[Area ]]="Area 14",Table2[[#This Row],[income]],0)</f>
        <v>0</v>
      </c>
      <c r="BN111" s="4">
        <f ca="1">IF(Table2[[#This Row],[field of work]]="teaching",Table2[[#This Row],[income]],0)</f>
        <v>54076</v>
      </c>
      <c r="BO111" s="5">
        <f ca="1">IF(Table2[[#This Row],[field of work]]="health",Table2[[#This Row],[income]],0)</f>
        <v>0</v>
      </c>
      <c r="BP111" s="5">
        <f ca="1">IF(Table2[[#This Row],[field of work]]="IT",Table2[[#This Row],[income]],0)</f>
        <v>0</v>
      </c>
      <c r="BQ111" s="5">
        <f ca="1">IF(Table2[[#This Row],[field of work]]="agriculture",Table2[[#This Row],[income]],0)</f>
        <v>0</v>
      </c>
      <c r="BR111" s="5">
        <f ca="1">IF(Table2[[#This Row],[field of work]]="contruction",Table2[[#This Row],[income]],0)</f>
        <v>0</v>
      </c>
      <c r="BS111" s="6">
        <f ca="1">IF(Table2[[#This Row],[field of work]]="genral work",Table2[[#This Row],[income]],0)</f>
        <v>0</v>
      </c>
      <c r="BU111" s="4">
        <f ca="1">IF(Table2[[#This Row],[value of debts]]&gt;Table2[[#This Row],[income]],1,0)</f>
        <v>1</v>
      </c>
      <c r="BV111" s="6"/>
      <c r="BX111" s="4">
        <f ca="1">IF(Table2[[#This Row],[Net worth of person]]&gt;$BY$6,Table2[[#This Row],[age]],0)</f>
        <v>34</v>
      </c>
      <c r="BY111" s="6"/>
    </row>
    <row r="112" spans="2:77" x14ac:dyDescent="0.3">
      <c r="B112">
        <f t="shared" ca="1" si="32"/>
        <v>1</v>
      </c>
      <c r="C112" t="str">
        <f t="shared" ca="1" si="31"/>
        <v>men</v>
      </c>
      <c r="D112">
        <f t="shared" ca="1" si="33"/>
        <v>28</v>
      </c>
      <c r="E112">
        <f t="shared" ca="1" si="34"/>
        <v>2</v>
      </c>
      <c r="F112" t="str">
        <f t="shared" ca="1" si="35"/>
        <v>IT</v>
      </c>
      <c r="G112">
        <f t="shared" ca="1" si="36"/>
        <v>5</v>
      </c>
      <c r="H112">
        <f t="shared" ca="1" si="37"/>
        <v>0</v>
      </c>
      <c r="I112">
        <f t="shared" ca="1" si="38"/>
        <v>1</v>
      </c>
      <c r="J112">
        <f t="shared" ca="1" si="39"/>
        <v>3</v>
      </c>
      <c r="K112">
        <f t="shared" ca="1" si="40"/>
        <v>60331</v>
      </c>
      <c r="L112">
        <f t="shared" ca="1" si="41"/>
        <v>6</v>
      </c>
      <c r="M112" t="str">
        <f t="shared" ca="1" si="42"/>
        <v>Area 6</v>
      </c>
      <c r="N112">
        <f t="shared" ca="1" si="47"/>
        <v>180993</v>
      </c>
      <c r="O112">
        <f t="shared" ca="1" si="43"/>
        <v>151593.15438950507</v>
      </c>
      <c r="P112">
        <f t="shared" ca="1" si="48"/>
        <v>123754.67974432113</v>
      </c>
      <c r="Q112">
        <f t="shared" ca="1" si="44"/>
        <v>97410</v>
      </c>
      <c r="R112">
        <f t="shared" ca="1" si="49"/>
        <v>53637.421521783566</v>
      </c>
      <c r="S112">
        <f t="shared" ca="1" si="50"/>
        <v>11199.933764709422</v>
      </c>
      <c r="T112">
        <f t="shared" ca="1" si="51"/>
        <v>315947.61350903055</v>
      </c>
      <c r="U112">
        <f t="shared" ca="1" si="52"/>
        <v>302640.57591128862</v>
      </c>
      <c r="V112">
        <f t="shared" ca="1" si="53"/>
        <v>13307.037597741932</v>
      </c>
      <c r="X112" s="4">
        <f ca="1">IF(Table2[[#This Row],[Gnder]]="men",1,0)</f>
        <v>1</v>
      </c>
      <c r="Y112" s="5">
        <f ca="1">IF(Table2[[#This Row],[Gnder]]="women",1,0)</f>
        <v>0</v>
      </c>
      <c r="Z112" s="5"/>
      <c r="AA112" s="6"/>
      <c r="AB112" s="5"/>
      <c r="AC112" s="4">
        <f ca="1">IF(Table2[[#This Row],[field of work]]="teaching",1,0)</f>
        <v>0</v>
      </c>
      <c r="AD112" s="5">
        <f ca="1">IF(Table2[[#This Row],[field of work]]="health",1,0)</f>
        <v>0</v>
      </c>
      <c r="AE112" s="5">
        <f ca="1">IF(Table2[[#This Row],[field of work]]="IT",1,0)</f>
        <v>1</v>
      </c>
      <c r="AF112" s="5">
        <f ca="1">IF(Table2[[#This Row],[field of work]]="agriculture",1,0)</f>
        <v>0</v>
      </c>
      <c r="AG112" s="5">
        <f ca="1">IF(Table2[[#This Row],[field of work]]="contruction",1,0)</f>
        <v>0</v>
      </c>
      <c r="AH112" s="5">
        <f ca="1">IF(Table2[[#This Row],[field of work]]="genral work",1,0)</f>
        <v>0</v>
      </c>
      <c r="AI112" s="5"/>
      <c r="AJ112" s="5"/>
      <c r="AK112" s="5"/>
      <c r="AL112" s="5"/>
      <c r="AM112" s="5"/>
      <c r="AN112" s="6"/>
      <c r="AP112" s="16">
        <f t="shared" ca="1" si="45"/>
        <v>41251.559914773708</v>
      </c>
      <c r="AQ112" s="6"/>
      <c r="AR112" s="4">
        <f ca="1">IF(Table2[[#This Row],[Value of a person]]&gt;$AS$6,1,0)</f>
        <v>1</v>
      </c>
      <c r="AS112" s="5"/>
      <c r="AT112" s="5"/>
      <c r="AU112" s="6"/>
      <c r="AV112" s="23">
        <f ca="1">Table2[[#This Row],[Mortage left]]/Table2[[#This Row],[Value of house]]</f>
        <v>0.83756363168467884</v>
      </c>
      <c r="AW112" s="5">
        <f t="shared" ca="1" si="46"/>
        <v>0</v>
      </c>
      <c r="AX112" s="5"/>
      <c r="AY112" s="5"/>
      <c r="AZ112" s="4">
        <f ca="1">IF(Table2[[#This Row],[Area ]]="Area 1",Table2[[#This Row],[income]],0)</f>
        <v>0</v>
      </c>
      <c r="BA112" s="5">
        <f ca="1">IF(Table2[[#This Row],[Area ]]="Area 2",Table2[[#This Row],[income]],0)</f>
        <v>0</v>
      </c>
      <c r="BB112" s="5">
        <f ca="1">IF(Table2[[#This Row],[Area ]]="Area 3",Table2[[#This Row],[income]],0)</f>
        <v>0</v>
      </c>
      <c r="BC112" s="5">
        <f ca="1">IF(Table2[[#This Row],[Area ]]="Area 4",Table2[[#This Row],[income]],0)</f>
        <v>0</v>
      </c>
      <c r="BD112" s="5">
        <f ca="1">IF(Table2[[#This Row],[Area ]]="Area 5",Table2[[#This Row],[income]],0)</f>
        <v>0</v>
      </c>
      <c r="BE112" s="5">
        <f ca="1">IF(Table2[[#This Row],[Area ]]="Area 6",Table2[[#This Row],[income]],0)</f>
        <v>60331</v>
      </c>
      <c r="BF112" s="5">
        <f ca="1">IF(Table2[[#This Row],[Area ]]="Area 7",Table2[[#This Row],[income]],0)</f>
        <v>0</v>
      </c>
      <c r="BG112" s="5">
        <f ca="1">IF(Table2[[#This Row],[Area ]]="Area 8",Table2[[#This Row],[income]],0)</f>
        <v>0</v>
      </c>
      <c r="BH112" s="5">
        <f ca="1">IF(Table2[[#This Row],[Area ]]="Area 9",Table2[[#This Row],[income]],0)</f>
        <v>0</v>
      </c>
      <c r="BI112" s="5">
        <f ca="1">IF(Table2[[#This Row],[Area ]]="Area 10",Table2[[#This Row],[income]],0)</f>
        <v>0</v>
      </c>
      <c r="BJ112" s="5">
        <f ca="1">IF(Table2[[#This Row],[Area ]]="Area 6",Table2[[#This Row],[income]],0)</f>
        <v>60331</v>
      </c>
      <c r="BK112" s="5">
        <f ca="1">IF(Table2[[#This Row],[Area ]]="Area 12",Table2[[#This Row],[income]],0)</f>
        <v>0</v>
      </c>
      <c r="BL112" s="5">
        <f ca="1">IF(Table2[[#This Row],[Area ]]="Area 13",Table2[[#This Row],[income]],0)</f>
        <v>0</v>
      </c>
      <c r="BM112" s="6">
        <f ca="1">IF(Table2[[#This Row],[Area ]]="Area 14",Table2[[#This Row],[income]],0)</f>
        <v>0</v>
      </c>
      <c r="BN112" s="4">
        <f ca="1">IF(Table2[[#This Row],[field of work]]="teaching",Table2[[#This Row],[income]],0)</f>
        <v>0</v>
      </c>
      <c r="BO112" s="5">
        <f ca="1">IF(Table2[[#This Row],[field of work]]="health",Table2[[#This Row],[income]],0)</f>
        <v>0</v>
      </c>
      <c r="BP112" s="5">
        <f ca="1">IF(Table2[[#This Row],[field of work]]="IT",Table2[[#This Row],[income]],0)</f>
        <v>60331</v>
      </c>
      <c r="BQ112" s="5">
        <f ca="1">IF(Table2[[#This Row],[field of work]]="agriculture",Table2[[#This Row],[income]],0)</f>
        <v>0</v>
      </c>
      <c r="BR112" s="5">
        <f ca="1">IF(Table2[[#This Row],[field of work]]="contruction",Table2[[#This Row],[income]],0)</f>
        <v>0</v>
      </c>
      <c r="BS112" s="6">
        <f ca="1">IF(Table2[[#This Row],[field of work]]="genral work",Table2[[#This Row],[income]],0)</f>
        <v>0</v>
      </c>
      <c r="BU112" s="4">
        <f ca="1">IF(Table2[[#This Row],[value of debts]]&gt;Table2[[#This Row],[income]],1,0)</f>
        <v>1</v>
      </c>
      <c r="BV112" s="6"/>
      <c r="BX112" s="4">
        <f ca="1">IF(Table2[[#This Row],[Net worth of person]]&gt;$BY$6,Table2[[#This Row],[age]],0)</f>
        <v>0</v>
      </c>
      <c r="BY112" s="6"/>
    </row>
    <row r="113" spans="2:77" x14ac:dyDescent="0.3">
      <c r="B113">
        <f t="shared" ca="1" si="32"/>
        <v>2</v>
      </c>
      <c r="C113" t="str">
        <f t="shared" ca="1" si="31"/>
        <v>women</v>
      </c>
      <c r="D113">
        <f t="shared" ca="1" si="33"/>
        <v>30</v>
      </c>
      <c r="E113">
        <f t="shared" ca="1" si="34"/>
        <v>1</v>
      </c>
      <c r="F113" t="str">
        <f t="shared" ca="1" si="35"/>
        <v>health</v>
      </c>
      <c r="G113">
        <f t="shared" ca="1" si="36"/>
        <v>1</v>
      </c>
      <c r="H113">
        <f t="shared" ca="1" si="37"/>
        <v>0</v>
      </c>
      <c r="I113">
        <f t="shared" ca="1" si="38"/>
        <v>0</v>
      </c>
      <c r="J113">
        <f t="shared" ca="1" si="39"/>
        <v>2</v>
      </c>
      <c r="K113">
        <f t="shared" ca="1" si="40"/>
        <v>54619</v>
      </c>
      <c r="L113">
        <f t="shared" ca="1" si="41"/>
        <v>3</v>
      </c>
      <c r="M113" t="str">
        <f t="shared" ca="1" si="42"/>
        <v>Area 3</v>
      </c>
      <c r="N113">
        <f t="shared" ca="1" si="47"/>
        <v>273095</v>
      </c>
      <c r="O113">
        <f t="shared" ca="1" si="43"/>
        <v>111906.86873588509</v>
      </c>
      <c r="P113">
        <f t="shared" ca="1" si="48"/>
        <v>88907.362152242582</v>
      </c>
      <c r="Q113">
        <f t="shared" ca="1" si="44"/>
        <v>65783</v>
      </c>
      <c r="R113">
        <f t="shared" ca="1" si="49"/>
        <v>63229.000825176496</v>
      </c>
      <c r="S113">
        <f t="shared" ca="1" si="50"/>
        <v>44507.536250295816</v>
      </c>
      <c r="T113">
        <f t="shared" ca="1" si="51"/>
        <v>406509.89840253838</v>
      </c>
      <c r="U113">
        <f t="shared" ca="1" si="52"/>
        <v>240918.86956106155</v>
      </c>
      <c r="V113">
        <f t="shared" ca="1" si="53"/>
        <v>165591.02884147683</v>
      </c>
      <c r="X113" s="4">
        <f ca="1">IF(Table2[[#This Row],[Gnder]]="men",1,0)</f>
        <v>0</v>
      </c>
      <c r="Y113" s="5">
        <f ca="1">IF(Table2[[#This Row],[Gnder]]="women",1,0)</f>
        <v>1</v>
      </c>
      <c r="Z113" s="5"/>
      <c r="AA113" s="6"/>
      <c r="AB113" s="5"/>
      <c r="AC113" s="4">
        <f ca="1">IF(Table2[[#This Row],[field of work]]="teaching",1,0)</f>
        <v>0</v>
      </c>
      <c r="AD113" s="5">
        <f ca="1">IF(Table2[[#This Row],[field of work]]="health",1,0)</f>
        <v>1</v>
      </c>
      <c r="AE113" s="5">
        <f ca="1">IF(Table2[[#This Row],[field of work]]="IT",1,0)</f>
        <v>0</v>
      </c>
      <c r="AF113" s="5">
        <f ca="1">IF(Table2[[#This Row],[field of work]]="agriculture",1,0)</f>
        <v>0</v>
      </c>
      <c r="AG113" s="5">
        <f ca="1">IF(Table2[[#This Row],[field of work]]="contruction",1,0)</f>
        <v>0</v>
      </c>
      <c r="AH113" s="5">
        <f ca="1">IF(Table2[[#This Row],[field of work]]="genral work",1,0)</f>
        <v>0</v>
      </c>
      <c r="AI113" s="5"/>
      <c r="AJ113" s="5"/>
      <c r="AK113" s="5"/>
      <c r="AL113" s="5"/>
      <c r="AM113" s="5"/>
      <c r="AN113" s="6"/>
      <c r="AP113" s="16">
        <f t="shared" ca="1" si="45"/>
        <v>44453.681076121291</v>
      </c>
      <c r="AQ113" s="6"/>
      <c r="AR113" s="4">
        <f ca="1">IF(Table2[[#This Row],[Value of a person]]&gt;$AS$6,1,0)</f>
        <v>1</v>
      </c>
      <c r="AS113" s="5"/>
      <c r="AT113" s="5"/>
      <c r="AU113" s="6"/>
      <c r="AV113" s="23">
        <f ca="1">Table2[[#This Row],[Mortage left]]/Table2[[#This Row],[Value of house]]</f>
        <v>0.40977267520784011</v>
      </c>
      <c r="AW113" s="5">
        <f t="shared" ca="1" si="46"/>
        <v>0</v>
      </c>
      <c r="AX113" s="5"/>
      <c r="AY113" s="5"/>
      <c r="AZ113" s="4">
        <f ca="1">IF(Table2[[#This Row],[Area ]]="Area 1",Table2[[#This Row],[income]],0)</f>
        <v>0</v>
      </c>
      <c r="BA113" s="5">
        <f ca="1">IF(Table2[[#This Row],[Area ]]="Area 2",Table2[[#This Row],[income]],0)</f>
        <v>0</v>
      </c>
      <c r="BB113" s="5">
        <f ca="1">IF(Table2[[#This Row],[Area ]]="Area 3",Table2[[#This Row],[income]],0)</f>
        <v>54619</v>
      </c>
      <c r="BC113" s="5">
        <f ca="1">IF(Table2[[#This Row],[Area ]]="Area 4",Table2[[#This Row],[income]],0)</f>
        <v>0</v>
      </c>
      <c r="BD113" s="5">
        <f ca="1">IF(Table2[[#This Row],[Area ]]="Area 5",Table2[[#This Row],[income]],0)</f>
        <v>0</v>
      </c>
      <c r="BE113" s="5">
        <f ca="1">IF(Table2[[#This Row],[Area ]]="Area 6",Table2[[#This Row],[income]],0)</f>
        <v>0</v>
      </c>
      <c r="BF113" s="5">
        <f ca="1">IF(Table2[[#This Row],[Area ]]="Area 7",Table2[[#This Row],[income]],0)</f>
        <v>0</v>
      </c>
      <c r="BG113" s="5">
        <f ca="1">IF(Table2[[#This Row],[Area ]]="Area 8",Table2[[#This Row],[income]],0)</f>
        <v>0</v>
      </c>
      <c r="BH113" s="5">
        <f ca="1">IF(Table2[[#This Row],[Area ]]="Area 9",Table2[[#This Row],[income]],0)</f>
        <v>0</v>
      </c>
      <c r="BI113" s="5">
        <f ca="1">IF(Table2[[#This Row],[Area ]]="Area 10",Table2[[#This Row],[income]],0)</f>
        <v>0</v>
      </c>
      <c r="BJ113" s="5">
        <f ca="1">IF(Table2[[#This Row],[Area ]]="Area 6",Table2[[#This Row],[income]],0)</f>
        <v>0</v>
      </c>
      <c r="BK113" s="5">
        <f ca="1">IF(Table2[[#This Row],[Area ]]="Area 12",Table2[[#This Row],[income]],0)</f>
        <v>0</v>
      </c>
      <c r="BL113" s="5">
        <f ca="1">IF(Table2[[#This Row],[Area ]]="Area 13",Table2[[#This Row],[income]],0)</f>
        <v>0</v>
      </c>
      <c r="BM113" s="6">
        <f ca="1">IF(Table2[[#This Row],[Area ]]="Area 14",Table2[[#This Row],[income]],0)</f>
        <v>0</v>
      </c>
      <c r="BN113" s="4">
        <f ca="1">IF(Table2[[#This Row],[field of work]]="teaching",Table2[[#This Row],[income]],0)</f>
        <v>0</v>
      </c>
      <c r="BO113" s="5">
        <f ca="1">IF(Table2[[#This Row],[field of work]]="health",Table2[[#This Row],[income]],0)</f>
        <v>54619</v>
      </c>
      <c r="BP113" s="5">
        <f ca="1">IF(Table2[[#This Row],[field of work]]="IT",Table2[[#This Row],[income]],0)</f>
        <v>0</v>
      </c>
      <c r="BQ113" s="5">
        <f ca="1">IF(Table2[[#This Row],[field of work]]="agriculture",Table2[[#This Row],[income]],0)</f>
        <v>0</v>
      </c>
      <c r="BR113" s="5">
        <f ca="1">IF(Table2[[#This Row],[field of work]]="contruction",Table2[[#This Row],[income]],0)</f>
        <v>0</v>
      </c>
      <c r="BS113" s="6">
        <f ca="1">IF(Table2[[#This Row],[field of work]]="genral work",Table2[[#This Row],[income]],0)</f>
        <v>0</v>
      </c>
      <c r="BU113" s="4">
        <f ca="1">IF(Table2[[#This Row],[value of debts]]&gt;Table2[[#This Row],[income]],1,0)</f>
        <v>1</v>
      </c>
      <c r="BV113" s="6"/>
      <c r="BX113" s="4">
        <f ca="1">IF(Table2[[#This Row],[Net worth of person]]&gt;$BY$6,Table2[[#This Row],[age]],0)</f>
        <v>30</v>
      </c>
      <c r="BY113" s="6"/>
    </row>
    <row r="114" spans="2:77" x14ac:dyDescent="0.3">
      <c r="B114">
        <f t="shared" ca="1" si="32"/>
        <v>2</v>
      </c>
      <c r="C114" t="str">
        <f t="shared" ca="1" si="31"/>
        <v>women</v>
      </c>
      <c r="D114">
        <f t="shared" ca="1" si="33"/>
        <v>40</v>
      </c>
      <c r="E114">
        <f t="shared" ca="1" si="34"/>
        <v>1</v>
      </c>
      <c r="F114" t="str">
        <f t="shared" ca="1" si="35"/>
        <v>health</v>
      </c>
      <c r="G114">
        <f t="shared" ca="1" si="36"/>
        <v>3</v>
      </c>
      <c r="H114">
        <f t="shared" ca="1" si="37"/>
        <v>0</v>
      </c>
      <c r="I114">
        <f t="shared" ca="1" si="38"/>
        <v>0</v>
      </c>
      <c r="J114">
        <f t="shared" ca="1" si="39"/>
        <v>3</v>
      </c>
      <c r="K114">
        <f t="shared" ca="1" si="40"/>
        <v>67830</v>
      </c>
      <c r="L114">
        <f t="shared" ca="1" si="41"/>
        <v>13</v>
      </c>
      <c r="M114" t="str">
        <f t="shared" ca="1" si="42"/>
        <v>Area 13</v>
      </c>
      <c r="N114">
        <f t="shared" ca="1" si="47"/>
        <v>406980</v>
      </c>
      <c r="O114">
        <f t="shared" ca="1" si="43"/>
        <v>224980.84339257338</v>
      </c>
      <c r="P114">
        <f t="shared" ca="1" si="48"/>
        <v>38342.513026917179</v>
      </c>
      <c r="Q114">
        <f t="shared" ca="1" si="44"/>
        <v>23521</v>
      </c>
      <c r="R114">
        <f t="shared" ca="1" si="49"/>
        <v>52237.755484972753</v>
      </c>
      <c r="S114">
        <f t="shared" ca="1" si="50"/>
        <v>65515.324346723435</v>
      </c>
      <c r="T114">
        <f t="shared" ca="1" si="51"/>
        <v>510837.83737364062</v>
      </c>
      <c r="U114">
        <f t="shared" ca="1" si="52"/>
        <v>300739.59887754614</v>
      </c>
      <c r="V114">
        <f t="shared" ca="1" si="53"/>
        <v>210098.23849609448</v>
      </c>
      <c r="X114" s="4">
        <f ca="1">IF(Table2[[#This Row],[Gnder]]="men",1,0)</f>
        <v>0</v>
      </c>
      <c r="Y114" s="5">
        <f ca="1">IF(Table2[[#This Row],[Gnder]]="women",1,0)</f>
        <v>1</v>
      </c>
      <c r="Z114" s="5"/>
      <c r="AA114" s="6"/>
      <c r="AB114" s="5"/>
      <c r="AC114" s="4">
        <f ca="1">IF(Table2[[#This Row],[field of work]]="teaching",1,0)</f>
        <v>0</v>
      </c>
      <c r="AD114" s="5">
        <f ca="1">IF(Table2[[#This Row],[field of work]]="health",1,0)</f>
        <v>1</v>
      </c>
      <c r="AE114" s="5">
        <f ca="1">IF(Table2[[#This Row],[field of work]]="IT",1,0)</f>
        <v>0</v>
      </c>
      <c r="AF114" s="5">
        <f ca="1">IF(Table2[[#This Row],[field of work]]="agriculture",1,0)</f>
        <v>0</v>
      </c>
      <c r="AG114" s="5">
        <f ca="1">IF(Table2[[#This Row],[field of work]]="contruction",1,0)</f>
        <v>0</v>
      </c>
      <c r="AH114" s="5">
        <f ca="1">IF(Table2[[#This Row],[field of work]]="genral work",1,0)</f>
        <v>0</v>
      </c>
      <c r="AI114" s="5"/>
      <c r="AJ114" s="5"/>
      <c r="AK114" s="5"/>
      <c r="AL114" s="5"/>
      <c r="AM114" s="5"/>
      <c r="AN114" s="6"/>
      <c r="AP114" s="16">
        <f t="shared" ca="1" si="45"/>
        <v>12780.837675639059</v>
      </c>
      <c r="AQ114" s="6"/>
      <c r="AR114" s="4">
        <f ca="1">IF(Table2[[#This Row],[Value of a person]]&gt;$AS$6,1,0)</f>
        <v>1</v>
      </c>
      <c r="AS114" s="5"/>
      <c r="AT114" s="5"/>
      <c r="AU114" s="6"/>
      <c r="AV114" s="23">
        <f ca="1">Table2[[#This Row],[Mortage left]]/Table2[[#This Row],[Value of house]]</f>
        <v>0.55280564989083836</v>
      </c>
      <c r="AW114" s="5">
        <f t="shared" ca="1" si="46"/>
        <v>0</v>
      </c>
      <c r="AX114" s="5"/>
      <c r="AY114" s="5"/>
      <c r="AZ114" s="4">
        <f ca="1">IF(Table2[[#This Row],[Area ]]="Area 1",Table2[[#This Row],[income]],0)</f>
        <v>0</v>
      </c>
      <c r="BA114" s="5">
        <f ca="1">IF(Table2[[#This Row],[Area ]]="Area 2",Table2[[#This Row],[income]],0)</f>
        <v>0</v>
      </c>
      <c r="BB114" s="5">
        <f ca="1">IF(Table2[[#This Row],[Area ]]="Area 3",Table2[[#This Row],[income]],0)</f>
        <v>0</v>
      </c>
      <c r="BC114" s="5">
        <f ca="1">IF(Table2[[#This Row],[Area ]]="Area 4",Table2[[#This Row],[income]],0)</f>
        <v>0</v>
      </c>
      <c r="BD114" s="5">
        <f ca="1">IF(Table2[[#This Row],[Area ]]="Area 5",Table2[[#This Row],[income]],0)</f>
        <v>0</v>
      </c>
      <c r="BE114" s="5">
        <f ca="1">IF(Table2[[#This Row],[Area ]]="Area 6",Table2[[#This Row],[income]],0)</f>
        <v>0</v>
      </c>
      <c r="BF114" s="5">
        <f ca="1">IF(Table2[[#This Row],[Area ]]="Area 7",Table2[[#This Row],[income]],0)</f>
        <v>0</v>
      </c>
      <c r="BG114" s="5">
        <f ca="1">IF(Table2[[#This Row],[Area ]]="Area 8",Table2[[#This Row],[income]],0)</f>
        <v>0</v>
      </c>
      <c r="BH114" s="5">
        <f ca="1">IF(Table2[[#This Row],[Area ]]="Area 9",Table2[[#This Row],[income]],0)</f>
        <v>0</v>
      </c>
      <c r="BI114" s="5">
        <f ca="1">IF(Table2[[#This Row],[Area ]]="Area 10",Table2[[#This Row],[income]],0)</f>
        <v>0</v>
      </c>
      <c r="BJ114" s="5">
        <f ca="1">IF(Table2[[#This Row],[Area ]]="Area 6",Table2[[#This Row],[income]],0)</f>
        <v>0</v>
      </c>
      <c r="BK114" s="5">
        <f ca="1">IF(Table2[[#This Row],[Area ]]="Area 12",Table2[[#This Row],[income]],0)</f>
        <v>0</v>
      </c>
      <c r="BL114" s="5">
        <f ca="1">IF(Table2[[#This Row],[Area ]]="Area 13",Table2[[#This Row],[income]],0)</f>
        <v>67830</v>
      </c>
      <c r="BM114" s="6">
        <f ca="1">IF(Table2[[#This Row],[Area ]]="Area 14",Table2[[#This Row],[income]],0)</f>
        <v>0</v>
      </c>
      <c r="BN114" s="4">
        <f ca="1">IF(Table2[[#This Row],[field of work]]="teaching",Table2[[#This Row],[income]],0)</f>
        <v>0</v>
      </c>
      <c r="BO114" s="5">
        <f ca="1">IF(Table2[[#This Row],[field of work]]="health",Table2[[#This Row],[income]],0)</f>
        <v>67830</v>
      </c>
      <c r="BP114" s="5">
        <f ca="1">IF(Table2[[#This Row],[field of work]]="IT",Table2[[#This Row],[income]],0)</f>
        <v>0</v>
      </c>
      <c r="BQ114" s="5">
        <f ca="1">IF(Table2[[#This Row],[field of work]]="agriculture",Table2[[#This Row],[income]],0)</f>
        <v>0</v>
      </c>
      <c r="BR114" s="5">
        <f ca="1">IF(Table2[[#This Row],[field of work]]="contruction",Table2[[#This Row],[income]],0)</f>
        <v>0</v>
      </c>
      <c r="BS114" s="6">
        <f ca="1">IF(Table2[[#This Row],[field of work]]="genral work",Table2[[#This Row],[income]],0)</f>
        <v>0</v>
      </c>
      <c r="BU114" s="4">
        <f ca="1">IF(Table2[[#This Row],[value of debts]]&gt;Table2[[#This Row],[income]],1,0)</f>
        <v>1</v>
      </c>
      <c r="BV114" s="6"/>
      <c r="BX114" s="4">
        <f ca="1">IF(Table2[[#This Row],[Net worth of person]]&gt;$BY$6,Table2[[#This Row],[age]],0)</f>
        <v>40</v>
      </c>
      <c r="BY114" s="6"/>
    </row>
    <row r="115" spans="2:77" x14ac:dyDescent="0.3">
      <c r="B115">
        <f t="shared" ca="1" si="32"/>
        <v>1</v>
      </c>
      <c r="C115" t="str">
        <f t="shared" ca="1" si="31"/>
        <v>men</v>
      </c>
      <c r="D115">
        <f t="shared" ca="1" si="33"/>
        <v>26</v>
      </c>
      <c r="E115">
        <f t="shared" ca="1" si="34"/>
        <v>3</v>
      </c>
      <c r="F115" t="str">
        <f t="shared" ca="1" si="35"/>
        <v>teaching</v>
      </c>
      <c r="G115">
        <f t="shared" ca="1" si="36"/>
        <v>5</v>
      </c>
      <c r="H115">
        <f t="shared" ca="1" si="37"/>
        <v>0</v>
      </c>
      <c r="I115">
        <f t="shared" ca="1" si="38"/>
        <v>3</v>
      </c>
      <c r="J115">
        <f t="shared" ca="1" si="39"/>
        <v>2</v>
      </c>
      <c r="K115">
        <f t="shared" ca="1" si="40"/>
        <v>62401</v>
      </c>
      <c r="L115">
        <f t="shared" ca="1" si="41"/>
        <v>6</v>
      </c>
      <c r="M115" t="str">
        <f t="shared" ca="1" si="42"/>
        <v>Area 6</v>
      </c>
      <c r="N115">
        <f t="shared" ca="1" si="47"/>
        <v>249604</v>
      </c>
      <c r="O115">
        <f t="shared" ca="1" si="43"/>
        <v>70778.104432877779</v>
      </c>
      <c r="P115">
        <f t="shared" ca="1" si="48"/>
        <v>57122.471770160766</v>
      </c>
      <c r="Q115">
        <f t="shared" ca="1" si="44"/>
        <v>56763</v>
      </c>
      <c r="R115">
        <f t="shared" ca="1" si="49"/>
        <v>17828.670560512255</v>
      </c>
      <c r="S115">
        <f t="shared" ca="1" si="50"/>
        <v>50774.117016747943</v>
      </c>
      <c r="T115">
        <f t="shared" ca="1" si="51"/>
        <v>357500.58878690872</v>
      </c>
      <c r="U115">
        <f t="shared" ca="1" si="52"/>
        <v>145369.77499339002</v>
      </c>
      <c r="V115">
        <f t="shared" ca="1" si="53"/>
        <v>212130.8137935187</v>
      </c>
      <c r="X115" s="4">
        <f ca="1">IF(Table2[[#This Row],[Gnder]]="men",1,0)</f>
        <v>1</v>
      </c>
      <c r="Y115" s="5">
        <f ca="1">IF(Table2[[#This Row],[Gnder]]="women",1,0)</f>
        <v>0</v>
      </c>
      <c r="Z115" s="5"/>
      <c r="AA115" s="6"/>
      <c r="AB115" s="5"/>
      <c r="AC115" s="4">
        <f ca="1">IF(Table2[[#This Row],[field of work]]="teaching",1,0)</f>
        <v>1</v>
      </c>
      <c r="AD115" s="5">
        <f ca="1">IF(Table2[[#This Row],[field of work]]="health",1,0)</f>
        <v>0</v>
      </c>
      <c r="AE115" s="5">
        <f ca="1">IF(Table2[[#This Row],[field of work]]="IT",1,0)</f>
        <v>0</v>
      </c>
      <c r="AF115" s="5">
        <f ca="1">IF(Table2[[#This Row],[field of work]]="agriculture",1,0)</f>
        <v>0</v>
      </c>
      <c r="AG115" s="5">
        <f ca="1">IF(Table2[[#This Row],[field of work]]="contruction",1,0)</f>
        <v>0</v>
      </c>
      <c r="AH115" s="5">
        <f ca="1">IF(Table2[[#This Row],[field of work]]="genral work",1,0)</f>
        <v>0</v>
      </c>
      <c r="AI115" s="5"/>
      <c r="AJ115" s="5"/>
      <c r="AK115" s="5"/>
      <c r="AL115" s="5"/>
      <c r="AM115" s="5"/>
      <c r="AN115" s="6"/>
      <c r="AP115" s="16">
        <f t="shared" ca="1" si="45"/>
        <v>28561.235885080383</v>
      </c>
      <c r="AQ115" s="6"/>
      <c r="AR115" s="4">
        <f ca="1">IF(Table2[[#This Row],[Value of a person]]&gt;$AS$6,1,0)</f>
        <v>1</v>
      </c>
      <c r="AS115" s="5"/>
      <c r="AT115" s="5"/>
      <c r="AU115" s="6"/>
      <c r="AV115" s="23">
        <f ca="1">Table2[[#This Row],[Mortage left]]/Table2[[#This Row],[Value of house]]</f>
        <v>0.28356157927307968</v>
      </c>
      <c r="AW115" s="5">
        <f t="shared" ca="1" si="46"/>
        <v>1</v>
      </c>
      <c r="AX115" s="5"/>
      <c r="AY115" s="5"/>
      <c r="AZ115" s="4">
        <f ca="1">IF(Table2[[#This Row],[Area ]]="Area 1",Table2[[#This Row],[income]],0)</f>
        <v>0</v>
      </c>
      <c r="BA115" s="5">
        <f ca="1">IF(Table2[[#This Row],[Area ]]="Area 2",Table2[[#This Row],[income]],0)</f>
        <v>0</v>
      </c>
      <c r="BB115" s="5">
        <f ca="1">IF(Table2[[#This Row],[Area ]]="Area 3",Table2[[#This Row],[income]],0)</f>
        <v>0</v>
      </c>
      <c r="BC115" s="5">
        <f ca="1">IF(Table2[[#This Row],[Area ]]="Area 4",Table2[[#This Row],[income]],0)</f>
        <v>0</v>
      </c>
      <c r="BD115" s="5">
        <f ca="1">IF(Table2[[#This Row],[Area ]]="Area 5",Table2[[#This Row],[income]],0)</f>
        <v>0</v>
      </c>
      <c r="BE115" s="5">
        <f ca="1">IF(Table2[[#This Row],[Area ]]="Area 6",Table2[[#This Row],[income]],0)</f>
        <v>62401</v>
      </c>
      <c r="BF115" s="5">
        <f ca="1">IF(Table2[[#This Row],[Area ]]="Area 7",Table2[[#This Row],[income]],0)</f>
        <v>0</v>
      </c>
      <c r="BG115" s="5">
        <f ca="1">IF(Table2[[#This Row],[Area ]]="Area 8",Table2[[#This Row],[income]],0)</f>
        <v>0</v>
      </c>
      <c r="BH115" s="5">
        <f ca="1">IF(Table2[[#This Row],[Area ]]="Area 9",Table2[[#This Row],[income]],0)</f>
        <v>0</v>
      </c>
      <c r="BI115" s="5">
        <f ca="1">IF(Table2[[#This Row],[Area ]]="Area 10",Table2[[#This Row],[income]],0)</f>
        <v>0</v>
      </c>
      <c r="BJ115" s="5">
        <f ca="1">IF(Table2[[#This Row],[Area ]]="Area 6",Table2[[#This Row],[income]],0)</f>
        <v>62401</v>
      </c>
      <c r="BK115" s="5">
        <f ca="1">IF(Table2[[#This Row],[Area ]]="Area 12",Table2[[#This Row],[income]],0)</f>
        <v>0</v>
      </c>
      <c r="BL115" s="5">
        <f ca="1">IF(Table2[[#This Row],[Area ]]="Area 13",Table2[[#This Row],[income]],0)</f>
        <v>0</v>
      </c>
      <c r="BM115" s="6">
        <f ca="1">IF(Table2[[#This Row],[Area ]]="Area 14",Table2[[#This Row],[income]],0)</f>
        <v>0</v>
      </c>
      <c r="BN115" s="4">
        <f ca="1">IF(Table2[[#This Row],[field of work]]="teaching",Table2[[#This Row],[income]],0)</f>
        <v>62401</v>
      </c>
      <c r="BO115" s="5">
        <f ca="1">IF(Table2[[#This Row],[field of work]]="health",Table2[[#This Row],[income]],0)</f>
        <v>0</v>
      </c>
      <c r="BP115" s="5">
        <f ca="1">IF(Table2[[#This Row],[field of work]]="IT",Table2[[#This Row],[income]],0)</f>
        <v>0</v>
      </c>
      <c r="BQ115" s="5">
        <f ca="1">IF(Table2[[#This Row],[field of work]]="agriculture",Table2[[#This Row],[income]],0)</f>
        <v>0</v>
      </c>
      <c r="BR115" s="5">
        <f ca="1">IF(Table2[[#This Row],[field of work]]="contruction",Table2[[#This Row],[income]],0)</f>
        <v>0</v>
      </c>
      <c r="BS115" s="6">
        <f ca="1">IF(Table2[[#This Row],[field of work]]="genral work",Table2[[#This Row],[income]],0)</f>
        <v>0</v>
      </c>
      <c r="BU115" s="4">
        <f ca="1">IF(Table2[[#This Row],[value of debts]]&gt;Table2[[#This Row],[income]],1,0)</f>
        <v>1</v>
      </c>
      <c r="BV115" s="6"/>
      <c r="BX115" s="4">
        <f ca="1">IF(Table2[[#This Row],[Net worth of person]]&gt;$BY$6,Table2[[#This Row],[age]],0)</f>
        <v>26</v>
      </c>
      <c r="BY115" s="6"/>
    </row>
    <row r="116" spans="2:77" x14ac:dyDescent="0.3">
      <c r="B116">
        <f t="shared" ca="1" si="32"/>
        <v>2</v>
      </c>
      <c r="C116" t="str">
        <f t="shared" ca="1" si="31"/>
        <v>women</v>
      </c>
      <c r="D116">
        <f t="shared" ca="1" si="33"/>
        <v>25</v>
      </c>
      <c r="E116">
        <f t="shared" ca="1" si="34"/>
        <v>3</v>
      </c>
      <c r="F116" t="str">
        <f t="shared" ca="1" si="35"/>
        <v>teaching</v>
      </c>
      <c r="G116">
        <f t="shared" ca="1" si="36"/>
        <v>1</v>
      </c>
      <c r="H116">
        <f t="shared" ca="1" si="37"/>
        <v>0</v>
      </c>
      <c r="I116">
        <f t="shared" ca="1" si="38"/>
        <v>2</v>
      </c>
      <c r="J116">
        <f t="shared" ca="1" si="39"/>
        <v>3</v>
      </c>
      <c r="K116">
        <f t="shared" ca="1" si="40"/>
        <v>54370</v>
      </c>
      <c r="L116">
        <f t="shared" ca="1" si="41"/>
        <v>1</v>
      </c>
      <c r="M116" t="str">
        <f t="shared" ca="1" si="42"/>
        <v>Area 1</v>
      </c>
      <c r="N116">
        <f t="shared" ca="1" si="47"/>
        <v>217480</v>
      </c>
      <c r="O116">
        <f t="shared" ca="1" si="43"/>
        <v>15517.782103879317</v>
      </c>
      <c r="P116">
        <f t="shared" ca="1" si="48"/>
        <v>89155.554599240801</v>
      </c>
      <c r="Q116">
        <f t="shared" ca="1" si="44"/>
        <v>54742</v>
      </c>
      <c r="R116">
        <f t="shared" ca="1" si="49"/>
        <v>43603.724941662455</v>
      </c>
      <c r="S116">
        <f t="shared" ca="1" si="50"/>
        <v>19990.668651996388</v>
      </c>
      <c r="T116">
        <f t="shared" ca="1" si="51"/>
        <v>326626.22325123718</v>
      </c>
      <c r="U116">
        <f t="shared" ca="1" si="52"/>
        <v>113863.50704554177</v>
      </c>
      <c r="V116">
        <f t="shared" ca="1" si="53"/>
        <v>212762.71620569541</v>
      </c>
      <c r="X116" s="4">
        <f ca="1">IF(Table2[[#This Row],[Gnder]]="men",1,0)</f>
        <v>0</v>
      </c>
      <c r="Y116" s="5">
        <f ca="1">IF(Table2[[#This Row],[Gnder]]="women",1,0)</f>
        <v>1</v>
      </c>
      <c r="Z116" s="5"/>
      <c r="AA116" s="6"/>
      <c r="AB116" s="5"/>
      <c r="AC116" s="4">
        <f ca="1">IF(Table2[[#This Row],[field of work]]="teaching",1,0)</f>
        <v>1</v>
      </c>
      <c r="AD116" s="5">
        <f ca="1">IF(Table2[[#This Row],[field of work]]="health",1,0)</f>
        <v>0</v>
      </c>
      <c r="AE116" s="5">
        <f ca="1">IF(Table2[[#This Row],[field of work]]="IT",1,0)</f>
        <v>0</v>
      </c>
      <c r="AF116" s="5">
        <f ca="1">IF(Table2[[#This Row],[field of work]]="agriculture",1,0)</f>
        <v>0</v>
      </c>
      <c r="AG116" s="5">
        <f ca="1">IF(Table2[[#This Row],[field of work]]="contruction",1,0)</f>
        <v>0</v>
      </c>
      <c r="AH116" s="5">
        <f ca="1">IF(Table2[[#This Row],[field of work]]="genral work",1,0)</f>
        <v>0</v>
      </c>
      <c r="AI116" s="5"/>
      <c r="AJ116" s="5"/>
      <c r="AK116" s="5"/>
      <c r="AL116" s="5"/>
      <c r="AM116" s="5"/>
      <c r="AN116" s="6"/>
      <c r="AP116" s="16">
        <f t="shared" ca="1" si="45"/>
        <v>29718.518199746934</v>
      </c>
      <c r="AQ116" s="6"/>
      <c r="AR116" s="4">
        <f ca="1">IF(Table2[[#This Row],[Value of a person]]&gt;$AS$6,1,0)</f>
        <v>1</v>
      </c>
      <c r="AS116" s="5"/>
      <c r="AT116" s="5"/>
      <c r="AU116" s="6"/>
      <c r="AV116" s="23">
        <f ca="1">Table2[[#This Row],[Mortage left]]/Table2[[#This Row],[Value of house]]</f>
        <v>7.1352685782045788E-2</v>
      </c>
      <c r="AW116" s="5">
        <f t="shared" ca="1" si="46"/>
        <v>1</v>
      </c>
      <c r="AX116" s="5"/>
      <c r="AY116" s="5"/>
      <c r="AZ116" s="4">
        <f ca="1">IF(Table2[[#This Row],[Area ]]="Area 1",Table2[[#This Row],[income]],0)</f>
        <v>54370</v>
      </c>
      <c r="BA116" s="5">
        <f ca="1">IF(Table2[[#This Row],[Area ]]="Area 2",Table2[[#This Row],[income]],0)</f>
        <v>0</v>
      </c>
      <c r="BB116" s="5">
        <f ca="1">IF(Table2[[#This Row],[Area ]]="Area 3",Table2[[#This Row],[income]],0)</f>
        <v>0</v>
      </c>
      <c r="BC116" s="5">
        <f ca="1">IF(Table2[[#This Row],[Area ]]="Area 4",Table2[[#This Row],[income]],0)</f>
        <v>0</v>
      </c>
      <c r="BD116" s="5">
        <f ca="1">IF(Table2[[#This Row],[Area ]]="Area 5",Table2[[#This Row],[income]],0)</f>
        <v>0</v>
      </c>
      <c r="BE116" s="5">
        <f ca="1">IF(Table2[[#This Row],[Area ]]="Area 6",Table2[[#This Row],[income]],0)</f>
        <v>0</v>
      </c>
      <c r="BF116" s="5">
        <f ca="1">IF(Table2[[#This Row],[Area ]]="Area 7",Table2[[#This Row],[income]],0)</f>
        <v>0</v>
      </c>
      <c r="BG116" s="5">
        <f ca="1">IF(Table2[[#This Row],[Area ]]="Area 8",Table2[[#This Row],[income]],0)</f>
        <v>0</v>
      </c>
      <c r="BH116" s="5">
        <f ca="1">IF(Table2[[#This Row],[Area ]]="Area 9",Table2[[#This Row],[income]],0)</f>
        <v>0</v>
      </c>
      <c r="BI116" s="5">
        <f ca="1">IF(Table2[[#This Row],[Area ]]="Area 10",Table2[[#This Row],[income]],0)</f>
        <v>0</v>
      </c>
      <c r="BJ116" s="5">
        <f ca="1">IF(Table2[[#This Row],[Area ]]="Area 6",Table2[[#This Row],[income]],0)</f>
        <v>0</v>
      </c>
      <c r="BK116" s="5">
        <f ca="1">IF(Table2[[#This Row],[Area ]]="Area 12",Table2[[#This Row],[income]],0)</f>
        <v>0</v>
      </c>
      <c r="BL116" s="5">
        <f ca="1">IF(Table2[[#This Row],[Area ]]="Area 13",Table2[[#This Row],[income]],0)</f>
        <v>0</v>
      </c>
      <c r="BM116" s="6">
        <f ca="1">IF(Table2[[#This Row],[Area ]]="Area 14",Table2[[#This Row],[income]],0)</f>
        <v>0</v>
      </c>
      <c r="BN116" s="4">
        <f ca="1">IF(Table2[[#This Row],[field of work]]="teaching",Table2[[#This Row],[income]],0)</f>
        <v>54370</v>
      </c>
      <c r="BO116" s="5">
        <f ca="1">IF(Table2[[#This Row],[field of work]]="health",Table2[[#This Row],[income]],0)</f>
        <v>0</v>
      </c>
      <c r="BP116" s="5">
        <f ca="1">IF(Table2[[#This Row],[field of work]]="IT",Table2[[#This Row],[income]],0)</f>
        <v>0</v>
      </c>
      <c r="BQ116" s="5">
        <f ca="1">IF(Table2[[#This Row],[field of work]]="agriculture",Table2[[#This Row],[income]],0)</f>
        <v>0</v>
      </c>
      <c r="BR116" s="5">
        <f ca="1">IF(Table2[[#This Row],[field of work]]="contruction",Table2[[#This Row],[income]],0)</f>
        <v>0</v>
      </c>
      <c r="BS116" s="6">
        <f ca="1">IF(Table2[[#This Row],[field of work]]="genral work",Table2[[#This Row],[income]],0)</f>
        <v>0</v>
      </c>
      <c r="BU116" s="4">
        <f ca="1">IF(Table2[[#This Row],[value of debts]]&gt;Table2[[#This Row],[income]],1,0)</f>
        <v>1</v>
      </c>
      <c r="BV116" s="6"/>
      <c r="BX116" s="4">
        <f ca="1">IF(Table2[[#This Row],[Net worth of person]]&gt;$BY$6,Table2[[#This Row],[age]],0)</f>
        <v>25</v>
      </c>
      <c r="BY116" s="6"/>
    </row>
    <row r="117" spans="2:77" x14ac:dyDescent="0.3">
      <c r="B117">
        <f t="shared" ca="1" si="32"/>
        <v>2</v>
      </c>
      <c r="C117" t="str">
        <f t="shared" ca="1" si="31"/>
        <v>women</v>
      </c>
      <c r="D117">
        <f t="shared" ca="1" si="33"/>
        <v>45</v>
      </c>
      <c r="E117">
        <f t="shared" ca="1" si="34"/>
        <v>1</v>
      </c>
      <c r="F117" t="str">
        <f t="shared" ca="1" si="35"/>
        <v>health</v>
      </c>
      <c r="G117">
        <f t="shared" ca="1" si="36"/>
        <v>1</v>
      </c>
      <c r="H117">
        <f t="shared" ca="1" si="37"/>
        <v>0</v>
      </c>
      <c r="I117">
        <f t="shared" ca="1" si="38"/>
        <v>1</v>
      </c>
      <c r="J117">
        <f t="shared" ca="1" si="39"/>
        <v>2</v>
      </c>
      <c r="K117">
        <f t="shared" ca="1" si="40"/>
        <v>57964</v>
      </c>
      <c r="L117">
        <f t="shared" ca="1" si="41"/>
        <v>13</v>
      </c>
      <c r="M117" t="str">
        <f t="shared" ca="1" si="42"/>
        <v>Area 13</v>
      </c>
      <c r="N117">
        <f t="shared" ca="1" si="47"/>
        <v>231856</v>
      </c>
      <c r="O117">
        <f t="shared" ca="1" si="43"/>
        <v>33405.25076937324</v>
      </c>
      <c r="P117">
        <f t="shared" ca="1" si="48"/>
        <v>44584.393709741686</v>
      </c>
      <c r="Q117">
        <f t="shared" ca="1" si="44"/>
        <v>35289</v>
      </c>
      <c r="R117">
        <f t="shared" ca="1" si="49"/>
        <v>65932.01335353365</v>
      </c>
      <c r="S117">
        <f t="shared" ca="1" si="50"/>
        <v>76133.370284046759</v>
      </c>
      <c r="T117">
        <f t="shared" ca="1" si="51"/>
        <v>352573.76399378845</v>
      </c>
      <c r="U117">
        <f t="shared" ca="1" si="52"/>
        <v>134626.2641229069</v>
      </c>
      <c r="V117">
        <f t="shared" ca="1" si="53"/>
        <v>217947.49987088155</v>
      </c>
      <c r="X117" s="4">
        <f ca="1">IF(Table2[[#This Row],[Gnder]]="men",1,0)</f>
        <v>0</v>
      </c>
      <c r="Y117" s="5">
        <f ca="1">IF(Table2[[#This Row],[Gnder]]="women",1,0)</f>
        <v>1</v>
      </c>
      <c r="Z117" s="5"/>
      <c r="AA117" s="6"/>
      <c r="AB117" s="5"/>
      <c r="AC117" s="4">
        <f ca="1">IF(Table2[[#This Row],[field of work]]="teaching",1,0)</f>
        <v>0</v>
      </c>
      <c r="AD117" s="5">
        <f ca="1">IF(Table2[[#This Row],[field of work]]="health",1,0)</f>
        <v>1</v>
      </c>
      <c r="AE117" s="5">
        <f ca="1">IF(Table2[[#This Row],[field of work]]="IT",1,0)</f>
        <v>0</v>
      </c>
      <c r="AF117" s="5">
        <f ca="1">IF(Table2[[#This Row],[field of work]]="agriculture",1,0)</f>
        <v>0</v>
      </c>
      <c r="AG117" s="5">
        <f ca="1">IF(Table2[[#This Row],[field of work]]="contruction",1,0)</f>
        <v>0</v>
      </c>
      <c r="AH117" s="5">
        <f ca="1">IF(Table2[[#This Row],[field of work]]="genral work",1,0)</f>
        <v>0</v>
      </c>
      <c r="AI117" s="5"/>
      <c r="AJ117" s="5"/>
      <c r="AK117" s="5"/>
      <c r="AL117" s="5"/>
      <c r="AM117" s="5"/>
      <c r="AN117" s="6"/>
      <c r="AP117" s="16">
        <f t="shared" ca="1" si="45"/>
        <v>22292.196854870843</v>
      </c>
      <c r="AQ117" s="6"/>
      <c r="AR117" s="4">
        <f ca="1">IF(Table2[[#This Row],[Value of a person]]&gt;$AS$6,1,0)</f>
        <v>1</v>
      </c>
      <c r="AS117" s="5"/>
      <c r="AT117" s="5"/>
      <c r="AU117" s="6"/>
      <c r="AV117" s="23">
        <f ca="1">Table2[[#This Row],[Mortage left]]/Table2[[#This Row],[Value of house]]</f>
        <v>0.14407757732977899</v>
      </c>
      <c r="AW117" s="5">
        <f t="shared" ca="1" si="46"/>
        <v>1</v>
      </c>
      <c r="AX117" s="5"/>
      <c r="AY117" s="5"/>
      <c r="AZ117" s="4">
        <f ca="1">IF(Table2[[#This Row],[Area ]]="Area 1",Table2[[#This Row],[income]],0)</f>
        <v>0</v>
      </c>
      <c r="BA117" s="5">
        <f ca="1">IF(Table2[[#This Row],[Area ]]="Area 2",Table2[[#This Row],[income]],0)</f>
        <v>0</v>
      </c>
      <c r="BB117" s="5">
        <f ca="1">IF(Table2[[#This Row],[Area ]]="Area 3",Table2[[#This Row],[income]],0)</f>
        <v>0</v>
      </c>
      <c r="BC117" s="5">
        <f ca="1">IF(Table2[[#This Row],[Area ]]="Area 4",Table2[[#This Row],[income]],0)</f>
        <v>0</v>
      </c>
      <c r="BD117" s="5">
        <f ca="1">IF(Table2[[#This Row],[Area ]]="Area 5",Table2[[#This Row],[income]],0)</f>
        <v>0</v>
      </c>
      <c r="BE117" s="5">
        <f ca="1">IF(Table2[[#This Row],[Area ]]="Area 6",Table2[[#This Row],[income]],0)</f>
        <v>0</v>
      </c>
      <c r="BF117" s="5">
        <f ca="1">IF(Table2[[#This Row],[Area ]]="Area 7",Table2[[#This Row],[income]],0)</f>
        <v>0</v>
      </c>
      <c r="BG117" s="5">
        <f ca="1">IF(Table2[[#This Row],[Area ]]="Area 8",Table2[[#This Row],[income]],0)</f>
        <v>0</v>
      </c>
      <c r="BH117" s="5">
        <f ca="1">IF(Table2[[#This Row],[Area ]]="Area 9",Table2[[#This Row],[income]],0)</f>
        <v>0</v>
      </c>
      <c r="BI117" s="5">
        <f ca="1">IF(Table2[[#This Row],[Area ]]="Area 10",Table2[[#This Row],[income]],0)</f>
        <v>0</v>
      </c>
      <c r="BJ117" s="5">
        <f ca="1">IF(Table2[[#This Row],[Area ]]="Area 6",Table2[[#This Row],[income]],0)</f>
        <v>0</v>
      </c>
      <c r="BK117" s="5">
        <f ca="1">IF(Table2[[#This Row],[Area ]]="Area 12",Table2[[#This Row],[income]],0)</f>
        <v>0</v>
      </c>
      <c r="BL117" s="5">
        <f ca="1">IF(Table2[[#This Row],[Area ]]="Area 13",Table2[[#This Row],[income]],0)</f>
        <v>57964</v>
      </c>
      <c r="BM117" s="6">
        <f ca="1">IF(Table2[[#This Row],[Area ]]="Area 14",Table2[[#This Row],[income]],0)</f>
        <v>0</v>
      </c>
      <c r="BN117" s="4">
        <f ca="1">IF(Table2[[#This Row],[field of work]]="teaching",Table2[[#This Row],[income]],0)</f>
        <v>0</v>
      </c>
      <c r="BO117" s="5">
        <f ca="1">IF(Table2[[#This Row],[field of work]]="health",Table2[[#This Row],[income]],0)</f>
        <v>57964</v>
      </c>
      <c r="BP117" s="5">
        <f ca="1">IF(Table2[[#This Row],[field of work]]="IT",Table2[[#This Row],[income]],0)</f>
        <v>0</v>
      </c>
      <c r="BQ117" s="5">
        <f ca="1">IF(Table2[[#This Row],[field of work]]="agriculture",Table2[[#This Row],[income]],0)</f>
        <v>0</v>
      </c>
      <c r="BR117" s="5">
        <f ca="1">IF(Table2[[#This Row],[field of work]]="contruction",Table2[[#This Row],[income]],0)</f>
        <v>0</v>
      </c>
      <c r="BS117" s="6">
        <f ca="1">IF(Table2[[#This Row],[field of work]]="genral work",Table2[[#This Row],[income]],0)</f>
        <v>0</v>
      </c>
      <c r="BU117" s="4">
        <f ca="1">IF(Table2[[#This Row],[value of debts]]&gt;Table2[[#This Row],[income]],1,0)</f>
        <v>1</v>
      </c>
      <c r="BV117" s="6"/>
      <c r="BX117" s="4">
        <f ca="1">IF(Table2[[#This Row],[Net worth of person]]&gt;$BY$6,Table2[[#This Row],[age]],0)</f>
        <v>45</v>
      </c>
      <c r="BY117" s="6"/>
    </row>
    <row r="118" spans="2:77" x14ac:dyDescent="0.3">
      <c r="B118">
        <f t="shared" ca="1" si="32"/>
        <v>2</v>
      </c>
      <c r="C118" t="str">
        <f t="shared" ca="1" si="31"/>
        <v>women</v>
      </c>
      <c r="D118">
        <f t="shared" ca="1" si="33"/>
        <v>40</v>
      </c>
      <c r="E118">
        <f t="shared" ca="1" si="34"/>
        <v>6</v>
      </c>
      <c r="F118" t="str">
        <f t="shared" ca="1" si="35"/>
        <v>contruction</v>
      </c>
      <c r="G118">
        <f t="shared" ca="1" si="36"/>
        <v>5</v>
      </c>
      <c r="H118">
        <f t="shared" ca="1" si="37"/>
        <v>0</v>
      </c>
      <c r="I118">
        <f t="shared" ca="1" si="38"/>
        <v>1</v>
      </c>
      <c r="J118">
        <f t="shared" ca="1" si="39"/>
        <v>2</v>
      </c>
      <c r="K118">
        <f t="shared" ca="1" si="40"/>
        <v>49409</v>
      </c>
      <c r="L118">
        <f t="shared" ca="1" si="41"/>
        <v>1</v>
      </c>
      <c r="M118" t="str">
        <f t="shared" ca="1" si="42"/>
        <v>Area 1</v>
      </c>
      <c r="N118">
        <f t="shared" ca="1" si="47"/>
        <v>296454</v>
      </c>
      <c r="O118">
        <f t="shared" ca="1" si="43"/>
        <v>51889.352326814456</v>
      </c>
      <c r="P118">
        <f t="shared" ca="1" si="48"/>
        <v>51282.820397325035</v>
      </c>
      <c r="Q118">
        <f t="shared" ca="1" si="44"/>
        <v>3043</v>
      </c>
      <c r="R118">
        <f t="shared" ca="1" si="49"/>
        <v>21915.750604527566</v>
      </c>
      <c r="S118">
        <f t="shared" ca="1" si="50"/>
        <v>68658.941770866877</v>
      </c>
      <c r="T118">
        <f t="shared" ca="1" si="51"/>
        <v>416395.7621681919</v>
      </c>
      <c r="U118">
        <f t="shared" ca="1" si="52"/>
        <v>76848.102931342029</v>
      </c>
      <c r="V118">
        <f t="shared" ca="1" si="53"/>
        <v>339547.65923684987</v>
      </c>
      <c r="X118" s="4">
        <f ca="1">IF(Table2[[#This Row],[Gnder]]="men",1,0)</f>
        <v>0</v>
      </c>
      <c r="Y118" s="5">
        <f ca="1">IF(Table2[[#This Row],[Gnder]]="women",1,0)</f>
        <v>1</v>
      </c>
      <c r="Z118" s="5"/>
      <c r="AA118" s="6"/>
      <c r="AB118" s="5"/>
      <c r="AC118" s="4">
        <f ca="1">IF(Table2[[#This Row],[field of work]]="teaching",1,0)</f>
        <v>0</v>
      </c>
      <c r="AD118" s="5">
        <f ca="1">IF(Table2[[#This Row],[field of work]]="health",1,0)</f>
        <v>0</v>
      </c>
      <c r="AE118" s="5">
        <f ca="1">IF(Table2[[#This Row],[field of work]]="IT",1,0)</f>
        <v>0</v>
      </c>
      <c r="AF118" s="5">
        <f ca="1">IF(Table2[[#This Row],[field of work]]="agriculture",1,0)</f>
        <v>0</v>
      </c>
      <c r="AG118" s="5">
        <f ca="1">IF(Table2[[#This Row],[field of work]]="contruction",1,0)</f>
        <v>1</v>
      </c>
      <c r="AH118" s="5">
        <f ca="1">IF(Table2[[#This Row],[field of work]]="genral work",1,0)</f>
        <v>0</v>
      </c>
      <c r="AI118" s="5"/>
      <c r="AJ118" s="5"/>
      <c r="AK118" s="5"/>
      <c r="AL118" s="5"/>
      <c r="AM118" s="5"/>
      <c r="AN118" s="6"/>
      <c r="AP118" s="16">
        <f t="shared" ca="1" si="45"/>
        <v>25641.410198662517</v>
      </c>
      <c r="AQ118" s="6"/>
      <c r="AR118" s="4">
        <f ca="1">IF(Table2[[#This Row],[Value of a person]]&gt;$AS$6,1,0)</f>
        <v>1</v>
      </c>
      <c r="AS118" s="5"/>
      <c r="AT118" s="5"/>
      <c r="AU118" s="6"/>
      <c r="AV118" s="23">
        <f ca="1">Table2[[#This Row],[Mortage left]]/Table2[[#This Row],[Value of house]]</f>
        <v>0.17503340257447852</v>
      </c>
      <c r="AW118" s="5">
        <f t="shared" ca="1" si="46"/>
        <v>1</v>
      </c>
      <c r="AX118" s="5"/>
      <c r="AY118" s="5"/>
      <c r="AZ118" s="4">
        <f ca="1">IF(Table2[[#This Row],[Area ]]="Area 1",Table2[[#This Row],[income]],0)</f>
        <v>49409</v>
      </c>
      <c r="BA118" s="5">
        <f ca="1">IF(Table2[[#This Row],[Area ]]="Area 2",Table2[[#This Row],[income]],0)</f>
        <v>0</v>
      </c>
      <c r="BB118" s="5">
        <f ca="1">IF(Table2[[#This Row],[Area ]]="Area 3",Table2[[#This Row],[income]],0)</f>
        <v>0</v>
      </c>
      <c r="BC118" s="5">
        <f ca="1">IF(Table2[[#This Row],[Area ]]="Area 4",Table2[[#This Row],[income]],0)</f>
        <v>0</v>
      </c>
      <c r="BD118" s="5">
        <f ca="1">IF(Table2[[#This Row],[Area ]]="Area 5",Table2[[#This Row],[income]],0)</f>
        <v>0</v>
      </c>
      <c r="BE118" s="5">
        <f ca="1">IF(Table2[[#This Row],[Area ]]="Area 6",Table2[[#This Row],[income]],0)</f>
        <v>0</v>
      </c>
      <c r="BF118" s="5">
        <f ca="1">IF(Table2[[#This Row],[Area ]]="Area 7",Table2[[#This Row],[income]],0)</f>
        <v>0</v>
      </c>
      <c r="BG118" s="5">
        <f ca="1">IF(Table2[[#This Row],[Area ]]="Area 8",Table2[[#This Row],[income]],0)</f>
        <v>0</v>
      </c>
      <c r="BH118" s="5">
        <f ca="1">IF(Table2[[#This Row],[Area ]]="Area 9",Table2[[#This Row],[income]],0)</f>
        <v>0</v>
      </c>
      <c r="BI118" s="5">
        <f ca="1">IF(Table2[[#This Row],[Area ]]="Area 10",Table2[[#This Row],[income]],0)</f>
        <v>0</v>
      </c>
      <c r="BJ118" s="5">
        <f ca="1">IF(Table2[[#This Row],[Area ]]="Area 6",Table2[[#This Row],[income]],0)</f>
        <v>0</v>
      </c>
      <c r="BK118" s="5">
        <f ca="1">IF(Table2[[#This Row],[Area ]]="Area 12",Table2[[#This Row],[income]],0)</f>
        <v>0</v>
      </c>
      <c r="BL118" s="5">
        <f ca="1">IF(Table2[[#This Row],[Area ]]="Area 13",Table2[[#This Row],[income]],0)</f>
        <v>0</v>
      </c>
      <c r="BM118" s="6">
        <f ca="1">IF(Table2[[#This Row],[Area ]]="Area 14",Table2[[#This Row],[income]],0)</f>
        <v>0</v>
      </c>
      <c r="BN118" s="4">
        <f ca="1">IF(Table2[[#This Row],[field of work]]="teaching",Table2[[#This Row],[income]],0)</f>
        <v>0</v>
      </c>
      <c r="BO118" s="5">
        <f ca="1">IF(Table2[[#This Row],[field of work]]="health",Table2[[#This Row],[income]],0)</f>
        <v>0</v>
      </c>
      <c r="BP118" s="5">
        <f ca="1">IF(Table2[[#This Row],[field of work]]="IT",Table2[[#This Row],[income]],0)</f>
        <v>0</v>
      </c>
      <c r="BQ118" s="5">
        <f ca="1">IF(Table2[[#This Row],[field of work]]="agriculture",Table2[[#This Row],[income]],0)</f>
        <v>0</v>
      </c>
      <c r="BR118" s="5">
        <f ca="1">IF(Table2[[#This Row],[field of work]]="contruction",Table2[[#This Row],[income]],0)</f>
        <v>49409</v>
      </c>
      <c r="BS118" s="6">
        <f ca="1">IF(Table2[[#This Row],[field of work]]="genral work",Table2[[#This Row],[income]],0)</f>
        <v>0</v>
      </c>
      <c r="BU118" s="4">
        <f ca="1">IF(Table2[[#This Row],[value of debts]]&gt;Table2[[#This Row],[income]],1,0)</f>
        <v>1</v>
      </c>
      <c r="BV118" s="6"/>
      <c r="BX118" s="4">
        <f ca="1">IF(Table2[[#This Row],[Net worth of person]]&gt;$BY$6,Table2[[#This Row],[age]],0)</f>
        <v>40</v>
      </c>
      <c r="BY118" s="6"/>
    </row>
    <row r="119" spans="2:77" x14ac:dyDescent="0.3">
      <c r="B119">
        <f t="shared" ca="1" si="32"/>
        <v>1</v>
      </c>
      <c r="C119" t="str">
        <f t="shared" ca="1" si="31"/>
        <v>men</v>
      </c>
      <c r="D119">
        <f t="shared" ca="1" si="33"/>
        <v>32</v>
      </c>
      <c r="E119">
        <f t="shared" ca="1" si="34"/>
        <v>2</v>
      </c>
      <c r="F119" t="str">
        <f t="shared" ca="1" si="35"/>
        <v>IT</v>
      </c>
      <c r="G119">
        <f t="shared" ca="1" si="36"/>
        <v>1</v>
      </c>
      <c r="H119">
        <f t="shared" ca="1" si="37"/>
        <v>0</v>
      </c>
      <c r="I119">
        <f t="shared" ca="1" si="38"/>
        <v>1</v>
      </c>
      <c r="J119">
        <f t="shared" ca="1" si="39"/>
        <v>1</v>
      </c>
      <c r="K119">
        <f t="shared" ca="1" si="40"/>
        <v>85130</v>
      </c>
      <c r="L119">
        <f t="shared" ca="1" si="41"/>
        <v>4</v>
      </c>
      <c r="M119" t="str">
        <f t="shared" ca="1" si="42"/>
        <v>Area 4</v>
      </c>
      <c r="N119">
        <f t="shared" ca="1" si="47"/>
        <v>510780</v>
      </c>
      <c r="O119">
        <f t="shared" ca="1" si="43"/>
        <v>409128.93417935009</v>
      </c>
      <c r="P119">
        <f t="shared" ca="1" si="48"/>
        <v>32623.643819148474</v>
      </c>
      <c r="Q119">
        <f t="shared" ca="1" si="44"/>
        <v>6426</v>
      </c>
      <c r="R119">
        <f t="shared" ca="1" si="49"/>
        <v>43458.775914830956</v>
      </c>
      <c r="S119">
        <f t="shared" ca="1" si="50"/>
        <v>80393.243439459009</v>
      </c>
      <c r="T119">
        <f t="shared" ca="1" si="51"/>
        <v>623796.88725860743</v>
      </c>
      <c r="U119">
        <f t="shared" ca="1" si="52"/>
        <v>459013.71009418106</v>
      </c>
      <c r="V119">
        <f t="shared" ca="1" si="53"/>
        <v>164783.17716442636</v>
      </c>
      <c r="X119" s="4">
        <f ca="1">IF(Table2[[#This Row],[Gnder]]="men",1,0)</f>
        <v>1</v>
      </c>
      <c r="Y119" s="5">
        <f ca="1">IF(Table2[[#This Row],[Gnder]]="women",1,0)</f>
        <v>0</v>
      </c>
      <c r="Z119" s="5"/>
      <c r="AA119" s="6"/>
      <c r="AB119" s="5"/>
      <c r="AC119" s="4">
        <f ca="1">IF(Table2[[#This Row],[field of work]]="teaching",1,0)</f>
        <v>0</v>
      </c>
      <c r="AD119" s="5">
        <f ca="1">IF(Table2[[#This Row],[field of work]]="health",1,0)</f>
        <v>0</v>
      </c>
      <c r="AE119" s="5">
        <f ca="1">IF(Table2[[#This Row],[field of work]]="IT",1,0)</f>
        <v>1</v>
      </c>
      <c r="AF119" s="5">
        <f ca="1">IF(Table2[[#This Row],[field of work]]="agriculture",1,0)</f>
        <v>0</v>
      </c>
      <c r="AG119" s="5">
        <f ca="1">IF(Table2[[#This Row],[field of work]]="contruction",1,0)</f>
        <v>0</v>
      </c>
      <c r="AH119" s="5">
        <f ca="1">IF(Table2[[#This Row],[field of work]]="genral work",1,0)</f>
        <v>0</v>
      </c>
      <c r="AI119" s="5"/>
      <c r="AJ119" s="5"/>
      <c r="AK119" s="5"/>
      <c r="AL119" s="5"/>
      <c r="AM119" s="5"/>
      <c r="AN119" s="6"/>
      <c r="AP119" s="16">
        <f t="shared" ca="1" si="45"/>
        <v>32623.643819148474</v>
      </c>
      <c r="AQ119" s="6"/>
      <c r="AR119" s="4">
        <f ca="1">IF(Table2[[#This Row],[Value of a person]]&gt;$AS$6,1,0)</f>
        <v>1</v>
      </c>
      <c r="AS119" s="5"/>
      <c r="AT119" s="5"/>
      <c r="AU119" s="6"/>
      <c r="AV119" s="23">
        <f ca="1">Table2[[#This Row],[Mortage left]]/Table2[[#This Row],[Value of house]]</f>
        <v>0.80098855511051748</v>
      </c>
      <c r="AW119" s="5">
        <f t="shared" ca="1" si="46"/>
        <v>0</v>
      </c>
      <c r="AX119" s="5"/>
      <c r="AY119" s="5"/>
      <c r="AZ119" s="4">
        <f ca="1">IF(Table2[[#This Row],[Area ]]="Area 1",Table2[[#This Row],[income]],0)</f>
        <v>0</v>
      </c>
      <c r="BA119" s="5">
        <f ca="1">IF(Table2[[#This Row],[Area ]]="Area 2",Table2[[#This Row],[income]],0)</f>
        <v>0</v>
      </c>
      <c r="BB119" s="5">
        <f ca="1">IF(Table2[[#This Row],[Area ]]="Area 3",Table2[[#This Row],[income]],0)</f>
        <v>0</v>
      </c>
      <c r="BC119" s="5">
        <f ca="1">IF(Table2[[#This Row],[Area ]]="Area 4",Table2[[#This Row],[income]],0)</f>
        <v>85130</v>
      </c>
      <c r="BD119" s="5">
        <f ca="1">IF(Table2[[#This Row],[Area ]]="Area 5",Table2[[#This Row],[income]],0)</f>
        <v>0</v>
      </c>
      <c r="BE119" s="5">
        <f ca="1">IF(Table2[[#This Row],[Area ]]="Area 6",Table2[[#This Row],[income]],0)</f>
        <v>0</v>
      </c>
      <c r="BF119" s="5">
        <f ca="1">IF(Table2[[#This Row],[Area ]]="Area 7",Table2[[#This Row],[income]],0)</f>
        <v>0</v>
      </c>
      <c r="BG119" s="5">
        <f ca="1">IF(Table2[[#This Row],[Area ]]="Area 8",Table2[[#This Row],[income]],0)</f>
        <v>0</v>
      </c>
      <c r="BH119" s="5">
        <f ca="1">IF(Table2[[#This Row],[Area ]]="Area 9",Table2[[#This Row],[income]],0)</f>
        <v>0</v>
      </c>
      <c r="BI119" s="5">
        <f ca="1">IF(Table2[[#This Row],[Area ]]="Area 10",Table2[[#This Row],[income]],0)</f>
        <v>0</v>
      </c>
      <c r="BJ119" s="5">
        <f ca="1">IF(Table2[[#This Row],[Area ]]="Area 6",Table2[[#This Row],[income]],0)</f>
        <v>0</v>
      </c>
      <c r="BK119" s="5">
        <f ca="1">IF(Table2[[#This Row],[Area ]]="Area 12",Table2[[#This Row],[income]],0)</f>
        <v>0</v>
      </c>
      <c r="BL119" s="5">
        <f ca="1">IF(Table2[[#This Row],[Area ]]="Area 13",Table2[[#This Row],[income]],0)</f>
        <v>0</v>
      </c>
      <c r="BM119" s="6">
        <f ca="1">IF(Table2[[#This Row],[Area ]]="Area 14",Table2[[#This Row],[income]],0)</f>
        <v>0</v>
      </c>
      <c r="BN119" s="4">
        <f ca="1">IF(Table2[[#This Row],[field of work]]="teaching",Table2[[#This Row],[income]],0)</f>
        <v>0</v>
      </c>
      <c r="BO119" s="5">
        <f ca="1">IF(Table2[[#This Row],[field of work]]="health",Table2[[#This Row],[income]],0)</f>
        <v>0</v>
      </c>
      <c r="BP119" s="5">
        <f ca="1">IF(Table2[[#This Row],[field of work]]="IT",Table2[[#This Row],[income]],0)</f>
        <v>85130</v>
      </c>
      <c r="BQ119" s="5">
        <f ca="1">IF(Table2[[#This Row],[field of work]]="agriculture",Table2[[#This Row],[income]],0)</f>
        <v>0</v>
      </c>
      <c r="BR119" s="5">
        <f ca="1">IF(Table2[[#This Row],[field of work]]="contruction",Table2[[#This Row],[income]],0)</f>
        <v>0</v>
      </c>
      <c r="BS119" s="6">
        <f ca="1">IF(Table2[[#This Row],[field of work]]="genral work",Table2[[#This Row],[income]],0)</f>
        <v>0</v>
      </c>
      <c r="BU119" s="4">
        <f ca="1">IF(Table2[[#This Row],[value of debts]]&gt;Table2[[#This Row],[income]],1,0)</f>
        <v>1</v>
      </c>
      <c r="BV119" s="6"/>
      <c r="BX119" s="4">
        <f ca="1">IF(Table2[[#This Row],[Net worth of person]]&gt;$BY$6,Table2[[#This Row],[age]],0)</f>
        <v>32</v>
      </c>
      <c r="BY119" s="6"/>
    </row>
    <row r="120" spans="2:77" x14ac:dyDescent="0.3">
      <c r="B120">
        <f t="shared" ca="1" si="32"/>
        <v>2</v>
      </c>
      <c r="C120" t="str">
        <f t="shared" ca="1" si="31"/>
        <v>women</v>
      </c>
      <c r="D120">
        <f t="shared" ca="1" si="33"/>
        <v>33</v>
      </c>
      <c r="E120">
        <f t="shared" ca="1" si="34"/>
        <v>3</v>
      </c>
      <c r="F120" t="str">
        <f t="shared" ca="1" si="35"/>
        <v>teaching</v>
      </c>
      <c r="G120">
        <f t="shared" ca="1" si="36"/>
        <v>2</v>
      </c>
      <c r="H120">
        <f t="shared" ca="1" si="37"/>
        <v>0</v>
      </c>
      <c r="I120">
        <f t="shared" ca="1" si="38"/>
        <v>4</v>
      </c>
      <c r="J120">
        <f t="shared" ca="1" si="39"/>
        <v>2</v>
      </c>
      <c r="K120">
        <f t="shared" ca="1" si="40"/>
        <v>34184</v>
      </c>
      <c r="L120">
        <f t="shared" ca="1" si="41"/>
        <v>11</v>
      </c>
      <c r="M120" t="str">
        <f t="shared" ca="1" si="42"/>
        <v>Area 11</v>
      </c>
      <c r="N120">
        <f t="shared" ca="1" si="47"/>
        <v>205104</v>
      </c>
      <c r="O120">
        <f t="shared" ca="1" si="43"/>
        <v>204691.59570433892</v>
      </c>
      <c r="P120">
        <f t="shared" ca="1" si="48"/>
        <v>17931.200906674858</v>
      </c>
      <c r="Q120">
        <f t="shared" ca="1" si="44"/>
        <v>17286</v>
      </c>
      <c r="R120">
        <f t="shared" ca="1" si="49"/>
        <v>4107.3421992224512</v>
      </c>
      <c r="S120">
        <f t="shared" ca="1" si="50"/>
        <v>46740.642585284622</v>
      </c>
      <c r="T120">
        <f t="shared" ca="1" si="51"/>
        <v>269775.84349195944</v>
      </c>
      <c r="U120">
        <f t="shared" ca="1" si="52"/>
        <v>226084.93790356137</v>
      </c>
      <c r="V120">
        <f t="shared" ca="1" si="53"/>
        <v>43690.905588398076</v>
      </c>
      <c r="X120" s="4">
        <f ca="1">IF(Table2[[#This Row],[Gnder]]="men",1,0)</f>
        <v>0</v>
      </c>
      <c r="Y120" s="5">
        <f ca="1">IF(Table2[[#This Row],[Gnder]]="women",1,0)</f>
        <v>1</v>
      </c>
      <c r="Z120" s="5"/>
      <c r="AA120" s="6"/>
      <c r="AB120" s="5"/>
      <c r="AC120" s="4">
        <f ca="1">IF(Table2[[#This Row],[field of work]]="teaching",1,0)</f>
        <v>1</v>
      </c>
      <c r="AD120" s="5">
        <f ca="1">IF(Table2[[#This Row],[field of work]]="health",1,0)</f>
        <v>0</v>
      </c>
      <c r="AE120" s="5">
        <f ca="1">IF(Table2[[#This Row],[field of work]]="IT",1,0)</f>
        <v>0</v>
      </c>
      <c r="AF120" s="5">
        <f ca="1">IF(Table2[[#This Row],[field of work]]="agriculture",1,0)</f>
        <v>0</v>
      </c>
      <c r="AG120" s="5">
        <f ca="1">IF(Table2[[#This Row],[field of work]]="contruction",1,0)</f>
        <v>0</v>
      </c>
      <c r="AH120" s="5">
        <f ca="1">IF(Table2[[#This Row],[field of work]]="genral work",1,0)</f>
        <v>0</v>
      </c>
      <c r="AI120" s="5"/>
      <c r="AJ120" s="5"/>
      <c r="AK120" s="5"/>
      <c r="AL120" s="5"/>
      <c r="AM120" s="5"/>
      <c r="AN120" s="6"/>
      <c r="AP120" s="16">
        <f t="shared" ca="1" si="45"/>
        <v>8965.6004533374289</v>
      </c>
      <c r="AQ120" s="6"/>
      <c r="AR120" s="4">
        <f ca="1">IF(Table2[[#This Row],[Value of a person]]&gt;$AS$6,1,0)</f>
        <v>1</v>
      </c>
      <c r="AS120" s="5"/>
      <c r="AT120" s="5"/>
      <c r="AU120" s="6"/>
      <c r="AV120" s="23">
        <f ca="1">Table2[[#This Row],[Mortage left]]/Table2[[#This Row],[Value of house]]</f>
        <v>0.99798929179508411</v>
      </c>
      <c r="AW120" s="5">
        <f t="shared" ca="1" si="46"/>
        <v>0</v>
      </c>
      <c r="AX120" s="5"/>
      <c r="AY120" s="5"/>
      <c r="AZ120" s="4">
        <f ca="1">IF(Table2[[#This Row],[Area ]]="Area 1",Table2[[#This Row],[income]],0)</f>
        <v>0</v>
      </c>
      <c r="BA120" s="5">
        <f ca="1">IF(Table2[[#This Row],[Area ]]="Area 2",Table2[[#This Row],[income]],0)</f>
        <v>0</v>
      </c>
      <c r="BB120" s="5">
        <f ca="1">IF(Table2[[#This Row],[Area ]]="Area 3",Table2[[#This Row],[income]],0)</f>
        <v>0</v>
      </c>
      <c r="BC120" s="5">
        <f ca="1">IF(Table2[[#This Row],[Area ]]="Area 4",Table2[[#This Row],[income]],0)</f>
        <v>0</v>
      </c>
      <c r="BD120" s="5">
        <f ca="1">IF(Table2[[#This Row],[Area ]]="Area 5",Table2[[#This Row],[income]],0)</f>
        <v>0</v>
      </c>
      <c r="BE120" s="5">
        <f ca="1">IF(Table2[[#This Row],[Area ]]="Area 6",Table2[[#This Row],[income]],0)</f>
        <v>0</v>
      </c>
      <c r="BF120" s="5">
        <f ca="1">IF(Table2[[#This Row],[Area ]]="Area 7",Table2[[#This Row],[income]],0)</f>
        <v>0</v>
      </c>
      <c r="BG120" s="5">
        <f ca="1">IF(Table2[[#This Row],[Area ]]="Area 8",Table2[[#This Row],[income]],0)</f>
        <v>0</v>
      </c>
      <c r="BH120" s="5">
        <f ca="1">IF(Table2[[#This Row],[Area ]]="Area 9",Table2[[#This Row],[income]],0)</f>
        <v>0</v>
      </c>
      <c r="BI120" s="5">
        <f ca="1">IF(Table2[[#This Row],[Area ]]="Area 10",Table2[[#This Row],[income]],0)</f>
        <v>0</v>
      </c>
      <c r="BJ120" s="5">
        <f ca="1">IF(Table2[[#This Row],[Area ]]="Area 6",Table2[[#This Row],[income]],0)</f>
        <v>0</v>
      </c>
      <c r="BK120" s="5">
        <f ca="1">IF(Table2[[#This Row],[Area ]]="Area 12",Table2[[#This Row],[income]],0)</f>
        <v>0</v>
      </c>
      <c r="BL120" s="5">
        <f ca="1">IF(Table2[[#This Row],[Area ]]="Area 13",Table2[[#This Row],[income]],0)</f>
        <v>0</v>
      </c>
      <c r="BM120" s="6">
        <f ca="1">IF(Table2[[#This Row],[Area ]]="Area 14",Table2[[#This Row],[income]],0)</f>
        <v>0</v>
      </c>
      <c r="BN120" s="4">
        <f ca="1">IF(Table2[[#This Row],[field of work]]="teaching",Table2[[#This Row],[income]],0)</f>
        <v>34184</v>
      </c>
      <c r="BO120" s="5">
        <f ca="1">IF(Table2[[#This Row],[field of work]]="health",Table2[[#This Row],[income]],0)</f>
        <v>0</v>
      </c>
      <c r="BP120" s="5">
        <f ca="1">IF(Table2[[#This Row],[field of work]]="IT",Table2[[#This Row],[income]],0)</f>
        <v>0</v>
      </c>
      <c r="BQ120" s="5">
        <f ca="1">IF(Table2[[#This Row],[field of work]]="agriculture",Table2[[#This Row],[income]],0)</f>
        <v>0</v>
      </c>
      <c r="BR120" s="5">
        <f ca="1">IF(Table2[[#This Row],[field of work]]="contruction",Table2[[#This Row],[income]],0)</f>
        <v>0</v>
      </c>
      <c r="BS120" s="6">
        <f ca="1">IF(Table2[[#This Row],[field of work]]="genral work",Table2[[#This Row],[income]],0)</f>
        <v>0</v>
      </c>
      <c r="BU120" s="4">
        <f ca="1">IF(Table2[[#This Row],[value of debts]]&gt;Table2[[#This Row],[income]],1,0)</f>
        <v>1</v>
      </c>
      <c r="BV120" s="6"/>
      <c r="BX120" s="4">
        <f ca="1">IF(Table2[[#This Row],[Net worth of person]]&gt;$BY$6,Table2[[#This Row],[age]],0)</f>
        <v>0</v>
      </c>
      <c r="BY120" s="6"/>
    </row>
    <row r="121" spans="2:77" x14ac:dyDescent="0.3">
      <c r="B121">
        <f t="shared" ca="1" si="32"/>
        <v>1</v>
      </c>
      <c r="C121" t="str">
        <f t="shared" ca="1" si="31"/>
        <v>men</v>
      </c>
      <c r="D121">
        <f t="shared" ca="1" si="33"/>
        <v>42</v>
      </c>
      <c r="E121">
        <f t="shared" ca="1" si="34"/>
        <v>6</v>
      </c>
      <c r="F121" t="str">
        <f t="shared" ca="1" si="35"/>
        <v>contruction</v>
      </c>
      <c r="G121">
        <f t="shared" ca="1" si="36"/>
        <v>1</v>
      </c>
      <c r="H121">
        <f t="shared" ca="1" si="37"/>
        <v>0</v>
      </c>
      <c r="I121">
        <f t="shared" ca="1" si="38"/>
        <v>2</v>
      </c>
      <c r="J121">
        <f t="shared" ca="1" si="39"/>
        <v>2</v>
      </c>
      <c r="K121">
        <f t="shared" ca="1" si="40"/>
        <v>31562</v>
      </c>
      <c r="L121">
        <f t="shared" ca="1" si="41"/>
        <v>9</v>
      </c>
      <c r="M121" t="str">
        <f t="shared" ca="1" si="42"/>
        <v>Area 9</v>
      </c>
      <c r="N121">
        <f t="shared" ca="1" si="47"/>
        <v>94686</v>
      </c>
      <c r="O121">
        <f t="shared" ca="1" si="43"/>
        <v>78681.834315097338</v>
      </c>
      <c r="P121">
        <f t="shared" ca="1" si="48"/>
        <v>38870.538818919274</v>
      </c>
      <c r="Q121">
        <f t="shared" ca="1" si="44"/>
        <v>24508</v>
      </c>
      <c r="R121">
        <f t="shared" ca="1" si="49"/>
        <v>40893.367250988304</v>
      </c>
      <c r="S121">
        <f t="shared" ca="1" si="50"/>
        <v>12797.663271417225</v>
      </c>
      <c r="T121">
        <f t="shared" ca="1" si="51"/>
        <v>146354.2020903365</v>
      </c>
      <c r="U121">
        <f t="shared" ca="1" si="52"/>
        <v>144083.20156608563</v>
      </c>
      <c r="V121">
        <f t="shared" ca="1" si="53"/>
        <v>2271.0005242508778</v>
      </c>
      <c r="X121" s="4">
        <f ca="1">IF(Table2[[#This Row],[Gnder]]="men",1,0)</f>
        <v>1</v>
      </c>
      <c r="Y121" s="5">
        <f ca="1">IF(Table2[[#This Row],[Gnder]]="women",1,0)</f>
        <v>0</v>
      </c>
      <c r="Z121" s="5"/>
      <c r="AA121" s="6"/>
      <c r="AB121" s="5"/>
      <c r="AC121" s="4">
        <f ca="1">IF(Table2[[#This Row],[field of work]]="teaching",1,0)</f>
        <v>0</v>
      </c>
      <c r="AD121" s="5">
        <f ca="1">IF(Table2[[#This Row],[field of work]]="health",1,0)</f>
        <v>0</v>
      </c>
      <c r="AE121" s="5">
        <f ca="1">IF(Table2[[#This Row],[field of work]]="IT",1,0)</f>
        <v>0</v>
      </c>
      <c r="AF121" s="5">
        <f ca="1">IF(Table2[[#This Row],[field of work]]="agriculture",1,0)</f>
        <v>0</v>
      </c>
      <c r="AG121" s="5">
        <f ca="1">IF(Table2[[#This Row],[field of work]]="contruction",1,0)</f>
        <v>1</v>
      </c>
      <c r="AH121" s="5">
        <f ca="1">IF(Table2[[#This Row],[field of work]]="genral work",1,0)</f>
        <v>0</v>
      </c>
      <c r="AI121" s="5"/>
      <c r="AJ121" s="5"/>
      <c r="AK121" s="5"/>
      <c r="AL121" s="5"/>
      <c r="AM121" s="5"/>
      <c r="AN121" s="6"/>
      <c r="AP121" s="16">
        <f t="shared" ca="1" si="45"/>
        <v>19435.269409459637</v>
      </c>
      <c r="AQ121" s="6"/>
      <c r="AR121" s="4">
        <f ca="1">IF(Table2[[#This Row],[Value of a person]]&gt;$AS$6,1,0)</f>
        <v>1</v>
      </c>
      <c r="AS121" s="5"/>
      <c r="AT121" s="5"/>
      <c r="AU121" s="6"/>
      <c r="AV121" s="23">
        <f ca="1">Table2[[#This Row],[Mortage left]]/Table2[[#This Row],[Value of house]]</f>
        <v>0.83097643067715754</v>
      </c>
      <c r="AW121" s="5">
        <f t="shared" ca="1" si="46"/>
        <v>0</v>
      </c>
      <c r="AX121" s="5"/>
      <c r="AY121" s="5"/>
      <c r="AZ121" s="4">
        <f ca="1">IF(Table2[[#This Row],[Area ]]="Area 1",Table2[[#This Row],[income]],0)</f>
        <v>0</v>
      </c>
      <c r="BA121" s="5">
        <f ca="1">IF(Table2[[#This Row],[Area ]]="Area 2",Table2[[#This Row],[income]],0)</f>
        <v>0</v>
      </c>
      <c r="BB121" s="5">
        <f ca="1">IF(Table2[[#This Row],[Area ]]="Area 3",Table2[[#This Row],[income]],0)</f>
        <v>0</v>
      </c>
      <c r="BC121" s="5">
        <f ca="1">IF(Table2[[#This Row],[Area ]]="Area 4",Table2[[#This Row],[income]],0)</f>
        <v>0</v>
      </c>
      <c r="BD121" s="5">
        <f ca="1">IF(Table2[[#This Row],[Area ]]="Area 5",Table2[[#This Row],[income]],0)</f>
        <v>0</v>
      </c>
      <c r="BE121" s="5">
        <f ca="1">IF(Table2[[#This Row],[Area ]]="Area 6",Table2[[#This Row],[income]],0)</f>
        <v>0</v>
      </c>
      <c r="BF121" s="5">
        <f ca="1">IF(Table2[[#This Row],[Area ]]="Area 7",Table2[[#This Row],[income]],0)</f>
        <v>0</v>
      </c>
      <c r="BG121" s="5">
        <f ca="1">IF(Table2[[#This Row],[Area ]]="Area 8",Table2[[#This Row],[income]],0)</f>
        <v>0</v>
      </c>
      <c r="BH121" s="5">
        <f ca="1">IF(Table2[[#This Row],[Area ]]="Area 9",Table2[[#This Row],[income]],0)</f>
        <v>31562</v>
      </c>
      <c r="BI121" s="5">
        <f ca="1">IF(Table2[[#This Row],[Area ]]="Area 10",Table2[[#This Row],[income]],0)</f>
        <v>0</v>
      </c>
      <c r="BJ121" s="5">
        <f ca="1">IF(Table2[[#This Row],[Area ]]="Area 6",Table2[[#This Row],[income]],0)</f>
        <v>0</v>
      </c>
      <c r="BK121" s="5">
        <f ca="1">IF(Table2[[#This Row],[Area ]]="Area 12",Table2[[#This Row],[income]],0)</f>
        <v>0</v>
      </c>
      <c r="BL121" s="5">
        <f ca="1">IF(Table2[[#This Row],[Area ]]="Area 13",Table2[[#This Row],[income]],0)</f>
        <v>0</v>
      </c>
      <c r="BM121" s="6">
        <f ca="1">IF(Table2[[#This Row],[Area ]]="Area 14",Table2[[#This Row],[income]],0)</f>
        <v>0</v>
      </c>
      <c r="BN121" s="4">
        <f ca="1">IF(Table2[[#This Row],[field of work]]="teaching",Table2[[#This Row],[income]],0)</f>
        <v>0</v>
      </c>
      <c r="BO121" s="5">
        <f ca="1">IF(Table2[[#This Row],[field of work]]="health",Table2[[#This Row],[income]],0)</f>
        <v>0</v>
      </c>
      <c r="BP121" s="5">
        <f ca="1">IF(Table2[[#This Row],[field of work]]="IT",Table2[[#This Row],[income]],0)</f>
        <v>0</v>
      </c>
      <c r="BQ121" s="5">
        <f ca="1">IF(Table2[[#This Row],[field of work]]="agriculture",Table2[[#This Row],[income]],0)</f>
        <v>0</v>
      </c>
      <c r="BR121" s="5">
        <f ca="1">IF(Table2[[#This Row],[field of work]]="contruction",Table2[[#This Row],[income]],0)</f>
        <v>31562</v>
      </c>
      <c r="BS121" s="6">
        <f ca="1">IF(Table2[[#This Row],[field of work]]="genral work",Table2[[#This Row],[income]],0)</f>
        <v>0</v>
      </c>
      <c r="BU121" s="4">
        <f ca="1">IF(Table2[[#This Row],[value of debts]]&gt;Table2[[#This Row],[income]],1,0)</f>
        <v>1</v>
      </c>
      <c r="BV121" s="6"/>
      <c r="BX121" s="4">
        <f ca="1">IF(Table2[[#This Row],[Net worth of person]]&gt;$BY$6,Table2[[#This Row],[age]],0)</f>
        <v>0</v>
      </c>
      <c r="BY121" s="6"/>
    </row>
    <row r="122" spans="2:77" x14ac:dyDescent="0.3">
      <c r="B122">
        <f t="shared" ca="1" si="32"/>
        <v>2</v>
      </c>
      <c r="C122" t="str">
        <f t="shared" ca="1" si="31"/>
        <v>women</v>
      </c>
      <c r="D122">
        <f t="shared" ca="1" si="33"/>
        <v>45</v>
      </c>
      <c r="E122">
        <f t="shared" ca="1" si="34"/>
        <v>2</v>
      </c>
      <c r="F122" t="str">
        <f t="shared" ca="1" si="35"/>
        <v>IT</v>
      </c>
      <c r="G122">
        <f t="shared" ca="1" si="36"/>
        <v>2</v>
      </c>
      <c r="H122">
        <f t="shared" ca="1" si="37"/>
        <v>0</v>
      </c>
      <c r="I122">
        <f t="shared" ca="1" si="38"/>
        <v>0</v>
      </c>
      <c r="J122">
        <f t="shared" ca="1" si="39"/>
        <v>3</v>
      </c>
      <c r="K122">
        <f t="shared" ca="1" si="40"/>
        <v>62195</v>
      </c>
      <c r="L122">
        <f t="shared" ca="1" si="41"/>
        <v>9</v>
      </c>
      <c r="M122" t="str">
        <f t="shared" ca="1" si="42"/>
        <v>Area 9</v>
      </c>
      <c r="N122">
        <f t="shared" ca="1" si="47"/>
        <v>248780</v>
      </c>
      <c r="O122">
        <f t="shared" ca="1" si="43"/>
        <v>28613.283973309161</v>
      </c>
      <c r="P122">
        <f t="shared" ca="1" si="48"/>
        <v>168910.41499287006</v>
      </c>
      <c r="Q122">
        <f t="shared" ca="1" si="44"/>
        <v>8826</v>
      </c>
      <c r="R122">
        <f t="shared" ca="1" si="49"/>
        <v>32206.364585912786</v>
      </c>
      <c r="S122">
        <f t="shared" ca="1" si="50"/>
        <v>56146.579934965201</v>
      </c>
      <c r="T122">
        <f t="shared" ca="1" si="51"/>
        <v>473836.99492783524</v>
      </c>
      <c r="U122">
        <f t="shared" ca="1" si="52"/>
        <v>69645.64855922194</v>
      </c>
      <c r="V122">
        <f t="shared" ca="1" si="53"/>
        <v>404191.3463686133</v>
      </c>
      <c r="X122" s="4">
        <f ca="1">IF(Table2[[#This Row],[Gnder]]="men",1,0)</f>
        <v>0</v>
      </c>
      <c r="Y122" s="5">
        <f ca="1">IF(Table2[[#This Row],[Gnder]]="women",1,0)</f>
        <v>1</v>
      </c>
      <c r="Z122" s="5"/>
      <c r="AA122" s="6"/>
      <c r="AB122" s="5"/>
      <c r="AC122" s="4">
        <f ca="1">IF(Table2[[#This Row],[field of work]]="teaching",1,0)</f>
        <v>0</v>
      </c>
      <c r="AD122" s="5">
        <f ca="1">IF(Table2[[#This Row],[field of work]]="health",1,0)</f>
        <v>0</v>
      </c>
      <c r="AE122" s="5">
        <f ca="1">IF(Table2[[#This Row],[field of work]]="IT",1,0)</f>
        <v>1</v>
      </c>
      <c r="AF122" s="5">
        <f ca="1">IF(Table2[[#This Row],[field of work]]="agriculture",1,0)</f>
        <v>0</v>
      </c>
      <c r="AG122" s="5">
        <f ca="1">IF(Table2[[#This Row],[field of work]]="contruction",1,0)</f>
        <v>0</v>
      </c>
      <c r="AH122" s="5">
        <f ca="1">IF(Table2[[#This Row],[field of work]]="genral work",1,0)</f>
        <v>0</v>
      </c>
      <c r="AI122" s="5"/>
      <c r="AJ122" s="5"/>
      <c r="AK122" s="5"/>
      <c r="AL122" s="5"/>
      <c r="AM122" s="5"/>
      <c r="AN122" s="6"/>
      <c r="AP122" s="16">
        <f t="shared" ca="1" si="45"/>
        <v>56303.471664290024</v>
      </c>
      <c r="AQ122" s="6"/>
      <c r="AR122" s="4">
        <f ca="1">IF(Table2[[#This Row],[Value of a person]]&gt;$AS$6,1,0)</f>
        <v>1</v>
      </c>
      <c r="AS122" s="5"/>
      <c r="AT122" s="5"/>
      <c r="AU122" s="6"/>
      <c r="AV122" s="23">
        <f ca="1">Table2[[#This Row],[Mortage left]]/Table2[[#This Row],[Value of house]]</f>
        <v>0.11501440619547054</v>
      </c>
      <c r="AW122" s="5">
        <f t="shared" ca="1" si="46"/>
        <v>1</v>
      </c>
      <c r="AX122" s="5"/>
      <c r="AY122" s="5"/>
      <c r="AZ122" s="4">
        <f ca="1">IF(Table2[[#This Row],[Area ]]="Area 1",Table2[[#This Row],[income]],0)</f>
        <v>0</v>
      </c>
      <c r="BA122" s="5">
        <f ca="1">IF(Table2[[#This Row],[Area ]]="Area 2",Table2[[#This Row],[income]],0)</f>
        <v>0</v>
      </c>
      <c r="BB122" s="5">
        <f ca="1">IF(Table2[[#This Row],[Area ]]="Area 3",Table2[[#This Row],[income]],0)</f>
        <v>0</v>
      </c>
      <c r="BC122" s="5">
        <f ca="1">IF(Table2[[#This Row],[Area ]]="Area 4",Table2[[#This Row],[income]],0)</f>
        <v>0</v>
      </c>
      <c r="BD122" s="5">
        <f ca="1">IF(Table2[[#This Row],[Area ]]="Area 5",Table2[[#This Row],[income]],0)</f>
        <v>0</v>
      </c>
      <c r="BE122" s="5">
        <f ca="1">IF(Table2[[#This Row],[Area ]]="Area 6",Table2[[#This Row],[income]],0)</f>
        <v>0</v>
      </c>
      <c r="BF122" s="5">
        <f ca="1">IF(Table2[[#This Row],[Area ]]="Area 7",Table2[[#This Row],[income]],0)</f>
        <v>0</v>
      </c>
      <c r="BG122" s="5">
        <f ca="1">IF(Table2[[#This Row],[Area ]]="Area 8",Table2[[#This Row],[income]],0)</f>
        <v>0</v>
      </c>
      <c r="BH122" s="5">
        <f ca="1">IF(Table2[[#This Row],[Area ]]="Area 9",Table2[[#This Row],[income]],0)</f>
        <v>62195</v>
      </c>
      <c r="BI122" s="5">
        <f ca="1">IF(Table2[[#This Row],[Area ]]="Area 10",Table2[[#This Row],[income]],0)</f>
        <v>0</v>
      </c>
      <c r="BJ122" s="5">
        <f ca="1">IF(Table2[[#This Row],[Area ]]="Area 6",Table2[[#This Row],[income]],0)</f>
        <v>0</v>
      </c>
      <c r="BK122" s="5">
        <f ca="1">IF(Table2[[#This Row],[Area ]]="Area 12",Table2[[#This Row],[income]],0)</f>
        <v>0</v>
      </c>
      <c r="BL122" s="5">
        <f ca="1">IF(Table2[[#This Row],[Area ]]="Area 13",Table2[[#This Row],[income]],0)</f>
        <v>0</v>
      </c>
      <c r="BM122" s="6">
        <f ca="1">IF(Table2[[#This Row],[Area ]]="Area 14",Table2[[#This Row],[income]],0)</f>
        <v>0</v>
      </c>
      <c r="BN122" s="4">
        <f ca="1">IF(Table2[[#This Row],[field of work]]="teaching",Table2[[#This Row],[income]],0)</f>
        <v>0</v>
      </c>
      <c r="BO122" s="5">
        <f ca="1">IF(Table2[[#This Row],[field of work]]="health",Table2[[#This Row],[income]],0)</f>
        <v>0</v>
      </c>
      <c r="BP122" s="5">
        <f ca="1">IF(Table2[[#This Row],[field of work]]="IT",Table2[[#This Row],[income]],0)</f>
        <v>62195</v>
      </c>
      <c r="BQ122" s="5">
        <f ca="1">IF(Table2[[#This Row],[field of work]]="agriculture",Table2[[#This Row],[income]],0)</f>
        <v>0</v>
      </c>
      <c r="BR122" s="5">
        <f ca="1">IF(Table2[[#This Row],[field of work]]="contruction",Table2[[#This Row],[income]],0)</f>
        <v>0</v>
      </c>
      <c r="BS122" s="6">
        <f ca="1">IF(Table2[[#This Row],[field of work]]="genral work",Table2[[#This Row],[income]],0)</f>
        <v>0</v>
      </c>
      <c r="BU122" s="4">
        <f ca="1">IF(Table2[[#This Row],[value of debts]]&gt;Table2[[#This Row],[income]],1,0)</f>
        <v>1</v>
      </c>
      <c r="BV122" s="6"/>
      <c r="BX122" s="4">
        <f ca="1">IF(Table2[[#This Row],[Net worth of person]]&gt;$BY$6,Table2[[#This Row],[age]],0)</f>
        <v>45</v>
      </c>
      <c r="BY122" s="6"/>
    </row>
    <row r="123" spans="2:77" x14ac:dyDescent="0.3">
      <c r="B123">
        <f t="shared" ca="1" si="32"/>
        <v>2</v>
      </c>
      <c r="C123" t="str">
        <f t="shared" ca="1" si="31"/>
        <v>women</v>
      </c>
      <c r="D123">
        <f t="shared" ca="1" si="33"/>
        <v>33</v>
      </c>
      <c r="E123">
        <f t="shared" ca="1" si="34"/>
        <v>2</v>
      </c>
      <c r="F123" t="str">
        <f t="shared" ca="1" si="35"/>
        <v>IT</v>
      </c>
      <c r="G123">
        <f t="shared" ca="1" si="36"/>
        <v>1</v>
      </c>
      <c r="H123">
        <f t="shared" ca="1" si="37"/>
        <v>0</v>
      </c>
      <c r="I123">
        <f t="shared" ca="1" si="38"/>
        <v>4</v>
      </c>
      <c r="J123">
        <f t="shared" ca="1" si="39"/>
        <v>2</v>
      </c>
      <c r="K123">
        <f t="shared" ca="1" si="40"/>
        <v>63633</v>
      </c>
      <c r="L123">
        <f t="shared" ca="1" si="41"/>
        <v>10</v>
      </c>
      <c r="M123" t="str">
        <f t="shared" ca="1" si="42"/>
        <v>Area 10</v>
      </c>
      <c r="N123">
        <f t="shared" ca="1" si="47"/>
        <v>190899</v>
      </c>
      <c r="O123">
        <f t="shared" ca="1" si="43"/>
        <v>93846.174741849289</v>
      </c>
      <c r="P123">
        <f t="shared" ca="1" si="48"/>
        <v>75417.969520795989</v>
      </c>
      <c r="Q123">
        <f t="shared" ca="1" si="44"/>
        <v>50485</v>
      </c>
      <c r="R123">
        <f t="shared" ca="1" si="49"/>
        <v>59794.170734606363</v>
      </c>
      <c r="S123">
        <f t="shared" ca="1" si="50"/>
        <v>61620.718955388496</v>
      </c>
      <c r="T123">
        <f t="shared" ca="1" si="51"/>
        <v>327937.6884761845</v>
      </c>
      <c r="U123">
        <f t="shared" ca="1" si="52"/>
        <v>204125.34547645567</v>
      </c>
      <c r="V123">
        <f t="shared" ca="1" si="53"/>
        <v>123812.34299972883</v>
      </c>
      <c r="X123" s="4">
        <f ca="1">IF(Table2[[#This Row],[Gnder]]="men",1,0)</f>
        <v>0</v>
      </c>
      <c r="Y123" s="5">
        <f ca="1">IF(Table2[[#This Row],[Gnder]]="women",1,0)</f>
        <v>1</v>
      </c>
      <c r="Z123" s="5"/>
      <c r="AA123" s="6"/>
      <c r="AB123" s="5"/>
      <c r="AC123" s="4">
        <f ca="1">IF(Table2[[#This Row],[field of work]]="teaching",1,0)</f>
        <v>0</v>
      </c>
      <c r="AD123" s="5">
        <f ca="1">IF(Table2[[#This Row],[field of work]]="health",1,0)</f>
        <v>0</v>
      </c>
      <c r="AE123" s="5">
        <f ca="1">IF(Table2[[#This Row],[field of work]]="IT",1,0)</f>
        <v>1</v>
      </c>
      <c r="AF123" s="5">
        <f ca="1">IF(Table2[[#This Row],[field of work]]="agriculture",1,0)</f>
        <v>0</v>
      </c>
      <c r="AG123" s="5">
        <f ca="1">IF(Table2[[#This Row],[field of work]]="contruction",1,0)</f>
        <v>0</v>
      </c>
      <c r="AH123" s="5">
        <f ca="1">IF(Table2[[#This Row],[field of work]]="genral work",1,0)</f>
        <v>0</v>
      </c>
      <c r="AI123" s="5"/>
      <c r="AJ123" s="5"/>
      <c r="AK123" s="5"/>
      <c r="AL123" s="5"/>
      <c r="AM123" s="5"/>
      <c r="AN123" s="6"/>
      <c r="AP123" s="16">
        <f t="shared" ca="1" si="45"/>
        <v>37708.984760397994</v>
      </c>
      <c r="AQ123" s="6"/>
      <c r="AR123" s="4">
        <f ca="1">IF(Table2[[#This Row],[Value of a person]]&gt;$AS$6,1,0)</f>
        <v>1</v>
      </c>
      <c r="AS123" s="5"/>
      <c r="AT123" s="5"/>
      <c r="AU123" s="6"/>
      <c r="AV123" s="23">
        <f ca="1">Table2[[#This Row],[Mortage left]]/Table2[[#This Row],[Value of house]]</f>
        <v>0.49160118566283367</v>
      </c>
      <c r="AW123" s="5">
        <f t="shared" ca="1" si="46"/>
        <v>0</v>
      </c>
      <c r="AX123" s="5"/>
      <c r="AY123" s="5"/>
      <c r="AZ123" s="4">
        <f ca="1">IF(Table2[[#This Row],[Area ]]="Area 1",Table2[[#This Row],[income]],0)</f>
        <v>0</v>
      </c>
      <c r="BA123" s="5">
        <f ca="1">IF(Table2[[#This Row],[Area ]]="Area 2",Table2[[#This Row],[income]],0)</f>
        <v>0</v>
      </c>
      <c r="BB123" s="5">
        <f ca="1">IF(Table2[[#This Row],[Area ]]="Area 3",Table2[[#This Row],[income]],0)</f>
        <v>0</v>
      </c>
      <c r="BC123" s="5">
        <f ca="1">IF(Table2[[#This Row],[Area ]]="Area 4",Table2[[#This Row],[income]],0)</f>
        <v>0</v>
      </c>
      <c r="BD123" s="5">
        <f ca="1">IF(Table2[[#This Row],[Area ]]="Area 5",Table2[[#This Row],[income]],0)</f>
        <v>0</v>
      </c>
      <c r="BE123" s="5">
        <f ca="1">IF(Table2[[#This Row],[Area ]]="Area 6",Table2[[#This Row],[income]],0)</f>
        <v>0</v>
      </c>
      <c r="BF123" s="5">
        <f ca="1">IF(Table2[[#This Row],[Area ]]="Area 7",Table2[[#This Row],[income]],0)</f>
        <v>0</v>
      </c>
      <c r="BG123" s="5">
        <f ca="1">IF(Table2[[#This Row],[Area ]]="Area 8",Table2[[#This Row],[income]],0)</f>
        <v>0</v>
      </c>
      <c r="BH123" s="5">
        <f ca="1">IF(Table2[[#This Row],[Area ]]="Area 9",Table2[[#This Row],[income]],0)</f>
        <v>0</v>
      </c>
      <c r="BI123" s="5">
        <f ca="1">IF(Table2[[#This Row],[Area ]]="Area 10",Table2[[#This Row],[income]],0)</f>
        <v>63633</v>
      </c>
      <c r="BJ123" s="5">
        <f ca="1">IF(Table2[[#This Row],[Area ]]="Area 6",Table2[[#This Row],[income]],0)</f>
        <v>0</v>
      </c>
      <c r="BK123" s="5">
        <f ca="1">IF(Table2[[#This Row],[Area ]]="Area 12",Table2[[#This Row],[income]],0)</f>
        <v>0</v>
      </c>
      <c r="BL123" s="5">
        <f ca="1">IF(Table2[[#This Row],[Area ]]="Area 13",Table2[[#This Row],[income]],0)</f>
        <v>0</v>
      </c>
      <c r="BM123" s="6">
        <f ca="1">IF(Table2[[#This Row],[Area ]]="Area 14",Table2[[#This Row],[income]],0)</f>
        <v>0</v>
      </c>
      <c r="BN123" s="4">
        <f ca="1">IF(Table2[[#This Row],[field of work]]="teaching",Table2[[#This Row],[income]],0)</f>
        <v>0</v>
      </c>
      <c r="BO123" s="5">
        <f ca="1">IF(Table2[[#This Row],[field of work]]="health",Table2[[#This Row],[income]],0)</f>
        <v>0</v>
      </c>
      <c r="BP123" s="5">
        <f ca="1">IF(Table2[[#This Row],[field of work]]="IT",Table2[[#This Row],[income]],0)</f>
        <v>63633</v>
      </c>
      <c r="BQ123" s="5">
        <f ca="1">IF(Table2[[#This Row],[field of work]]="agriculture",Table2[[#This Row],[income]],0)</f>
        <v>0</v>
      </c>
      <c r="BR123" s="5">
        <f ca="1">IF(Table2[[#This Row],[field of work]]="contruction",Table2[[#This Row],[income]],0)</f>
        <v>0</v>
      </c>
      <c r="BS123" s="6">
        <f ca="1">IF(Table2[[#This Row],[field of work]]="genral work",Table2[[#This Row],[income]],0)</f>
        <v>0</v>
      </c>
      <c r="BU123" s="4">
        <f ca="1">IF(Table2[[#This Row],[value of debts]]&gt;Table2[[#This Row],[income]],1,0)</f>
        <v>1</v>
      </c>
      <c r="BV123" s="6"/>
      <c r="BX123" s="4">
        <f ca="1">IF(Table2[[#This Row],[Net worth of person]]&gt;$BY$6,Table2[[#This Row],[age]],0)</f>
        <v>33</v>
      </c>
      <c r="BY123" s="6"/>
    </row>
    <row r="124" spans="2:77" x14ac:dyDescent="0.3">
      <c r="B124">
        <f t="shared" ca="1" si="32"/>
        <v>2</v>
      </c>
      <c r="C124" t="str">
        <f t="shared" ca="1" si="31"/>
        <v>women</v>
      </c>
      <c r="D124">
        <f t="shared" ca="1" si="33"/>
        <v>26</v>
      </c>
      <c r="E124">
        <f t="shared" ca="1" si="34"/>
        <v>1</v>
      </c>
      <c r="F124" t="str">
        <f t="shared" ca="1" si="35"/>
        <v>health</v>
      </c>
      <c r="G124">
        <f t="shared" ca="1" si="36"/>
        <v>3</v>
      </c>
      <c r="H124">
        <f t="shared" ca="1" si="37"/>
        <v>0</v>
      </c>
      <c r="I124">
        <f t="shared" ca="1" si="38"/>
        <v>3</v>
      </c>
      <c r="J124">
        <f t="shared" ca="1" si="39"/>
        <v>3</v>
      </c>
      <c r="K124">
        <f t="shared" ca="1" si="40"/>
        <v>80308</v>
      </c>
      <c r="L124">
        <f t="shared" ca="1" si="41"/>
        <v>8</v>
      </c>
      <c r="M124" t="str">
        <f t="shared" ca="1" si="42"/>
        <v>Area 8</v>
      </c>
      <c r="N124">
        <f t="shared" ca="1" si="47"/>
        <v>321232</v>
      </c>
      <c r="O124">
        <f t="shared" ca="1" si="43"/>
        <v>46014.689124165634</v>
      </c>
      <c r="P124">
        <f t="shared" ca="1" si="48"/>
        <v>157974.12871390529</v>
      </c>
      <c r="Q124">
        <f t="shared" ca="1" si="44"/>
        <v>87006</v>
      </c>
      <c r="R124">
        <f t="shared" ca="1" si="49"/>
        <v>75050.686560758404</v>
      </c>
      <c r="S124">
        <f t="shared" ca="1" si="50"/>
        <v>18877.397909643187</v>
      </c>
      <c r="T124">
        <f t="shared" ca="1" si="51"/>
        <v>498083.52662354847</v>
      </c>
      <c r="U124">
        <f t="shared" ca="1" si="52"/>
        <v>208071.37568492402</v>
      </c>
      <c r="V124">
        <f t="shared" ca="1" si="53"/>
        <v>290012.15093862446</v>
      </c>
      <c r="X124" s="4">
        <f ca="1">IF(Table2[[#This Row],[Gnder]]="men",1,0)</f>
        <v>0</v>
      </c>
      <c r="Y124" s="5">
        <f ca="1">IF(Table2[[#This Row],[Gnder]]="women",1,0)</f>
        <v>1</v>
      </c>
      <c r="Z124" s="5"/>
      <c r="AA124" s="6"/>
      <c r="AB124" s="5"/>
      <c r="AC124" s="4">
        <f ca="1">IF(Table2[[#This Row],[field of work]]="teaching",1,0)</f>
        <v>0</v>
      </c>
      <c r="AD124" s="5">
        <f ca="1">IF(Table2[[#This Row],[field of work]]="health",1,0)</f>
        <v>1</v>
      </c>
      <c r="AE124" s="5">
        <f ca="1">IF(Table2[[#This Row],[field of work]]="IT",1,0)</f>
        <v>0</v>
      </c>
      <c r="AF124" s="5">
        <f ca="1">IF(Table2[[#This Row],[field of work]]="agriculture",1,0)</f>
        <v>0</v>
      </c>
      <c r="AG124" s="5">
        <f ca="1">IF(Table2[[#This Row],[field of work]]="contruction",1,0)</f>
        <v>0</v>
      </c>
      <c r="AH124" s="5">
        <f ca="1">IF(Table2[[#This Row],[field of work]]="genral work",1,0)</f>
        <v>0</v>
      </c>
      <c r="AI124" s="5"/>
      <c r="AJ124" s="5"/>
      <c r="AK124" s="5"/>
      <c r="AL124" s="5"/>
      <c r="AM124" s="5"/>
      <c r="AN124" s="6"/>
      <c r="AP124" s="16">
        <f t="shared" ca="1" si="45"/>
        <v>52658.042904635098</v>
      </c>
      <c r="AQ124" s="6"/>
      <c r="AR124" s="4">
        <f ca="1">IF(Table2[[#This Row],[Value of a person]]&gt;$AS$6,1,0)</f>
        <v>1</v>
      </c>
      <c r="AS124" s="5"/>
      <c r="AT124" s="5"/>
      <c r="AU124" s="6"/>
      <c r="AV124" s="23">
        <f ca="1">Table2[[#This Row],[Mortage left]]/Table2[[#This Row],[Value of house]]</f>
        <v>0.14324441252479714</v>
      </c>
      <c r="AW124" s="5">
        <f t="shared" ca="1" si="46"/>
        <v>1</v>
      </c>
      <c r="AX124" s="5"/>
      <c r="AY124" s="5"/>
      <c r="AZ124" s="4">
        <f ca="1">IF(Table2[[#This Row],[Area ]]="Area 1",Table2[[#This Row],[income]],0)</f>
        <v>0</v>
      </c>
      <c r="BA124" s="5">
        <f ca="1">IF(Table2[[#This Row],[Area ]]="Area 2",Table2[[#This Row],[income]],0)</f>
        <v>0</v>
      </c>
      <c r="BB124" s="5">
        <f ca="1">IF(Table2[[#This Row],[Area ]]="Area 3",Table2[[#This Row],[income]],0)</f>
        <v>0</v>
      </c>
      <c r="BC124" s="5">
        <f ca="1">IF(Table2[[#This Row],[Area ]]="Area 4",Table2[[#This Row],[income]],0)</f>
        <v>0</v>
      </c>
      <c r="BD124" s="5">
        <f ca="1">IF(Table2[[#This Row],[Area ]]="Area 5",Table2[[#This Row],[income]],0)</f>
        <v>0</v>
      </c>
      <c r="BE124" s="5">
        <f ca="1">IF(Table2[[#This Row],[Area ]]="Area 6",Table2[[#This Row],[income]],0)</f>
        <v>0</v>
      </c>
      <c r="BF124" s="5">
        <f ca="1">IF(Table2[[#This Row],[Area ]]="Area 7",Table2[[#This Row],[income]],0)</f>
        <v>0</v>
      </c>
      <c r="BG124" s="5">
        <f ca="1">IF(Table2[[#This Row],[Area ]]="Area 8",Table2[[#This Row],[income]],0)</f>
        <v>80308</v>
      </c>
      <c r="BH124" s="5">
        <f ca="1">IF(Table2[[#This Row],[Area ]]="Area 9",Table2[[#This Row],[income]],0)</f>
        <v>0</v>
      </c>
      <c r="BI124" s="5">
        <f ca="1">IF(Table2[[#This Row],[Area ]]="Area 10",Table2[[#This Row],[income]],0)</f>
        <v>0</v>
      </c>
      <c r="BJ124" s="5">
        <f ca="1">IF(Table2[[#This Row],[Area ]]="Area 6",Table2[[#This Row],[income]],0)</f>
        <v>0</v>
      </c>
      <c r="BK124" s="5">
        <f ca="1">IF(Table2[[#This Row],[Area ]]="Area 12",Table2[[#This Row],[income]],0)</f>
        <v>0</v>
      </c>
      <c r="BL124" s="5">
        <f ca="1">IF(Table2[[#This Row],[Area ]]="Area 13",Table2[[#This Row],[income]],0)</f>
        <v>0</v>
      </c>
      <c r="BM124" s="6">
        <f ca="1">IF(Table2[[#This Row],[Area ]]="Area 14",Table2[[#This Row],[income]],0)</f>
        <v>0</v>
      </c>
      <c r="BN124" s="4">
        <f ca="1">IF(Table2[[#This Row],[field of work]]="teaching",Table2[[#This Row],[income]],0)</f>
        <v>0</v>
      </c>
      <c r="BO124" s="5">
        <f ca="1">IF(Table2[[#This Row],[field of work]]="health",Table2[[#This Row],[income]],0)</f>
        <v>80308</v>
      </c>
      <c r="BP124" s="5">
        <f ca="1">IF(Table2[[#This Row],[field of work]]="IT",Table2[[#This Row],[income]],0)</f>
        <v>0</v>
      </c>
      <c r="BQ124" s="5">
        <f ca="1">IF(Table2[[#This Row],[field of work]]="agriculture",Table2[[#This Row],[income]],0)</f>
        <v>0</v>
      </c>
      <c r="BR124" s="5">
        <f ca="1">IF(Table2[[#This Row],[field of work]]="contruction",Table2[[#This Row],[income]],0)</f>
        <v>0</v>
      </c>
      <c r="BS124" s="6">
        <f ca="1">IF(Table2[[#This Row],[field of work]]="genral work",Table2[[#This Row],[income]],0)</f>
        <v>0</v>
      </c>
      <c r="BU124" s="4">
        <f ca="1">IF(Table2[[#This Row],[value of debts]]&gt;Table2[[#This Row],[income]],1,0)</f>
        <v>1</v>
      </c>
      <c r="BV124" s="6"/>
      <c r="BX124" s="4">
        <f ca="1">IF(Table2[[#This Row],[Net worth of person]]&gt;$BY$6,Table2[[#This Row],[age]],0)</f>
        <v>26</v>
      </c>
      <c r="BY124" s="6"/>
    </row>
    <row r="125" spans="2:77" x14ac:dyDescent="0.3">
      <c r="B125">
        <f t="shared" ca="1" si="32"/>
        <v>2</v>
      </c>
      <c r="C125" t="str">
        <f t="shared" ca="1" si="31"/>
        <v>women</v>
      </c>
      <c r="D125">
        <f t="shared" ca="1" si="33"/>
        <v>41</v>
      </c>
      <c r="E125">
        <f t="shared" ca="1" si="34"/>
        <v>2</v>
      </c>
      <c r="F125" t="str">
        <f t="shared" ca="1" si="35"/>
        <v>IT</v>
      </c>
      <c r="G125">
        <f t="shared" ca="1" si="36"/>
        <v>3</v>
      </c>
      <c r="H125">
        <f t="shared" ca="1" si="37"/>
        <v>0</v>
      </c>
      <c r="I125">
        <f t="shared" ca="1" si="38"/>
        <v>2</v>
      </c>
      <c r="J125">
        <f t="shared" ca="1" si="39"/>
        <v>2</v>
      </c>
      <c r="K125">
        <f t="shared" ca="1" si="40"/>
        <v>27379</v>
      </c>
      <c r="L125">
        <f t="shared" ca="1" si="41"/>
        <v>8</v>
      </c>
      <c r="M125" t="str">
        <f t="shared" ca="1" si="42"/>
        <v>Area 8</v>
      </c>
      <c r="N125">
        <f t="shared" ca="1" si="47"/>
        <v>109516</v>
      </c>
      <c r="O125">
        <f t="shared" ca="1" si="43"/>
        <v>50965.398385238361</v>
      </c>
      <c r="P125">
        <f t="shared" ca="1" si="48"/>
        <v>41508.657042724306</v>
      </c>
      <c r="Q125">
        <f t="shared" ca="1" si="44"/>
        <v>2413</v>
      </c>
      <c r="R125">
        <f t="shared" ca="1" si="49"/>
        <v>6965.1712425549631</v>
      </c>
      <c r="S125">
        <f t="shared" ca="1" si="50"/>
        <v>39595.373430499778</v>
      </c>
      <c r="T125">
        <f t="shared" ca="1" si="51"/>
        <v>190620.03047322409</v>
      </c>
      <c r="U125">
        <f t="shared" ca="1" si="52"/>
        <v>60343.569627793324</v>
      </c>
      <c r="V125">
        <f t="shared" ca="1" si="53"/>
        <v>130276.46084543076</v>
      </c>
      <c r="X125" s="4">
        <f ca="1">IF(Table2[[#This Row],[Gnder]]="men",1,0)</f>
        <v>0</v>
      </c>
      <c r="Y125" s="5">
        <f ca="1">IF(Table2[[#This Row],[Gnder]]="women",1,0)</f>
        <v>1</v>
      </c>
      <c r="Z125" s="5"/>
      <c r="AA125" s="6"/>
      <c r="AB125" s="5"/>
      <c r="AC125" s="4">
        <f ca="1">IF(Table2[[#This Row],[field of work]]="teaching",1,0)</f>
        <v>0</v>
      </c>
      <c r="AD125" s="5">
        <f ca="1">IF(Table2[[#This Row],[field of work]]="health",1,0)</f>
        <v>0</v>
      </c>
      <c r="AE125" s="5">
        <f ca="1">IF(Table2[[#This Row],[field of work]]="IT",1,0)</f>
        <v>1</v>
      </c>
      <c r="AF125" s="5">
        <f ca="1">IF(Table2[[#This Row],[field of work]]="agriculture",1,0)</f>
        <v>0</v>
      </c>
      <c r="AG125" s="5">
        <f ca="1">IF(Table2[[#This Row],[field of work]]="contruction",1,0)</f>
        <v>0</v>
      </c>
      <c r="AH125" s="5">
        <f ca="1">IF(Table2[[#This Row],[field of work]]="genral work",1,0)</f>
        <v>0</v>
      </c>
      <c r="AI125" s="5"/>
      <c r="AJ125" s="5"/>
      <c r="AK125" s="5"/>
      <c r="AL125" s="5"/>
      <c r="AM125" s="5"/>
      <c r="AN125" s="6"/>
      <c r="AP125" s="16">
        <f t="shared" ca="1" si="45"/>
        <v>20754.328521362153</v>
      </c>
      <c r="AQ125" s="6"/>
      <c r="AR125" s="4">
        <f ca="1">IF(Table2[[#This Row],[Value of a person]]&gt;$AS$6,1,0)</f>
        <v>1</v>
      </c>
      <c r="AS125" s="5"/>
      <c r="AT125" s="5"/>
      <c r="AU125" s="6"/>
      <c r="AV125" s="23">
        <f ca="1">Table2[[#This Row],[Mortage left]]/Table2[[#This Row],[Value of house]]</f>
        <v>0.46536942898972167</v>
      </c>
      <c r="AW125" s="5">
        <f t="shared" ca="1" si="46"/>
        <v>0</v>
      </c>
      <c r="AX125" s="5"/>
      <c r="AY125" s="5"/>
      <c r="AZ125" s="4">
        <f ca="1">IF(Table2[[#This Row],[Area ]]="Area 1",Table2[[#This Row],[income]],0)</f>
        <v>0</v>
      </c>
      <c r="BA125" s="5">
        <f ca="1">IF(Table2[[#This Row],[Area ]]="Area 2",Table2[[#This Row],[income]],0)</f>
        <v>0</v>
      </c>
      <c r="BB125" s="5">
        <f ca="1">IF(Table2[[#This Row],[Area ]]="Area 3",Table2[[#This Row],[income]],0)</f>
        <v>0</v>
      </c>
      <c r="BC125" s="5">
        <f ca="1">IF(Table2[[#This Row],[Area ]]="Area 4",Table2[[#This Row],[income]],0)</f>
        <v>0</v>
      </c>
      <c r="BD125" s="5">
        <f ca="1">IF(Table2[[#This Row],[Area ]]="Area 5",Table2[[#This Row],[income]],0)</f>
        <v>0</v>
      </c>
      <c r="BE125" s="5">
        <f ca="1">IF(Table2[[#This Row],[Area ]]="Area 6",Table2[[#This Row],[income]],0)</f>
        <v>0</v>
      </c>
      <c r="BF125" s="5">
        <f ca="1">IF(Table2[[#This Row],[Area ]]="Area 7",Table2[[#This Row],[income]],0)</f>
        <v>0</v>
      </c>
      <c r="BG125" s="5">
        <f ca="1">IF(Table2[[#This Row],[Area ]]="Area 8",Table2[[#This Row],[income]],0)</f>
        <v>27379</v>
      </c>
      <c r="BH125" s="5">
        <f ca="1">IF(Table2[[#This Row],[Area ]]="Area 9",Table2[[#This Row],[income]],0)</f>
        <v>0</v>
      </c>
      <c r="BI125" s="5">
        <f ca="1">IF(Table2[[#This Row],[Area ]]="Area 10",Table2[[#This Row],[income]],0)</f>
        <v>0</v>
      </c>
      <c r="BJ125" s="5">
        <f ca="1">IF(Table2[[#This Row],[Area ]]="Area 6",Table2[[#This Row],[income]],0)</f>
        <v>0</v>
      </c>
      <c r="BK125" s="5">
        <f ca="1">IF(Table2[[#This Row],[Area ]]="Area 12",Table2[[#This Row],[income]],0)</f>
        <v>0</v>
      </c>
      <c r="BL125" s="5">
        <f ca="1">IF(Table2[[#This Row],[Area ]]="Area 13",Table2[[#This Row],[income]],0)</f>
        <v>0</v>
      </c>
      <c r="BM125" s="6">
        <f ca="1">IF(Table2[[#This Row],[Area ]]="Area 14",Table2[[#This Row],[income]],0)</f>
        <v>0</v>
      </c>
      <c r="BN125" s="4">
        <f ca="1">IF(Table2[[#This Row],[field of work]]="teaching",Table2[[#This Row],[income]],0)</f>
        <v>0</v>
      </c>
      <c r="BO125" s="5">
        <f ca="1">IF(Table2[[#This Row],[field of work]]="health",Table2[[#This Row],[income]],0)</f>
        <v>0</v>
      </c>
      <c r="BP125" s="5">
        <f ca="1">IF(Table2[[#This Row],[field of work]]="IT",Table2[[#This Row],[income]],0)</f>
        <v>27379</v>
      </c>
      <c r="BQ125" s="5">
        <f ca="1">IF(Table2[[#This Row],[field of work]]="agriculture",Table2[[#This Row],[income]],0)</f>
        <v>0</v>
      </c>
      <c r="BR125" s="5">
        <f ca="1">IF(Table2[[#This Row],[field of work]]="contruction",Table2[[#This Row],[income]],0)</f>
        <v>0</v>
      </c>
      <c r="BS125" s="6">
        <f ca="1">IF(Table2[[#This Row],[field of work]]="genral work",Table2[[#This Row],[income]],0)</f>
        <v>0</v>
      </c>
      <c r="BU125" s="4">
        <f ca="1">IF(Table2[[#This Row],[value of debts]]&gt;Table2[[#This Row],[income]],1,0)</f>
        <v>1</v>
      </c>
      <c r="BV125" s="6"/>
      <c r="BX125" s="4">
        <f ca="1">IF(Table2[[#This Row],[Net worth of person]]&gt;$BY$6,Table2[[#This Row],[age]],0)</f>
        <v>41</v>
      </c>
      <c r="BY125" s="6"/>
    </row>
    <row r="126" spans="2:77" x14ac:dyDescent="0.3">
      <c r="B126">
        <f t="shared" ca="1" si="32"/>
        <v>1</v>
      </c>
      <c r="C126" t="str">
        <f t="shared" ca="1" si="31"/>
        <v>men</v>
      </c>
      <c r="D126">
        <f t="shared" ca="1" si="33"/>
        <v>33</v>
      </c>
      <c r="E126">
        <f t="shared" ca="1" si="34"/>
        <v>6</v>
      </c>
      <c r="F126" t="str">
        <f t="shared" ca="1" si="35"/>
        <v>contruction</v>
      </c>
      <c r="G126">
        <f t="shared" ca="1" si="36"/>
        <v>5</v>
      </c>
      <c r="H126">
        <f t="shared" ca="1" si="37"/>
        <v>0</v>
      </c>
      <c r="I126">
        <f t="shared" ca="1" si="38"/>
        <v>0</v>
      </c>
      <c r="J126">
        <f t="shared" ca="1" si="39"/>
        <v>1</v>
      </c>
      <c r="K126">
        <f t="shared" ca="1" si="40"/>
        <v>47609</v>
      </c>
      <c r="L126">
        <f t="shared" ca="1" si="41"/>
        <v>13</v>
      </c>
      <c r="M126" t="str">
        <f t="shared" ca="1" si="42"/>
        <v>Area 13</v>
      </c>
      <c r="N126">
        <f t="shared" ca="1" si="47"/>
        <v>285654</v>
      </c>
      <c r="O126">
        <f t="shared" ca="1" si="43"/>
        <v>216369.19981002124</v>
      </c>
      <c r="P126">
        <f t="shared" ca="1" si="48"/>
        <v>42782.432269000208</v>
      </c>
      <c r="Q126">
        <f t="shared" ca="1" si="44"/>
        <v>1740</v>
      </c>
      <c r="R126">
        <f t="shared" ca="1" si="49"/>
        <v>81037.94698301694</v>
      </c>
      <c r="S126">
        <f t="shared" ca="1" si="50"/>
        <v>39014.83425202527</v>
      </c>
      <c r="T126">
        <f t="shared" ca="1" si="51"/>
        <v>367451.26652102551</v>
      </c>
      <c r="U126">
        <f t="shared" ca="1" si="52"/>
        <v>299147.14679303818</v>
      </c>
      <c r="V126">
        <f t="shared" ca="1" si="53"/>
        <v>68304.11972798733</v>
      </c>
      <c r="X126" s="4">
        <f ca="1">IF(Table2[[#This Row],[Gnder]]="men",1,0)</f>
        <v>1</v>
      </c>
      <c r="Y126" s="5">
        <f ca="1">IF(Table2[[#This Row],[Gnder]]="women",1,0)</f>
        <v>0</v>
      </c>
      <c r="Z126" s="5"/>
      <c r="AA126" s="6"/>
      <c r="AB126" s="5"/>
      <c r="AC126" s="4">
        <f ca="1">IF(Table2[[#This Row],[field of work]]="teaching",1,0)</f>
        <v>0</v>
      </c>
      <c r="AD126" s="5">
        <f ca="1">IF(Table2[[#This Row],[field of work]]="health",1,0)</f>
        <v>0</v>
      </c>
      <c r="AE126" s="5">
        <f ca="1">IF(Table2[[#This Row],[field of work]]="IT",1,0)</f>
        <v>0</v>
      </c>
      <c r="AF126" s="5">
        <f ca="1">IF(Table2[[#This Row],[field of work]]="agriculture",1,0)</f>
        <v>0</v>
      </c>
      <c r="AG126" s="5">
        <f ca="1">IF(Table2[[#This Row],[field of work]]="contruction",1,0)</f>
        <v>1</v>
      </c>
      <c r="AH126" s="5">
        <f ca="1">IF(Table2[[#This Row],[field of work]]="genral work",1,0)</f>
        <v>0</v>
      </c>
      <c r="AI126" s="5"/>
      <c r="AJ126" s="5"/>
      <c r="AK126" s="5"/>
      <c r="AL126" s="5"/>
      <c r="AM126" s="5"/>
      <c r="AN126" s="6"/>
      <c r="AP126" s="16">
        <f t="shared" ca="1" si="45"/>
        <v>42782.432269000208</v>
      </c>
      <c r="AQ126" s="6"/>
      <c r="AR126" s="4">
        <f ca="1">IF(Table2[[#This Row],[Value of a person]]&gt;$AS$6,1,0)</f>
        <v>1</v>
      </c>
      <c r="AS126" s="5"/>
      <c r="AT126" s="5"/>
      <c r="AU126" s="6"/>
      <c r="AV126" s="23">
        <f ca="1">Table2[[#This Row],[Mortage left]]/Table2[[#This Row],[Value of house]]</f>
        <v>0.75745202171165549</v>
      </c>
      <c r="AW126" s="5">
        <f t="shared" ca="1" si="46"/>
        <v>0</v>
      </c>
      <c r="AX126" s="5"/>
      <c r="AY126" s="5"/>
      <c r="AZ126" s="4">
        <f ca="1">IF(Table2[[#This Row],[Area ]]="Area 1",Table2[[#This Row],[income]],0)</f>
        <v>0</v>
      </c>
      <c r="BA126" s="5">
        <f ca="1">IF(Table2[[#This Row],[Area ]]="Area 2",Table2[[#This Row],[income]],0)</f>
        <v>0</v>
      </c>
      <c r="BB126" s="5">
        <f ca="1">IF(Table2[[#This Row],[Area ]]="Area 3",Table2[[#This Row],[income]],0)</f>
        <v>0</v>
      </c>
      <c r="BC126" s="5">
        <f ca="1">IF(Table2[[#This Row],[Area ]]="Area 4",Table2[[#This Row],[income]],0)</f>
        <v>0</v>
      </c>
      <c r="BD126" s="5">
        <f ca="1">IF(Table2[[#This Row],[Area ]]="Area 5",Table2[[#This Row],[income]],0)</f>
        <v>0</v>
      </c>
      <c r="BE126" s="5">
        <f ca="1">IF(Table2[[#This Row],[Area ]]="Area 6",Table2[[#This Row],[income]],0)</f>
        <v>0</v>
      </c>
      <c r="BF126" s="5">
        <f ca="1">IF(Table2[[#This Row],[Area ]]="Area 7",Table2[[#This Row],[income]],0)</f>
        <v>0</v>
      </c>
      <c r="BG126" s="5">
        <f ca="1">IF(Table2[[#This Row],[Area ]]="Area 8",Table2[[#This Row],[income]],0)</f>
        <v>0</v>
      </c>
      <c r="BH126" s="5">
        <f ca="1">IF(Table2[[#This Row],[Area ]]="Area 9",Table2[[#This Row],[income]],0)</f>
        <v>0</v>
      </c>
      <c r="BI126" s="5">
        <f ca="1">IF(Table2[[#This Row],[Area ]]="Area 10",Table2[[#This Row],[income]],0)</f>
        <v>0</v>
      </c>
      <c r="BJ126" s="5">
        <f ca="1">IF(Table2[[#This Row],[Area ]]="Area 6",Table2[[#This Row],[income]],0)</f>
        <v>0</v>
      </c>
      <c r="BK126" s="5">
        <f ca="1">IF(Table2[[#This Row],[Area ]]="Area 12",Table2[[#This Row],[income]],0)</f>
        <v>0</v>
      </c>
      <c r="BL126" s="5">
        <f ca="1">IF(Table2[[#This Row],[Area ]]="Area 13",Table2[[#This Row],[income]],0)</f>
        <v>47609</v>
      </c>
      <c r="BM126" s="6">
        <f ca="1">IF(Table2[[#This Row],[Area ]]="Area 14",Table2[[#This Row],[income]],0)</f>
        <v>0</v>
      </c>
      <c r="BN126" s="4">
        <f ca="1">IF(Table2[[#This Row],[field of work]]="teaching",Table2[[#This Row],[income]],0)</f>
        <v>0</v>
      </c>
      <c r="BO126" s="5">
        <f ca="1">IF(Table2[[#This Row],[field of work]]="health",Table2[[#This Row],[income]],0)</f>
        <v>0</v>
      </c>
      <c r="BP126" s="5">
        <f ca="1">IF(Table2[[#This Row],[field of work]]="IT",Table2[[#This Row],[income]],0)</f>
        <v>0</v>
      </c>
      <c r="BQ126" s="5">
        <f ca="1">IF(Table2[[#This Row],[field of work]]="agriculture",Table2[[#This Row],[income]],0)</f>
        <v>0</v>
      </c>
      <c r="BR126" s="5">
        <f ca="1">IF(Table2[[#This Row],[field of work]]="contruction",Table2[[#This Row],[income]],0)</f>
        <v>47609</v>
      </c>
      <c r="BS126" s="6">
        <f ca="1">IF(Table2[[#This Row],[field of work]]="genral work",Table2[[#This Row],[income]],0)</f>
        <v>0</v>
      </c>
      <c r="BU126" s="4">
        <f ca="1">IF(Table2[[#This Row],[value of debts]]&gt;Table2[[#This Row],[income]],1,0)</f>
        <v>1</v>
      </c>
      <c r="BV126" s="6"/>
      <c r="BX126" s="4">
        <f ca="1">IF(Table2[[#This Row],[Net worth of person]]&gt;$BY$6,Table2[[#This Row],[age]],0)</f>
        <v>0</v>
      </c>
      <c r="BY126" s="6"/>
    </row>
    <row r="127" spans="2:77" x14ac:dyDescent="0.3">
      <c r="B127">
        <f t="shared" ca="1" si="32"/>
        <v>2</v>
      </c>
      <c r="C127" t="str">
        <f t="shared" ca="1" si="31"/>
        <v>women</v>
      </c>
      <c r="D127">
        <f t="shared" ca="1" si="33"/>
        <v>40</v>
      </c>
      <c r="E127">
        <f t="shared" ca="1" si="34"/>
        <v>5</v>
      </c>
      <c r="F127" t="str">
        <f t="shared" ca="1" si="35"/>
        <v>agriculture</v>
      </c>
      <c r="G127">
        <f t="shared" ca="1" si="36"/>
        <v>1</v>
      </c>
      <c r="H127">
        <f t="shared" ca="1" si="37"/>
        <v>0</v>
      </c>
      <c r="I127">
        <f t="shared" ca="1" si="38"/>
        <v>1</v>
      </c>
      <c r="J127">
        <f t="shared" ca="1" si="39"/>
        <v>2</v>
      </c>
      <c r="K127">
        <f t="shared" ca="1" si="40"/>
        <v>49004</v>
      </c>
      <c r="L127">
        <f t="shared" ca="1" si="41"/>
        <v>12</v>
      </c>
      <c r="M127" t="str">
        <f t="shared" ca="1" si="42"/>
        <v>Area 12</v>
      </c>
      <c r="N127">
        <f t="shared" ca="1" si="47"/>
        <v>196016</v>
      </c>
      <c r="O127">
        <f t="shared" ca="1" si="43"/>
        <v>89849.477491453406</v>
      </c>
      <c r="P127">
        <f t="shared" ca="1" si="48"/>
        <v>76535.106008412535</v>
      </c>
      <c r="Q127">
        <f t="shared" ca="1" si="44"/>
        <v>3202</v>
      </c>
      <c r="R127">
        <f t="shared" ca="1" si="49"/>
        <v>29990.280806173589</v>
      </c>
      <c r="S127">
        <f t="shared" ca="1" si="50"/>
        <v>27945.519504575612</v>
      </c>
      <c r="T127">
        <f t="shared" ca="1" si="51"/>
        <v>300496.62551298819</v>
      </c>
      <c r="U127">
        <f t="shared" ca="1" si="52"/>
        <v>123041.75829762699</v>
      </c>
      <c r="V127">
        <f t="shared" ca="1" si="53"/>
        <v>177454.86721536121</v>
      </c>
      <c r="X127" s="4">
        <f ca="1">IF(Table2[[#This Row],[Gnder]]="men",1,0)</f>
        <v>0</v>
      </c>
      <c r="Y127" s="5">
        <f ca="1">IF(Table2[[#This Row],[Gnder]]="women",1,0)</f>
        <v>1</v>
      </c>
      <c r="Z127" s="5"/>
      <c r="AA127" s="6"/>
      <c r="AB127" s="5"/>
      <c r="AC127" s="4">
        <f ca="1">IF(Table2[[#This Row],[field of work]]="teaching",1,0)</f>
        <v>0</v>
      </c>
      <c r="AD127" s="5">
        <f ca="1">IF(Table2[[#This Row],[field of work]]="health",1,0)</f>
        <v>0</v>
      </c>
      <c r="AE127" s="5">
        <f ca="1">IF(Table2[[#This Row],[field of work]]="IT",1,0)</f>
        <v>0</v>
      </c>
      <c r="AF127" s="5">
        <f ca="1">IF(Table2[[#This Row],[field of work]]="agriculture",1,0)</f>
        <v>1</v>
      </c>
      <c r="AG127" s="5">
        <f ca="1">IF(Table2[[#This Row],[field of work]]="contruction",1,0)</f>
        <v>0</v>
      </c>
      <c r="AH127" s="5">
        <f ca="1">IF(Table2[[#This Row],[field of work]]="genral work",1,0)</f>
        <v>0</v>
      </c>
      <c r="AI127" s="5"/>
      <c r="AJ127" s="5"/>
      <c r="AK127" s="5"/>
      <c r="AL127" s="5"/>
      <c r="AM127" s="5"/>
      <c r="AN127" s="6"/>
      <c r="AP127" s="16">
        <f t="shared" ca="1" si="45"/>
        <v>38267.553004206267</v>
      </c>
      <c r="AQ127" s="6"/>
      <c r="AR127" s="4">
        <f ca="1">IF(Table2[[#This Row],[Value of a person]]&gt;$AS$6,1,0)</f>
        <v>1</v>
      </c>
      <c r="AS127" s="5"/>
      <c r="AT127" s="5"/>
      <c r="AU127" s="6"/>
      <c r="AV127" s="23">
        <f ca="1">Table2[[#This Row],[Mortage left]]/Table2[[#This Row],[Value of house]]</f>
        <v>0.45837828285167237</v>
      </c>
      <c r="AW127" s="5">
        <f t="shared" ca="1" si="46"/>
        <v>0</v>
      </c>
      <c r="AX127" s="5"/>
      <c r="AY127" s="5"/>
      <c r="AZ127" s="4">
        <f ca="1">IF(Table2[[#This Row],[Area ]]="Area 1",Table2[[#This Row],[income]],0)</f>
        <v>0</v>
      </c>
      <c r="BA127" s="5">
        <f ca="1">IF(Table2[[#This Row],[Area ]]="Area 2",Table2[[#This Row],[income]],0)</f>
        <v>0</v>
      </c>
      <c r="BB127" s="5">
        <f ca="1">IF(Table2[[#This Row],[Area ]]="Area 3",Table2[[#This Row],[income]],0)</f>
        <v>0</v>
      </c>
      <c r="BC127" s="5">
        <f ca="1">IF(Table2[[#This Row],[Area ]]="Area 4",Table2[[#This Row],[income]],0)</f>
        <v>0</v>
      </c>
      <c r="BD127" s="5">
        <f ca="1">IF(Table2[[#This Row],[Area ]]="Area 5",Table2[[#This Row],[income]],0)</f>
        <v>0</v>
      </c>
      <c r="BE127" s="5">
        <f ca="1">IF(Table2[[#This Row],[Area ]]="Area 6",Table2[[#This Row],[income]],0)</f>
        <v>0</v>
      </c>
      <c r="BF127" s="5">
        <f ca="1">IF(Table2[[#This Row],[Area ]]="Area 7",Table2[[#This Row],[income]],0)</f>
        <v>0</v>
      </c>
      <c r="BG127" s="5">
        <f ca="1">IF(Table2[[#This Row],[Area ]]="Area 8",Table2[[#This Row],[income]],0)</f>
        <v>0</v>
      </c>
      <c r="BH127" s="5">
        <f ca="1">IF(Table2[[#This Row],[Area ]]="Area 9",Table2[[#This Row],[income]],0)</f>
        <v>0</v>
      </c>
      <c r="BI127" s="5">
        <f ca="1">IF(Table2[[#This Row],[Area ]]="Area 10",Table2[[#This Row],[income]],0)</f>
        <v>0</v>
      </c>
      <c r="BJ127" s="5">
        <f ca="1">IF(Table2[[#This Row],[Area ]]="Area 6",Table2[[#This Row],[income]],0)</f>
        <v>0</v>
      </c>
      <c r="BK127" s="5">
        <f ca="1">IF(Table2[[#This Row],[Area ]]="Area 12",Table2[[#This Row],[income]],0)</f>
        <v>49004</v>
      </c>
      <c r="BL127" s="5">
        <f ca="1">IF(Table2[[#This Row],[Area ]]="Area 13",Table2[[#This Row],[income]],0)</f>
        <v>0</v>
      </c>
      <c r="BM127" s="6">
        <f ca="1">IF(Table2[[#This Row],[Area ]]="Area 14",Table2[[#This Row],[income]],0)</f>
        <v>0</v>
      </c>
      <c r="BN127" s="4">
        <f ca="1">IF(Table2[[#This Row],[field of work]]="teaching",Table2[[#This Row],[income]],0)</f>
        <v>0</v>
      </c>
      <c r="BO127" s="5">
        <f ca="1">IF(Table2[[#This Row],[field of work]]="health",Table2[[#This Row],[income]],0)</f>
        <v>0</v>
      </c>
      <c r="BP127" s="5">
        <f ca="1">IF(Table2[[#This Row],[field of work]]="IT",Table2[[#This Row],[income]],0)</f>
        <v>0</v>
      </c>
      <c r="BQ127" s="5">
        <f ca="1">IF(Table2[[#This Row],[field of work]]="agriculture",Table2[[#This Row],[income]],0)</f>
        <v>49004</v>
      </c>
      <c r="BR127" s="5">
        <f ca="1">IF(Table2[[#This Row],[field of work]]="contruction",Table2[[#This Row],[income]],0)</f>
        <v>0</v>
      </c>
      <c r="BS127" s="6">
        <f ca="1">IF(Table2[[#This Row],[field of work]]="genral work",Table2[[#This Row],[income]],0)</f>
        <v>0</v>
      </c>
      <c r="BU127" s="4">
        <f ca="1">IF(Table2[[#This Row],[value of debts]]&gt;Table2[[#This Row],[income]],1,0)</f>
        <v>1</v>
      </c>
      <c r="BV127" s="6"/>
      <c r="BX127" s="4">
        <f ca="1">IF(Table2[[#This Row],[Net worth of person]]&gt;$BY$6,Table2[[#This Row],[age]],0)</f>
        <v>40</v>
      </c>
      <c r="BY127" s="6"/>
    </row>
    <row r="128" spans="2:77" x14ac:dyDescent="0.3">
      <c r="B128">
        <f t="shared" ca="1" si="32"/>
        <v>1</v>
      </c>
      <c r="C128" t="str">
        <f t="shared" ca="1" si="31"/>
        <v>men</v>
      </c>
      <c r="D128">
        <f t="shared" ca="1" si="33"/>
        <v>38</v>
      </c>
      <c r="E128">
        <f t="shared" ca="1" si="34"/>
        <v>1</v>
      </c>
      <c r="F128" t="str">
        <f t="shared" ca="1" si="35"/>
        <v>health</v>
      </c>
      <c r="G128">
        <f t="shared" ca="1" si="36"/>
        <v>3</v>
      </c>
      <c r="H128">
        <f t="shared" ca="1" si="37"/>
        <v>0</v>
      </c>
      <c r="I128">
        <f t="shared" ca="1" si="38"/>
        <v>2</v>
      </c>
      <c r="J128">
        <f t="shared" ca="1" si="39"/>
        <v>3</v>
      </c>
      <c r="K128">
        <f t="shared" ca="1" si="40"/>
        <v>76626</v>
      </c>
      <c r="L128">
        <f t="shared" ca="1" si="41"/>
        <v>10</v>
      </c>
      <c r="M128" t="str">
        <f t="shared" ca="1" si="42"/>
        <v>Area 10</v>
      </c>
      <c r="N128">
        <f t="shared" ca="1" si="47"/>
        <v>459756</v>
      </c>
      <c r="O128">
        <f t="shared" ca="1" si="43"/>
        <v>320229.20770379988</v>
      </c>
      <c r="P128">
        <f t="shared" ca="1" si="48"/>
        <v>226062.62694499118</v>
      </c>
      <c r="Q128">
        <f t="shared" ca="1" si="44"/>
        <v>221764</v>
      </c>
      <c r="R128">
        <f t="shared" ca="1" si="49"/>
        <v>2981.3823704746251</v>
      </c>
      <c r="S128">
        <f t="shared" ca="1" si="50"/>
        <v>56094.566157530586</v>
      </c>
      <c r="T128">
        <f t="shared" ca="1" si="51"/>
        <v>741913.19310252182</v>
      </c>
      <c r="U128">
        <f t="shared" ca="1" si="52"/>
        <v>544974.59007427457</v>
      </c>
      <c r="V128">
        <f t="shared" ca="1" si="53"/>
        <v>196938.60302824725</v>
      </c>
      <c r="X128" s="4">
        <f ca="1">IF(Table2[[#This Row],[Gnder]]="men",1,0)</f>
        <v>1</v>
      </c>
      <c r="Y128" s="5">
        <f ca="1">IF(Table2[[#This Row],[Gnder]]="women",1,0)</f>
        <v>0</v>
      </c>
      <c r="Z128" s="5"/>
      <c r="AA128" s="6"/>
      <c r="AB128" s="5"/>
      <c r="AC128" s="4">
        <f ca="1">IF(Table2[[#This Row],[field of work]]="teaching",1,0)</f>
        <v>0</v>
      </c>
      <c r="AD128" s="5">
        <f ca="1">IF(Table2[[#This Row],[field of work]]="health",1,0)</f>
        <v>1</v>
      </c>
      <c r="AE128" s="5">
        <f ca="1">IF(Table2[[#This Row],[field of work]]="IT",1,0)</f>
        <v>0</v>
      </c>
      <c r="AF128" s="5">
        <f ca="1">IF(Table2[[#This Row],[field of work]]="agriculture",1,0)</f>
        <v>0</v>
      </c>
      <c r="AG128" s="5">
        <f ca="1">IF(Table2[[#This Row],[field of work]]="contruction",1,0)</f>
        <v>0</v>
      </c>
      <c r="AH128" s="5">
        <f ca="1">IF(Table2[[#This Row],[field of work]]="genral work",1,0)</f>
        <v>0</v>
      </c>
      <c r="AI128" s="5"/>
      <c r="AJ128" s="5"/>
      <c r="AK128" s="5"/>
      <c r="AL128" s="5"/>
      <c r="AM128" s="5"/>
      <c r="AN128" s="6"/>
      <c r="AP128" s="16">
        <f t="shared" ca="1" si="45"/>
        <v>75354.208981663731</v>
      </c>
      <c r="AQ128" s="6"/>
      <c r="AR128" s="4">
        <f ca="1">IF(Table2[[#This Row],[Value of a person]]&gt;$AS$6,1,0)</f>
        <v>1</v>
      </c>
      <c r="AS128" s="5"/>
      <c r="AT128" s="5"/>
      <c r="AU128" s="6"/>
      <c r="AV128" s="23">
        <f ca="1">Table2[[#This Row],[Mortage left]]/Table2[[#This Row],[Value of house]]</f>
        <v>0.69651990991699919</v>
      </c>
      <c r="AW128" s="5">
        <f t="shared" ca="1" si="46"/>
        <v>0</v>
      </c>
      <c r="AX128" s="5"/>
      <c r="AY128" s="5"/>
      <c r="AZ128" s="4">
        <f ca="1">IF(Table2[[#This Row],[Area ]]="Area 1",Table2[[#This Row],[income]],0)</f>
        <v>0</v>
      </c>
      <c r="BA128" s="5">
        <f ca="1">IF(Table2[[#This Row],[Area ]]="Area 2",Table2[[#This Row],[income]],0)</f>
        <v>0</v>
      </c>
      <c r="BB128" s="5">
        <f ca="1">IF(Table2[[#This Row],[Area ]]="Area 3",Table2[[#This Row],[income]],0)</f>
        <v>0</v>
      </c>
      <c r="BC128" s="5">
        <f ca="1">IF(Table2[[#This Row],[Area ]]="Area 4",Table2[[#This Row],[income]],0)</f>
        <v>0</v>
      </c>
      <c r="BD128" s="5">
        <f ca="1">IF(Table2[[#This Row],[Area ]]="Area 5",Table2[[#This Row],[income]],0)</f>
        <v>0</v>
      </c>
      <c r="BE128" s="5">
        <f ca="1">IF(Table2[[#This Row],[Area ]]="Area 6",Table2[[#This Row],[income]],0)</f>
        <v>0</v>
      </c>
      <c r="BF128" s="5">
        <f ca="1">IF(Table2[[#This Row],[Area ]]="Area 7",Table2[[#This Row],[income]],0)</f>
        <v>0</v>
      </c>
      <c r="BG128" s="5">
        <f ca="1">IF(Table2[[#This Row],[Area ]]="Area 8",Table2[[#This Row],[income]],0)</f>
        <v>0</v>
      </c>
      <c r="BH128" s="5">
        <f ca="1">IF(Table2[[#This Row],[Area ]]="Area 9",Table2[[#This Row],[income]],0)</f>
        <v>0</v>
      </c>
      <c r="BI128" s="5">
        <f ca="1">IF(Table2[[#This Row],[Area ]]="Area 10",Table2[[#This Row],[income]],0)</f>
        <v>76626</v>
      </c>
      <c r="BJ128" s="5">
        <f ca="1">IF(Table2[[#This Row],[Area ]]="Area 6",Table2[[#This Row],[income]],0)</f>
        <v>0</v>
      </c>
      <c r="BK128" s="5">
        <f ca="1">IF(Table2[[#This Row],[Area ]]="Area 12",Table2[[#This Row],[income]],0)</f>
        <v>0</v>
      </c>
      <c r="BL128" s="5">
        <f ca="1">IF(Table2[[#This Row],[Area ]]="Area 13",Table2[[#This Row],[income]],0)</f>
        <v>0</v>
      </c>
      <c r="BM128" s="6">
        <f ca="1">IF(Table2[[#This Row],[Area ]]="Area 14",Table2[[#This Row],[income]],0)</f>
        <v>0</v>
      </c>
      <c r="BN128" s="4">
        <f ca="1">IF(Table2[[#This Row],[field of work]]="teaching",Table2[[#This Row],[income]],0)</f>
        <v>0</v>
      </c>
      <c r="BO128" s="5">
        <f ca="1">IF(Table2[[#This Row],[field of work]]="health",Table2[[#This Row],[income]],0)</f>
        <v>76626</v>
      </c>
      <c r="BP128" s="5">
        <f ca="1">IF(Table2[[#This Row],[field of work]]="IT",Table2[[#This Row],[income]],0)</f>
        <v>0</v>
      </c>
      <c r="BQ128" s="5">
        <f ca="1">IF(Table2[[#This Row],[field of work]]="agriculture",Table2[[#This Row],[income]],0)</f>
        <v>0</v>
      </c>
      <c r="BR128" s="5">
        <f ca="1">IF(Table2[[#This Row],[field of work]]="contruction",Table2[[#This Row],[income]],0)</f>
        <v>0</v>
      </c>
      <c r="BS128" s="6">
        <f ca="1">IF(Table2[[#This Row],[field of work]]="genral work",Table2[[#This Row],[income]],0)</f>
        <v>0</v>
      </c>
      <c r="BU128" s="4">
        <f ca="1">IF(Table2[[#This Row],[value of debts]]&gt;Table2[[#This Row],[income]],1,0)</f>
        <v>1</v>
      </c>
      <c r="BV128" s="6"/>
      <c r="BX128" s="4">
        <f ca="1">IF(Table2[[#This Row],[Net worth of person]]&gt;$BY$6,Table2[[#This Row],[age]],0)</f>
        <v>38</v>
      </c>
      <c r="BY128" s="6"/>
    </row>
    <row r="129" spans="2:77" x14ac:dyDescent="0.3">
      <c r="B129">
        <f t="shared" ca="1" si="32"/>
        <v>1</v>
      </c>
      <c r="C129" t="str">
        <f t="shared" ca="1" si="31"/>
        <v>men</v>
      </c>
      <c r="D129">
        <f t="shared" ca="1" si="33"/>
        <v>28</v>
      </c>
      <c r="E129">
        <f t="shared" ca="1" si="34"/>
        <v>1</v>
      </c>
      <c r="F129" t="str">
        <f t="shared" ca="1" si="35"/>
        <v>health</v>
      </c>
      <c r="G129">
        <f t="shared" ca="1" si="36"/>
        <v>2</v>
      </c>
      <c r="H129">
        <f t="shared" ca="1" si="37"/>
        <v>0</v>
      </c>
      <c r="I129">
        <f t="shared" ca="1" si="38"/>
        <v>4</v>
      </c>
      <c r="J129">
        <f t="shared" ca="1" si="39"/>
        <v>3</v>
      </c>
      <c r="K129">
        <f t="shared" ca="1" si="40"/>
        <v>64518</v>
      </c>
      <c r="L129">
        <f t="shared" ca="1" si="41"/>
        <v>1</v>
      </c>
      <c r="M129" t="str">
        <f t="shared" ca="1" si="42"/>
        <v>Area 1</v>
      </c>
      <c r="N129">
        <f t="shared" ca="1" si="47"/>
        <v>193554</v>
      </c>
      <c r="O129">
        <f t="shared" ca="1" si="43"/>
        <v>98136.548341176138</v>
      </c>
      <c r="P129">
        <f t="shared" ca="1" si="48"/>
        <v>70623.004912974458</v>
      </c>
      <c r="Q129">
        <f t="shared" ca="1" si="44"/>
        <v>41889</v>
      </c>
      <c r="R129">
        <f t="shared" ca="1" si="49"/>
        <v>91230.906834406574</v>
      </c>
      <c r="S129">
        <f t="shared" ca="1" si="50"/>
        <v>21744.46012420065</v>
      </c>
      <c r="T129">
        <f t="shared" ca="1" si="51"/>
        <v>285921.4650371751</v>
      </c>
      <c r="U129">
        <f t="shared" ca="1" si="52"/>
        <v>231256.4551755827</v>
      </c>
      <c r="V129">
        <f t="shared" ca="1" si="53"/>
        <v>54665.009861592407</v>
      </c>
      <c r="X129" s="4">
        <f ca="1">IF(Table2[[#This Row],[Gnder]]="men",1,0)</f>
        <v>1</v>
      </c>
      <c r="Y129" s="5">
        <f ca="1">IF(Table2[[#This Row],[Gnder]]="women",1,0)</f>
        <v>0</v>
      </c>
      <c r="Z129" s="5"/>
      <c r="AA129" s="6"/>
      <c r="AB129" s="5"/>
      <c r="AC129" s="4">
        <f ca="1">IF(Table2[[#This Row],[field of work]]="teaching",1,0)</f>
        <v>0</v>
      </c>
      <c r="AD129" s="5">
        <f ca="1">IF(Table2[[#This Row],[field of work]]="health",1,0)</f>
        <v>1</v>
      </c>
      <c r="AE129" s="5">
        <f ca="1">IF(Table2[[#This Row],[field of work]]="IT",1,0)</f>
        <v>0</v>
      </c>
      <c r="AF129" s="5">
        <f ca="1">IF(Table2[[#This Row],[field of work]]="agriculture",1,0)</f>
        <v>0</v>
      </c>
      <c r="AG129" s="5">
        <f ca="1">IF(Table2[[#This Row],[field of work]]="contruction",1,0)</f>
        <v>0</v>
      </c>
      <c r="AH129" s="5">
        <f ca="1">IF(Table2[[#This Row],[field of work]]="genral work",1,0)</f>
        <v>0</v>
      </c>
      <c r="AI129" s="5"/>
      <c r="AJ129" s="5"/>
      <c r="AK129" s="5"/>
      <c r="AL129" s="5"/>
      <c r="AM129" s="5"/>
      <c r="AN129" s="6"/>
      <c r="AP129" s="16">
        <f t="shared" ca="1" si="45"/>
        <v>23541.001637658152</v>
      </c>
      <c r="AQ129" s="6"/>
      <c r="AR129" s="4">
        <f ca="1">IF(Table2[[#This Row],[Value of a person]]&gt;$AS$6,1,0)</f>
        <v>1</v>
      </c>
      <c r="AS129" s="5"/>
      <c r="AT129" s="5"/>
      <c r="AU129" s="6"/>
      <c r="AV129" s="23">
        <f ca="1">Table2[[#This Row],[Mortage left]]/Table2[[#This Row],[Value of house]]</f>
        <v>0.50702412939632424</v>
      </c>
      <c r="AW129" s="5">
        <f t="shared" ca="1" si="46"/>
        <v>0</v>
      </c>
      <c r="AX129" s="5"/>
      <c r="AY129" s="5"/>
      <c r="AZ129" s="4">
        <f ca="1">IF(Table2[[#This Row],[Area ]]="Area 1",Table2[[#This Row],[income]],0)</f>
        <v>64518</v>
      </c>
      <c r="BA129" s="5">
        <f ca="1">IF(Table2[[#This Row],[Area ]]="Area 2",Table2[[#This Row],[income]],0)</f>
        <v>0</v>
      </c>
      <c r="BB129" s="5">
        <f ca="1">IF(Table2[[#This Row],[Area ]]="Area 3",Table2[[#This Row],[income]],0)</f>
        <v>0</v>
      </c>
      <c r="BC129" s="5">
        <f ca="1">IF(Table2[[#This Row],[Area ]]="Area 4",Table2[[#This Row],[income]],0)</f>
        <v>0</v>
      </c>
      <c r="BD129" s="5">
        <f ca="1">IF(Table2[[#This Row],[Area ]]="Area 5",Table2[[#This Row],[income]],0)</f>
        <v>0</v>
      </c>
      <c r="BE129" s="5">
        <f ca="1">IF(Table2[[#This Row],[Area ]]="Area 6",Table2[[#This Row],[income]],0)</f>
        <v>0</v>
      </c>
      <c r="BF129" s="5">
        <f ca="1">IF(Table2[[#This Row],[Area ]]="Area 7",Table2[[#This Row],[income]],0)</f>
        <v>0</v>
      </c>
      <c r="BG129" s="5">
        <f ca="1">IF(Table2[[#This Row],[Area ]]="Area 8",Table2[[#This Row],[income]],0)</f>
        <v>0</v>
      </c>
      <c r="BH129" s="5">
        <f ca="1">IF(Table2[[#This Row],[Area ]]="Area 9",Table2[[#This Row],[income]],0)</f>
        <v>0</v>
      </c>
      <c r="BI129" s="5">
        <f ca="1">IF(Table2[[#This Row],[Area ]]="Area 10",Table2[[#This Row],[income]],0)</f>
        <v>0</v>
      </c>
      <c r="BJ129" s="5">
        <f ca="1">IF(Table2[[#This Row],[Area ]]="Area 6",Table2[[#This Row],[income]],0)</f>
        <v>0</v>
      </c>
      <c r="BK129" s="5">
        <f ca="1">IF(Table2[[#This Row],[Area ]]="Area 12",Table2[[#This Row],[income]],0)</f>
        <v>0</v>
      </c>
      <c r="BL129" s="5">
        <f ca="1">IF(Table2[[#This Row],[Area ]]="Area 13",Table2[[#This Row],[income]],0)</f>
        <v>0</v>
      </c>
      <c r="BM129" s="6">
        <f ca="1">IF(Table2[[#This Row],[Area ]]="Area 14",Table2[[#This Row],[income]],0)</f>
        <v>0</v>
      </c>
      <c r="BN129" s="4">
        <f ca="1">IF(Table2[[#This Row],[field of work]]="teaching",Table2[[#This Row],[income]],0)</f>
        <v>0</v>
      </c>
      <c r="BO129" s="5">
        <f ca="1">IF(Table2[[#This Row],[field of work]]="health",Table2[[#This Row],[income]],0)</f>
        <v>64518</v>
      </c>
      <c r="BP129" s="5">
        <f ca="1">IF(Table2[[#This Row],[field of work]]="IT",Table2[[#This Row],[income]],0)</f>
        <v>0</v>
      </c>
      <c r="BQ129" s="5">
        <f ca="1">IF(Table2[[#This Row],[field of work]]="agriculture",Table2[[#This Row],[income]],0)</f>
        <v>0</v>
      </c>
      <c r="BR129" s="5">
        <f ca="1">IF(Table2[[#This Row],[field of work]]="contruction",Table2[[#This Row],[income]],0)</f>
        <v>0</v>
      </c>
      <c r="BS129" s="6">
        <f ca="1">IF(Table2[[#This Row],[field of work]]="genral work",Table2[[#This Row],[income]],0)</f>
        <v>0</v>
      </c>
      <c r="BU129" s="4">
        <f ca="1">IF(Table2[[#This Row],[value of debts]]&gt;Table2[[#This Row],[income]],1,0)</f>
        <v>1</v>
      </c>
      <c r="BV129" s="6"/>
      <c r="BX129" s="4">
        <f ca="1">IF(Table2[[#This Row],[Net worth of person]]&gt;$BY$6,Table2[[#This Row],[age]],0)</f>
        <v>0</v>
      </c>
      <c r="BY129" s="6"/>
    </row>
    <row r="130" spans="2:77" x14ac:dyDescent="0.3">
      <c r="B130">
        <f t="shared" ca="1" si="32"/>
        <v>2</v>
      </c>
      <c r="C130" t="str">
        <f t="shared" ca="1" si="31"/>
        <v>women</v>
      </c>
      <c r="D130">
        <f t="shared" ca="1" si="33"/>
        <v>33</v>
      </c>
      <c r="E130">
        <f t="shared" ca="1" si="34"/>
        <v>4</v>
      </c>
      <c r="F130" t="str">
        <f t="shared" ca="1" si="35"/>
        <v>genral work</v>
      </c>
      <c r="G130">
        <f t="shared" ca="1" si="36"/>
        <v>4</v>
      </c>
      <c r="H130">
        <f t="shared" ca="1" si="37"/>
        <v>0</v>
      </c>
      <c r="I130">
        <f t="shared" ca="1" si="38"/>
        <v>3</v>
      </c>
      <c r="J130">
        <f t="shared" ca="1" si="39"/>
        <v>1</v>
      </c>
      <c r="K130">
        <f t="shared" ca="1" si="40"/>
        <v>81134</v>
      </c>
      <c r="L130">
        <f t="shared" ca="1" si="41"/>
        <v>4</v>
      </c>
      <c r="M130" t="str">
        <f t="shared" ca="1" si="42"/>
        <v>Area 4</v>
      </c>
      <c r="N130">
        <f t="shared" ca="1" si="47"/>
        <v>243402</v>
      </c>
      <c r="O130">
        <f t="shared" ca="1" si="43"/>
        <v>66183.463733548182</v>
      </c>
      <c r="P130">
        <f t="shared" ca="1" si="48"/>
        <v>51198.562601533398</v>
      </c>
      <c r="Q130">
        <f t="shared" ca="1" si="44"/>
        <v>32205</v>
      </c>
      <c r="R130">
        <f t="shared" ca="1" si="49"/>
        <v>104056.54515027849</v>
      </c>
      <c r="S130">
        <f t="shared" ca="1" si="50"/>
        <v>87774.61837729637</v>
      </c>
      <c r="T130">
        <f t="shared" ca="1" si="51"/>
        <v>382375.18097882974</v>
      </c>
      <c r="U130">
        <f t="shared" ca="1" si="52"/>
        <v>202445.00888382667</v>
      </c>
      <c r="V130">
        <f t="shared" ca="1" si="53"/>
        <v>179930.17209500307</v>
      </c>
      <c r="X130" s="4">
        <f ca="1">IF(Table2[[#This Row],[Gnder]]="men",1,0)</f>
        <v>0</v>
      </c>
      <c r="Y130" s="5">
        <f ca="1">IF(Table2[[#This Row],[Gnder]]="women",1,0)</f>
        <v>1</v>
      </c>
      <c r="Z130" s="5"/>
      <c r="AA130" s="6"/>
      <c r="AB130" s="5"/>
      <c r="AC130" s="4">
        <f ca="1">IF(Table2[[#This Row],[field of work]]="teaching",1,0)</f>
        <v>0</v>
      </c>
      <c r="AD130" s="5">
        <f ca="1">IF(Table2[[#This Row],[field of work]]="health",1,0)</f>
        <v>0</v>
      </c>
      <c r="AE130" s="5">
        <f ca="1">IF(Table2[[#This Row],[field of work]]="IT",1,0)</f>
        <v>0</v>
      </c>
      <c r="AF130" s="5">
        <f ca="1">IF(Table2[[#This Row],[field of work]]="agriculture",1,0)</f>
        <v>0</v>
      </c>
      <c r="AG130" s="5">
        <f ca="1">IF(Table2[[#This Row],[field of work]]="contruction",1,0)</f>
        <v>0</v>
      </c>
      <c r="AH130" s="5">
        <f ca="1">IF(Table2[[#This Row],[field of work]]="genral work",1,0)</f>
        <v>1</v>
      </c>
      <c r="AI130" s="5"/>
      <c r="AJ130" s="5"/>
      <c r="AK130" s="5"/>
      <c r="AL130" s="5"/>
      <c r="AM130" s="5"/>
      <c r="AN130" s="6"/>
      <c r="AP130" s="16">
        <f t="shared" ca="1" si="45"/>
        <v>51198.562601533398</v>
      </c>
      <c r="AQ130" s="6"/>
      <c r="AR130" s="4">
        <f ca="1">IF(Table2[[#This Row],[Value of a person]]&gt;$AS$6,1,0)</f>
        <v>1</v>
      </c>
      <c r="AS130" s="5"/>
      <c r="AT130" s="5"/>
      <c r="AU130" s="6"/>
      <c r="AV130" s="23">
        <f ca="1">Table2[[#This Row],[Mortage left]]/Table2[[#This Row],[Value of house]]</f>
        <v>0.27191010646399039</v>
      </c>
      <c r="AW130" s="5">
        <f t="shared" ca="1" si="46"/>
        <v>1</v>
      </c>
      <c r="AX130" s="5"/>
      <c r="AY130" s="5"/>
      <c r="AZ130" s="4">
        <f ca="1">IF(Table2[[#This Row],[Area ]]="Area 1",Table2[[#This Row],[income]],0)</f>
        <v>0</v>
      </c>
      <c r="BA130" s="5">
        <f ca="1">IF(Table2[[#This Row],[Area ]]="Area 2",Table2[[#This Row],[income]],0)</f>
        <v>0</v>
      </c>
      <c r="BB130" s="5">
        <f ca="1">IF(Table2[[#This Row],[Area ]]="Area 3",Table2[[#This Row],[income]],0)</f>
        <v>0</v>
      </c>
      <c r="BC130" s="5">
        <f ca="1">IF(Table2[[#This Row],[Area ]]="Area 4",Table2[[#This Row],[income]],0)</f>
        <v>81134</v>
      </c>
      <c r="BD130" s="5">
        <f ca="1">IF(Table2[[#This Row],[Area ]]="Area 5",Table2[[#This Row],[income]],0)</f>
        <v>0</v>
      </c>
      <c r="BE130" s="5">
        <f ca="1">IF(Table2[[#This Row],[Area ]]="Area 6",Table2[[#This Row],[income]],0)</f>
        <v>0</v>
      </c>
      <c r="BF130" s="5">
        <f ca="1">IF(Table2[[#This Row],[Area ]]="Area 7",Table2[[#This Row],[income]],0)</f>
        <v>0</v>
      </c>
      <c r="BG130" s="5">
        <f ca="1">IF(Table2[[#This Row],[Area ]]="Area 8",Table2[[#This Row],[income]],0)</f>
        <v>0</v>
      </c>
      <c r="BH130" s="5">
        <f ca="1">IF(Table2[[#This Row],[Area ]]="Area 9",Table2[[#This Row],[income]],0)</f>
        <v>0</v>
      </c>
      <c r="BI130" s="5">
        <f ca="1">IF(Table2[[#This Row],[Area ]]="Area 10",Table2[[#This Row],[income]],0)</f>
        <v>0</v>
      </c>
      <c r="BJ130" s="5">
        <f ca="1">IF(Table2[[#This Row],[Area ]]="Area 6",Table2[[#This Row],[income]],0)</f>
        <v>0</v>
      </c>
      <c r="BK130" s="5">
        <f ca="1">IF(Table2[[#This Row],[Area ]]="Area 12",Table2[[#This Row],[income]],0)</f>
        <v>0</v>
      </c>
      <c r="BL130" s="5">
        <f ca="1">IF(Table2[[#This Row],[Area ]]="Area 13",Table2[[#This Row],[income]],0)</f>
        <v>0</v>
      </c>
      <c r="BM130" s="6">
        <f ca="1">IF(Table2[[#This Row],[Area ]]="Area 14",Table2[[#This Row],[income]],0)</f>
        <v>0</v>
      </c>
      <c r="BN130" s="4">
        <f ca="1">IF(Table2[[#This Row],[field of work]]="teaching",Table2[[#This Row],[income]],0)</f>
        <v>0</v>
      </c>
      <c r="BO130" s="5">
        <f ca="1">IF(Table2[[#This Row],[field of work]]="health",Table2[[#This Row],[income]],0)</f>
        <v>0</v>
      </c>
      <c r="BP130" s="5">
        <f ca="1">IF(Table2[[#This Row],[field of work]]="IT",Table2[[#This Row],[income]],0)</f>
        <v>0</v>
      </c>
      <c r="BQ130" s="5">
        <f ca="1">IF(Table2[[#This Row],[field of work]]="agriculture",Table2[[#This Row],[income]],0)</f>
        <v>0</v>
      </c>
      <c r="BR130" s="5">
        <f ca="1">IF(Table2[[#This Row],[field of work]]="contruction",Table2[[#This Row],[income]],0)</f>
        <v>0</v>
      </c>
      <c r="BS130" s="6">
        <f ca="1">IF(Table2[[#This Row],[field of work]]="genral work",Table2[[#This Row],[income]],0)</f>
        <v>81134</v>
      </c>
      <c r="BU130" s="4">
        <f ca="1">IF(Table2[[#This Row],[value of debts]]&gt;Table2[[#This Row],[income]],1,0)</f>
        <v>1</v>
      </c>
      <c r="BV130" s="6"/>
      <c r="BX130" s="4">
        <f ca="1">IF(Table2[[#This Row],[Net worth of person]]&gt;$BY$6,Table2[[#This Row],[age]],0)</f>
        <v>33</v>
      </c>
      <c r="BY130" s="6"/>
    </row>
    <row r="131" spans="2:77" x14ac:dyDescent="0.3">
      <c r="B131">
        <f t="shared" ca="1" si="32"/>
        <v>1</v>
      </c>
      <c r="C131" t="str">
        <f t="shared" ca="1" si="31"/>
        <v>men</v>
      </c>
      <c r="D131">
        <f t="shared" ca="1" si="33"/>
        <v>41</v>
      </c>
      <c r="E131">
        <f t="shared" ca="1" si="34"/>
        <v>6</v>
      </c>
      <c r="F131" t="str">
        <f t="shared" ca="1" si="35"/>
        <v>contruction</v>
      </c>
      <c r="G131">
        <f t="shared" ca="1" si="36"/>
        <v>3</v>
      </c>
      <c r="H131">
        <f t="shared" ca="1" si="37"/>
        <v>0</v>
      </c>
      <c r="I131">
        <f t="shared" ca="1" si="38"/>
        <v>2</v>
      </c>
      <c r="J131">
        <f t="shared" ca="1" si="39"/>
        <v>2</v>
      </c>
      <c r="K131">
        <f t="shared" ca="1" si="40"/>
        <v>30360</v>
      </c>
      <c r="L131">
        <f t="shared" ca="1" si="41"/>
        <v>11</v>
      </c>
      <c r="M131" t="str">
        <f t="shared" ca="1" si="42"/>
        <v>Area 11</v>
      </c>
      <c r="N131">
        <f t="shared" ca="1" si="47"/>
        <v>182160</v>
      </c>
      <c r="O131">
        <f t="shared" ca="1" si="43"/>
        <v>279.34093395216956</v>
      </c>
      <c r="P131">
        <f t="shared" ca="1" si="48"/>
        <v>5758.5456837256879</v>
      </c>
      <c r="Q131">
        <f t="shared" ca="1" si="44"/>
        <v>3461</v>
      </c>
      <c r="R131">
        <f t="shared" ca="1" si="49"/>
        <v>7841.8701939908133</v>
      </c>
      <c r="S131">
        <f t="shared" ca="1" si="50"/>
        <v>21630.022476234539</v>
      </c>
      <c r="T131">
        <f t="shared" ca="1" si="51"/>
        <v>209548.56815996021</v>
      </c>
      <c r="U131">
        <f t="shared" ca="1" si="52"/>
        <v>11582.211127942983</v>
      </c>
      <c r="V131">
        <f t="shared" ca="1" si="53"/>
        <v>197966.35703201723</v>
      </c>
      <c r="X131" s="4">
        <f ca="1">IF(Table2[[#This Row],[Gnder]]="men",1,0)</f>
        <v>1</v>
      </c>
      <c r="Y131" s="5">
        <f ca="1">IF(Table2[[#This Row],[Gnder]]="women",1,0)</f>
        <v>0</v>
      </c>
      <c r="Z131" s="5"/>
      <c r="AA131" s="6"/>
      <c r="AB131" s="5"/>
      <c r="AC131" s="4">
        <f ca="1">IF(Table2[[#This Row],[field of work]]="teaching",1,0)</f>
        <v>0</v>
      </c>
      <c r="AD131" s="5">
        <f ca="1">IF(Table2[[#This Row],[field of work]]="health",1,0)</f>
        <v>0</v>
      </c>
      <c r="AE131" s="5">
        <f ca="1">IF(Table2[[#This Row],[field of work]]="IT",1,0)</f>
        <v>0</v>
      </c>
      <c r="AF131" s="5">
        <f ca="1">IF(Table2[[#This Row],[field of work]]="agriculture",1,0)</f>
        <v>0</v>
      </c>
      <c r="AG131" s="5">
        <f ca="1">IF(Table2[[#This Row],[field of work]]="contruction",1,0)</f>
        <v>1</v>
      </c>
      <c r="AH131" s="5">
        <f ca="1">IF(Table2[[#This Row],[field of work]]="genral work",1,0)</f>
        <v>0</v>
      </c>
      <c r="AI131" s="5"/>
      <c r="AJ131" s="5"/>
      <c r="AK131" s="5"/>
      <c r="AL131" s="5"/>
      <c r="AM131" s="5"/>
      <c r="AN131" s="6"/>
      <c r="AP131" s="16">
        <f t="shared" ca="1" si="45"/>
        <v>2879.272841862844</v>
      </c>
      <c r="AQ131" s="6"/>
      <c r="AR131" s="4">
        <f ca="1">IF(Table2[[#This Row],[Value of a person]]&gt;$AS$6,1,0)</f>
        <v>1</v>
      </c>
      <c r="AS131" s="5"/>
      <c r="AT131" s="5"/>
      <c r="AU131" s="6"/>
      <c r="AV131" s="23">
        <f ca="1">Table2[[#This Row],[Mortage left]]/Table2[[#This Row],[Value of house]]</f>
        <v>1.5334921714545979E-3</v>
      </c>
      <c r="AW131" s="5">
        <f t="shared" ca="1" si="46"/>
        <v>1</v>
      </c>
      <c r="AX131" s="5"/>
      <c r="AY131" s="5"/>
      <c r="AZ131" s="4">
        <f ca="1">IF(Table2[[#This Row],[Area ]]="Area 1",Table2[[#This Row],[income]],0)</f>
        <v>0</v>
      </c>
      <c r="BA131" s="5">
        <f ca="1">IF(Table2[[#This Row],[Area ]]="Area 2",Table2[[#This Row],[income]],0)</f>
        <v>0</v>
      </c>
      <c r="BB131" s="5">
        <f ca="1">IF(Table2[[#This Row],[Area ]]="Area 3",Table2[[#This Row],[income]],0)</f>
        <v>0</v>
      </c>
      <c r="BC131" s="5">
        <f ca="1">IF(Table2[[#This Row],[Area ]]="Area 4",Table2[[#This Row],[income]],0)</f>
        <v>0</v>
      </c>
      <c r="BD131" s="5">
        <f ca="1">IF(Table2[[#This Row],[Area ]]="Area 5",Table2[[#This Row],[income]],0)</f>
        <v>0</v>
      </c>
      <c r="BE131" s="5">
        <f ca="1">IF(Table2[[#This Row],[Area ]]="Area 6",Table2[[#This Row],[income]],0)</f>
        <v>0</v>
      </c>
      <c r="BF131" s="5">
        <f ca="1">IF(Table2[[#This Row],[Area ]]="Area 7",Table2[[#This Row],[income]],0)</f>
        <v>0</v>
      </c>
      <c r="BG131" s="5">
        <f ca="1">IF(Table2[[#This Row],[Area ]]="Area 8",Table2[[#This Row],[income]],0)</f>
        <v>0</v>
      </c>
      <c r="BH131" s="5">
        <f ca="1">IF(Table2[[#This Row],[Area ]]="Area 9",Table2[[#This Row],[income]],0)</f>
        <v>0</v>
      </c>
      <c r="BI131" s="5">
        <f ca="1">IF(Table2[[#This Row],[Area ]]="Area 10",Table2[[#This Row],[income]],0)</f>
        <v>0</v>
      </c>
      <c r="BJ131" s="5">
        <f ca="1">IF(Table2[[#This Row],[Area ]]="Area 6",Table2[[#This Row],[income]],0)</f>
        <v>0</v>
      </c>
      <c r="BK131" s="5">
        <f ca="1">IF(Table2[[#This Row],[Area ]]="Area 12",Table2[[#This Row],[income]],0)</f>
        <v>0</v>
      </c>
      <c r="BL131" s="5">
        <f ca="1">IF(Table2[[#This Row],[Area ]]="Area 13",Table2[[#This Row],[income]],0)</f>
        <v>0</v>
      </c>
      <c r="BM131" s="6">
        <f ca="1">IF(Table2[[#This Row],[Area ]]="Area 14",Table2[[#This Row],[income]],0)</f>
        <v>0</v>
      </c>
      <c r="BN131" s="4">
        <f ca="1">IF(Table2[[#This Row],[field of work]]="teaching",Table2[[#This Row],[income]],0)</f>
        <v>0</v>
      </c>
      <c r="BO131" s="5">
        <f ca="1">IF(Table2[[#This Row],[field of work]]="health",Table2[[#This Row],[income]],0)</f>
        <v>0</v>
      </c>
      <c r="BP131" s="5">
        <f ca="1">IF(Table2[[#This Row],[field of work]]="IT",Table2[[#This Row],[income]],0)</f>
        <v>0</v>
      </c>
      <c r="BQ131" s="5">
        <f ca="1">IF(Table2[[#This Row],[field of work]]="agriculture",Table2[[#This Row],[income]],0)</f>
        <v>0</v>
      </c>
      <c r="BR131" s="5">
        <f ca="1">IF(Table2[[#This Row],[field of work]]="contruction",Table2[[#This Row],[income]],0)</f>
        <v>30360</v>
      </c>
      <c r="BS131" s="6">
        <f ca="1">IF(Table2[[#This Row],[field of work]]="genral work",Table2[[#This Row],[income]],0)</f>
        <v>0</v>
      </c>
      <c r="BU131" s="4">
        <f ca="1">IF(Table2[[#This Row],[value of debts]]&gt;Table2[[#This Row],[income]],1,0)</f>
        <v>0</v>
      </c>
      <c r="BV131" s="6"/>
      <c r="BX131" s="4">
        <f ca="1">IF(Table2[[#This Row],[Net worth of person]]&gt;$BY$6,Table2[[#This Row],[age]],0)</f>
        <v>41</v>
      </c>
      <c r="BY131" s="6"/>
    </row>
    <row r="132" spans="2:77" x14ac:dyDescent="0.3">
      <c r="B132">
        <f t="shared" ca="1" si="32"/>
        <v>1</v>
      </c>
      <c r="C132" t="str">
        <f t="shared" ca="1" si="31"/>
        <v>men</v>
      </c>
      <c r="D132">
        <f t="shared" ca="1" si="33"/>
        <v>30</v>
      </c>
      <c r="E132">
        <f t="shared" ca="1" si="34"/>
        <v>3</v>
      </c>
      <c r="F132" t="str">
        <f t="shared" ca="1" si="35"/>
        <v>teaching</v>
      </c>
      <c r="G132">
        <f t="shared" ca="1" si="36"/>
        <v>2</v>
      </c>
      <c r="H132">
        <f t="shared" ca="1" si="37"/>
        <v>0</v>
      </c>
      <c r="I132">
        <f t="shared" ca="1" si="38"/>
        <v>1</v>
      </c>
      <c r="J132">
        <f t="shared" ca="1" si="39"/>
        <v>1</v>
      </c>
      <c r="K132">
        <f t="shared" ca="1" si="40"/>
        <v>61884</v>
      </c>
      <c r="L132">
        <f t="shared" ca="1" si="41"/>
        <v>11</v>
      </c>
      <c r="M132" t="str">
        <f t="shared" ca="1" si="42"/>
        <v>Area 11</v>
      </c>
      <c r="N132">
        <f t="shared" ca="1" si="47"/>
        <v>371304</v>
      </c>
      <c r="O132">
        <f t="shared" ca="1" si="43"/>
        <v>228934.63503072131</v>
      </c>
      <c r="P132">
        <f t="shared" ca="1" si="48"/>
        <v>21967.811608064527</v>
      </c>
      <c r="Q132">
        <f t="shared" ca="1" si="44"/>
        <v>8112</v>
      </c>
      <c r="R132">
        <f t="shared" ca="1" si="49"/>
        <v>1118.1663663936192</v>
      </c>
      <c r="S132">
        <f t="shared" ca="1" si="50"/>
        <v>78222.954196506529</v>
      </c>
      <c r="T132">
        <f t="shared" ca="1" si="51"/>
        <v>471494.76580457104</v>
      </c>
      <c r="U132">
        <f t="shared" ca="1" si="52"/>
        <v>238164.80139711493</v>
      </c>
      <c r="V132">
        <f t="shared" ca="1" si="53"/>
        <v>233329.96440745611</v>
      </c>
      <c r="X132" s="4">
        <f ca="1">IF(Table2[[#This Row],[Gnder]]="men",1,0)</f>
        <v>1</v>
      </c>
      <c r="Y132" s="5">
        <f ca="1">IF(Table2[[#This Row],[Gnder]]="women",1,0)</f>
        <v>0</v>
      </c>
      <c r="Z132" s="5"/>
      <c r="AA132" s="6"/>
      <c r="AB132" s="5"/>
      <c r="AC132" s="4">
        <f ca="1">IF(Table2[[#This Row],[field of work]]="teaching",1,0)</f>
        <v>1</v>
      </c>
      <c r="AD132" s="5">
        <f ca="1">IF(Table2[[#This Row],[field of work]]="health",1,0)</f>
        <v>0</v>
      </c>
      <c r="AE132" s="5">
        <f ca="1">IF(Table2[[#This Row],[field of work]]="IT",1,0)</f>
        <v>0</v>
      </c>
      <c r="AF132" s="5">
        <f ca="1">IF(Table2[[#This Row],[field of work]]="agriculture",1,0)</f>
        <v>0</v>
      </c>
      <c r="AG132" s="5">
        <f ca="1">IF(Table2[[#This Row],[field of work]]="contruction",1,0)</f>
        <v>0</v>
      </c>
      <c r="AH132" s="5">
        <f ca="1">IF(Table2[[#This Row],[field of work]]="genral work",1,0)</f>
        <v>0</v>
      </c>
      <c r="AI132" s="5"/>
      <c r="AJ132" s="5"/>
      <c r="AK132" s="5"/>
      <c r="AL132" s="5"/>
      <c r="AM132" s="5"/>
      <c r="AN132" s="6"/>
      <c r="AP132" s="16">
        <f t="shared" ca="1" si="45"/>
        <v>21967.811608064527</v>
      </c>
      <c r="AQ132" s="6"/>
      <c r="AR132" s="4">
        <f ca="1">IF(Table2[[#This Row],[Value of a person]]&gt;$AS$6,1,0)</f>
        <v>1</v>
      </c>
      <c r="AS132" s="5"/>
      <c r="AT132" s="5"/>
      <c r="AU132" s="6"/>
      <c r="AV132" s="23">
        <f ca="1">Table2[[#This Row],[Mortage left]]/Table2[[#This Row],[Value of house]]</f>
        <v>0.61656926677526047</v>
      </c>
      <c r="AW132" s="5">
        <f t="shared" ca="1" si="46"/>
        <v>0</v>
      </c>
      <c r="AX132" s="5"/>
      <c r="AY132" s="5"/>
      <c r="AZ132" s="4">
        <f ca="1">IF(Table2[[#This Row],[Area ]]="Area 1",Table2[[#This Row],[income]],0)</f>
        <v>0</v>
      </c>
      <c r="BA132" s="5">
        <f ca="1">IF(Table2[[#This Row],[Area ]]="Area 2",Table2[[#This Row],[income]],0)</f>
        <v>0</v>
      </c>
      <c r="BB132" s="5">
        <f ca="1">IF(Table2[[#This Row],[Area ]]="Area 3",Table2[[#This Row],[income]],0)</f>
        <v>0</v>
      </c>
      <c r="BC132" s="5">
        <f ca="1">IF(Table2[[#This Row],[Area ]]="Area 4",Table2[[#This Row],[income]],0)</f>
        <v>0</v>
      </c>
      <c r="BD132" s="5">
        <f ca="1">IF(Table2[[#This Row],[Area ]]="Area 5",Table2[[#This Row],[income]],0)</f>
        <v>0</v>
      </c>
      <c r="BE132" s="5">
        <f ca="1">IF(Table2[[#This Row],[Area ]]="Area 6",Table2[[#This Row],[income]],0)</f>
        <v>0</v>
      </c>
      <c r="BF132" s="5">
        <f ca="1">IF(Table2[[#This Row],[Area ]]="Area 7",Table2[[#This Row],[income]],0)</f>
        <v>0</v>
      </c>
      <c r="BG132" s="5">
        <f ca="1">IF(Table2[[#This Row],[Area ]]="Area 8",Table2[[#This Row],[income]],0)</f>
        <v>0</v>
      </c>
      <c r="BH132" s="5">
        <f ca="1">IF(Table2[[#This Row],[Area ]]="Area 9",Table2[[#This Row],[income]],0)</f>
        <v>0</v>
      </c>
      <c r="BI132" s="5">
        <f ca="1">IF(Table2[[#This Row],[Area ]]="Area 10",Table2[[#This Row],[income]],0)</f>
        <v>0</v>
      </c>
      <c r="BJ132" s="5">
        <f ca="1">IF(Table2[[#This Row],[Area ]]="Area 6",Table2[[#This Row],[income]],0)</f>
        <v>0</v>
      </c>
      <c r="BK132" s="5">
        <f ca="1">IF(Table2[[#This Row],[Area ]]="Area 12",Table2[[#This Row],[income]],0)</f>
        <v>0</v>
      </c>
      <c r="BL132" s="5">
        <f ca="1">IF(Table2[[#This Row],[Area ]]="Area 13",Table2[[#This Row],[income]],0)</f>
        <v>0</v>
      </c>
      <c r="BM132" s="6">
        <f ca="1">IF(Table2[[#This Row],[Area ]]="Area 14",Table2[[#This Row],[income]],0)</f>
        <v>0</v>
      </c>
      <c r="BN132" s="4">
        <f ca="1">IF(Table2[[#This Row],[field of work]]="teaching",Table2[[#This Row],[income]],0)</f>
        <v>61884</v>
      </c>
      <c r="BO132" s="5">
        <f ca="1">IF(Table2[[#This Row],[field of work]]="health",Table2[[#This Row],[income]],0)</f>
        <v>0</v>
      </c>
      <c r="BP132" s="5">
        <f ca="1">IF(Table2[[#This Row],[field of work]]="IT",Table2[[#This Row],[income]],0)</f>
        <v>0</v>
      </c>
      <c r="BQ132" s="5">
        <f ca="1">IF(Table2[[#This Row],[field of work]]="agriculture",Table2[[#This Row],[income]],0)</f>
        <v>0</v>
      </c>
      <c r="BR132" s="5">
        <f ca="1">IF(Table2[[#This Row],[field of work]]="contruction",Table2[[#This Row],[income]],0)</f>
        <v>0</v>
      </c>
      <c r="BS132" s="6">
        <f ca="1">IF(Table2[[#This Row],[field of work]]="genral work",Table2[[#This Row],[income]],0)</f>
        <v>0</v>
      </c>
      <c r="BU132" s="4">
        <f ca="1">IF(Table2[[#This Row],[value of debts]]&gt;Table2[[#This Row],[income]],1,0)</f>
        <v>1</v>
      </c>
      <c r="BV132" s="6"/>
      <c r="BX132" s="4">
        <f ca="1">IF(Table2[[#This Row],[Net worth of person]]&gt;$BY$6,Table2[[#This Row],[age]],0)</f>
        <v>30</v>
      </c>
      <c r="BY132" s="6"/>
    </row>
    <row r="133" spans="2:77" x14ac:dyDescent="0.3">
      <c r="B133">
        <f t="shared" ca="1" si="32"/>
        <v>1</v>
      </c>
      <c r="C133" t="str">
        <f t="shared" ca="1" si="31"/>
        <v>men</v>
      </c>
      <c r="D133">
        <f t="shared" ca="1" si="33"/>
        <v>40</v>
      </c>
      <c r="E133">
        <f t="shared" ca="1" si="34"/>
        <v>2</v>
      </c>
      <c r="F133" t="str">
        <f t="shared" ca="1" si="35"/>
        <v>IT</v>
      </c>
      <c r="G133">
        <f t="shared" ca="1" si="36"/>
        <v>2</v>
      </c>
      <c r="H133">
        <f t="shared" ca="1" si="37"/>
        <v>0</v>
      </c>
      <c r="I133">
        <f t="shared" ca="1" si="38"/>
        <v>3</v>
      </c>
      <c r="J133">
        <f t="shared" ca="1" si="39"/>
        <v>1</v>
      </c>
      <c r="K133">
        <f t="shared" ca="1" si="40"/>
        <v>33138</v>
      </c>
      <c r="L133">
        <f t="shared" ca="1" si="41"/>
        <v>6</v>
      </c>
      <c r="M133" t="str">
        <f t="shared" ca="1" si="42"/>
        <v>Area 6</v>
      </c>
      <c r="N133">
        <f t="shared" ca="1" si="47"/>
        <v>132552</v>
      </c>
      <c r="O133">
        <f t="shared" ca="1" si="43"/>
        <v>51614.041538738056</v>
      </c>
      <c r="P133">
        <f t="shared" ca="1" si="48"/>
        <v>30145.01742429502</v>
      </c>
      <c r="Q133">
        <f t="shared" ca="1" si="44"/>
        <v>15644</v>
      </c>
      <c r="R133">
        <f t="shared" ca="1" si="49"/>
        <v>46129.720598319414</v>
      </c>
      <c r="S133">
        <f t="shared" ca="1" si="50"/>
        <v>11910.669881457638</v>
      </c>
      <c r="T133">
        <f t="shared" ca="1" si="51"/>
        <v>174607.68730575265</v>
      </c>
      <c r="U133">
        <f t="shared" ca="1" si="52"/>
        <v>113387.76213705748</v>
      </c>
      <c r="V133">
        <f t="shared" ca="1" si="53"/>
        <v>61219.925168695176</v>
      </c>
      <c r="X133" s="4">
        <f ca="1">IF(Table2[[#This Row],[Gnder]]="men",1,0)</f>
        <v>1</v>
      </c>
      <c r="Y133" s="5">
        <f ca="1">IF(Table2[[#This Row],[Gnder]]="women",1,0)</f>
        <v>0</v>
      </c>
      <c r="Z133" s="5"/>
      <c r="AA133" s="6"/>
      <c r="AB133" s="5"/>
      <c r="AC133" s="4">
        <f ca="1">IF(Table2[[#This Row],[field of work]]="teaching",1,0)</f>
        <v>0</v>
      </c>
      <c r="AD133" s="5">
        <f ca="1">IF(Table2[[#This Row],[field of work]]="health",1,0)</f>
        <v>0</v>
      </c>
      <c r="AE133" s="5">
        <f ca="1">IF(Table2[[#This Row],[field of work]]="IT",1,0)</f>
        <v>1</v>
      </c>
      <c r="AF133" s="5">
        <f ca="1">IF(Table2[[#This Row],[field of work]]="agriculture",1,0)</f>
        <v>0</v>
      </c>
      <c r="AG133" s="5">
        <f ca="1">IF(Table2[[#This Row],[field of work]]="contruction",1,0)</f>
        <v>0</v>
      </c>
      <c r="AH133" s="5">
        <f ca="1">IF(Table2[[#This Row],[field of work]]="genral work",1,0)</f>
        <v>0</v>
      </c>
      <c r="AI133" s="5"/>
      <c r="AJ133" s="5"/>
      <c r="AK133" s="5"/>
      <c r="AL133" s="5"/>
      <c r="AM133" s="5"/>
      <c r="AN133" s="6"/>
      <c r="AP133" s="16">
        <f t="shared" ca="1" si="45"/>
        <v>30145.01742429502</v>
      </c>
      <c r="AQ133" s="6"/>
      <c r="AR133" s="4">
        <f ca="1">IF(Table2[[#This Row],[Value of a person]]&gt;$AS$6,1,0)</f>
        <v>1</v>
      </c>
      <c r="AS133" s="5"/>
      <c r="AT133" s="5"/>
      <c r="AU133" s="6"/>
      <c r="AV133" s="23">
        <f ca="1">Table2[[#This Row],[Mortage left]]/Table2[[#This Row],[Value of house]]</f>
        <v>0.38938712006411114</v>
      </c>
      <c r="AW133" s="5">
        <f t="shared" ca="1" si="46"/>
        <v>0</v>
      </c>
      <c r="AX133" s="5"/>
      <c r="AY133" s="5"/>
      <c r="AZ133" s="4">
        <f ca="1">IF(Table2[[#This Row],[Area ]]="Area 1",Table2[[#This Row],[income]],0)</f>
        <v>0</v>
      </c>
      <c r="BA133" s="5">
        <f ca="1">IF(Table2[[#This Row],[Area ]]="Area 2",Table2[[#This Row],[income]],0)</f>
        <v>0</v>
      </c>
      <c r="BB133" s="5">
        <f ca="1">IF(Table2[[#This Row],[Area ]]="Area 3",Table2[[#This Row],[income]],0)</f>
        <v>0</v>
      </c>
      <c r="BC133" s="5">
        <f ca="1">IF(Table2[[#This Row],[Area ]]="Area 4",Table2[[#This Row],[income]],0)</f>
        <v>0</v>
      </c>
      <c r="BD133" s="5">
        <f ca="1">IF(Table2[[#This Row],[Area ]]="Area 5",Table2[[#This Row],[income]],0)</f>
        <v>0</v>
      </c>
      <c r="BE133" s="5">
        <f ca="1">IF(Table2[[#This Row],[Area ]]="Area 6",Table2[[#This Row],[income]],0)</f>
        <v>33138</v>
      </c>
      <c r="BF133" s="5">
        <f ca="1">IF(Table2[[#This Row],[Area ]]="Area 7",Table2[[#This Row],[income]],0)</f>
        <v>0</v>
      </c>
      <c r="BG133" s="5">
        <f ca="1">IF(Table2[[#This Row],[Area ]]="Area 8",Table2[[#This Row],[income]],0)</f>
        <v>0</v>
      </c>
      <c r="BH133" s="5">
        <f ca="1">IF(Table2[[#This Row],[Area ]]="Area 9",Table2[[#This Row],[income]],0)</f>
        <v>0</v>
      </c>
      <c r="BI133" s="5">
        <f ca="1">IF(Table2[[#This Row],[Area ]]="Area 10",Table2[[#This Row],[income]],0)</f>
        <v>0</v>
      </c>
      <c r="BJ133" s="5">
        <f ca="1">IF(Table2[[#This Row],[Area ]]="Area 6",Table2[[#This Row],[income]],0)</f>
        <v>33138</v>
      </c>
      <c r="BK133" s="5">
        <f ca="1">IF(Table2[[#This Row],[Area ]]="Area 12",Table2[[#This Row],[income]],0)</f>
        <v>0</v>
      </c>
      <c r="BL133" s="5">
        <f ca="1">IF(Table2[[#This Row],[Area ]]="Area 13",Table2[[#This Row],[income]],0)</f>
        <v>0</v>
      </c>
      <c r="BM133" s="6">
        <f ca="1">IF(Table2[[#This Row],[Area ]]="Area 14",Table2[[#This Row],[income]],0)</f>
        <v>0</v>
      </c>
      <c r="BN133" s="4">
        <f ca="1">IF(Table2[[#This Row],[field of work]]="teaching",Table2[[#This Row],[income]],0)</f>
        <v>0</v>
      </c>
      <c r="BO133" s="5">
        <f ca="1">IF(Table2[[#This Row],[field of work]]="health",Table2[[#This Row],[income]],0)</f>
        <v>0</v>
      </c>
      <c r="BP133" s="5">
        <f ca="1">IF(Table2[[#This Row],[field of work]]="IT",Table2[[#This Row],[income]],0)</f>
        <v>33138</v>
      </c>
      <c r="BQ133" s="5">
        <f ca="1">IF(Table2[[#This Row],[field of work]]="agriculture",Table2[[#This Row],[income]],0)</f>
        <v>0</v>
      </c>
      <c r="BR133" s="5">
        <f ca="1">IF(Table2[[#This Row],[field of work]]="contruction",Table2[[#This Row],[income]],0)</f>
        <v>0</v>
      </c>
      <c r="BS133" s="6">
        <f ca="1">IF(Table2[[#This Row],[field of work]]="genral work",Table2[[#This Row],[income]],0)</f>
        <v>0</v>
      </c>
      <c r="BU133" s="4">
        <f ca="1">IF(Table2[[#This Row],[value of debts]]&gt;Table2[[#This Row],[income]],1,0)</f>
        <v>1</v>
      </c>
      <c r="BV133" s="6"/>
      <c r="BX133" s="4">
        <f ca="1">IF(Table2[[#This Row],[Net worth of person]]&gt;$BY$6,Table2[[#This Row],[age]],0)</f>
        <v>0</v>
      </c>
      <c r="BY133" s="6"/>
    </row>
    <row r="134" spans="2:77" x14ac:dyDescent="0.3">
      <c r="B134">
        <f t="shared" ca="1" si="32"/>
        <v>1</v>
      </c>
      <c r="C134" t="str">
        <f t="shared" ca="1" si="31"/>
        <v>men</v>
      </c>
      <c r="D134">
        <f t="shared" ca="1" si="33"/>
        <v>39</v>
      </c>
      <c r="E134">
        <f t="shared" ca="1" si="34"/>
        <v>4</v>
      </c>
      <c r="F134" t="str">
        <f t="shared" ca="1" si="35"/>
        <v>genral work</v>
      </c>
      <c r="G134">
        <f t="shared" ca="1" si="36"/>
        <v>4</v>
      </c>
      <c r="H134">
        <f t="shared" ca="1" si="37"/>
        <v>0</v>
      </c>
      <c r="I134">
        <f t="shared" ca="1" si="38"/>
        <v>0</v>
      </c>
      <c r="J134">
        <f t="shared" ca="1" si="39"/>
        <v>1</v>
      </c>
      <c r="K134">
        <f t="shared" ca="1" si="40"/>
        <v>26288</v>
      </c>
      <c r="L134">
        <f t="shared" ca="1" si="41"/>
        <v>7</v>
      </c>
      <c r="M134" t="str">
        <f t="shared" ca="1" si="42"/>
        <v>Area 7</v>
      </c>
      <c r="N134">
        <f t="shared" ca="1" si="47"/>
        <v>105152</v>
      </c>
      <c r="O134">
        <f t="shared" ca="1" si="43"/>
        <v>34824.979479997608</v>
      </c>
      <c r="P134">
        <f t="shared" ca="1" si="48"/>
        <v>21892.499407069667</v>
      </c>
      <c r="Q134">
        <f t="shared" ca="1" si="44"/>
        <v>2387</v>
      </c>
      <c r="R134">
        <f t="shared" ca="1" si="49"/>
        <v>47344.882496669641</v>
      </c>
      <c r="S134">
        <f t="shared" ca="1" si="50"/>
        <v>23580.628047062135</v>
      </c>
      <c r="T134">
        <f t="shared" ca="1" si="51"/>
        <v>150625.12745413181</v>
      </c>
      <c r="U134">
        <f t="shared" ca="1" si="52"/>
        <v>84556.861976667249</v>
      </c>
      <c r="V134">
        <f t="shared" ca="1" si="53"/>
        <v>66068.265477464563</v>
      </c>
      <c r="X134" s="4">
        <f ca="1">IF(Table2[[#This Row],[Gnder]]="men",1,0)</f>
        <v>1</v>
      </c>
      <c r="Y134" s="5">
        <f ca="1">IF(Table2[[#This Row],[Gnder]]="women",1,0)</f>
        <v>0</v>
      </c>
      <c r="Z134" s="5"/>
      <c r="AA134" s="6"/>
      <c r="AB134" s="5"/>
      <c r="AC134" s="4">
        <f ca="1">IF(Table2[[#This Row],[field of work]]="teaching",1,0)</f>
        <v>0</v>
      </c>
      <c r="AD134" s="5">
        <f ca="1">IF(Table2[[#This Row],[field of work]]="health",1,0)</f>
        <v>0</v>
      </c>
      <c r="AE134" s="5">
        <f ca="1">IF(Table2[[#This Row],[field of work]]="IT",1,0)</f>
        <v>0</v>
      </c>
      <c r="AF134" s="5">
        <f ca="1">IF(Table2[[#This Row],[field of work]]="agriculture",1,0)</f>
        <v>0</v>
      </c>
      <c r="AG134" s="5">
        <f ca="1">IF(Table2[[#This Row],[field of work]]="contruction",1,0)</f>
        <v>0</v>
      </c>
      <c r="AH134" s="5">
        <f ca="1">IF(Table2[[#This Row],[field of work]]="genral work",1,0)</f>
        <v>1</v>
      </c>
      <c r="AI134" s="5"/>
      <c r="AJ134" s="5"/>
      <c r="AK134" s="5"/>
      <c r="AL134" s="5"/>
      <c r="AM134" s="5"/>
      <c r="AN134" s="6"/>
      <c r="AP134" s="16">
        <f t="shared" ca="1" si="45"/>
        <v>21892.499407069667</v>
      </c>
      <c r="AQ134" s="6"/>
      <c r="AR134" s="4">
        <f ca="1">IF(Table2[[#This Row],[Value of a person]]&gt;$AS$6,1,0)</f>
        <v>1</v>
      </c>
      <c r="AS134" s="5"/>
      <c r="AT134" s="5"/>
      <c r="AU134" s="6"/>
      <c r="AV134" s="23">
        <f ca="1">Table2[[#This Row],[Mortage left]]/Table2[[#This Row],[Value of house]]</f>
        <v>0.33118703857271004</v>
      </c>
      <c r="AW134" s="5">
        <f t="shared" ca="1" si="46"/>
        <v>0</v>
      </c>
      <c r="AX134" s="5"/>
      <c r="AY134" s="5"/>
      <c r="AZ134" s="4">
        <f ca="1">IF(Table2[[#This Row],[Area ]]="Area 1",Table2[[#This Row],[income]],0)</f>
        <v>0</v>
      </c>
      <c r="BA134" s="5">
        <f ca="1">IF(Table2[[#This Row],[Area ]]="Area 2",Table2[[#This Row],[income]],0)</f>
        <v>0</v>
      </c>
      <c r="BB134" s="5">
        <f ca="1">IF(Table2[[#This Row],[Area ]]="Area 3",Table2[[#This Row],[income]],0)</f>
        <v>0</v>
      </c>
      <c r="BC134" s="5">
        <f ca="1">IF(Table2[[#This Row],[Area ]]="Area 4",Table2[[#This Row],[income]],0)</f>
        <v>0</v>
      </c>
      <c r="BD134" s="5">
        <f ca="1">IF(Table2[[#This Row],[Area ]]="Area 5",Table2[[#This Row],[income]],0)</f>
        <v>0</v>
      </c>
      <c r="BE134" s="5">
        <f ca="1">IF(Table2[[#This Row],[Area ]]="Area 6",Table2[[#This Row],[income]],0)</f>
        <v>0</v>
      </c>
      <c r="BF134" s="5">
        <f ca="1">IF(Table2[[#This Row],[Area ]]="Area 7",Table2[[#This Row],[income]],0)</f>
        <v>26288</v>
      </c>
      <c r="BG134" s="5">
        <f ca="1">IF(Table2[[#This Row],[Area ]]="Area 8",Table2[[#This Row],[income]],0)</f>
        <v>0</v>
      </c>
      <c r="BH134" s="5">
        <f ca="1">IF(Table2[[#This Row],[Area ]]="Area 9",Table2[[#This Row],[income]],0)</f>
        <v>0</v>
      </c>
      <c r="BI134" s="5">
        <f ca="1">IF(Table2[[#This Row],[Area ]]="Area 10",Table2[[#This Row],[income]],0)</f>
        <v>0</v>
      </c>
      <c r="BJ134" s="5">
        <f ca="1">IF(Table2[[#This Row],[Area ]]="Area 6",Table2[[#This Row],[income]],0)</f>
        <v>0</v>
      </c>
      <c r="BK134" s="5">
        <f ca="1">IF(Table2[[#This Row],[Area ]]="Area 12",Table2[[#This Row],[income]],0)</f>
        <v>0</v>
      </c>
      <c r="BL134" s="5">
        <f ca="1">IF(Table2[[#This Row],[Area ]]="Area 13",Table2[[#This Row],[income]],0)</f>
        <v>0</v>
      </c>
      <c r="BM134" s="6">
        <f ca="1">IF(Table2[[#This Row],[Area ]]="Area 14",Table2[[#This Row],[income]],0)</f>
        <v>0</v>
      </c>
      <c r="BN134" s="4">
        <f ca="1">IF(Table2[[#This Row],[field of work]]="teaching",Table2[[#This Row],[income]],0)</f>
        <v>0</v>
      </c>
      <c r="BO134" s="5">
        <f ca="1">IF(Table2[[#This Row],[field of work]]="health",Table2[[#This Row],[income]],0)</f>
        <v>0</v>
      </c>
      <c r="BP134" s="5">
        <f ca="1">IF(Table2[[#This Row],[field of work]]="IT",Table2[[#This Row],[income]],0)</f>
        <v>0</v>
      </c>
      <c r="BQ134" s="5">
        <f ca="1">IF(Table2[[#This Row],[field of work]]="agriculture",Table2[[#This Row],[income]],0)</f>
        <v>0</v>
      </c>
      <c r="BR134" s="5">
        <f ca="1">IF(Table2[[#This Row],[field of work]]="contruction",Table2[[#This Row],[income]],0)</f>
        <v>0</v>
      </c>
      <c r="BS134" s="6">
        <f ca="1">IF(Table2[[#This Row],[field of work]]="genral work",Table2[[#This Row],[income]],0)</f>
        <v>26288</v>
      </c>
      <c r="BU134" s="4">
        <f ca="1">IF(Table2[[#This Row],[value of debts]]&gt;Table2[[#This Row],[income]],1,0)</f>
        <v>1</v>
      </c>
      <c r="BV134" s="6"/>
      <c r="BX134" s="4">
        <f ca="1">IF(Table2[[#This Row],[Net worth of person]]&gt;$BY$6,Table2[[#This Row],[age]],0)</f>
        <v>0</v>
      </c>
      <c r="BY134" s="6"/>
    </row>
    <row r="135" spans="2:77" x14ac:dyDescent="0.3">
      <c r="B135">
        <f t="shared" ca="1" si="32"/>
        <v>1</v>
      </c>
      <c r="C135" t="str">
        <f t="shared" ref="C135:C198" ca="1" si="54">IF(B135=1,"men","women")</f>
        <v>men</v>
      </c>
      <c r="D135">
        <f t="shared" ca="1" si="33"/>
        <v>30</v>
      </c>
      <c r="E135">
        <f t="shared" ca="1" si="34"/>
        <v>4</v>
      </c>
      <c r="F135" t="str">
        <f t="shared" ca="1" si="35"/>
        <v>genral work</v>
      </c>
      <c r="G135">
        <f t="shared" ca="1" si="36"/>
        <v>1</v>
      </c>
      <c r="H135">
        <f t="shared" ca="1" si="37"/>
        <v>0</v>
      </c>
      <c r="I135">
        <f t="shared" ca="1" si="38"/>
        <v>4</v>
      </c>
      <c r="J135">
        <f t="shared" ca="1" si="39"/>
        <v>2</v>
      </c>
      <c r="K135">
        <f t="shared" ca="1" si="40"/>
        <v>56554</v>
      </c>
      <c r="L135">
        <f t="shared" ca="1" si="41"/>
        <v>8</v>
      </c>
      <c r="M135" t="str">
        <f t="shared" ca="1" si="42"/>
        <v>Area 8</v>
      </c>
      <c r="N135">
        <f t="shared" ca="1" si="47"/>
        <v>169662</v>
      </c>
      <c r="O135">
        <f t="shared" ca="1" si="43"/>
        <v>90454.876861019715</v>
      </c>
      <c r="P135">
        <f t="shared" ca="1" si="48"/>
        <v>5541.3655624707826</v>
      </c>
      <c r="Q135">
        <f t="shared" ca="1" si="44"/>
        <v>469</v>
      </c>
      <c r="R135">
        <f t="shared" ca="1" si="49"/>
        <v>97392.98317137963</v>
      </c>
      <c r="S135">
        <f t="shared" ca="1" si="50"/>
        <v>29385.074628591196</v>
      </c>
      <c r="T135">
        <f t="shared" ca="1" si="51"/>
        <v>204588.44019106196</v>
      </c>
      <c r="U135">
        <f t="shared" ca="1" si="52"/>
        <v>188316.86003239936</v>
      </c>
      <c r="V135">
        <f t="shared" ca="1" si="53"/>
        <v>16271.580158662604</v>
      </c>
      <c r="X135" s="4">
        <f ca="1">IF(Table2[[#This Row],[Gnder]]="men",1,0)</f>
        <v>1</v>
      </c>
      <c r="Y135" s="5">
        <f ca="1">IF(Table2[[#This Row],[Gnder]]="women",1,0)</f>
        <v>0</v>
      </c>
      <c r="Z135" s="5"/>
      <c r="AA135" s="6"/>
      <c r="AB135" s="5"/>
      <c r="AC135" s="4">
        <f ca="1">IF(Table2[[#This Row],[field of work]]="teaching",1,0)</f>
        <v>0</v>
      </c>
      <c r="AD135" s="5">
        <f ca="1">IF(Table2[[#This Row],[field of work]]="health",1,0)</f>
        <v>0</v>
      </c>
      <c r="AE135" s="5">
        <f ca="1">IF(Table2[[#This Row],[field of work]]="IT",1,0)</f>
        <v>0</v>
      </c>
      <c r="AF135" s="5">
        <f ca="1">IF(Table2[[#This Row],[field of work]]="agriculture",1,0)</f>
        <v>0</v>
      </c>
      <c r="AG135" s="5">
        <f ca="1">IF(Table2[[#This Row],[field of work]]="contruction",1,0)</f>
        <v>0</v>
      </c>
      <c r="AH135" s="5">
        <f ca="1">IF(Table2[[#This Row],[field of work]]="genral work",1,0)</f>
        <v>1</v>
      </c>
      <c r="AI135" s="5"/>
      <c r="AJ135" s="5"/>
      <c r="AK135" s="5"/>
      <c r="AL135" s="5"/>
      <c r="AM135" s="5"/>
      <c r="AN135" s="6"/>
      <c r="AP135" s="16">
        <f t="shared" ca="1" si="45"/>
        <v>2770.6827812353913</v>
      </c>
      <c r="AQ135" s="6"/>
      <c r="AR135" s="4">
        <f ca="1">IF(Table2[[#This Row],[Value of a person]]&gt;$AS$6,1,0)</f>
        <v>1</v>
      </c>
      <c r="AS135" s="5"/>
      <c r="AT135" s="5"/>
      <c r="AU135" s="6"/>
      <c r="AV135" s="23">
        <f ca="1">Table2[[#This Row],[Mortage left]]/Table2[[#This Row],[Value of house]]</f>
        <v>0.53314753369063028</v>
      </c>
      <c r="AW135" s="5">
        <f t="shared" ca="1" si="46"/>
        <v>0</v>
      </c>
      <c r="AX135" s="5"/>
      <c r="AY135" s="5"/>
      <c r="AZ135" s="4">
        <f ca="1">IF(Table2[[#This Row],[Area ]]="Area 1",Table2[[#This Row],[income]],0)</f>
        <v>0</v>
      </c>
      <c r="BA135" s="5">
        <f ca="1">IF(Table2[[#This Row],[Area ]]="Area 2",Table2[[#This Row],[income]],0)</f>
        <v>0</v>
      </c>
      <c r="BB135" s="5">
        <f ca="1">IF(Table2[[#This Row],[Area ]]="Area 3",Table2[[#This Row],[income]],0)</f>
        <v>0</v>
      </c>
      <c r="BC135" s="5">
        <f ca="1">IF(Table2[[#This Row],[Area ]]="Area 4",Table2[[#This Row],[income]],0)</f>
        <v>0</v>
      </c>
      <c r="BD135" s="5">
        <f ca="1">IF(Table2[[#This Row],[Area ]]="Area 5",Table2[[#This Row],[income]],0)</f>
        <v>0</v>
      </c>
      <c r="BE135" s="5">
        <f ca="1">IF(Table2[[#This Row],[Area ]]="Area 6",Table2[[#This Row],[income]],0)</f>
        <v>0</v>
      </c>
      <c r="BF135" s="5">
        <f ca="1">IF(Table2[[#This Row],[Area ]]="Area 7",Table2[[#This Row],[income]],0)</f>
        <v>0</v>
      </c>
      <c r="BG135" s="5">
        <f ca="1">IF(Table2[[#This Row],[Area ]]="Area 8",Table2[[#This Row],[income]],0)</f>
        <v>56554</v>
      </c>
      <c r="BH135" s="5">
        <f ca="1">IF(Table2[[#This Row],[Area ]]="Area 9",Table2[[#This Row],[income]],0)</f>
        <v>0</v>
      </c>
      <c r="BI135" s="5">
        <f ca="1">IF(Table2[[#This Row],[Area ]]="Area 10",Table2[[#This Row],[income]],0)</f>
        <v>0</v>
      </c>
      <c r="BJ135" s="5">
        <f ca="1">IF(Table2[[#This Row],[Area ]]="Area 6",Table2[[#This Row],[income]],0)</f>
        <v>0</v>
      </c>
      <c r="BK135" s="5">
        <f ca="1">IF(Table2[[#This Row],[Area ]]="Area 12",Table2[[#This Row],[income]],0)</f>
        <v>0</v>
      </c>
      <c r="BL135" s="5">
        <f ca="1">IF(Table2[[#This Row],[Area ]]="Area 13",Table2[[#This Row],[income]],0)</f>
        <v>0</v>
      </c>
      <c r="BM135" s="6">
        <f ca="1">IF(Table2[[#This Row],[Area ]]="Area 14",Table2[[#This Row],[income]],0)</f>
        <v>0</v>
      </c>
      <c r="BN135" s="4">
        <f ca="1">IF(Table2[[#This Row],[field of work]]="teaching",Table2[[#This Row],[income]],0)</f>
        <v>0</v>
      </c>
      <c r="BO135" s="5">
        <f ca="1">IF(Table2[[#This Row],[field of work]]="health",Table2[[#This Row],[income]],0)</f>
        <v>0</v>
      </c>
      <c r="BP135" s="5">
        <f ca="1">IF(Table2[[#This Row],[field of work]]="IT",Table2[[#This Row],[income]],0)</f>
        <v>0</v>
      </c>
      <c r="BQ135" s="5">
        <f ca="1">IF(Table2[[#This Row],[field of work]]="agriculture",Table2[[#This Row],[income]],0)</f>
        <v>0</v>
      </c>
      <c r="BR135" s="5">
        <f ca="1">IF(Table2[[#This Row],[field of work]]="contruction",Table2[[#This Row],[income]],0)</f>
        <v>0</v>
      </c>
      <c r="BS135" s="6">
        <f ca="1">IF(Table2[[#This Row],[field of work]]="genral work",Table2[[#This Row],[income]],0)</f>
        <v>56554</v>
      </c>
      <c r="BU135" s="4">
        <f ca="1">IF(Table2[[#This Row],[value of debts]]&gt;Table2[[#This Row],[income]],1,0)</f>
        <v>1</v>
      </c>
      <c r="BV135" s="6"/>
      <c r="BX135" s="4">
        <f ca="1">IF(Table2[[#This Row],[Net worth of person]]&gt;$BY$6,Table2[[#This Row],[age]],0)</f>
        <v>0</v>
      </c>
      <c r="BY135" s="6"/>
    </row>
    <row r="136" spans="2:77" x14ac:dyDescent="0.3">
      <c r="B136">
        <f t="shared" ref="B136:B199" ca="1" si="55">RANDBETWEEN(1,2)</f>
        <v>1</v>
      </c>
      <c r="C136" t="str">
        <f t="shared" ca="1" si="54"/>
        <v>men</v>
      </c>
      <c r="D136">
        <f t="shared" ref="D136:D199" ca="1" si="56">RANDBETWEEN(25,45)</f>
        <v>33</v>
      </c>
      <c r="E136">
        <f t="shared" ref="E136:E199" ca="1" si="57">RANDBETWEEN(1,6)</f>
        <v>3</v>
      </c>
      <c r="F136" t="str">
        <f t="shared" ref="F136:F199" ca="1" si="58">VLOOKUP(E136,$DH$8:$DI$13,2)</f>
        <v>teaching</v>
      </c>
      <c r="G136">
        <f t="shared" ref="G136:G199" ca="1" si="59">RANDBETWEEN(1,5)</f>
        <v>2</v>
      </c>
      <c r="H136">
        <f t="shared" ref="H136:H199" ca="1" si="60">VLOOKUP(G136,$DJ$8:$DL$12,2)</f>
        <v>0</v>
      </c>
      <c r="I136">
        <f t="shared" ref="I136:I199" ca="1" si="61">RANDBETWEEN(0,4)</f>
        <v>3</v>
      </c>
      <c r="J136">
        <f t="shared" ref="J136:J199" ca="1" si="62">RANDBETWEEN(1,3)</f>
        <v>3</v>
      </c>
      <c r="K136">
        <f t="shared" ref="K136:K199" ca="1" si="63">RANDBETWEEN(25000,90000)</f>
        <v>50637</v>
      </c>
      <c r="L136">
        <f t="shared" ref="L136:L199" ca="1" si="64">RANDBETWEEN(1,14)</f>
        <v>2</v>
      </c>
      <c r="M136" t="str">
        <f t="shared" ref="M136:M199" ca="1" si="65">VLOOKUP(L136,$DM$8:$DN$21,2)</f>
        <v>Area 2</v>
      </c>
      <c r="N136">
        <f t="shared" ca="1" si="47"/>
        <v>202548</v>
      </c>
      <c r="O136">
        <f t="shared" ref="O136:O199" ca="1" si="66">RAND()*N136</f>
        <v>116958.31623439954</v>
      </c>
      <c r="P136">
        <f t="shared" ca="1" si="48"/>
        <v>111127.76899139656</v>
      </c>
      <c r="Q136">
        <f t="shared" ref="Q136:Q199" ca="1" si="67">RANDBETWEEN(0,P136)</f>
        <v>23984</v>
      </c>
      <c r="R136">
        <f t="shared" ca="1" si="49"/>
        <v>3957.7965825382848</v>
      </c>
      <c r="S136">
        <f t="shared" ca="1" si="50"/>
        <v>5524.811434441438</v>
      </c>
      <c r="T136">
        <f t="shared" ca="1" si="51"/>
        <v>319200.58042583795</v>
      </c>
      <c r="U136">
        <f t="shared" ca="1" si="52"/>
        <v>144900.11281693782</v>
      </c>
      <c r="V136">
        <f t="shared" ca="1" si="53"/>
        <v>174300.46760890013</v>
      </c>
      <c r="X136" s="4">
        <f ca="1">IF(Table2[[#This Row],[Gnder]]="men",1,0)</f>
        <v>1</v>
      </c>
      <c r="Y136" s="5">
        <f ca="1">IF(Table2[[#This Row],[Gnder]]="women",1,0)</f>
        <v>0</v>
      </c>
      <c r="Z136" s="5"/>
      <c r="AA136" s="6"/>
      <c r="AB136" s="5"/>
      <c r="AC136" s="4">
        <f ca="1">IF(Table2[[#This Row],[field of work]]="teaching",1,0)</f>
        <v>1</v>
      </c>
      <c r="AD136" s="5">
        <f ca="1">IF(Table2[[#This Row],[field of work]]="health",1,0)</f>
        <v>0</v>
      </c>
      <c r="AE136" s="5">
        <f ca="1">IF(Table2[[#This Row],[field of work]]="IT",1,0)</f>
        <v>0</v>
      </c>
      <c r="AF136" s="5">
        <f ca="1">IF(Table2[[#This Row],[field of work]]="agriculture",1,0)</f>
        <v>0</v>
      </c>
      <c r="AG136" s="5">
        <f ca="1">IF(Table2[[#This Row],[field of work]]="contruction",1,0)</f>
        <v>0</v>
      </c>
      <c r="AH136" s="5">
        <f ca="1">IF(Table2[[#This Row],[field of work]]="genral work",1,0)</f>
        <v>0</v>
      </c>
      <c r="AI136" s="5"/>
      <c r="AJ136" s="5"/>
      <c r="AK136" s="5"/>
      <c r="AL136" s="5"/>
      <c r="AM136" s="5"/>
      <c r="AN136" s="6"/>
      <c r="AP136" s="16">
        <f t="shared" ref="AP136:AP199" ca="1" si="68">P136/J136</f>
        <v>37042.589663798855</v>
      </c>
      <c r="AQ136" s="6"/>
      <c r="AR136" s="4">
        <f ca="1">IF(Table2[[#This Row],[Value of a person]]&gt;$AS$6,1,0)</f>
        <v>1</v>
      </c>
      <c r="AS136" s="5"/>
      <c r="AT136" s="5"/>
      <c r="AU136" s="6"/>
      <c r="AV136" s="23">
        <f ca="1">Table2[[#This Row],[Mortage left]]/Table2[[#This Row],[Value of house]]</f>
        <v>0.57743505852637167</v>
      </c>
      <c r="AW136" s="5">
        <f t="shared" ref="AW136:AW199" ca="1" si="69">IF(AV136&lt;$AX$6,1,0)</f>
        <v>0</v>
      </c>
      <c r="AX136" s="5"/>
      <c r="AY136" s="5"/>
      <c r="AZ136" s="4">
        <f ca="1">IF(Table2[[#This Row],[Area ]]="Area 1",Table2[[#This Row],[income]],0)</f>
        <v>0</v>
      </c>
      <c r="BA136" s="5">
        <f ca="1">IF(Table2[[#This Row],[Area ]]="Area 2",Table2[[#This Row],[income]],0)</f>
        <v>50637</v>
      </c>
      <c r="BB136" s="5">
        <f ca="1">IF(Table2[[#This Row],[Area ]]="Area 3",Table2[[#This Row],[income]],0)</f>
        <v>0</v>
      </c>
      <c r="BC136" s="5">
        <f ca="1">IF(Table2[[#This Row],[Area ]]="Area 4",Table2[[#This Row],[income]],0)</f>
        <v>0</v>
      </c>
      <c r="BD136" s="5">
        <f ca="1">IF(Table2[[#This Row],[Area ]]="Area 5",Table2[[#This Row],[income]],0)</f>
        <v>0</v>
      </c>
      <c r="BE136" s="5">
        <f ca="1">IF(Table2[[#This Row],[Area ]]="Area 6",Table2[[#This Row],[income]],0)</f>
        <v>0</v>
      </c>
      <c r="BF136" s="5">
        <f ca="1">IF(Table2[[#This Row],[Area ]]="Area 7",Table2[[#This Row],[income]],0)</f>
        <v>0</v>
      </c>
      <c r="BG136" s="5">
        <f ca="1">IF(Table2[[#This Row],[Area ]]="Area 8",Table2[[#This Row],[income]],0)</f>
        <v>0</v>
      </c>
      <c r="BH136" s="5">
        <f ca="1">IF(Table2[[#This Row],[Area ]]="Area 9",Table2[[#This Row],[income]],0)</f>
        <v>0</v>
      </c>
      <c r="BI136" s="5">
        <f ca="1">IF(Table2[[#This Row],[Area ]]="Area 10",Table2[[#This Row],[income]],0)</f>
        <v>0</v>
      </c>
      <c r="BJ136" s="5">
        <f ca="1">IF(Table2[[#This Row],[Area ]]="Area 6",Table2[[#This Row],[income]],0)</f>
        <v>0</v>
      </c>
      <c r="BK136" s="5">
        <f ca="1">IF(Table2[[#This Row],[Area ]]="Area 12",Table2[[#This Row],[income]],0)</f>
        <v>0</v>
      </c>
      <c r="BL136" s="5">
        <f ca="1">IF(Table2[[#This Row],[Area ]]="Area 13",Table2[[#This Row],[income]],0)</f>
        <v>0</v>
      </c>
      <c r="BM136" s="6">
        <f ca="1">IF(Table2[[#This Row],[Area ]]="Area 14",Table2[[#This Row],[income]],0)</f>
        <v>0</v>
      </c>
      <c r="BN136" s="4">
        <f ca="1">IF(Table2[[#This Row],[field of work]]="teaching",Table2[[#This Row],[income]],0)</f>
        <v>50637</v>
      </c>
      <c r="BO136" s="5">
        <f ca="1">IF(Table2[[#This Row],[field of work]]="health",Table2[[#This Row],[income]],0)</f>
        <v>0</v>
      </c>
      <c r="BP136" s="5">
        <f ca="1">IF(Table2[[#This Row],[field of work]]="IT",Table2[[#This Row],[income]],0)</f>
        <v>0</v>
      </c>
      <c r="BQ136" s="5">
        <f ca="1">IF(Table2[[#This Row],[field of work]]="agriculture",Table2[[#This Row],[income]],0)</f>
        <v>0</v>
      </c>
      <c r="BR136" s="5">
        <f ca="1">IF(Table2[[#This Row],[field of work]]="contruction",Table2[[#This Row],[income]],0)</f>
        <v>0</v>
      </c>
      <c r="BS136" s="6">
        <f ca="1">IF(Table2[[#This Row],[field of work]]="genral work",Table2[[#This Row],[income]],0)</f>
        <v>0</v>
      </c>
      <c r="BU136" s="4">
        <f ca="1">IF(Table2[[#This Row],[value of debts]]&gt;Table2[[#This Row],[income]],1,0)</f>
        <v>1</v>
      </c>
      <c r="BV136" s="6"/>
      <c r="BX136" s="4">
        <f ca="1">IF(Table2[[#This Row],[Net worth of person]]&gt;$BY$6,Table2[[#This Row],[age]],0)</f>
        <v>33</v>
      </c>
      <c r="BY136" s="6"/>
    </row>
    <row r="137" spans="2:77" x14ac:dyDescent="0.3">
      <c r="B137">
        <f t="shared" ca="1" si="55"/>
        <v>1</v>
      </c>
      <c r="C137" t="str">
        <f t="shared" ca="1" si="54"/>
        <v>men</v>
      </c>
      <c r="D137">
        <f t="shared" ca="1" si="56"/>
        <v>38</v>
      </c>
      <c r="E137">
        <f t="shared" ca="1" si="57"/>
        <v>5</v>
      </c>
      <c r="F137" t="str">
        <f t="shared" ca="1" si="58"/>
        <v>agriculture</v>
      </c>
      <c r="G137">
        <f t="shared" ca="1" si="59"/>
        <v>1</v>
      </c>
      <c r="H137">
        <f t="shared" ca="1" si="60"/>
        <v>0</v>
      </c>
      <c r="I137">
        <f t="shared" ca="1" si="61"/>
        <v>2</v>
      </c>
      <c r="J137">
        <f t="shared" ca="1" si="62"/>
        <v>1</v>
      </c>
      <c r="K137">
        <f t="shared" ca="1" si="63"/>
        <v>44848</v>
      </c>
      <c r="L137">
        <f t="shared" ca="1" si="64"/>
        <v>10</v>
      </c>
      <c r="M137" t="str">
        <f t="shared" ca="1" si="65"/>
        <v>Area 10</v>
      </c>
      <c r="N137">
        <f t="shared" ca="1" si="47"/>
        <v>179392</v>
      </c>
      <c r="O137">
        <f t="shared" ca="1" si="66"/>
        <v>124619.35944142529</v>
      </c>
      <c r="P137">
        <f t="shared" ca="1" si="48"/>
        <v>18331.692786107484</v>
      </c>
      <c r="Q137">
        <f t="shared" ca="1" si="67"/>
        <v>5217</v>
      </c>
      <c r="R137">
        <f t="shared" ca="1" si="49"/>
        <v>61017.481744110541</v>
      </c>
      <c r="S137">
        <f t="shared" ca="1" si="50"/>
        <v>29150.84638864244</v>
      </c>
      <c r="T137">
        <f t="shared" ca="1" si="51"/>
        <v>226874.53917474992</v>
      </c>
      <c r="U137">
        <f t="shared" ca="1" si="52"/>
        <v>190853.84118553583</v>
      </c>
      <c r="V137">
        <f t="shared" ca="1" si="53"/>
        <v>36020.697989214095</v>
      </c>
      <c r="X137" s="4">
        <f ca="1">IF(Table2[[#This Row],[Gnder]]="men",1,0)</f>
        <v>1</v>
      </c>
      <c r="Y137" s="5">
        <f ca="1">IF(Table2[[#This Row],[Gnder]]="women",1,0)</f>
        <v>0</v>
      </c>
      <c r="Z137" s="5"/>
      <c r="AA137" s="6"/>
      <c r="AB137" s="5"/>
      <c r="AC137" s="4">
        <f ca="1">IF(Table2[[#This Row],[field of work]]="teaching",1,0)</f>
        <v>0</v>
      </c>
      <c r="AD137" s="5">
        <f ca="1">IF(Table2[[#This Row],[field of work]]="health",1,0)</f>
        <v>0</v>
      </c>
      <c r="AE137" s="5">
        <f ca="1">IF(Table2[[#This Row],[field of work]]="IT",1,0)</f>
        <v>0</v>
      </c>
      <c r="AF137" s="5">
        <f ca="1">IF(Table2[[#This Row],[field of work]]="agriculture",1,0)</f>
        <v>1</v>
      </c>
      <c r="AG137" s="5">
        <f ca="1">IF(Table2[[#This Row],[field of work]]="contruction",1,0)</f>
        <v>0</v>
      </c>
      <c r="AH137" s="5">
        <f ca="1">IF(Table2[[#This Row],[field of work]]="genral work",1,0)</f>
        <v>0</v>
      </c>
      <c r="AI137" s="5"/>
      <c r="AJ137" s="5"/>
      <c r="AK137" s="5"/>
      <c r="AL137" s="5"/>
      <c r="AM137" s="5"/>
      <c r="AN137" s="6"/>
      <c r="AP137" s="16">
        <f t="shared" ca="1" si="68"/>
        <v>18331.692786107484</v>
      </c>
      <c r="AQ137" s="6"/>
      <c r="AR137" s="4">
        <f ca="1">IF(Table2[[#This Row],[Value of a person]]&gt;$AS$6,1,0)</f>
        <v>1</v>
      </c>
      <c r="AS137" s="5"/>
      <c r="AT137" s="5"/>
      <c r="AU137" s="6"/>
      <c r="AV137" s="23">
        <f ca="1">Table2[[#This Row],[Mortage left]]/Table2[[#This Row],[Value of house]]</f>
        <v>0.69467623662942213</v>
      </c>
      <c r="AW137" s="5">
        <f t="shared" ca="1" si="69"/>
        <v>0</v>
      </c>
      <c r="AX137" s="5"/>
      <c r="AY137" s="5"/>
      <c r="AZ137" s="4">
        <f ca="1">IF(Table2[[#This Row],[Area ]]="Area 1",Table2[[#This Row],[income]],0)</f>
        <v>0</v>
      </c>
      <c r="BA137" s="5">
        <f ca="1">IF(Table2[[#This Row],[Area ]]="Area 2",Table2[[#This Row],[income]],0)</f>
        <v>0</v>
      </c>
      <c r="BB137" s="5">
        <f ca="1">IF(Table2[[#This Row],[Area ]]="Area 3",Table2[[#This Row],[income]],0)</f>
        <v>0</v>
      </c>
      <c r="BC137" s="5">
        <f ca="1">IF(Table2[[#This Row],[Area ]]="Area 4",Table2[[#This Row],[income]],0)</f>
        <v>0</v>
      </c>
      <c r="BD137" s="5">
        <f ca="1">IF(Table2[[#This Row],[Area ]]="Area 5",Table2[[#This Row],[income]],0)</f>
        <v>0</v>
      </c>
      <c r="BE137" s="5">
        <f ca="1">IF(Table2[[#This Row],[Area ]]="Area 6",Table2[[#This Row],[income]],0)</f>
        <v>0</v>
      </c>
      <c r="BF137" s="5">
        <f ca="1">IF(Table2[[#This Row],[Area ]]="Area 7",Table2[[#This Row],[income]],0)</f>
        <v>0</v>
      </c>
      <c r="BG137" s="5">
        <f ca="1">IF(Table2[[#This Row],[Area ]]="Area 8",Table2[[#This Row],[income]],0)</f>
        <v>0</v>
      </c>
      <c r="BH137" s="5">
        <f ca="1">IF(Table2[[#This Row],[Area ]]="Area 9",Table2[[#This Row],[income]],0)</f>
        <v>0</v>
      </c>
      <c r="BI137" s="5">
        <f ca="1">IF(Table2[[#This Row],[Area ]]="Area 10",Table2[[#This Row],[income]],0)</f>
        <v>44848</v>
      </c>
      <c r="BJ137" s="5">
        <f ca="1">IF(Table2[[#This Row],[Area ]]="Area 6",Table2[[#This Row],[income]],0)</f>
        <v>0</v>
      </c>
      <c r="BK137" s="5">
        <f ca="1">IF(Table2[[#This Row],[Area ]]="Area 12",Table2[[#This Row],[income]],0)</f>
        <v>0</v>
      </c>
      <c r="BL137" s="5">
        <f ca="1">IF(Table2[[#This Row],[Area ]]="Area 13",Table2[[#This Row],[income]],0)</f>
        <v>0</v>
      </c>
      <c r="BM137" s="6">
        <f ca="1">IF(Table2[[#This Row],[Area ]]="Area 14",Table2[[#This Row],[income]],0)</f>
        <v>0</v>
      </c>
      <c r="BN137" s="4">
        <f ca="1">IF(Table2[[#This Row],[field of work]]="teaching",Table2[[#This Row],[income]],0)</f>
        <v>0</v>
      </c>
      <c r="BO137" s="5">
        <f ca="1">IF(Table2[[#This Row],[field of work]]="health",Table2[[#This Row],[income]],0)</f>
        <v>0</v>
      </c>
      <c r="BP137" s="5">
        <f ca="1">IF(Table2[[#This Row],[field of work]]="IT",Table2[[#This Row],[income]],0)</f>
        <v>0</v>
      </c>
      <c r="BQ137" s="5">
        <f ca="1">IF(Table2[[#This Row],[field of work]]="agriculture",Table2[[#This Row],[income]],0)</f>
        <v>44848</v>
      </c>
      <c r="BR137" s="5">
        <f ca="1">IF(Table2[[#This Row],[field of work]]="contruction",Table2[[#This Row],[income]],0)</f>
        <v>0</v>
      </c>
      <c r="BS137" s="6">
        <f ca="1">IF(Table2[[#This Row],[field of work]]="genral work",Table2[[#This Row],[income]],0)</f>
        <v>0</v>
      </c>
      <c r="BU137" s="4">
        <f ca="1">IF(Table2[[#This Row],[value of debts]]&gt;Table2[[#This Row],[income]],1,0)</f>
        <v>1</v>
      </c>
      <c r="BV137" s="6"/>
      <c r="BX137" s="4">
        <f ca="1">IF(Table2[[#This Row],[Net worth of person]]&gt;$BY$6,Table2[[#This Row],[age]],0)</f>
        <v>0</v>
      </c>
      <c r="BY137" s="6"/>
    </row>
    <row r="138" spans="2:77" x14ac:dyDescent="0.3">
      <c r="B138">
        <f t="shared" ca="1" si="55"/>
        <v>1</v>
      </c>
      <c r="C138" t="str">
        <f t="shared" ca="1" si="54"/>
        <v>men</v>
      </c>
      <c r="D138">
        <f t="shared" ca="1" si="56"/>
        <v>29</v>
      </c>
      <c r="E138">
        <f t="shared" ca="1" si="57"/>
        <v>1</v>
      </c>
      <c r="F138" t="str">
        <f t="shared" ca="1" si="58"/>
        <v>health</v>
      </c>
      <c r="G138">
        <f t="shared" ca="1" si="59"/>
        <v>5</v>
      </c>
      <c r="H138">
        <f t="shared" ca="1" si="60"/>
        <v>0</v>
      </c>
      <c r="I138">
        <f t="shared" ca="1" si="61"/>
        <v>4</v>
      </c>
      <c r="J138">
        <f t="shared" ca="1" si="62"/>
        <v>3</v>
      </c>
      <c r="K138">
        <f t="shared" ca="1" si="63"/>
        <v>26842</v>
      </c>
      <c r="L138">
        <f t="shared" ca="1" si="64"/>
        <v>7</v>
      </c>
      <c r="M138" t="str">
        <f t="shared" ca="1" si="65"/>
        <v>Area 7</v>
      </c>
      <c r="N138">
        <f t="shared" ca="1" si="47"/>
        <v>134210</v>
      </c>
      <c r="O138">
        <f t="shared" ca="1" si="66"/>
        <v>92138.700311433087</v>
      </c>
      <c r="P138">
        <f t="shared" ca="1" si="48"/>
        <v>11461.587708283972</v>
      </c>
      <c r="Q138">
        <f t="shared" ca="1" si="67"/>
        <v>9710</v>
      </c>
      <c r="R138">
        <f t="shared" ca="1" si="49"/>
        <v>24695.731136151837</v>
      </c>
      <c r="S138">
        <f t="shared" ca="1" si="50"/>
        <v>4254.2918268940493</v>
      </c>
      <c r="T138">
        <f t="shared" ca="1" si="51"/>
        <v>149925.87953517801</v>
      </c>
      <c r="U138">
        <f t="shared" ca="1" si="52"/>
        <v>126544.43144758492</v>
      </c>
      <c r="V138">
        <f t="shared" ca="1" si="53"/>
        <v>23381.448087593089</v>
      </c>
      <c r="X138" s="4">
        <f ca="1">IF(Table2[[#This Row],[Gnder]]="men",1,0)</f>
        <v>1</v>
      </c>
      <c r="Y138" s="5">
        <f ca="1">IF(Table2[[#This Row],[Gnder]]="women",1,0)</f>
        <v>0</v>
      </c>
      <c r="Z138" s="5"/>
      <c r="AA138" s="6"/>
      <c r="AB138" s="5"/>
      <c r="AC138" s="4">
        <f ca="1">IF(Table2[[#This Row],[field of work]]="teaching",1,0)</f>
        <v>0</v>
      </c>
      <c r="AD138" s="5">
        <f ca="1">IF(Table2[[#This Row],[field of work]]="health",1,0)</f>
        <v>1</v>
      </c>
      <c r="AE138" s="5">
        <f ca="1">IF(Table2[[#This Row],[field of work]]="IT",1,0)</f>
        <v>0</v>
      </c>
      <c r="AF138" s="5">
        <f ca="1">IF(Table2[[#This Row],[field of work]]="agriculture",1,0)</f>
        <v>0</v>
      </c>
      <c r="AG138" s="5">
        <f ca="1">IF(Table2[[#This Row],[field of work]]="contruction",1,0)</f>
        <v>0</v>
      </c>
      <c r="AH138" s="5">
        <f ca="1">IF(Table2[[#This Row],[field of work]]="genral work",1,0)</f>
        <v>0</v>
      </c>
      <c r="AI138" s="5"/>
      <c r="AJ138" s="5"/>
      <c r="AK138" s="5"/>
      <c r="AL138" s="5"/>
      <c r="AM138" s="5"/>
      <c r="AN138" s="6"/>
      <c r="AP138" s="16">
        <f t="shared" ca="1" si="68"/>
        <v>3820.5292360946573</v>
      </c>
      <c r="AQ138" s="6"/>
      <c r="AR138" s="4">
        <f ca="1">IF(Table2[[#This Row],[Value of a person]]&gt;$AS$6,1,0)</f>
        <v>1</v>
      </c>
      <c r="AS138" s="5"/>
      <c r="AT138" s="5"/>
      <c r="AU138" s="6"/>
      <c r="AV138" s="23">
        <f ca="1">Table2[[#This Row],[Mortage left]]/Table2[[#This Row],[Value of house]]</f>
        <v>0.68652634163946868</v>
      </c>
      <c r="AW138" s="5">
        <f t="shared" ca="1" si="69"/>
        <v>0</v>
      </c>
      <c r="AX138" s="5"/>
      <c r="AY138" s="5"/>
      <c r="AZ138" s="4">
        <f ca="1">IF(Table2[[#This Row],[Area ]]="Area 1",Table2[[#This Row],[income]],0)</f>
        <v>0</v>
      </c>
      <c r="BA138" s="5">
        <f ca="1">IF(Table2[[#This Row],[Area ]]="Area 2",Table2[[#This Row],[income]],0)</f>
        <v>0</v>
      </c>
      <c r="BB138" s="5">
        <f ca="1">IF(Table2[[#This Row],[Area ]]="Area 3",Table2[[#This Row],[income]],0)</f>
        <v>0</v>
      </c>
      <c r="BC138" s="5">
        <f ca="1">IF(Table2[[#This Row],[Area ]]="Area 4",Table2[[#This Row],[income]],0)</f>
        <v>0</v>
      </c>
      <c r="BD138" s="5">
        <f ca="1">IF(Table2[[#This Row],[Area ]]="Area 5",Table2[[#This Row],[income]],0)</f>
        <v>0</v>
      </c>
      <c r="BE138" s="5">
        <f ca="1">IF(Table2[[#This Row],[Area ]]="Area 6",Table2[[#This Row],[income]],0)</f>
        <v>0</v>
      </c>
      <c r="BF138" s="5">
        <f ca="1">IF(Table2[[#This Row],[Area ]]="Area 7",Table2[[#This Row],[income]],0)</f>
        <v>26842</v>
      </c>
      <c r="BG138" s="5">
        <f ca="1">IF(Table2[[#This Row],[Area ]]="Area 8",Table2[[#This Row],[income]],0)</f>
        <v>0</v>
      </c>
      <c r="BH138" s="5">
        <f ca="1">IF(Table2[[#This Row],[Area ]]="Area 9",Table2[[#This Row],[income]],0)</f>
        <v>0</v>
      </c>
      <c r="BI138" s="5">
        <f ca="1">IF(Table2[[#This Row],[Area ]]="Area 10",Table2[[#This Row],[income]],0)</f>
        <v>0</v>
      </c>
      <c r="BJ138" s="5">
        <f ca="1">IF(Table2[[#This Row],[Area ]]="Area 6",Table2[[#This Row],[income]],0)</f>
        <v>0</v>
      </c>
      <c r="BK138" s="5">
        <f ca="1">IF(Table2[[#This Row],[Area ]]="Area 12",Table2[[#This Row],[income]],0)</f>
        <v>0</v>
      </c>
      <c r="BL138" s="5">
        <f ca="1">IF(Table2[[#This Row],[Area ]]="Area 13",Table2[[#This Row],[income]],0)</f>
        <v>0</v>
      </c>
      <c r="BM138" s="6">
        <f ca="1">IF(Table2[[#This Row],[Area ]]="Area 14",Table2[[#This Row],[income]],0)</f>
        <v>0</v>
      </c>
      <c r="BN138" s="4">
        <f ca="1">IF(Table2[[#This Row],[field of work]]="teaching",Table2[[#This Row],[income]],0)</f>
        <v>0</v>
      </c>
      <c r="BO138" s="5">
        <f ca="1">IF(Table2[[#This Row],[field of work]]="health",Table2[[#This Row],[income]],0)</f>
        <v>26842</v>
      </c>
      <c r="BP138" s="5">
        <f ca="1">IF(Table2[[#This Row],[field of work]]="IT",Table2[[#This Row],[income]],0)</f>
        <v>0</v>
      </c>
      <c r="BQ138" s="5">
        <f ca="1">IF(Table2[[#This Row],[field of work]]="agriculture",Table2[[#This Row],[income]],0)</f>
        <v>0</v>
      </c>
      <c r="BR138" s="5">
        <f ca="1">IF(Table2[[#This Row],[field of work]]="contruction",Table2[[#This Row],[income]],0)</f>
        <v>0</v>
      </c>
      <c r="BS138" s="6">
        <f ca="1">IF(Table2[[#This Row],[field of work]]="genral work",Table2[[#This Row],[income]],0)</f>
        <v>0</v>
      </c>
      <c r="BU138" s="4">
        <f ca="1">IF(Table2[[#This Row],[value of debts]]&gt;Table2[[#This Row],[income]],1,0)</f>
        <v>1</v>
      </c>
      <c r="BV138" s="6"/>
      <c r="BX138" s="4">
        <f ca="1">IF(Table2[[#This Row],[Net worth of person]]&gt;$BY$6,Table2[[#This Row],[age]],0)</f>
        <v>0</v>
      </c>
      <c r="BY138" s="6"/>
    </row>
    <row r="139" spans="2:77" x14ac:dyDescent="0.3">
      <c r="B139">
        <f t="shared" ca="1" si="55"/>
        <v>1</v>
      </c>
      <c r="C139" t="str">
        <f t="shared" ca="1" si="54"/>
        <v>men</v>
      </c>
      <c r="D139">
        <f t="shared" ca="1" si="56"/>
        <v>41</v>
      </c>
      <c r="E139">
        <f t="shared" ca="1" si="57"/>
        <v>5</v>
      </c>
      <c r="F139" t="str">
        <f t="shared" ca="1" si="58"/>
        <v>agriculture</v>
      </c>
      <c r="G139">
        <f t="shared" ca="1" si="59"/>
        <v>2</v>
      </c>
      <c r="H139">
        <f t="shared" ca="1" si="60"/>
        <v>0</v>
      </c>
      <c r="I139">
        <f t="shared" ca="1" si="61"/>
        <v>2</v>
      </c>
      <c r="J139">
        <f t="shared" ca="1" si="62"/>
        <v>3</v>
      </c>
      <c r="K139">
        <f t="shared" ca="1" si="63"/>
        <v>25513</v>
      </c>
      <c r="L139">
        <f t="shared" ca="1" si="64"/>
        <v>4</v>
      </c>
      <c r="M139" t="str">
        <f t="shared" ca="1" si="65"/>
        <v>Area 4</v>
      </c>
      <c r="N139">
        <f t="shared" ca="1" si="47"/>
        <v>153078</v>
      </c>
      <c r="O139">
        <f t="shared" ca="1" si="66"/>
        <v>137242.73824128442</v>
      </c>
      <c r="P139">
        <f t="shared" ca="1" si="48"/>
        <v>28314.157991229968</v>
      </c>
      <c r="Q139">
        <f t="shared" ca="1" si="67"/>
        <v>3017</v>
      </c>
      <c r="R139">
        <f t="shared" ca="1" si="49"/>
        <v>22891.211098346055</v>
      </c>
      <c r="S139">
        <f t="shared" ca="1" si="50"/>
        <v>23052.777844364613</v>
      </c>
      <c r="T139">
        <f t="shared" ca="1" si="51"/>
        <v>204444.93583559457</v>
      </c>
      <c r="U139">
        <f t="shared" ca="1" si="52"/>
        <v>163150.94933963046</v>
      </c>
      <c r="V139">
        <f t="shared" ca="1" si="53"/>
        <v>41293.986495964113</v>
      </c>
      <c r="X139" s="4">
        <f ca="1">IF(Table2[[#This Row],[Gnder]]="men",1,0)</f>
        <v>1</v>
      </c>
      <c r="Y139" s="5">
        <f ca="1">IF(Table2[[#This Row],[Gnder]]="women",1,0)</f>
        <v>0</v>
      </c>
      <c r="Z139" s="5"/>
      <c r="AA139" s="6"/>
      <c r="AB139" s="5"/>
      <c r="AC139" s="4">
        <f ca="1">IF(Table2[[#This Row],[field of work]]="teaching",1,0)</f>
        <v>0</v>
      </c>
      <c r="AD139" s="5">
        <f ca="1">IF(Table2[[#This Row],[field of work]]="health",1,0)</f>
        <v>0</v>
      </c>
      <c r="AE139" s="5">
        <f ca="1">IF(Table2[[#This Row],[field of work]]="IT",1,0)</f>
        <v>0</v>
      </c>
      <c r="AF139" s="5">
        <f ca="1">IF(Table2[[#This Row],[field of work]]="agriculture",1,0)</f>
        <v>1</v>
      </c>
      <c r="AG139" s="5">
        <f ca="1">IF(Table2[[#This Row],[field of work]]="contruction",1,0)</f>
        <v>0</v>
      </c>
      <c r="AH139" s="5">
        <f ca="1">IF(Table2[[#This Row],[field of work]]="genral work",1,0)</f>
        <v>0</v>
      </c>
      <c r="AI139" s="5"/>
      <c r="AJ139" s="5"/>
      <c r="AK139" s="5"/>
      <c r="AL139" s="5"/>
      <c r="AM139" s="5"/>
      <c r="AN139" s="6"/>
      <c r="AP139" s="16">
        <f t="shared" ca="1" si="68"/>
        <v>9438.0526637433231</v>
      </c>
      <c r="AQ139" s="6"/>
      <c r="AR139" s="4">
        <f ca="1">IF(Table2[[#This Row],[Value of a person]]&gt;$AS$6,1,0)</f>
        <v>1</v>
      </c>
      <c r="AS139" s="5"/>
      <c r="AT139" s="5"/>
      <c r="AU139" s="6"/>
      <c r="AV139" s="23">
        <f ca="1">Table2[[#This Row],[Mortage left]]/Table2[[#This Row],[Value of house]]</f>
        <v>0.89655429415908505</v>
      </c>
      <c r="AW139" s="5">
        <f t="shared" ca="1" si="69"/>
        <v>0</v>
      </c>
      <c r="AX139" s="5"/>
      <c r="AY139" s="5"/>
      <c r="AZ139" s="4">
        <f ca="1">IF(Table2[[#This Row],[Area ]]="Area 1",Table2[[#This Row],[income]],0)</f>
        <v>0</v>
      </c>
      <c r="BA139" s="5">
        <f ca="1">IF(Table2[[#This Row],[Area ]]="Area 2",Table2[[#This Row],[income]],0)</f>
        <v>0</v>
      </c>
      <c r="BB139" s="5">
        <f ca="1">IF(Table2[[#This Row],[Area ]]="Area 3",Table2[[#This Row],[income]],0)</f>
        <v>0</v>
      </c>
      <c r="BC139" s="5">
        <f ca="1">IF(Table2[[#This Row],[Area ]]="Area 4",Table2[[#This Row],[income]],0)</f>
        <v>25513</v>
      </c>
      <c r="BD139" s="5">
        <f ca="1">IF(Table2[[#This Row],[Area ]]="Area 5",Table2[[#This Row],[income]],0)</f>
        <v>0</v>
      </c>
      <c r="BE139" s="5">
        <f ca="1">IF(Table2[[#This Row],[Area ]]="Area 6",Table2[[#This Row],[income]],0)</f>
        <v>0</v>
      </c>
      <c r="BF139" s="5">
        <f ca="1">IF(Table2[[#This Row],[Area ]]="Area 7",Table2[[#This Row],[income]],0)</f>
        <v>0</v>
      </c>
      <c r="BG139" s="5">
        <f ca="1">IF(Table2[[#This Row],[Area ]]="Area 8",Table2[[#This Row],[income]],0)</f>
        <v>0</v>
      </c>
      <c r="BH139" s="5">
        <f ca="1">IF(Table2[[#This Row],[Area ]]="Area 9",Table2[[#This Row],[income]],0)</f>
        <v>0</v>
      </c>
      <c r="BI139" s="5">
        <f ca="1">IF(Table2[[#This Row],[Area ]]="Area 10",Table2[[#This Row],[income]],0)</f>
        <v>0</v>
      </c>
      <c r="BJ139" s="5">
        <f ca="1">IF(Table2[[#This Row],[Area ]]="Area 6",Table2[[#This Row],[income]],0)</f>
        <v>0</v>
      </c>
      <c r="BK139" s="5">
        <f ca="1">IF(Table2[[#This Row],[Area ]]="Area 12",Table2[[#This Row],[income]],0)</f>
        <v>0</v>
      </c>
      <c r="BL139" s="5">
        <f ca="1">IF(Table2[[#This Row],[Area ]]="Area 13",Table2[[#This Row],[income]],0)</f>
        <v>0</v>
      </c>
      <c r="BM139" s="6">
        <f ca="1">IF(Table2[[#This Row],[Area ]]="Area 14",Table2[[#This Row],[income]],0)</f>
        <v>0</v>
      </c>
      <c r="BN139" s="4">
        <f ca="1">IF(Table2[[#This Row],[field of work]]="teaching",Table2[[#This Row],[income]],0)</f>
        <v>0</v>
      </c>
      <c r="BO139" s="5">
        <f ca="1">IF(Table2[[#This Row],[field of work]]="health",Table2[[#This Row],[income]],0)</f>
        <v>0</v>
      </c>
      <c r="BP139" s="5">
        <f ca="1">IF(Table2[[#This Row],[field of work]]="IT",Table2[[#This Row],[income]],0)</f>
        <v>0</v>
      </c>
      <c r="BQ139" s="5">
        <f ca="1">IF(Table2[[#This Row],[field of work]]="agriculture",Table2[[#This Row],[income]],0)</f>
        <v>25513</v>
      </c>
      <c r="BR139" s="5">
        <f ca="1">IF(Table2[[#This Row],[field of work]]="contruction",Table2[[#This Row],[income]],0)</f>
        <v>0</v>
      </c>
      <c r="BS139" s="6">
        <f ca="1">IF(Table2[[#This Row],[field of work]]="genral work",Table2[[#This Row],[income]],0)</f>
        <v>0</v>
      </c>
      <c r="BU139" s="4">
        <f ca="1">IF(Table2[[#This Row],[value of debts]]&gt;Table2[[#This Row],[income]],1,0)</f>
        <v>1</v>
      </c>
      <c r="BV139" s="6"/>
      <c r="BX139" s="4">
        <f ca="1">IF(Table2[[#This Row],[Net worth of person]]&gt;$BY$6,Table2[[#This Row],[age]],0)</f>
        <v>0</v>
      </c>
      <c r="BY139" s="6"/>
    </row>
    <row r="140" spans="2:77" x14ac:dyDescent="0.3">
      <c r="B140">
        <f t="shared" ca="1" si="55"/>
        <v>1</v>
      </c>
      <c r="C140" t="str">
        <f t="shared" ca="1" si="54"/>
        <v>men</v>
      </c>
      <c r="D140">
        <f t="shared" ca="1" si="56"/>
        <v>31</v>
      </c>
      <c r="E140">
        <f t="shared" ca="1" si="57"/>
        <v>4</v>
      </c>
      <c r="F140" t="str">
        <f t="shared" ca="1" si="58"/>
        <v>genral work</v>
      </c>
      <c r="G140">
        <f t="shared" ca="1" si="59"/>
        <v>4</v>
      </c>
      <c r="H140">
        <f t="shared" ca="1" si="60"/>
        <v>0</v>
      </c>
      <c r="I140">
        <f t="shared" ca="1" si="61"/>
        <v>4</v>
      </c>
      <c r="J140">
        <f t="shared" ca="1" si="62"/>
        <v>3</v>
      </c>
      <c r="K140">
        <f t="shared" ca="1" si="63"/>
        <v>68460</v>
      </c>
      <c r="L140">
        <f t="shared" ca="1" si="64"/>
        <v>3</v>
      </c>
      <c r="M140" t="str">
        <f t="shared" ca="1" si="65"/>
        <v>Area 3</v>
      </c>
      <c r="N140">
        <f t="shared" ca="1" si="47"/>
        <v>205380</v>
      </c>
      <c r="O140">
        <f t="shared" ca="1" si="66"/>
        <v>15303.140327742522</v>
      </c>
      <c r="P140">
        <f t="shared" ca="1" si="48"/>
        <v>51312.780825023823</v>
      </c>
      <c r="Q140">
        <f t="shared" ca="1" si="67"/>
        <v>43159</v>
      </c>
      <c r="R140">
        <f t="shared" ca="1" si="49"/>
        <v>123092.16264701214</v>
      </c>
      <c r="S140">
        <f t="shared" ca="1" si="50"/>
        <v>24718.796308532124</v>
      </c>
      <c r="T140">
        <f t="shared" ca="1" si="51"/>
        <v>281411.57713355595</v>
      </c>
      <c r="U140">
        <f t="shared" ca="1" si="52"/>
        <v>181554.30297475465</v>
      </c>
      <c r="V140">
        <f t="shared" ca="1" si="53"/>
        <v>99857.274158801301</v>
      </c>
      <c r="X140" s="4">
        <f ca="1">IF(Table2[[#This Row],[Gnder]]="men",1,0)</f>
        <v>1</v>
      </c>
      <c r="Y140" s="5">
        <f ca="1">IF(Table2[[#This Row],[Gnder]]="women",1,0)</f>
        <v>0</v>
      </c>
      <c r="Z140" s="5"/>
      <c r="AA140" s="6"/>
      <c r="AB140" s="5"/>
      <c r="AC140" s="4">
        <f ca="1">IF(Table2[[#This Row],[field of work]]="teaching",1,0)</f>
        <v>0</v>
      </c>
      <c r="AD140" s="5">
        <f ca="1">IF(Table2[[#This Row],[field of work]]="health",1,0)</f>
        <v>0</v>
      </c>
      <c r="AE140" s="5">
        <f ca="1">IF(Table2[[#This Row],[field of work]]="IT",1,0)</f>
        <v>0</v>
      </c>
      <c r="AF140" s="5">
        <f ca="1">IF(Table2[[#This Row],[field of work]]="agriculture",1,0)</f>
        <v>0</v>
      </c>
      <c r="AG140" s="5">
        <f ca="1">IF(Table2[[#This Row],[field of work]]="contruction",1,0)</f>
        <v>0</v>
      </c>
      <c r="AH140" s="5">
        <f ca="1">IF(Table2[[#This Row],[field of work]]="genral work",1,0)</f>
        <v>1</v>
      </c>
      <c r="AI140" s="5"/>
      <c r="AJ140" s="5"/>
      <c r="AK140" s="5"/>
      <c r="AL140" s="5"/>
      <c r="AM140" s="5"/>
      <c r="AN140" s="6"/>
      <c r="AP140" s="16">
        <f t="shared" ca="1" si="68"/>
        <v>17104.260275007942</v>
      </c>
      <c r="AQ140" s="6"/>
      <c r="AR140" s="4">
        <f ca="1">IF(Table2[[#This Row],[Value of a person]]&gt;$AS$6,1,0)</f>
        <v>1</v>
      </c>
      <c r="AS140" s="5"/>
      <c r="AT140" s="5"/>
      <c r="AU140" s="6"/>
      <c r="AV140" s="23">
        <f ca="1">Table2[[#This Row],[Mortage left]]/Table2[[#This Row],[Value of house]]</f>
        <v>7.4511346420014224E-2</v>
      </c>
      <c r="AW140" s="5">
        <f t="shared" ca="1" si="69"/>
        <v>1</v>
      </c>
      <c r="AX140" s="5"/>
      <c r="AY140" s="5"/>
      <c r="AZ140" s="4">
        <f ca="1">IF(Table2[[#This Row],[Area ]]="Area 1",Table2[[#This Row],[income]],0)</f>
        <v>0</v>
      </c>
      <c r="BA140" s="5">
        <f ca="1">IF(Table2[[#This Row],[Area ]]="Area 2",Table2[[#This Row],[income]],0)</f>
        <v>0</v>
      </c>
      <c r="BB140" s="5">
        <f ca="1">IF(Table2[[#This Row],[Area ]]="Area 3",Table2[[#This Row],[income]],0)</f>
        <v>68460</v>
      </c>
      <c r="BC140" s="5">
        <f ca="1">IF(Table2[[#This Row],[Area ]]="Area 4",Table2[[#This Row],[income]],0)</f>
        <v>0</v>
      </c>
      <c r="BD140" s="5">
        <f ca="1">IF(Table2[[#This Row],[Area ]]="Area 5",Table2[[#This Row],[income]],0)</f>
        <v>0</v>
      </c>
      <c r="BE140" s="5">
        <f ca="1">IF(Table2[[#This Row],[Area ]]="Area 6",Table2[[#This Row],[income]],0)</f>
        <v>0</v>
      </c>
      <c r="BF140" s="5">
        <f ca="1">IF(Table2[[#This Row],[Area ]]="Area 7",Table2[[#This Row],[income]],0)</f>
        <v>0</v>
      </c>
      <c r="BG140" s="5">
        <f ca="1">IF(Table2[[#This Row],[Area ]]="Area 8",Table2[[#This Row],[income]],0)</f>
        <v>0</v>
      </c>
      <c r="BH140" s="5">
        <f ca="1">IF(Table2[[#This Row],[Area ]]="Area 9",Table2[[#This Row],[income]],0)</f>
        <v>0</v>
      </c>
      <c r="BI140" s="5">
        <f ca="1">IF(Table2[[#This Row],[Area ]]="Area 10",Table2[[#This Row],[income]],0)</f>
        <v>0</v>
      </c>
      <c r="BJ140" s="5">
        <f ca="1">IF(Table2[[#This Row],[Area ]]="Area 6",Table2[[#This Row],[income]],0)</f>
        <v>0</v>
      </c>
      <c r="BK140" s="5">
        <f ca="1">IF(Table2[[#This Row],[Area ]]="Area 12",Table2[[#This Row],[income]],0)</f>
        <v>0</v>
      </c>
      <c r="BL140" s="5">
        <f ca="1">IF(Table2[[#This Row],[Area ]]="Area 13",Table2[[#This Row],[income]],0)</f>
        <v>0</v>
      </c>
      <c r="BM140" s="6">
        <f ca="1">IF(Table2[[#This Row],[Area ]]="Area 14",Table2[[#This Row],[income]],0)</f>
        <v>0</v>
      </c>
      <c r="BN140" s="4">
        <f ca="1">IF(Table2[[#This Row],[field of work]]="teaching",Table2[[#This Row],[income]],0)</f>
        <v>0</v>
      </c>
      <c r="BO140" s="5">
        <f ca="1">IF(Table2[[#This Row],[field of work]]="health",Table2[[#This Row],[income]],0)</f>
        <v>0</v>
      </c>
      <c r="BP140" s="5">
        <f ca="1">IF(Table2[[#This Row],[field of work]]="IT",Table2[[#This Row],[income]],0)</f>
        <v>0</v>
      </c>
      <c r="BQ140" s="5">
        <f ca="1">IF(Table2[[#This Row],[field of work]]="agriculture",Table2[[#This Row],[income]],0)</f>
        <v>0</v>
      </c>
      <c r="BR140" s="5">
        <f ca="1">IF(Table2[[#This Row],[field of work]]="contruction",Table2[[#This Row],[income]],0)</f>
        <v>0</v>
      </c>
      <c r="BS140" s="6">
        <f ca="1">IF(Table2[[#This Row],[field of work]]="genral work",Table2[[#This Row],[income]],0)</f>
        <v>68460</v>
      </c>
      <c r="BU140" s="4">
        <f ca="1">IF(Table2[[#This Row],[value of debts]]&gt;Table2[[#This Row],[income]],1,0)</f>
        <v>1</v>
      </c>
      <c r="BV140" s="6"/>
      <c r="BX140" s="4">
        <f ca="1">IF(Table2[[#This Row],[Net worth of person]]&gt;$BY$6,Table2[[#This Row],[age]],0)</f>
        <v>0</v>
      </c>
      <c r="BY140" s="6"/>
    </row>
    <row r="141" spans="2:77" x14ac:dyDescent="0.3">
      <c r="B141">
        <f t="shared" ca="1" si="55"/>
        <v>2</v>
      </c>
      <c r="C141" t="str">
        <f t="shared" ca="1" si="54"/>
        <v>women</v>
      </c>
      <c r="D141">
        <f t="shared" ca="1" si="56"/>
        <v>28</v>
      </c>
      <c r="E141">
        <f t="shared" ca="1" si="57"/>
        <v>5</v>
      </c>
      <c r="F141" t="str">
        <f t="shared" ca="1" si="58"/>
        <v>agriculture</v>
      </c>
      <c r="G141">
        <f t="shared" ca="1" si="59"/>
        <v>1</v>
      </c>
      <c r="H141">
        <f t="shared" ca="1" si="60"/>
        <v>0</v>
      </c>
      <c r="I141">
        <f t="shared" ca="1" si="61"/>
        <v>4</v>
      </c>
      <c r="J141">
        <f t="shared" ca="1" si="62"/>
        <v>1</v>
      </c>
      <c r="K141">
        <f t="shared" ca="1" si="63"/>
        <v>54388</v>
      </c>
      <c r="L141">
        <f t="shared" ca="1" si="64"/>
        <v>5</v>
      </c>
      <c r="M141" t="str">
        <f t="shared" ca="1" si="65"/>
        <v>Area 5</v>
      </c>
      <c r="N141">
        <f t="shared" ca="1" si="47"/>
        <v>326328</v>
      </c>
      <c r="O141">
        <f t="shared" ca="1" si="66"/>
        <v>22551.964683923976</v>
      </c>
      <c r="P141">
        <f t="shared" ca="1" si="48"/>
        <v>42446.096527357317</v>
      </c>
      <c r="Q141">
        <f t="shared" ca="1" si="67"/>
        <v>35869</v>
      </c>
      <c r="R141">
        <f t="shared" ca="1" si="49"/>
        <v>55288.915676283177</v>
      </c>
      <c r="S141">
        <f t="shared" ca="1" si="50"/>
        <v>55454.722376218837</v>
      </c>
      <c r="T141">
        <f t="shared" ca="1" si="51"/>
        <v>424228.81890357612</v>
      </c>
      <c r="U141">
        <f t="shared" ca="1" si="52"/>
        <v>113709.88036020714</v>
      </c>
      <c r="V141">
        <f t="shared" ca="1" si="53"/>
        <v>310518.93854336895</v>
      </c>
      <c r="X141" s="4">
        <f ca="1">IF(Table2[[#This Row],[Gnder]]="men",1,0)</f>
        <v>0</v>
      </c>
      <c r="Y141" s="5">
        <f ca="1">IF(Table2[[#This Row],[Gnder]]="women",1,0)</f>
        <v>1</v>
      </c>
      <c r="Z141" s="5"/>
      <c r="AA141" s="6"/>
      <c r="AB141" s="5"/>
      <c r="AC141" s="4">
        <f ca="1">IF(Table2[[#This Row],[field of work]]="teaching",1,0)</f>
        <v>0</v>
      </c>
      <c r="AD141" s="5">
        <f ca="1">IF(Table2[[#This Row],[field of work]]="health",1,0)</f>
        <v>0</v>
      </c>
      <c r="AE141" s="5">
        <f ca="1">IF(Table2[[#This Row],[field of work]]="IT",1,0)</f>
        <v>0</v>
      </c>
      <c r="AF141" s="5">
        <f ca="1">IF(Table2[[#This Row],[field of work]]="agriculture",1,0)</f>
        <v>1</v>
      </c>
      <c r="AG141" s="5">
        <f ca="1">IF(Table2[[#This Row],[field of work]]="contruction",1,0)</f>
        <v>0</v>
      </c>
      <c r="AH141" s="5">
        <f ca="1">IF(Table2[[#This Row],[field of work]]="genral work",1,0)</f>
        <v>0</v>
      </c>
      <c r="AI141" s="5"/>
      <c r="AJ141" s="5"/>
      <c r="AK141" s="5"/>
      <c r="AL141" s="5"/>
      <c r="AM141" s="5"/>
      <c r="AN141" s="6"/>
      <c r="AP141" s="16">
        <f t="shared" ca="1" si="68"/>
        <v>42446.096527357317</v>
      </c>
      <c r="AQ141" s="6"/>
      <c r="AR141" s="4">
        <f ca="1">IF(Table2[[#This Row],[Value of a person]]&gt;$AS$6,1,0)</f>
        <v>1</v>
      </c>
      <c r="AS141" s="5"/>
      <c r="AT141" s="5"/>
      <c r="AU141" s="6"/>
      <c r="AV141" s="23">
        <f ca="1">Table2[[#This Row],[Mortage left]]/Table2[[#This Row],[Value of house]]</f>
        <v>6.9108273528241448E-2</v>
      </c>
      <c r="AW141" s="5">
        <f t="shared" ca="1" si="69"/>
        <v>1</v>
      </c>
      <c r="AX141" s="5"/>
      <c r="AY141" s="5"/>
      <c r="AZ141" s="4">
        <f ca="1">IF(Table2[[#This Row],[Area ]]="Area 1",Table2[[#This Row],[income]],0)</f>
        <v>0</v>
      </c>
      <c r="BA141" s="5">
        <f ca="1">IF(Table2[[#This Row],[Area ]]="Area 2",Table2[[#This Row],[income]],0)</f>
        <v>0</v>
      </c>
      <c r="BB141" s="5">
        <f ca="1">IF(Table2[[#This Row],[Area ]]="Area 3",Table2[[#This Row],[income]],0)</f>
        <v>0</v>
      </c>
      <c r="BC141" s="5">
        <f ca="1">IF(Table2[[#This Row],[Area ]]="Area 4",Table2[[#This Row],[income]],0)</f>
        <v>0</v>
      </c>
      <c r="BD141" s="5">
        <f ca="1">IF(Table2[[#This Row],[Area ]]="Area 5",Table2[[#This Row],[income]],0)</f>
        <v>54388</v>
      </c>
      <c r="BE141" s="5">
        <f ca="1">IF(Table2[[#This Row],[Area ]]="Area 6",Table2[[#This Row],[income]],0)</f>
        <v>0</v>
      </c>
      <c r="BF141" s="5">
        <f ca="1">IF(Table2[[#This Row],[Area ]]="Area 7",Table2[[#This Row],[income]],0)</f>
        <v>0</v>
      </c>
      <c r="BG141" s="5">
        <f ca="1">IF(Table2[[#This Row],[Area ]]="Area 8",Table2[[#This Row],[income]],0)</f>
        <v>0</v>
      </c>
      <c r="BH141" s="5">
        <f ca="1">IF(Table2[[#This Row],[Area ]]="Area 9",Table2[[#This Row],[income]],0)</f>
        <v>0</v>
      </c>
      <c r="BI141" s="5">
        <f ca="1">IF(Table2[[#This Row],[Area ]]="Area 10",Table2[[#This Row],[income]],0)</f>
        <v>0</v>
      </c>
      <c r="BJ141" s="5">
        <f ca="1">IF(Table2[[#This Row],[Area ]]="Area 6",Table2[[#This Row],[income]],0)</f>
        <v>0</v>
      </c>
      <c r="BK141" s="5">
        <f ca="1">IF(Table2[[#This Row],[Area ]]="Area 12",Table2[[#This Row],[income]],0)</f>
        <v>0</v>
      </c>
      <c r="BL141" s="5">
        <f ca="1">IF(Table2[[#This Row],[Area ]]="Area 13",Table2[[#This Row],[income]],0)</f>
        <v>0</v>
      </c>
      <c r="BM141" s="6">
        <f ca="1">IF(Table2[[#This Row],[Area ]]="Area 14",Table2[[#This Row],[income]],0)</f>
        <v>0</v>
      </c>
      <c r="BN141" s="4">
        <f ca="1">IF(Table2[[#This Row],[field of work]]="teaching",Table2[[#This Row],[income]],0)</f>
        <v>0</v>
      </c>
      <c r="BO141" s="5">
        <f ca="1">IF(Table2[[#This Row],[field of work]]="health",Table2[[#This Row],[income]],0)</f>
        <v>0</v>
      </c>
      <c r="BP141" s="5">
        <f ca="1">IF(Table2[[#This Row],[field of work]]="IT",Table2[[#This Row],[income]],0)</f>
        <v>0</v>
      </c>
      <c r="BQ141" s="5">
        <f ca="1">IF(Table2[[#This Row],[field of work]]="agriculture",Table2[[#This Row],[income]],0)</f>
        <v>54388</v>
      </c>
      <c r="BR141" s="5">
        <f ca="1">IF(Table2[[#This Row],[field of work]]="contruction",Table2[[#This Row],[income]],0)</f>
        <v>0</v>
      </c>
      <c r="BS141" s="6">
        <f ca="1">IF(Table2[[#This Row],[field of work]]="genral work",Table2[[#This Row],[income]],0)</f>
        <v>0</v>
      </c>
      <c r="BU141" s="4">
        <f ca="1">IF(Table2[[#This Row],[value of debts]]&gt;Table2[[#This Row],[income]],1,0)</f>
        <v>1</v>
      </c>
      <c r="BV141" s="6"/>
      <c r="BX141" s="4">
        <f ca="1">IF(Table2[[#This Row],[Net worth of person]]&gt;$BY$6,Table2[[#This Row],[age]],0)</f>
        <v>28</v>
      </c>
      <c r="BY141" s="6"/>
    </row>
    <row r="142" spans="2:77" x14ac:dyDescent="0.3">
      <c r="B142">
        <f t="shared" ca="1" si="55"/>
        <v>2</v>
      </c>
      <c r="C142" t="str">
        <f t="shared" ca="1" si="54"/>
        <v>women</v>
      </c>
      <c r="D142">
        <f t="shared" ca="1" si="56"/>
        <v>38</v>
      </c>
      <c r="E142">
        <f t="shared" ca="1" si="57"/>
        <v>5</v>
      </c>
      <c r="F142" t="str">
        <f t="shared" ca="1" si="58"/>
        <v>agriculture</v>
      </c>
      <c r="G142">
        <f t="shared" ca="1" si="59"/>
        <v>3</v>
      </c>
      <c r="H142">
        <f t="shared" ca="1" si="60"/>
        <v>0</v>
      </c>
      <c r="I142">
        <f t="shared" ca="1" si="61"/>
        <v>1</v>
      </c>
      <c r="J142">
        <f t="shared" ca="1" si="62"/>
        <v>3</v>
      </c>
      <c r="K142">
        <f t="shared" ca="1" si="63"/>
        <v>50353</v>
      </c>
      <c r="L142">
        <f t="shared" ca="1" si="64"/>
        <v>1</v>
      </c>
      <c r="M142" t="str">
        <f t="shared" ca="1" si="65"/>
        <v>Area 1</v>
      </c>
      <c r="N142">
        <f t="shared" ca="1" si="47"/>
        <v>302118</v>
      </c>
      <c r="O142">
        <f t="shared" ca="1" si="66"/>
        <v>85939.151232100689</v>
      </c>
      <c r="P142">
        <f t="shared" ca="1" si="48"/>
        <v>8133.6791601477426</v>
      </c>
      <c r="Q142">
        <f t="shared" ca="1" si="67"/>
        <v>6897</v>
      </c>
      <c r="R142">
        <f t="shared" ca="1" si="49"/>
        <v>1453.0914361812843</v>
      </c>
      <c r="S142">
        <f t="shared" ca="1" si="50"/>
        <v>31177.988525685454</v>
      </c>
      <c r="T142">
        <f t="shared" ca="1" si="51"/>
        <v>341429.66768583318</v>
      </c>
      <c r="U142">
        <f t="shared" ca="1" si="52"/>
        <v>94289.242668281979</v>
      </c>
      <c r="V142">
        <f t="shared" ca="1" si="53"/>
        <v>247140.4250175512</v>
      </c>
      <c r="X142" s="4">
        <f ca="1">IF(Table2[[#This Row],[Gnder]]="men",1,0)</f>
        <v>0</v>
      </c>
      <c r="Y142" s="5">
        <f ca="1">IF(Table2[[#This Row],[Gnder]]="women",1,0)</f>
        <v>1</v>
      </c>
      <c r="Z142" s="5"/>
      <c r="AA142" s="6"/>
      <c r="AB142" s="5"/>
      <c r="AC142" s="4">
        <f ca="1">IF(Table2[[#This Row],[field of work]]="teaching",1,0)</f>
        <v>0</v>
      </c>
      <c r="AD142" s="5">
        <f ca="1">IF(Table2[[#This Row],[field of work]]="health",1,0)</f>
        <v>0</v>
      </c>
      <c r="AE142" s="5">
        <f ca="1">IF(Table2[[#This Row],[field of work]]="IT",1,0)</f>
        <v>0</v>
      </c>
      <c r="AF142" s="5">
        <f ca="1">IF(Table2[[#This Row],[field of work]]="agriculture",1,0)</f>
        <v>1</v>
      </c>
      <c r="AG142" s="5">
        <f ca="1">IF(Table2[[#This Row],[field of work]]="contruction",1,0)</f>
        <v>0</v>
      </c>
      <c r="AH142" s="5">
        <f ca="1">IF(Table2[[#This Row],[field of work]]="genral work",1,0)</f>
        <v>0</v>
      </c>
      <c r="AI142" s="5"/>
      <c r="AJ142" s="5"/>
      <c r="AK142" s="5"/>
      <c r="AL142" s="5"/>
      <c r="AM142" s="5"/>
      <c r="AN142" s="6"/>
      <c r="AP142" s="16">
        <f t="shared" ca="1" si="68"/>
        <v>2711.226386715914</v>
      </c>
      <c r="AQ142" s="6"/>
      <c r="AR142" s="4">
        <f ca="1">IF(Table2[[#This Row],[Value of a person]]&gt;$AS$6,1,0)</f>
        <v>1</v>
      </c>
      <c r="AS142" s="5"/>
      <c r="AT142" s="5"/>
      <c r="AU142" s="6"/>
      <c r="AV142" s="23">
        <f ca="1">Table2[[#This Row],[Mortage left]]/Table2[[#This Row],[Value of house]]</f>
        <v>0.2844555810382059</v>
      </c>
      <c r="AW142" s="5">
        <f t="shared" ca="1" si="69"/>
        <v>1</v>
      </c>
      <c r="AX142" s="5"/>
      <c r="AY142" s="5"/>
      <c r="AZ142" s="4">
        <f ca="1">IF(Table2[[#This Row],[Area ]]="Area 1",Table2[[#This Row],[income]],0)</f>
        <v>50353</v>
      </c>
      <c r="BA142" s="5">
        <f ca="1">IF(Table2[[#This Row],[Area ]]="Area 2",Table2[[#This Row],[income]],0)</f>
        <v>0</v>
      </c>
      <c r="BB142" s="5">
        <f ca="1">IF(Table2[[#This Row],[Area ]]="Area 3",Table2[[#This Row],[income]],0)</f>
        <v>0</v>
      </c>
      <c r="BC142" s="5">
        <f ca="1">IF(Table2[[#This Row],[Area ]]="Area 4",Table2[[#This Row],[income]],0)</f>
        <v>0</v>
      </c>
      <c r="BD142" s="5">
        <f ca="1">IF(Table2[[#This Row],[Area ]]="Area 5",Table2[[#This Row],[income]],0)</f>
        <v>0</v>
      </c>
      <c r="BE142" s="5">
        <f ca="1">IF(Table2[[#This Row],[Area ]]="Area 6",Table2[[#This Row],[income]],0)</f>
        <v>0</v>
      </c>
      <c r="BF142" s="5">
        <f ca="1">IF(Table2[[#This Row],[Area ]]="Area 7",Table2[[#This Row],[income]],0)</f>
        <v>0</v>
      </c>
      <c r="BG142" s="5">
        <f ca="1">IF(Table2[[#This Row],[Area ]]="Area 8",Table2[[#This Row],[income]],0)</f>
        <v>0</v>
      </c>
      <c r="BH142" s="5">
        <f ca="1">IF(Table2[[#This Row],[Area ]]="Area 9",Table2[[#This Row],[income]],0)</f>
        <v>0</v>
      </c>
      <c r="BI142" s="5">
        <f ca="1">IF(Table2[[#This Row],[Area ]]="Area 10",Table2[[#This Row],[income]],0)</f>
        <v>0</v>
      </c>
      <c r="BJ142" s="5">
        <f ca="1">IF(Table2[[#This Row],[Area ]]="Area 6",Table2[[#This Row],[income]],0)</f>
        <v>0</v>
      </c>
      <c r="BK142" s="5">
        <f ca="1">IF(Table2[[#This Row],[Area ]]="Area 12",Table2[[#This Row],[income]],0)</f>
        <v>0</v>
      </c>
      <c r="BL142" s="5">
        <f ca="1">IF(Table2[[#This Row],[Area ]]="Area 13",Table2[[#This Row],[income]],0)</f>
        <v>0</v>
      </c>
      <c r="BM142" s="6">
        <f ca="1">IF(Table2[[#This Row],[Area ]]="Area 14",Table2[[#This Row],[income]],0)</f>
        <v>0</v>
      </c>
      <c r="BN142" s="4">
        <f ca="1">IF(Table2[[#This Row],[field of work]]="teaching",Table2[[#This Row],[income]],0)</f>
        <v>0</v>
      </c>
      <c r="BO142" s="5">
        <f ca="1">IF(Table2[[#This Row],[field of work]]="health",Table2[[#This Row],[income]],0)</f>
        <v>0</v>
      </c>
      <c r="BP142" s="5">
        <f ca="1">IF(Table2[[#This Row],[field of work]]="IT",Table2[[#This Row],[income]],0)</f>
        <v>0</v>
      </c>
      <c r="BQ142" s="5">
        <f ca="1">IF(Table2[[#This Row],[field of work]]="agriculture",Table2[[#This Row],[income]],0)</f>
        <v>50353</v>
      </c>
      <c r="BR142" s="5">
        <f ca="1">IF(Table2[[#This Row],[field of work]]="contruction",Table2[[#This Row],[income]],0)</f>
        <v>0</v>
      </c>
      <c r="BS142" s="6">
        <f ca="1">IF(Table2[[#This Row],[field of work]]="genral work",Table2[[#This Row],[income]],0)</f>
        <v>0</v>
      </c>
      <c r="BU142" s="4">
        <f ca="1">IF(Table2[[#This Row],[value of debts]]&gt;Table2[[#This Row],[income]],1,0)</f>
        <v>1</v>
      </c>
      <c r="BV142" s="6"/>
      <c r="BX142" s="4">
        <f ca="1">IF(Table2[[#This Row],[Net worth of person]]&gt;$BY$6,Table2[[#This Row],[age]],0)</f>
        <v>38</v>
      </c>
      <c r="BY142" s="6"/>
    </row>
    <row r="143" spans="2:77" x14ac:dyDescent="0.3">
      <c r="B143">
        <f t="shared" ca="1" si="55"/>
        <v>2</v>
      </c>
      <c r="C143" t="str">
        <f t="shared" ca="1" si="54"/>
        <v>women</v>
      </c>
      <c r="D143">
        <f t="shared" ca="1" si="56"/>
        <v>33</v>
      </c>
      <c r="E143">
        <f t="shared" ca="1" si="57"/>
        <v>1</v>
      </c>
      <c r="F143" t="str">
        <f t="shared" ca="1" si="58"/>
        <v>health</v>
      </c>
      <c r="G143">
        <f t="shared" ca="1" si="59"/>
        <v>1</v>
      </c>
      <c r="H143">
        <f t="shared" ca="1" si="60"/>
        <v>0</v>
      </c>
      <c r="I143">
        <f t="shared" ca="1" si="61"/>
        <v>2</v>
      </c>
      <c r="J143">
        <f t="shared" ca="1" si="62"/>
        <v>1</v>
      </c>
      <c r="K143">
        <f t="shared" ca="1" si="63"/>
        <v>26959</v>
      </c>
      <c r="L143">
        <f t="shared" ca="1" si="64"/>
        <v>2</v>
      </c>
      <c r="M143" t="str">
        <f t="shared" ca="1" si="65"/>
        <v>Area 2</v>
      </c>
      <c r="N143">
        <f t="shared" ca="1" si="47"/>
        <v>80877</v>
      </c>
      <c r="O143">
        <f t="shared" ca="1" si="66"/>
        <v>75375.673669302909</v>
      </c>
      <c r="P143">
        <f t="shared" ca="1" si="48"/>
        <v>12772.041078020748</v>
      </c>
      <c r="Q143">
        <f t="shared" ca="1" si="67"/>
        <v>3651</v>
      </c>
      <c r="R143">
        <f t="shared" ca="1" si="49"/>
        <v>13347.842466022485</v>
      </c>
      <c r="S143">
        <f t="shared" ca="1" si="50"/>
        <v>33728.911749653969</v>
      </c>
      <c r="T143">
        <f t="shared" ca="1" si="51"/>
        <v>127377.95282767472</v>
      </c>
      <c r="U143">
        <f t="shared" ca="1" si="52"/>
        <v>92374.516135325393</v>
      </c>
      <c r="V143">
        <f t="shared" ca="1" si="53"/>
        <v>35003.436692349322</v>
      </c>
      <c r="X143" s="4">
        <f ca="1">IF(Table2[[#This Row],[Gnder]]="men",1,0)</f>
        <v>0</v>
      </c>
      <c r="Y143" s="5">
        <f ca="1">IF(Table2[[#This Row],[Gnder]]="women",1,0)</f>
        <v>1</v>
      </c>
      <c r="Z143" s="5"/>
      <c r="AA143" s="6"/>
      <c r="AB143" s="5"/>
      <c r="AC143" s="4">
        <f ca="1">IF(Table2[[#This Row],[field of work]]="teaching",1,0)</f>
        <v>0</v>
      </c>
      <c r="AD143" s="5">
        <f ca="1">IF(Table2[[#This Row],[field of work]]="health",1,0)</f>
        <v>1</v>
      </c>
      <c r="AE143" s="5">
        <f ca="1">IF(Table2[[#This Row],[field of work]]="IT",1,0)</f>
        <v>0</v>
      </c>
      <c r="AF143" s="5">
        <f ca="1">IF(Table2[[#This Row],[field of work]]="agriculture",1,0)</f>
        <v>0</v>
      </c>
      <c r="AG143" s="5">
        <f ca="1">IF(Table2[[#This Row],[field of work]]="contruction",1,0)</f>
        <v>0</v>
      </c>
      <c r="AH143" s="5">
        <f ca="1">IF(Table2[[#This Row],[field of work]]="genral work",1,0)</f>
        <v>0</v>
      </c>
      <c r="AI143" s="5"/>
      <c r="AJ143" s="5"/>
      <c r="AK143" s="5"/>
      <c r="AL143" s="5"/>
      <c r="AM143" s="5"/>
      <c r="AN143" s="6"/>
      <c r="AP143" s="16">
        <f t="shared" ca="1" si="68"/>
        <v>12772.041078020748</v>
      </c>
      <c r="AQ143" s="6"/>
      <c r="AR143" s="4">
        <f ca="1">IF(Table2[[#This Row],[Value of a person]]&gt;$AS$6,1,0)</f>
        <v>1</v>
      </c>
      <c r="AS143" s="5"/>
      <c r="AT143" s="5"/>
      <c r="AU143" s="6"/>
      <c r="AV143" s="23">
        <f ca="1">Table2[[#This Row],[Mortage left]]/Table2[[#This Row],[Value of house]]</f>
        <v>0.93197909998272577</v>
      </c>
      <c r="AW143" s="5">
        <f t="shared" ca="1" si="69"/>
        <v>0</v>
      </c>
      <c r="AX143" s="5"/>
      <c r="AY143" s="5"/>
      <c r="AZ143" s="4">
        <f ca="1">IF(Table2[[#This Row],[Area ]]="Area 1",Table2[[#This Row],[income]],0)</f>
        <v>0</v>
      </c>
      <c r="BA143" s="5">
        <f ca="1">IF(Table2[[#This Row],[Area ]]="Area 2",Table2[[#This Row],[income]],0)</f>
        <v>26959</v>
      </c>
      <c r="BB143" s="5">
        <f ca="1">IF(Table2[[#This Row],[Area ]]="Area 3",Table2[[#This Row],[income]],0)</f>
        <v>0</v>
      </c>
      <c r="BC143" s="5">
        <f ca="1">IF(Table2[[#This Row],[Area ]]="Area 4",Table2[[#This Row],[income]],0)</f>
        <v>0</v>
      </c>
      <c r="BD143" s="5">
        <f ca="1">IF(Table2[[#This Row],[Area ]]="Area 5",Table2[[#This Row],[income]],0)</f>
        <v>0</v>
      </c>
      <c r="BE143" s="5">
        <f ca="1">IF(Table2[[#This Row],[Area ]]="Area 6",Table2[[#This Row],[income]],0)</f>
        <v>0</v>
      </c>
      <c r="BF143" s="5">
        <f ca="1">IF(Table2[[#This Row],[Area ]]="Area 7",Table2[[#This Row],[income]],0)</f>
        <v>0</v>
      </c>
      <c r="BG143" s="5">
        <f ca="1">IF(Table2[[#This Row],[Area ]]="Area 8",Table2[[#This Row],[income]],0)</f>
        <v>0</v>
      </c>
      <c r="BH143" s="5">
        <f ca="1">IF(Table2[[#This Row],[Area ]]="Area 9",Table2[[#This Row],[income]],0)</f>
        <v>0</v>
      </c>
      <c r="BI143" s="5">
        <f ca="1">IF(Table2[[#This Row],[Area ]]="Area 10",Table2[[#This Row],[income]],0)</f>
        <v>0</v>
      </c>
      <c r="BJ143" s="5">
        <f ca="1">IF(Table2[[#This Row],[Area ]]="Area 6",Table2[[#This Row],[income]],0)</f>
        <v>0</v>
      </c>
      <c r="BK143" s="5">
        <f ca="1">IF(Table2[[#This Row],[Area ]]="Area 12",Table2[[#This Row],[income]],0)</f>
        <v>0</v>
      </c>
      <c r="BL143" s="5">
        <f ca="1">IF(Table2[[#This Row],[Area ]]="Area 13",Table2[[#This Row],[income]],0)</f>
        <v>0</v>
      </c>
      <c r="BM143" s="6">
        <f ca="1">IF(Table2[[#This Row],[Area ]]="Area 14",Table2[[#This Row],[income]],0)</f>
        <v>0</v>
      </c>
      <c r="BN143" s="4">
        <f ca="1">IF(Table2[[#This Row],[field of work]]="teaching",Table2[[#This Row],[income]],0)</f>
        <v>0</v>
      </c>
      <c r="BO143" s="5">
        <f ca="1">IF(Table2[[#This Row],[field of work]]="health",Table2[[#This Row],[income]],0)</f>
        <v>26959</v>
      </c>
      <c r="BP143" s="5">
        <f ca="1">IF(Table2[[#This Row],[field of work]]="IT",Table2[[#This Row],[income]],0)</f>
        <v>0</v>
      </c>
      <c r="BQ143" s="5">
        <f ca="1">IF(Table2[[#This Row],[field of work]]="agriculture",Table2[[#This Row],[income]],0)</f>
        <v>0</v>
      </c>
      <c r="BR143" s="5">
        <f ca="1">IF(Table2[[#This Row],[field of work]]="contruction",Table2[[#This Row],[income]],0)</f>
        <v>0</v>
      </c>
      <c r="BS143" s="6">
        <f ca="1">IF(Table2[[#This Row],[field of work]]="genral work",Table2[[#This Row],[income]],0)</f>
        <v>0</v>
      </c>
      <c r="BU143" s="4">
        <f ca="1">IF(Table2[[#This Row],[value of debts]]&gt;Table2[[#This Row],[income]],1,0)</f>
        <v>1</v>
      </c>
      <c r="BV143" s="6"/>
      <c r="BX143" s="4">
        <f ca="1">IF(Table2[[#This Row],[Net worth of person]]&gt;$BY$6,Table2[[#This Row],[age]],0)</f>
        <v>0</v>
      </c>
      <c r="BY143" s="6"/>
    </row>
    <row r="144" spans="2:77" x14ac:dyDescent="0.3">
      <c r="B144">
        <f t="shared" ca="1" si="55"/>
        <v>1</v>
      </c>
      <c r="C144" t="str">
        <f t="shared" ca="1" si="54"/>
        <v>men</v>
      </c>
      <c r="D144">
        <f t="shared" ca="1" si="56"/>
        <v>44</v>
      </c>
      <c r="E144">
        <f t="shared" ca="1" si="57"/>
        <v>6</v>
      </c>
      <c r="F144" t="str">
        <f t="shared" ca="1" si="58"/>
        <v>contruction</v>
      </c>
      <c r="G144">
        <f t="shared" ca="1" si="59"/>
        <v>2</v>
      </c>
      <c r="H144">
        <f t="shared" ca="1" si="60"/>
        <v>0</v>
      </c>
      <c r="I144">
        <f t="shared" ca="1" si="61"/>
        <v>0</v>
      </c>
      <c r="J144">
        <f t="shared" ca="1" si="62"/>
        <v>1</v>
      </c>
      <c r="K144">
        <f t="shared" ca="1" si="63"/>
        <v>84822</v>
      </c>
      <c r="L144">
        <f t="shared" ca="1" si="64"/>
        <v>6</v>
      </c>
      <c r="M144" t="str">
        <f t="shared" ca="1" si="65"/>
        <v>Area 6</v>
      </c>
      <c r="N144">
        <f t="shared" ca="1" si="47"/>
        <v>339288</v>
      </c>
      <c r="O144">
        <f t="shared" ca="1" si="66"/>
        <v>291723.6506533412</v>
      </c>
      <c r="P144">
        <f t="shared" ca="1" si="48"/>
        <v>13049.122035047725</v>
      </c>
      <c r="Q144">
        <f t="shared" ca="1" si="67"/>
        <v>6904</v>
      </c>
      <c r="R144">
        <f t="shared" ca="1" si="49"/>
        <v>28452.035148231593</v>
      </c>
      <c r="S144">
        <f t="shared" ca="1" si="50"/>
        <v>14484.25546469447</v>
      </c>
      <c r="T144">
        <f t="shared" ca="1" si="51"/>
        <v>366821.3774997422</v>
      </c>
      <c r="U144">
        <f t="shared" ca="1" si="52"/>
        <v>327079.68580157281</v>
      </c>
      <c r="V144">
        <f t="shared" ca="1" si="53"/>
        <v>39741.691698169394</v>
      </c>
      <c r="X144" s="4">
        <f ca="1">IF(Table2[[#This Row],[Gnder]]="men",1,0)</f>
        <v>1</v>
      </c>
      <c r="Y144" s="5">
        <f ca="1">IF(Table2[[#This Row],[Gnder]]="women",1,0)</f>
        <v>0</v>
      </c>
      <c r="Z144" s="5"/>
      <c r="AA144" s="6"/>
      <c r="AB144" s="5"/>
      <c r="AC144" s="4">
        <f ca="1">IF(Table2[[#This Row],[field of work]]="teaching",1,0)</f>
        <v>0</v>
      </c>
      <c r="AD144" s="5">
        <f ca="1">IF(Table2[[#This Row],[field of work]]="health",1,0)</f>
        <v>0</v>
      </c>
      <c r="AE144" s="5">
        <f ca="1">IF(Table2[[#This Row],[field of work]]="IT",1,0)</f>
        <v>0</v>
      </c>
      <c r="AF144" s="5">
        <f ca="1">IF(Table2[[#This Row],[field of work]]="agriculture",1,0)</f>
        <v>0</v>
      </c>
      <c r="AG144" s="5">
        <f ca="1">IF(Table2[[#This Row],[field of work]]="contruction",1,0)</f>
        <v>1</v>
      </c>
      <c r="AH144" s="5">
        <f ca="1">IF(Table2[[#This Row],[field of work]]="genral work",1,0)</f>
        <v>0</v>
      </c>
      <c r="AI144" s="5"/>
      <c r="AJ144" s="5"/>
      <c r="AK144" s="5"/>
      <c r="AL144" s="5"/>
      <c r="AM144" s="5"/>
      <c r="AN144" s="6"/>
      <c r="AP144" s="16">
        <f t="shared" ca="1" si="68"/>
        <v>13049.122035047725</v>
      </c>
      <c r="AQ144" s="6"/>
      <c r="AR144" s="4">
        <f ca="1">IF(Table2[[#This Row],[Value of a person]]&gt;$AS$6,1,0)</f>
        <v>1</v>
      </c>
      <c r="AS144" s="5"/>
      <c r="AT144" s="5"/>
      <c r="AU144" s="6"/>
      <c r="AV144" s="23">
        <f ca="1">Table2[[#This Row],[Mortage left]]/Table2[[#This Row],[Value of house]]</f>
        <v>0.85981128319699252</v>
      </c>
      <c r="AW144" s="5">
        <f t="shared" ca="1" si="69"/>
        <v>0</v>
      </c>
      <c r="AX144" s="5"/>
      <c r="AY144" s="5"/>
      <c r="AZ144" s="4">
        <f ca="1">IF(Table2[[#This Row],[Area ]]="Area 1",Table2[[#This Row],[income]],0)</f>
        <v>0</v>
      </c>
      <c r="BA144" s="5">
        <f ca="1">IF(Table2[[#This Row],[Area ]]="Area 2",Table2[[#This Row],[income]],0)</f>
        <v>0</v>
      </c>
      <c r="BB144" s="5">
        <f ca="1">IF(Table2[[#This Row],[Area ]]="Area 3",Table2[[#This Row],[income]],0)</f>
        <v>0</v>
      </c>
      <c r="BC144" s="5">
        <f ca="1">IF(Table2[[#This Row],[Area ]]="Area 4",Table2[[#This Row],[income]],0)</f>
        <v>0</v>
      </c>
      <c r="BD144" s="5">
        <f ca="1">IF(Table2[[#This Row],[Area ]]="Area 5",Table2[[#This Row],[income]],0)</f>
        <v>0</v>
      </c>
      <c r="BE144" s="5">
        <f ca="1">IF(Table2[[#This Row],[Area ]]="Area 6",Table2[[#This Row],[income]],0)</f>
        <v>84822</v>
      </c>
      <c r="BF144" s="5">
        <f ca="1">IF(Table2[[#This Row],[Area ]]="Area 7",Table2[[#This Row],[income]],0)</f>
        <v>0</v>
      </c>
      <c r="BG144" s="5">
        <f ca="1">IF(Table2[[#This Row],[Area ]]="Area 8",Table2[[#This Row],[income]],0)</f>
        <v>0</v>
      </c>
      <c r="BH144" s="5">
        <f ca="1">IF(Table2[[#This Row],[Area ]]="Area 9",Table2[[#This Row],[income]],0)</f>
        <v>0</v>
      </c>
      <c r="BI144" s="5">
        <f ca="1">IF(Table2[[#This Row],[Area ]]="Area 10",Table2[[#This Row],[income]],0)</f>
        <v>0</v>
      </c>
      <c r="BJ144" s="5">
        <f ca="1">IF(Table2[[#This Row],[Area ]]="Area 6",Table2[[#This Row],[income]],0)</f>
        <v>84822</v>
      </c>
      <c r="BK144" s="5">
        <f ca="1">IF(Table2[[#This Row],[Area ]]="Area 12",Table2[[#This Row],[income]],0)</f>
        <v>0</v>
      </c>
      <c r="BL144" s="5">
        <f ca="1">IF(Table2[[#This Row],[Area ]]="Area 13",Table2[[#This Row],[income]],0)</f>
        <v>0</v>
      </c>
      <c r="BM144" s="6">
        <f ca="1">IF(Table2[[#This Row],[Area ]]="Area 14",Table2[[#This Row],[income]],0)</f>
        <v>0</v>
      </c>
      <c r="BN144" s="4">
        <f ca="1">IF(Table2[[#This Row],[field of work]]="teaching",Table2[[#This Row],[income]],0)</f>
        <v>0</v>
      </c>
      <c r="BO144" s="5">
        <f ca="1">IF(Table2[[#This Row],[field of work]]="health",Table2[[#This Row],[income]],0)</f>
        <v>0</v>
      </c>
      <c r="BP144" s="5">
        <f ca="1">IF(Table2[[#This Row],[field of work]]="IT",Table2[[#This Row],[income]],0)</f>
        <v>0</v>
      </c>
      <c r="BQ144" s="5">
        <f ca="1">IF(Table2[[#This Row],[field of work]]="agriculture",Table2[[#This Row],[income]],0)</f>
        <v>0</v>
      </c>
      <c r="BR144" s="5">
        <f ca="1">IF(Table2[[#This Row],[field of work]]="contruction",Table2[[#This Row],[income]],0)</f>
        <v>84822</v>
      </c>
      <c r="BS144" s="6">
        <f ca="1">IF(Table2[[#This Row],[field of work]]="genral work",Table2[[#This Row],[income]],0)</f>
        <v>0</v>
      </c>
      <c r="BU144" s="4">
        <f ca="1">IF(Table2[[#This Row],[value of debts]]&gt;Table2[[#This Row],[income]],1,0)</f>
        <v>1</v>
      </c>
      <c r="BV144" s="6"/>
      <c r="BX144" s="4">
        <f ca="1">IF(Table2[[#This Row],[Net worth of person]]&gt;$BY$6,Table2[[#This Row],[age]],0)</f>
        <v>0</v>
      </c>
      <c r="BY144" s="6"/>
    </row>
    <row r="145" spans="2:77" x14ac:dyDescent="0.3">
      <c r="B145">
        <f t="shared" ca="1" si="55"/>
        <v>2</v>
      </c>
      <c r="C145" t="str">
        <f t="shared" ca="1" si="54"/>
        <v>women</v>
      </c>
      <c r="D145">
        <f t="shared" ca="1" si="56"/>
        <v>39</v>
      </c>
      <c r="E145">
        <f t="shared" ca="1" si="57"/>
        <v>6</v>
      </c>
      <c r="F145" t="str">
        <f t="shared" ca="1" si="58"/>
        <v>contruction</v>
      </c>
      <c r="G145">
        <f t="shared" ca="1" si="59"/>
        <v>2</v>
      </c>
      <c r="H145">
        <f t="shared" ca="1" si="60"/>
        <v>0</v>
      </c>
      <c r="I145">
        <f t="shared" ca="1" si="61"/>
        <v>0</v>
      </c>
      <c r="J145">
        <f t="shared" ca="1" si="62"/>
        <v>1</v>
      </c>
      <c r="K145">
        <f t="shared" ca="1" si="63"/>
        <v>89981</v>
      </c>
      <c r="L145">
        <f t="shared" ca="1" si="64"/>
        <v>1</v>
      </c>
      <c r="M145" t="str">
        <f t="shared" ca="1" si="65"/>
        <v>Area 1</v>
      </c>
      <c r="N145">
        <f t="shared" ca="1" si="47"/>
        <v>449905</v>
      </c>
      <c r="O145">
        <f t="shared" ca="1" si="66"/>
        <v>177139.95446556006</v>
      </c>
      <c r="P145">
        <f t="shared" ca="1" si="48"/>
        <v>86648.086206747073</v>
      </c>
      <c r="Q145">
        <f t="shared" ca="1" si="67"/>
        <v>31398</v>
      </c>
      <c r="R145">
        <f t="shared" ca="1" si="49"/>
        <v>121805.79074840219</v>
      </c>
      <c r="S145">
        <f t="shared" ca="1" si="50"/>
        <v>27660.476890589875</v>
      </c>
      <c r="T145">
        <f t="shared" ca="1" si="51"/>
        <v>564213.56309733703</v>
      </c>
      <c r="U145">
        <f t="shared" ca="1" si="52"/>
        <v>330343.74521396228</v>
      </c>
      <c r="V145">
        <f t="shared" ca="1" si="53"/>
        <v>233869.81788337475</v>
      </c>
      <c r="X145" s="4">
        <f ca="1">IF(Table2[[#This Row],[Gnder]]="men",1,0)</f>
        <v>0</v>
      </c>
      <c r="Y145" s="5">
        <f ca="1">IF(Table2[[#This Row],[Gnder]]="women",1,0)</f>
        <v>1</v>
      </c>
      <c r="Z145" s="5"/>
      <c r="AA145" s="6"/>
      <c r="AB145" s="5"/>
      <c r="AC145" s="4">
        <f ca="1">IF(Table2[[#This Row],[field of work]]="teaching",1,0)</f>
        <v>0</v>
      </c>
      <c r="AD145" s="5">
        <f ca="1">IF(Table2[[#This Row],[field of work]]="health",1,0)</f>
        <v>0</v>
      </c>
      <c r="AE145" s="5">
        <f ca="1">IF(Table2[[#This Row],[field of work]]="IT",1,0)</f>
        <v>0</v>
      </c>
      <c r="AF145" s="5">
        <f ca="1">IF(Table2[[#This Row],[field of work]]="agriculture",1,0)</f>
        <v>0</v>
      </c>
      <c r="AG145" s="5">
        <f ca="1">IF(Table2[[#This Row],[field of work]]="contruction",1,0)</f>
        <v>1</v>
      </c>
      <c r="AH145" s="5">
        <f ca="1">IF(Table2[[#This Row],[field of work]]="genral work",1,0)</f>
        <v>0</v>
      </c>
      <c r="AI145" s="5"/>
      <c r="AJ145" s="5"/>
      <c r="AK145" s="5"/>
      <c r="AL145" s="5"/>
      <c r="AM145" s="5"/>
      <c r="AN145" s="6"/>
      <c r="AP145" s="16">
        <f t="shared" ca="1" si="68"/>
        <v>86648.086206747073</v>
      </c>
      <c r="AQ145" s="6"/>
      <c r="AR145" s="4">
        <f ca="1">IF(Table2[[#This Row],[Value of a person]]&gt;$AS$6,1,0)</f>
        <v>1</v>
      </c>
      <c r="AS145" s="5"/>
      <c r="AT145" s="5"/>
      <c r="AU145" s="6"/>
      <c r="AV145" s="23">
        <f ca="1">Table2[[#This Row],[Mortage left]]/Table2[[#This Row],[Value of house]]</f>
        <v>0.39372746349909438</v>
      </c>
      <c r="AW145" s="5">
        <f t="shared" ca="1" si="69"/>
        <v>0</v>
      </c>
      <c r="AX145" s="5"/>
      <c r="AY145" s="5"/>
      <c r="AZ145" s="4">
        <f ca="1">IF(Table2[[#This Row],[Area ]]="Area 1",Table2[[#This Row],[income]],0)</f>
        <v>89981</v>
      </c>
      <c r="BA145" s="5">
        <f ca="1">IF(Table2[[#This Row],[Area ]]="Area 2",Table2[[#This Row],[income]],0)</f>
        <v>0</v>
      </c>
      <c r="BB145" s="5">
        <f ca="1">IF(Table2[[#This Row],[Area ]]="Area 3",Table2[[#This Row],[income]],0)</f>
        <v>0</v>
      </c>
      <c r="BC145" s="5">
        <f ca="1">IF(Table2[[#This Row],[Area ]]="Area 4",Table2[[#This Row],[income]],0)</f>
        <v>0</v>
      </c>
      <c r="BD145" s="5">
        <f ca="1">IF(Table2[[#This Row],[Area ]]="Area 5",Table2[[#This Row],[income]],0)</f>
        <v>0</v>
      </c>
      <c r="BE145" s="5">
        <f ca="1">IF(Table2[[#This Row],[Area ]]="Area 6",Table2[[#This Row],[income]],0)</f>
        <v>0</v>
      </c>
      <c r="BF145" s="5">
        <f ca="1">IF(Table2[[#This Row],[Area ]]="Area 7",Table2[[#This Row],[income]],0)</f>
        <v>0</v>
      </c>
      <c r="BG145" s="5">
        <f ca="1">IF(Table2[[#This Row],[Area ]]="Area 8",Table2[[#This Row],[income]],0)</f>
        <v>0</v>
      </c>
      <c r="BH145" s="5">
        <f ca="1">IF(Table2[[#This Row],[Area ]]="Area 9",Table2[[#This Row],[income]],0)</f>
        <v>0</v>
      </c>
      <c r="BI145" s="5">
        <f ca="1">IF(Table2[[#This Row],[Area ]]="Area 10",Table2[[#This Row],[income]],0)</f>
        <v>0</v>
      </c>
      <c r="BJ145" s="5">
        <f ca="1">IF(Table2[[#This Row],[Area ]]="Area 6",Table2[[#This Row],[income]],0)</f>
        <v>0</v>
      </c>
      <c r="BK145" s="5">
        <f ca="1">IF(Table2[[#This Row],[Area ]]="Area 12",Table2[[#This Row],[income]],0)</f>
        <v>0</v>
      </c>
      <c r="BL145" s="5">
        <f ca="1">IF(Table2[[#This Row],[Area ]]="Area 13",Table2[[#This Row],[income]],0)</f>
        <v>0</v>
      </c>
      <c r="BM145" s="6">
        <f ca="1">IF(Table2[[#This Row],[Area ]]="Area 14",Table2[[#This Row],[income]],0)</f>
        <v>0</v>
      </c>
      <c r="BN145" s="4">
        <f ca="1">IF(Table2[[#This Row],[field of work]]="teaching",Table2[[#This Row],[income]],0)</f>
        <v>0</v>
      </c>
      <c r="BO145" s="5">
        <f ca="1">IF(Table2[[#This Row],[field of work]]="health",Table2[[#This Row],[income]],0)</f>
        <v>0</v>
      </c>
      <c r="BP145" s="5">
        <f ca="1">IF(Table2[[#This Row],[field of work]]="IT",Table2[[#This Row],[income]],0)</f>
        <v>0</v>
      </c>
      <c r="BQ145" s="5">
        <f ca="1">IF(Table2[[#This Row],[field of work]]="agriculture",Table2[[#This Row],[income]],0)</f>
        <v>0</v>
      </c>
      <c r="BR145" s="5">
        <f ca="1">IF(Table2[[#This Row],[field of work]]="contruction",Table2[[#This Row],[income]],0)</f>
        <v>89981</v>
      </c>
      <c r="BS145" s="6">
        <f ca="1">IF(Table2[[#This Row],[field of work]]="genral work",Table2[[#This Row],[income]],0)</f>
        <v>0</v>
      </c>
      <c r="BU145" s="4">
        <f ca="1">IF(Table2[[#This Row],[value of debts]]&gt;Table2[[#This Row],[income]],1,0)</f>
        <v>1</v>
      </c>
      <c r="BV145" s="6"/>
      <c r="BX145" s="4">
        <f ca="1">IF(Table2[[#This Row],[Net worth of person]]&gt;$BY$6,Table2[[#This Row],[age]],0)</f>
        <v>39</v>
      </c>
      <c r="BY145" s="6"/>
    </row>
    <row r="146" spans="2:77" x14ac:dyDescent="0.3">
      <c r="B146">
        <f t="shared" ca="1" si="55"/>
        <v>1</v>
      </c>
      <c r="C146" t="str">
        <f t="shared" ca="1" si="54"/>
        <v>men</v>
      </c>
      <c r="D146">
        <f t="shared" ca="1" si="56"/>
        <v>37</v>
      </c>
      <c r="E146">
        <f t="shared" ca="1" si="57"/>
        <v>2</v>
      </c>
      <c r="F146" t="str">
        <f t="shared" ca="1" si="58"/>
        <v>IT</v>
      </c>
      <c r="G146">
        <f t="shared" ca="1" si="59"/>
        <v>1</v>
      </c>
      <c r="H146">
        <f t="shared" ca="1" si="60"/>
        <v>0</v>
      </c>
      <c r="I146">
        <f t="shared" ca="1" si="61"/>
        <v>0</v>
      </c>
      <c r="J146">
        <f t="shared" ca="1" si="62"/>
        <v>1</v>
      </c>
      <c r="K146">
        <f t="shared" ca="1" si="63"/>
        <v>51492</v>
      </c>
      <c r="L146">
        <f t="shared" ca="1" si="64"/>
        <v>9</v>
      </c>
      <c r="M146" t="str">
        <f t="shared" ca="1" si="65"/>
        <v>Area 9</v>
      </c>
      <c r="N146">
        <f t="shared" ca="1" si="47"/>
        <v>257460</v>
      </c>
      <c r="O146">
        <f t="shared" ca="1" si="66"/>
        <v>163365.59736617064</v>
      </c>
      <c r="P146">
        <f t="shared" ca="1" si="48"/>
        <v>49824.584880060989</v>
      </c>
      <c r="Q146">
        <f t="shared" ca="1" si="67"/>
        <v>2930</v>
      </c>
      <c r="R146">
        <f t="shared" ca="1" si="49"/>
        <v>100077.246390909</v>
      </c>
      <c r="S146">
        <f t="shared" ca="1" si="50"/>
        <v>65342.473494746322</v>
      </c>
      <c r="T146">
        <f t="shared" ca="1" si="51"/>
        <v>372627.0583748073</v>
      </c>
      <c r="U146">
        <f t="shared" ca="1" si="52"/>
        <v>266372.84375707962</v>
      </c>
      <c r="V146">
        <f t="shared" ca="1" si="53"/>
        <v>106254.21461772767</v>
      </c>
      <c r="X146" s="4">
        <f ca="1">IF(Table2[[#This Row],[Gnder]]="men",1,0)</f>
        <v>1</v>
      </c>
      <c r="Y146" s="5">
        <f ca="1">IF(Table2[[#This Row],[Gnder]]="women",1,0)</f>
        <v>0</v>
      </c>
      <c r="Z146" s="5"/>
      <c r="AA146" s="6"/>
      <c r="AB146" s="5"/>
      <c r="AC146" s="4">
        <f ca="1">IF(Table2[[#This Row],[field of work]]="teaching",1,0)</f>
        <v>0</v>
      </c>
      <c r="AD146" s="5">
        <f ca="1">IF(Table2[[#This Row],[field of work]]="health",1,0)</f>
        <v>0</v>
      </c>
      <c r="AE146" s="5">
        <f ca="1">IF(Table2[[#This Row],[field of work]]="IT",1,0)</f>
        <v>1</v>
      </c>
      <c r="AF146" s="5">
        <f ca="1">IF(Table2[[#This Row],[field of work]]="agriculture",1,0)</f>
        <v>0</v>
      </c>
      <c r="AG146" s="5">
        <f ca="1">IF(Table2[[#This Row],[field of work]]="contruction",1,0)</f>
        <v>0</v>
      </c>
      <c r="AH146" s="5">
        <f ca="1">IF(Table2[[#This Row],[field of work]]="genral work",1,0)</f>
        <v>0</v>
      </c>
      <c r="AI146" s="5"/>
      <c r="AJ146" s="5"/>
      <c r="AK146" s="5"/>
      <c r="AL146" s="5"/>
      <c r="AM146" s="5"/>
      <c r="AN146" s="6"/>
      <c r="AP146" s="16">
        <f t="shared" ca="1" si="68"/>
        <v>49824.584880060989</v>
      </c>
      <c r="AQ146" s="6"/>
      <c r="AR146" s="4">
        <f ca="1">IF(Table2[[#This Row],[Value of a person]]&gt;$AS$6,1,0)</f>
        <v>1</v>
      </c>
      <c r="AS146" s="5"/>
      <c r="AT146" s="5"/>
      <c r="AU146" s="6"/>
      <c r="AV146" s="23">
        <f ca="1">Table2[[#This Row],[Mortage left]]/Table2[[#This Row],[Value of house]]</f>
        <v>0.63452807180210768</v>
      </c>
      <c r="AW146" s="5">
        <f t="shared" ca="1" si="69"/>
        <v>0</v>
      </c>
      <c r="AX146" s="5"/>
      <c r="AY146" s="5"/>
      <c r="AZ146" s="4">
        <f ca="1">IF(Table2[[#This Row],[Area ]]="Area 1",Table2[[#This Row],[income]],0)</f>
        <v>0</v>
      </c>
      <c r="BA146" s="5">
        <f ca="1">IF(Table2[[#This Row],[Area ]]="Area 2",Table2[[#This Row],[income]],0)</f>
        <v>0</v>
      </c>
      <c r="BB146" s="5">
        <f ca="1">IF(Table2[[#This Row],[Area ]]="Area 3",Table2[[#This Row],[income]],0)</f>
        <v>0</v>
      </c>
      <c r="BC146" s="5">
        <f ca="1">IF(Table2[[#This Row],[Area ]]="Area 4",Table2[[#This Row],[income]],0)</f>
        <v>0</v>
      </c>
      <c r="BD146" s="5">
        <f ca="1">IF(Table2[[#This Row],[Area ]]="Area 5",Table2[[#This Row],[income]],0)</f>
        <v>0</v>
      </c>
      <c r="BE146" s="5">
        <f ca="1">IF(Table2[[#This Row],[Area ]]="Area 6",Table2[[#This Row],[income]],0)</f>
        <v>0</v>
      </c>
      <c r="BF146" s="5">
        <f ca="1">IF(Table2[[#This Row],[Area ]]="Area 7",Table2[[#This Row],[income]],0)</f>
        <v>0</v>
      </c>
      <c r="BG146" s="5">
        <f ca="1">IF(Table2[[#This Row],[Area ]]="Area 8",Table2[[#This Row],[income]],0)</f>
        <v>0</v>
      </c>
      <c r="BH146" s="5">
        <f ca="1">IF(Table2[[#This Row],[Area ]]="Area 9",Table2[[#This Row],[income]],0)</f>
        <v>51492</v>
      </c>
      <c r="BI146" s="5">
        <f ca="1">IF(Table2[[#This Row],[Area ]]="Area 10",Table2[[#This Row],[income]],0)</f>
        <v>0</v>
      </c>
      <c r="BJ146" s="5">
        <f ca="1">IF(Table2[[#This Row],[Area ]]="Area 6",Table2[[#This Row],[income]],0)</f>
        <v>0</v>
      </c>
      <c r="BK146" s="5">
        <f ca="1">IF(Table2[[#This Row],[Area ]]="Area 12",Table2[[#This Row],[income]],0)</f>
        <v>0</v>
      </c>
      <c r="BL146" s="5">
        <f ca="1">IF(Table2[[#This Row],[Area ]]="Area 13",Table2[[#This Row],[income]],0)</f>
        <v>0</v>
      </c>
      <c r="BM146" s="6">
        <f ca="1">IF(Table2[[#This Row],[Area ]]="Area 14",Table2[[#This Row],[income]],0)</f>
        <v>0</v>
      </c>
      <c r="BN146" s="4">
        <f ca="1">IF(Table2[[#This Row],[field of work]]="teaching",Table2[[#This Row],[income]],0)</f>
        <v>0</v>
      </c>
      <c r="BO146" s="5">
        <f ca="1">IF(Table2[[#This Row],[field of work]]="health",Table2[[#This Row],[income]],0)</f>
        <v>0</v>
      </c>
      <c r="BP146" s="5">
        <f ca="1">IF(Table2[[#This Row],[field of work]]="IT",Table2[[#This Row],[income]],0)</f>
        <v>51492</v>
      </c>
      <c r="BQ146" s="5">
        <f ca="1">IF(Table2[[#This Row],[field of work]]="agriculture",Table2[[#This Row],[income]],0)</f>
        <v>0</v>
      </c>
      <c r="BR146" s="5">
        <f ca="1">IF(Table2[[#This Row],[field of work]]="contruction",Table2[[#This Row],[income]],0)</f>
        <v>0</v>
      </c>
      <c r="BS146" s="6">
        <f ca="1">IF(Table2[[#This Row],[field of work]]="genral work",Table2[[#This Row],[income]],0)</f>
        <v>0</v>
      </c>
      <c r="BU146" s="4">
        <f ca="1">IF(Table2[[#This Row],[value of debts]]&gt;Table2[[#This Row],[income]],1,0)</f>
        <v>1</v>
      </c>
      <c r="BV146" s="6"/>
      <c r="BX146" s="4">
        <f ca="1">IF(Table2[[#This Row],[Net worth of person]]&gt;$BY$6,Table2[[#This Row],[age]],0)</f>
        <v>37</v>
      </c>
      <c r="BY146" s="6"/>
    </row>
    <row r="147" spans="2:77" x14ac:dyDescent="0.3">
      <c r="B147">
        <f t="shared" ca="1" si="55"/>
        <v>2</v>
      </c>
      <c r="C147" t="str">
        <f t="shared" ca="1" si="54"/>
        <v>women</v>
      </c>
      <c r="D147">
        <f t="shared" ca="1" si="56"/>
        <v>44</v>
      </c>
      <c r="E147">
        <f t="shared" ca="1" si="57"/>
        <v>2</v>
      </c>
      <c r="F147" t="str">
        <f t="shared" ca="1" si="58"/>
        <v>IT</v>
      </c>
      <c r="G147">
        <f t="shared" ca="1" si="59"/>
        <v>2</v>
      </c>
      <c r="H147">
        <f t="shared" ca="1" si="60"/>
        <v>0</v>
      </c>
      <c r="I147">
        <f t="shared" ca="1" si="61"/>
        <v>2</v>
      </c>
      <c r="J147">
        <f t="shared" ca="1" si="62"/>
        <v>2</v>
      </c>
      <c r="K147">
        <f t="shared" ca="1" si="63"/>
        <v>54436</v>
      </c>
      <c r="L147">
        <f t="shared" ca="1" si="64"/>
        <v>9</v>
      </c>
      <c r="M147" t="str">
        <f t="shared" ca="1" si="65"/>
        <v>Area 9</v>
      </c>
      <c r="N147">
        <f t="shared" ca="1" si="47"/>
        <v>272180</v>
      </c>
      <c r="O147">
        <f t="shared" ca="1" si="66"/>
        <v>42547.934244717406</v>
      </c>
      <c r="P147">
        <f t="shared" ca="1" si="48"/>
        <v>92661.285971654419</v>
      </c>
      <c r="Q147">
        <f t="shared" ca="1" si="67"/>
        <v>39486</v>
      </c>
      <c r="R147">
        <f t="shared" ca="1" si="49"/>
        <v>102608.86515110992</v>
      </c>
      <c r="S147">
        <f t="shared" ca="1" si="50"/>
        <v>52195.367560553837</v>
      </c>
      <c r="T147">
        <f t="shared" ca="1" si="51"/>
        <v>417036.65353220823</v>
      </c>
      <c r="U147">
        <f t="shared" ca="1" si="52"/>
        <v>184642.79939582734</v>
      </c>
      <c r="V147">
        <f t="shared" ca="1" si="53"/>
        <v>232393.85413638089</v>
      </c>
      <c r="X147" s="4">
        <f ca="1">IF(Table2[[#This Row],[Gnder]]="men",1,0)</f>
        <v>0</v>
      </c>
      <c r="Y147" s="5">
        <f ca="1">IF(Table2[[#This Row],[Gnder]]="women",1,0)</f>
        <v>1</v>
      </c>
      <c r="Z147" s="5"/>
      <c r="AA147" s="6"/>
      <c r="AB147" s="5"/>
      <c r="AC147" s="4">
        <f ca="1">IF(Table2[[#This Row],[field of work]]="teaching",1,0)</f>
        <v>0</v>
      </c>
      <c r="AD147" s="5">
        <f ca="1">IF(Table2[[#This Row],[field of work]]="health",1,0)</f>
        <v>0</v>
      </c>
      <c r="AE147" s="5">
        <f ca="1">IF(Table2[[#This Row],[field of work]]="IT",1,0)</f>
        <v>1</v>
      </c>
      <c r="AF147" s="5">
        <f ca="1">IF(Table2[[#This Row],[field of work]]="agriculture",1,0)</f>
        <v>0</v>
      </c>
      <c r="AG147" s="5">
        <f ca="1">IF(Table2[[#This Row],[field of work]]="contruction",1,0)</f>
        <v>0</v>
      </c>
      <c r="AH147" s="5">
        <f ca="1">IF(Table2[[#This Row],[field of work]]="genral work",1,0)</f>
        <v>0</v>
      </c>
      <c r="AI147" s="5"/>
      <c r="AJ147" s="5"/>
      <c r="AK147" s="5"/>
      <c r="AL147" s="5"/>
      <c r="AM147" s="5"/>
      <c r="AN147" s="6"/>
      <c r="AP147" s="16">
        <f t="shared" ca="1" si="68"/>
        <v>46330.642985827209</v>
      </c>
      <c r="AQ147" s="6"/>
      <c r="AR147" s="4">
        <f ca="1">IF(Table2[[#This Row],[Value of a person]]&gt;$AS$6,1,0)</f>
        <v>1</v>
      </c>
      <c r="AS147" s="5"/>
      <c r="AT147" s="5"/>
      <c r="AU147" s="6"/>
      <c r="AV147" s="23">
        <f ca="1">Table2[[#This Row],[Mortage left]]/Table2[[#This Row],[Value of house]]</f>
        <v>0.15632277994238153</v>
      </c>
      <c r="AW147" s="5">
        <f t="shared" ca="1" si="69"/>
        <v>1</v>
      </c>
      <c r="AX147" s="5"/>
      <c r="AY147" s="5"/>
      <c r="AZ147" s="4">
        <f ca="1">IF(Table2[[#This Row],[Area ]]="Area 1",Table2[[#This Row],[income]],0)</f>
        <v>0</v>
      </c>
      <c r="BA147" s="5">
        <f ca="1">IF(Table2[[#This Row],[Area ]]="Area 2",Table2[[#This Row],[income]],0)</f>
        <v>0</v>
      </c>
      <c r="BB147" s="5">
        <f ca="1">IF(Table2[[#This Row],[Area ]]="Area 3",Table2[[#This Row],[income]],0)</f>
        <v>0</v>
      </c>
      <c r="BC147" s="5">
        <f ca="1">IF(Table2[[#This Row],[Area ]]="Area 4",Table2[[#This Row],[income]],0)</f>
        <v>0</v>
      </c>
      <c r="BD147" s="5">
        <f ca="1">IF(Table2[[#This Row],[Area ]]="Area 5",Table2[[#This Row],[income]],0)</f>
        <v>0</v>
      </c>
      <c r="BE147" s="5">
        <f ca="1">IF(Table2[[#This Row],[Area ]]="Area 6",Table2[[#This Row],[income]],0)</f>
        <v>0</v>
      </c>
      <c r="BF147" s="5">
        <f ca="1">IF(Table2[[#This Row],[Area ]]="Area 7",Table2[[#This Row],[income]],0)</f>
        <v>0</v>
      </c>
      <c r="BG147" s="5">
        <f ca="1">IF(Table2[[#This Row],[Area ]]="Area 8",Table2[[#This Row],[income]],0)</f>
        <v>0</v>
      </c>
      <c r="BH147" s="5">
        <f ca="1">IF(Table2[[#This Row],[Area ]]="Area 9",Table2[[#This Row],[income]],0)</f>
        <v>54436</v>
      </c>
      <c r="BI147" s="5">
        <f ca="1">IF(Table2[[#This Row],[Area ]]="Area 10",Table2[[#This Row],[income]],0)</f>
        <v>0</v>
      </c>
      <c r="BJ147" s="5">
        <f ca="1">IF(Table2[[#This Row],[Area ]]="Area 6",Table2[[#This Row],[income]],0)</f>
        <v>0</v>
      </c>
      <c r="BK147" s="5">
        <f ca="1">IF(Table2[[#This Row],[Area ]]="Area 12",Table2[[#This Row],[income]],0)</f>
        <v>0</v>
      </c>
      <c r="BL147" s="5">
        <f ca="1">IF(Table2[[#This Row],[Area ]]="Area 13",Table2[[#This Row],[income]],0)</f>
        <v>0</v>
      </c>
      <c r="BM147" s="6">
        <f ca="1">IF(Table2[[#This Row],[Area ]]="Area 14",Table2[[#This Row],[income]],0)</f>
        <v>0</v>
      </c>
      <c r="BN147" s="4">
        <f ca="1">IF(Table2[[#This Row],[field of work]]="teaching",Table2[[#This Row],[income]],0)</f>
        <v>0</v>
      </c>
      <c r="BO147" s="5">
        <f ca="1">IF(Table2[[#This Row],[field of work]]="health",Table2[[#This Row],[income]],0)</f>
        <v>0</v>
      </c>
      <c r="BP147" s="5">
        <f ca="1">IF(Table2[[#This Row],[field of work]]="IT",Table2[[#This Row],[income]],0)</f>
        <v>54436</v>
      </c>
      <c r="BQ147" s="5">
        <f ca="1">IF(Table2[[#This Row],[field of work]]="agriculture",Table2[[#This Row],[income]],0)</f>
        <v>0</v>
      </c>
      <c r="BR147" s="5">
        <f ca="1">IF(Table2[[#This Row],[field of work]]="contruction",Table2[[#This Row],[income]],0)</f>
        <v>0</v>
      </c>
      <c r="BS147" s="6">
        <f ca="1">IF(Table2[[#This Row],[field of work]]="genral work",Table2[[#This Row],[income]],0)</f>
        <v>0</v>
      </c>
      <c r="BU147" s="4">
        <f ca="1">IF(Table2[[#This Row],[value of debts]]&gt;Table2[[#This Row],[income]],1,0)</f>
        <v>1</v>
      </c>
      <c r="BV147" s="6"/>
      <c r="BX147" s="4">
        <f ca="1">IF(Table2[[#This Row],[Net worth of person]]&gt;$BY$6,Table2[[#This Row],[age]],0)</f>
        <v>44</v>
      </c>
      <c r="BY147" s="6"/>
    </row>
    <row r="148" spans="2:77" x14ac:dyDescent="0.3">
      <c r="B148">
        <f t="shared" ca="1" si="55"/>
        <v>2</v>
      </c>
      <c r="C148" t="str">
        <f t="shared" ca="1" si="54"/>
        <v>women</v>
      </c>
      <c r="D148">
        <f t="shared" ca="1" si="56"/>
        <v>33</v>
      </c>
      <c r="E148">
        <f t="shared" ca="1" si="57"/>
        <v>3</v>
      </c>
      <c r="F148" t="str">
        <f t="shared" ca="1" si="58"/>
        <v>teaching</v>
      </c>
      <c r="G148">
        <f t="shared" ca="1" si="59"/>
        <v>5</v>
      </c>
      <c r="H148">
        <f t="shared" ca="1" si="60"/>
        <v>0</v>
      </c>
      <c r="I148">
        <f t="shared" ca="1" si="61"/>
        <v>3</v>
      </c>
      <c r="J148">
        <f t="shared" ca="1" si="62"/>
        <v>2</v>
      </c>
      <c r="K148">
        <f t="shared" ca="1" si="63"/>
        <v>47263</v>
      </c>
      <c r="L148">
        <f t="shared" ca="1" si="64"/>
        <v>6</v>
      </c>
      <c r="M148" t="str">
        <f t="shared" ca="1" si="65"/>
        <v>Area 6</v>
      </c>
      <c r="N148">
        <f t="shared" ca="1" si="47"/>
        <v>283578</v>
      </c>
      <c r="O148">
        <f t="shared" ca="1" si="66"/>
        <v>244343.99015377174</v>
      </c>
      <c r="P148">
        <f t="shared" ca="1" si="48"/>
        <v>86552.34427142801</v>
      </c>
      <c r="Q148">
        <f t="shared" ca="1" si="67"/>
        <v>10752</v>
      </c>
      <c r="R148">
        <f t="shared" ca="1" si="49"/>
        <v>81615.649068232276</v>
      </c>
      <c r="S148">
        <f t="shared" ca="1" si="50"/>
        <v>18911.141298173683</v>
      </c>
      <c r="T148">
        <f t="shared" ca="1" si="51"/>
        <v>389041.4855696017</v>
      </c>
      <c r="U148">
        <f t="shared" ca="1" si="52"/>
        <v>336711.63922200399</v>
      </c>
      <c r="V148">
        <f t="shared" ca="1" si="53"/>
        <v>52329.846347597719</v>
      </c>
      <c r="X148" s="4">
        <f ca="1">IF(Table2[[#This Row],[Gnder]]="men",1,0)</f>
        <v>0</v>
      </c>
      <c r="Y148" s="5">
        <f ca="1">IF(Table2[[#This Row],[Gnder]]="women",1,0)</f>
        <v>1</v>
      </c>
      <c r="Z148" s="5"/>
      <c r="AA148" s="6"/>
      <c r="AB148" s="5"/>
      <c r="AC148" s="4">
        <f ca="1">IF(Table2[[#This Row],[field of work]]="teaching",1,0)</f>
        <v>1</v>
      </c>
      <c r="AD148" s="5">
        <f ca="1">IF(Table2[[#This Row],[field of work]]="health",1,0)</f>
        <v>0</v>
      </c>
      <c r="AE148" s="5">
        <f ca="1">IF(Table2[[#This Row],[field of work]]="IT",1,0)</f>
        <v>0</v>
      </c>
      <c r="AF148" s="5">
        <f ca="1">IF(Table2[[#This Row],[field of work]]="agriculture",1,0)</f>
        <v>0</v>
      </c>
      <c r="AG148" s="5">
        <f ca="1">IF(Table2[[#This Row],[field of work]]="contruction",1,0)</f>
        <v>0</v>
      </c>
      <c r="AH148" s="5">
        <f ca="1">IF(Table2[[#This Row],[field of work]]="genral work",1,0)</f>
        <v>0</v>
      </c>
      <c r="AI148" s="5"/>
      <c r="AJ148" s="5"/>
      <c r="AK148" s="5"/>
      <c r="AL148" s="5"/>
      <c r="AM148" s="5"/>
      <c r="AN148" s="6"/>
      <c r="AP148" s="16">
        <f t="shared" ca="1" si="68"/>
        <v>43276.172135714005</v>
      </c>
      <c r="AQ148" s="6"/>
      <c r="AR148" s="4">
        <f ca="1">IF(Table2[[#This Row],[Value of a person]]&gt;$AS$6,1,0)</f>
        <v>1</v>
      </c>
      <c r="AS148" s="5"/>
      <c r="AT148" s="5"/>
      <c r="AU148" s="6"/>
      <c r="AV148" s="23">
        <f ca="1">Table2[[#This Row],[Mortage left]]/Table2[[#This Row],[Value of house]]</f>
        <v>0.86164649639172197</v>
      </c>
      <c r="AW148" s="5">
        <f t="shared" ca="1" si="69"/>
        <v>0</v>
      </c>
      <c r="AX148" s="5"/>
      <c r="AY148" s="5"/>
      <c r="AZ148" s="4">
        <f ca="1">IF(Table2[[#This Row],[Area ]]="Area 1",Table2[[#This Row],[income]],0)</f>
        <v>0</v>
      </c>
      <c r="BA148" s="5">
        <f ca="1">IF(Table2[[#This Row],[Area ]]="Area 2",Table2[[#This Row],[income]],0)</f>
        <v>0</v>
      </c>
      <c r="BB148" s="5">
        <f ca="1">IF(Table2[[#This Row],[Area ]]="Area 3",Table2[[#This Row],[income]],0)</f>
        <v>0</v>
      </c>
      <c r="BC148" s="5">
        <f ca="1">IF(Table2[[#This Row],[Area ]]="Area 4",Table2[[#This Row],[income]],0)</f>
        <v>0</v>
      </c>
      <c r="BD148" s="5">
        <f ca="1">IF(Table2[[#This Row],[Area ]]="Area 5",Table2[[#This Row],[income]],0)</f>
        <v>0</v>
      </c>
      <c r="BE148" s="5">
        <f ca="1">IF(Table2[[#This Row],[Area ]]="Area 6",Table2[[#This Row],[income]],0)</f>
        <v>47263</v>
      </c>
      <c r="BF148" s="5">
        <f ca="1">IF(Table2[[#This Row],[Area ]]="Area 7",Table2[[#This Row],[income]],0)</f>
        <v>0</v>
      </c>
      <c r="BG148" s="5">
        <f ca="1">IF(Table2[[#This Row],[Area ]]="Area 8",Table2[[#This Row],[income]],0)</f>
        <v>0</v>
      </c>
      <c r="BH148" s="5">
        <f ca="1">IF(Table2[[#This Row],[Area ]]="Area 9",Table2[[#This Row],[income]],0)</f>
        <v>0</v>
      </c>
      <c r="BI148" s="5">
        <f ca="1">IF(Table2[[#This Row],[Area ]]="Area 10",Table2[[#This Row],[income]],0)</f>
        <v>0</v>
      </c>
      <c r="BJ148" s="5">
        <f ca="1">IF(Table2[[#This Row],[Area ]]="Area 6",Table2[[#This Row],[income]],0)</f>
        <v>47263</v>
      </c>
      <c r="BK148" s="5">
        <f ca="1">IF(Table2[[#This Row],[Area ]]="Area 12",Table2[[#This Row],[income]],0)</f>
        <v>0</v>
      </c>
      <c r="BL148" s="5">
        <f ca="1">IF(Table2[[#This Row],[Area ]]="Area 13",Table2[[#This Row],[income]],0)</f>
        <v>0</v>
      </c>
      <c r="BM148" s="6">
        <f ca="1">IF(Table2[[#This Row],[Area ]]="Area 14",Table2[[#This Row],[income]],0)</f>
        <v>0</v>
      </c>
      <c r="BN148" s="4">
        <f ca="1">IF(Table2[[#This Row],[field of work]]="teaching",Table2[[#This Row],[income]],0)</f>
        <v>47263</v>
      </c>
      <c r="BO148" s="5">
        <f ca="1">IF(Table2[[#This Row],[field of work]]="health",Table2[[#This Row],[income]],0)</f>
        <v>0</v>
      </c>
      <c r="BP148" s="5">
        <f ca="1">IF(Table2[[#This Row],[field of work]]="IT",Table2[[#This Row],[income]],0)</f>
        <v>0</v>
      </c>
      <c r="BQ148" s="5">
        <f ca="1">IF(Table2[[#This Row],[field of work]]="agriculture",Table2[[#This Row],[income]],0)</f>
        <v>0</v>
      </c>
      <c r="BR148" s="5">
        <f ca="1">IF(Table2[[#This Row],[field of work]]="contruction",Table2[[#This Row],[income]],0)</f>
        <v>0</v>
      </c>
      <c r="BS148" s="6">
        <f ca="1">IF(Table2[[#This Row],[field of work]]="genral work",Table2[[#This Row],[income]],0)</f>
        <v>0</v>
      </c>
      <c r="BU148" s="4">
        <f ca="1">IF(Table2[[#This Row],[value of debts]]&gt;Table2[[#This Row],[income]],1,0)</f>
        <v>1</v>
      </c>
      <c r="BV148" s="6"/>
      <c r="BX148" s="4">
        <f ca="1">IF(Table2[[#This Row],[Net worth of person]]&gt;$BY$6,Table2[[#This Row],[age]],0)</f>
        <v>0</v>
      </c>
      <c r="BY148" s="6"/>
    </row>
    <row r="149" spans="2:77" x14ac:dyDescent="0.3">
      <c r="B149">
        <f t="shared" ca="1" si="55"/>
        <v>2</v>
      </c>
      <c r="C149" t="str">
        <f t="shared" ca="1" si="54"/>
        <v>women</v>
      </c>
      <c r="D149">
        <f t="shared" ca="1" si="56"/>
        <v>36</v>
      </c>
      <c r="E149">
        <f t="shared" ca="1" si="57"/>
        <v>2</v>
      </c>
      <c r="F149" t="str">
        <f t="shared" ca="1" si="58"/>
        <v>IT</v>
      </c>
      <c r="G149">
        <f t="shared" ca="1" si="59"/>
        <v>3</v>
      </c>
      <c r="H149">
        <f t="shared" ca="1" si="60"/>
        <v>0</v>
      </c>
      <c r="I149">
        <f t="shared" ca="1" si="61"/>
        <v>0</v>
      </c>
      <c r="J149">
        <f t="shared" ca="1" si="62"/>
        <v>3</v>
      </c>
      <c r="K149">
        <f t="shared" ca="1" si="63"/>
        <v>55503</v>
      </c>
      <c r="L149">
        <f t="shared" ca="1" si="64"/>
        <v>8</v>
      </c>
      <c r="M149" t="str">
        <f t="shared" ca="1" si="65"/>
        <v>Area 8</v>
      </c>
      <c r="N149">
        <f t="shared" ca="1" si="47"/>
        <v>333018</v>
      </c>
      <c r="O149">
        <f t="shared" ca="1" si="66"/>
        <v>245048.25591417821</v>
      </c>
      <c r="P149">
        <f t="shared" ca="1" si="48"/>
        <v>106374.08735434542</v>
      </c>
      <c r="Q149">
        <f t="shared" ca="1" si="67"/>
        <v>34610</v>
      </c>
      <c r="R149">
        <f t="shared" ca="1" si="49"/>
        <v>47560.612644786372</v>
      </c>
      <c r="S149">
        <f t="shared" ca="1" si="50"/>
        <v>20383.769246983738</v>
      </c>
      <c r="T149">
        <f t="shared" ca="1" si="51"/>
        <v>459775.85660132917</v>
      </c>
      <c r="U149">
        <f t="shared" ca="1" si="52"/>
        <v>327218.86855896458</v>
      </c>
      <c r="V149">
        <f t="shared" ca="1" si="53"/>
        <v>132556.9880423646</v>
      </c>
      <c r="X149" s="4">
        <f ca="1">IF(Table2[[#This Row],[Gnder]]="men",1,0)</f>
        <v>0</v>
      </c>
      <c r="Y149" s="5">
        <f ca="1">IF(Table2[[#This Row],[Gnder]]="women",1,0)</f>
        <v>1</v>
      </c>
      <c r="Z149" s="5"/>
      <c r="AA149" s="6"/>
      <c r="AB149" s="5"/>
      <c r="AC149" s="4">
        <f ca="1">IF(Table2[[#This Row],[field of work]]="teaching",1,0)</f>
        <v>0</v>
      </c>
      <c r="AD149" s="5">
        <f ca="1">IF(Table2[[#This Row],[field of work]]="health",1,0)</f>
        <v>0</v>
      </c>
      <c r="AE149" s="5">
        <f ca="1">IF(Table2[[#This Row],[field of work]]="IT",1,0)</f>
        <v>1</v>
      </c>
      <c r="AF149" s="5">
        <f ca="1">IF(Table2[[#This Row],[field of work]]="agriculture",1,0)</f>
        <v>0</v>
      </c>
      <c r="AG149" s="5">
        <f ca="1">IF(Table2[[#This Row],[field of work]]="contruction",1,0)</f>
        <v>0</v>
      </c>
      <c r="AH149" s="5">
        <f ca="1">IF(Table2[[#This Row],[field of work]]="genral work",1,0)</f>
        <v>0</v>
      </c>
      <c r="AI149" s="5"/>
      <c r="AJ149" s="5"/>
      <c r="AK149" s="5"/>
      <c r="AL149" s="5"/>
      <c r="AM149" s="5"/>
      <c r="AN149" s="6"/>
      <c r="AP149" s="16">
        <f t="shared" ca="1" si="68"/>
        <v>35458.029118115141</v>
      </c>
      <c r="AQ149" s="6"/>
      <c r="AR149" s="4">
        <f ca="1">IF(Table2[[#This Row],[Value of a person]]&gt;$AS$6,1,0)</f>
        <v>1</v>
      </c>
      <c r="AS149" s="5"/>
      <c r="AT149" s="5"/>
      <c r="AU149" s="6"/>
      <c r="AV149" s="23">
        <f ca="1">Table2[[#This Row],[Mortage left]]/Table2[[#This Row],[Value of house]]</f>
        <v>0.73584087320858993</v>
      </c>
      <c r="AW149" s="5">
        <f t="shared" ca="1" si="69"/>
        <v>0</v>
      </c>
      <c r="AX149" s="5"/>
      <c r="AY149" s="5"/>
      <c r="AZ149" s="4">
        <f ca="1">IF(Table2[[#This Row],[Area ]]="Area 1",Table2[[#This Row],[income]],0)</f>
        <v>0</v>
      </c>
      <c r="BA149" s="5">
        <f ca="1">IF(Table2[[#This Row],[Area ]]="Area 2",Table2[[#This Row],[income]],0)</f>
        <v>0</v>
      </c>
      <c r="BB149" s="5">
        <f ca="1">IF(Table2[[#This Row],[Area ]]="Area 3",Table2[[#This Row],[income]],0)</f>
        <v>0</v>
      </c>
      <c r="BC149" s="5">
        <f ca="1">IF(Table2[[#This Row],[Area ]]="Area 4",Table2[[#This Row],[income]],0)</f>
        <v>0</v>
      </c>
      <c r="BD149" s="5">
        <f ca="1">IF(Table2[[#This Row],[Area ]]="Area 5",Table2[[#This Row],[income]],0)</f>
        <v>0</v>
      </c>
      <c r="BE149" s="5">
        <f ca="1">IF(Table2[[#This Row],[Area ]]="Area 6",Table2[[#This Row],[income]],0)</f>
        <v>0</v>
      </c>
      <c r="BF149" s="5">
        <f ca="1">IF(Table2[[#This Row],[Area ]]="Area 7",Table2[[#This Row],[income]],0)</f>
        <v>0</v>
      </c>
      <c r="BG149" s="5">
        <f ca="1">IF(Table2[[#This Row],[Area ]]="Area 8",Table2[[#This Row],[income]],0)</f>
        <v>55503</v>
      </c>
      <c r="BH149" s="5">
        <f ca="1">IF(Table2[[#This Row],[Area ]]="Area 9",Table2[[#This Row],[income]],0)</f>
        <v>0</v>
      </c>
      <c r="BI149" s="5">
        <f ca="1">IF(Table2[[#This Row],[Area ]]="Area 10",Table2[[#This Row],[income]],0)</f>
        <v>0</v>
      </c>
      <c r="BJ149" s="5">
        <f ca="1">IF(Table2[[#This Row],[Area ]]="Area 6",Table2[[#This Row],[income]],0)</f>
        <v>0</v>
      </c>
      <c r="BK149" s="5">
        <f ca="1">IF(Table2[[#This Row],[Area ]]="Area 12",Table2[[#This Row],[income]],0)</f>
        <v>0</v>
      </c>
      <c r="BL149" s="5">
        <f ca="1">IF(Table2[[#This Row],[Area ]]="Area 13",Table2[[#This Row],[income]],0)</f>
        <v>0</v>
      </c>
      <c r="BM149" s="6">
        <f ca="1">IF(Table2[[#This Row],[Area ]]="Area 14",Table2[[#This Row],[income]],0)</f>
        <v>0</v>
      </c>
      <c r="BN149" s="4">
        <f ca="1">IF(Table2[[#This Row],[field of work]]="teaching",Table2[[#This Row],[income]],0)</f>
        <v>0</v>
      </c>
      <c r="BO149" s="5">
        <f ca="1">IF(Table2[[#This Row],[field of work]]="health",Table2[[#This Row],[income]],0)</f>
        <v>0</v>
      </c>
      <c r="BP149" s="5">
        <f ca="1">IF(Table2[[#This Row],[field of work]]="IT",Table2[[#This Row],[income]],0)</f>
        <v>55503</v>
      </c>
      <c r="BQ149" s="5">
        <f ca="1">IF(Table2[[#This Row],[field of work]]="agriculture",Table2[[#This Row],[income]],0)</f>
        <v>0</v>
      </c>
      <c r="BR149" s="5">
        <f ca="1">IF(Table2[[#This Row],[field of work]]="contruction",Table2[[#This Row],[income]],0)</f>
        <v>0</v>
      </c>
      <c r="BS149" s="6">
        <f ca="1">IF(Table2[[#This Row],[field of work]]="genral work",Table2[[#This Row],[income]],0)</f>
        <v>0</v>
      </c>
      <c r="BU149" s="4">
        <f ca="1">IF(Table2[[#This Row],[value of debts]]&gt;Table2[[#This Row],[income]],1,0)</f>
        <v>1</v>
      </c>
      <c r="BV149" s="6"/>
      <c r="BX149" s="4">
        <f ca="1">IF(Table2[[#This Row],[Net worth of person]]&gt;$BY$6,Table2[[#This Row],[age]],0)</f>
        <v>36</v>
      </c>
      <c r="BY149" s="6"/>
    </row>
    <row r="150" spans="2:77" x14ac:dyDescent="0.3">
      <c r="B150">
        <f t="shared" ca="1" si="55"/>
        <v>1</v>
      </c>
      <c r="C150" t="str">
        <f t="shared" ca="1" si="54"/>
        <v>men</v>
      </c>
      <c r="D150">
        <f t="shared" ca="1" si="56"/>
        <v>43</v>
      </c>
      <c r="E150">
        <f t="shared" ca="1" si="57"/>
        <v>3</v>
      </c>
      <c r="F150" t="str">
        <f t="shared" ca="1" si="58"/>
        <v>teaching</v>
      </c>
      <c r="G150">
        <f t="shared" ca="1" si="59"/>
        <v>1</v>
      </c>
      <c r="H150">
        <f t="shared" ca="1" si="60"/>
        <v>0</v>
      </c>
      <c r="I150">
        <f t="shared" ca="1" si="61"/>
        <v>0</v>
      </c>
      <c r="J150">
        <f t="shared" ca="1" si="62"/>
        <v>3</v>
      </c>
      <c r="K150">
        <f t="shared" ca="1" si="63"/>
        <v>89822</v>
      </c>
      <c r="L150">
        <f t="shared" ca="1" si="64"/>
        <v>7</v>
      </c>
      <c r="M150" t="str">
        <f t="shared" ca="1" si="65"/>
        <v>Area 7</v>
      </c>
      <c r="N150">
        <f t="shared" ca="1" si="47"/>
        <v>538932</v>
      </c>
      <c r="O150">
        <f t="shared" ca="1" si="66"/>
        <v>199009.04435095884</v>
      </c>
      <c r="P150">
        <f t="shared" ca="1" si="48"/>
        <v>244923.2225839895</v>
      </c>
      <c r="Q150">
        <f t="shared" ca="1" si="67"/>
        <v>125055</v>
      </c>
      <c r="R150">
        <f t="shared" ca="1" si="49"/>
        <v>93756.060540244987</v>
      </c>
      <c r="S150">
        <f t="shared" ca="1" si="50"/>
        <v>75137.373722853808</v>
      </c>
      <c r="T150">
        <f t="shared" ca="1" si="51"/>
        <v>858992.59630684333</v>
      </c>
      <c r="U150">
        <f t="shared" ca="1" si="52"/>
        <v>417820.10489120381</v>
      </c>
      <c r="V150">
        <f t="shared" ca="1" si="53"/>
        <v>441172.49141563952</v>
      </c>
      <c r="X150" s="4">
        <f ca="1">IF(Table2[[#This Row],[Gnder]]="men",1,0)</f>
        <v>1</v>
      </c>
      <c r="Y150" s="5">
        <f ca="1">IF(Table2[[#This Row],[Gnder]]="women",1,0)</f>
        <v>0</v>
      </c>
      <c r="Z150" s="5"/>
      <c r="AA150" s="6"/>
      <c r="AB150" s="5"/>
      <c r="AC150" s="4">
        <f ca="1">IF(Table2[[#This Row],[field of work]]="teaching",1,0)</f>
        <v>1</v>
      </c>
      <c r="AD150" s="5">
        <f ca="1">IF(Table2[[#This Row],[field of work]]="health",1,0)</f>
        <v>0</v>
      </c>
      <c r="AE150" s="5">
        <f ca="1">IF(Table2[[#This Row],[field of work]]="IT",1,0)</f>
        <v>0</v>
      </c>
      <c r="AF150" s="5">
        <f ca="1">IF(Table2[[#This Row],[field of work]]="agriculture",1,0)</f>
        <v>0</v>
      </c>
      <c r="AG150" s="5">
        <f ca="1">IF(Table2[[#This Row],[field of work]]="contruction",1,0)</f>
        <v>0</v>
      </c>
      <c r="AH150" s="5">
        <f ca="1">IF(Table2[[#This Row],[field of work]]="genral work",1,0)</f>
        <v>0</v>
      </c>
      <c r="AI150" s="5"/>
      <c r="AJ150" s="5"/>
      <c r="AK150" s="5"/>
      <c r="AL150" s="5"/>
      <c r="AM150" s="5"/>
      <c r="AN150" s="6"/>
      <c r="AP150" s="16">
        <f t="shared" ca="1" si="68"/>
        <v>81641.074194663161</v>
      </c>
      <c r="AQ150" s="6"/>
      <c r="AR150" s="4">
        <f ca="1">IF(Table2[[#This Row],[Value of a person]]&gt;$AS$6,1,0)</f>
        <v>1</v>
      </c>
      <c r="AS150" s="5"/>
      <c r="AT150" s="5"/>
      <c r="AU150" s="6"/>
      <c r="AV150" s="23">
        <f ca="1">Table2[[#This Row],[Mortage left]]/Table2[[#This Row],[Value of house]]</f>
        <v>0.36926559259973213</v>
      </c>
      <c r="AW150" s="5">
        <f t="shared" ca="1" si="69"/>
        <v>0</v>
      </c>
      <c r="AX150" s="5"/>
      <c r="AY150" s="5"/>
      <c r="AZ150" s="4">
        <f ca="1">IF(Table2[[#This Row],[Area ]]="Area 1",Table2[[#This Row],[income]],0)</f>
        <v>0</v>
      </c>
      <c r="BA150" s="5">
        <f ca="1">IF(Table2[[#This Row],[Area ]]="Area 2",Table2[[#This Row],[income]],0)</f>
        <v>0</v>
      </c>
      <c r="BB150" s="5">
        <f ca="1">IF(Table2[[#This Row],[Area ]]="Area 3",Table2[[#This Row],[income]],0)</f>
        <v>0</v>
      </c>
      <c r="BC150" s="5">
        <f ca="1">IF(Table2[[#This Row],[Area ]]="Area 4",Table2[[#This Row],[income]],0)</f>
        <v>0</v>
      </c>
      <c r="BD150" s="5">
        <f ca="1">IF(Table2[[#This Row],[Area ]]="Area 5",Table2[[#This Row],[income]],0)</f>
        <v>0</v>
      </c>
      <c r="BE150" s="5">
        <f ca="1">IF(Table2[[#This Row],[Area ]]="Area 6",Table2[[#This Row],[income]],0)</f>
        <v>0</v>
      </c>
      <c r="BF150" s="5">
        <f ca="1">IF(Table2[[#This Row],[Area ]]="Area 7",Table2[[#This Row],[income]],0)</f>
        <v>89822</v>
      </c>
      <c r="BG150" s="5">
        <f ca="1">IF(Table2[[#This Row],[Area ]]="Area 8",Table2[[#This Row],[income]],0)</f>
        <v>0</v>
      </c>
      <c r="BH150" s="5">
        <f ca="1">IF(Table2[[#This Row],[Area ]]="Area 9",Table2[[#This Row],[income]],0)</f>
        <v>0</v>
      </c>
      <c r="BI150" s="5">
        <f ca="1">IF(Table2[[#This Row],[Area ]]="Area 10",Table2[[#This Row],[income]],0)</f>
        <v>0</v>
      </c>
      <c r="BJ150" s="5">
        <f ca="1">IF(Table2[[#This Row],[Area ]]="Area 6",Table2[[#This Row],[income]],0)</f>
        <v>0</v>
      </c>
      <c r="BK150" s="5">
        <f ca="1">IF(Table2[[#This Row],[Area ]]="Area 12",Table2[[#This Row],[income]],0)</f>
        <v>0</v>
      </c>
      <c r="BL150" s="5">
        <f ca="1">IF(Table2[[#This Row],[Area ]]="Area 13",Table2[[#This Row],[income]],0)</f>
        <v>0</v>
      </c>
      <c r="BM150" s="6">
        <f ca="1">IF(Table2[[#This Row],[Area ]]="Area 14",Table2[[#This Row],[income]],0)</f>
        <v>0</v>
      </c>
      <c r="BN150" s="4">
        <f ca="1">IF(Table2[[#This Row],[field of work]]="teaching",Table2[[#This Row],[income]],0)</f>
        <v>89822</v>
      </c>
      <c r="BO150" s="5">
        <f ca="1">IF(Table2[[#This Row],[field of work]]="health",Table2[[#This Row],[income]],0)</f>
        <v>0</v>
      </c>
      <c r="BP150" s="5">
        <f ca="1">IF(Table2[[#This Row],[field of work]]="IT",Table2[[#This Row],[income]],0)</f>
        <v>0</v>
      </c>
      <c r="BQ150" s="5">
        <f ca="1">IF(Table2[[#This Row],[field of work]]="agriculture",Table2[[#This Row],[income]],0)</f>
        <v>0</v>
      </c>
      <c r="BR150" s="5">
        <f ca="1">IF(Table2[[#This Row],[field of work]]="contruction",Table2[[#This Row],[income]],0)</f>
        <v>0</v>
      </c>
      <c r="BS150" s="6">
        <f ca="1">IF(Table2[[#This Row],[field of work]]="genral work",Table2[[#This Row],[income]],0)</f>
        <v>0</v>
      </c>
      <c r="BU150" s="4">
        <f ca="1">IF(Table2[[#This Row],[value of debts]]&gt;Table2[[#This Row],[income]],1,0)</f>
        <v>1</v>
      </c>
      <c r="BV150" s="6"/>
      <c r="BX150" s="4">
        <f ca="1">IF(Table2[[#This Row],[Net worth of person]]&gt;$BY$6,Table2[[#This Row],[age]],0)</f>
        <v>43</v>
      </c>
      <c r="BY150" s="6"/>
    </row>
    <row r="151" spans="2:77" x14ac:dyDescent="0.3">
      <c r="B151">
        <f t="shared" ca="1" si="55"/>
        <v>2</v>
      </c>
      <c r="C151" t="str">
        <f t="shared" ca="1" si="54"/>
        <v>women</v>
      </c>
      <c r="D151">
        <f t="shared" ca="1" si="56"/>
        <v>37</v>
      </c>
      <c r="E151">
        <f t="shared" ca="1" si="57"/>
        <v>2</v>
      </c>
      <c r="F151" t="str">
        <f t="shared" ca="1" si="58"/>
        <v>IT</v>
      </c>
      <c r="G151">
        <f t="shared" ca="1" si="59"/>
        <v>4</v>
      </c>
      <c r="H151">
        <f t="shared" ca="1" si="60"/>
        <v>0</v>
      </c>
      <c r="I151">
        <f t="shared" ca="1" si="61"/>
        <v>3</v>
      </c>
      <c r="J151">
        <f t="shared" ca="1" si="62"/>
        <v>1</v>
      </c>
      <c r="K151">
        <f t="shared" ca="1" si="63"/>
        <v>57246</v>
      </c>
      <c r="L151">
        <f t="shared" ca="1" si="64"/>
        <v>8</v>
      </c>
      <c r="M151" t="str">
        <f t="shared" ca="1" si="65"/>
        <v>Area 8</v>
      </c>
      <c r="N151">
        <f t="shared" ca="1" si="47"/>
        <v>228984</v>
      </c>
      <c r="O151">
        <f t="shared" ca="1" si="66"/>
        <v>72840.605701948225</v>
      </c>
      <c r="P151">
        <f t="shared" ca="1" si="48"/>
        <v>31885.821905401324</v>
      </c>
      <c r="Q151">
        <f t="shared" ca="1" si="67"/>
        <v>4857</v>
      </c>
      <c r="R151">
        <f t="shared" ca="1" si="49"/>
        <v>13444.810771357779</v>
      </c>
      <c r="S151">
        <f t="shared" ca="1" si="50"/>
        <v>31674.471656512025</v>
      </c>
      <c r="T151">
        <f t="shared" ca="1" si="51"/>
        <v>292544.29356191336</v>
      </c>
      <c r="U151">
        <f t="shared" ca="1" si="52"/>
        <v>91142.416473306002</v>
      </c>
      <c r="V151">
        <f t="shared" ca="1" si="53"/>
        <v>201401.87708860735</v>
      </c>
      <c r="X151" s="4">
        <f ca="1">IF(Table2[[#This Row],[Gnder]]="men",1,0)</f>
        <v>0</v>
      </c>
      <c r="Y151" s="5">
        <f ca="1">IF(Table2[[#This Row],[Gnder]]="women",1,0)</f>
        <v>1</v>
      </c>
      <c r="Z151" s="5"/>
      <c r="AA151" s="6"/>
      <c r="AB151" s="5"/>
      <c r="AC151" s="4">
        <f ca="1">IF(Table2[[#This Row],[field of work]]="teaching",1,0)</f>
        <v>0</v>
      </c>
      <c r="AD151" s="5">
        <f ca="1">IF(Table2[[#This Row],[field of work]]="health",1,0)</f>
        <v>0</v>
      </c>
      <c r="AE151" s="5">
        <f ca="1">IF(Table2[[#This Row],[field of work]]="IT",1,0)</f>
        <v>1</v>
      </c>
      <c r="AF151" s="5">
        <f ca="1">IF(Table2[[#This Row],[field of work]]="agriculture",1,0)</f>
        <v>0</v>
      </c>
      <c r="AG151" s="5">
        <f ca="1">IF(Table2[[#This Row],[field of work]]="contruction",1,0)</f>
        <v>0</v>
      </c>
      <c r="AH151" s="5">
        <f ca="1">IF(Table2[[#This Row],[field of work]]="genral work",1,0)</f>
        <v>0</v>
      </c>
      <c r="AI151" s="5"/>
      <c r="AJ151" s="5"/>
      <c r="AK151" s="5"/>
      <c r="AL151" s="5"/>
      <c r="AM151" s="5"/>
      <c r="AN151" s="6"/>
      <c r="AP151" s="16">
        <f t="shared" ca="1" si="68"/>
        <v>31885.821905401324</v>
      </c>
      <c r="AQ151" s="6"/>
      <c r="AR151" s="4">
        <f ca="1">IF(Table2[[#This Row],[Value of a person]]&gt;$AS$6,1,0)</f>
        <v>1</v>
      </c>
      <c r="AS151" s="5"/>
      <c r="AT151" s="5"/>
      <c r="AU151" s="6"/>
      <c r="AV151" s="23">
        <f ca="1">Table2[[#This Row],[Mortage left]]/Table2[[#This Row],[Value of house]]</f>
        <v>0.3181034731769391</v>
      </c>
      <c r="AW151" s="5">
        <f t="shared" ca="1" si="69"/>
        <v>0</v>
      </c>
      <c r="AX151" s="5"/>
      <c r="AY151" s="5"/>
      <c r="AZ151" s="4">
        <f ca="1">IF(Table2[[#This Row],[Area ]]="Area 1",Table2[[#This Row],[income]],0)</f>
        <v>0</v>
      </c>
      <c r="BA151" s="5">
        <f ca="1">IF(Table2[[#This Row],[Area ]]="Area 2",Table2[[#This Row],[income]],0)</f>
        <v>0</v>
      </c>
      <c r="BB151" s="5">
        <f ca="1">IF(Table2[[#This Row],[Area ]]="Area 3",Table2[[#This Row],[income]],0)</f>
        <v>0</v>
      </c>
      <c r="BC151" s="5">
        <f ca="1">IF(Table2[[#This Row],[Area ]]="Area 4",Table2[[#This Row],[income]],0)</f>
        <v>0</v>
      </c>
      <c r="BD151" s="5">
        <f ca="1">IF(Table2[[#This Row],[Area ]]="Area 5",Table2[[#This Row],[income]],0)</f>
        <v>0</v>
      </c>
      <c r="BE151" s="5">
        <f ca="1">IF(Table2[[#This Row],[Area ]]="Area 6",Table2[[#This Row],[income]],0)</f>
        <v>0</v>
      </c>
      <c r="BF151" s="5">
        <f ca="1">IF(Table2[[#This Row],[Area ]]="Area 7",Table2[[#This Row],[income]],0)</f>
        <v>0</v>
      </c>
      <c r="BG151" s="5">
        <f ca="1">IF(Table2[[#This Row],[Area ]]="Area 8",Table2[[#This Row],[income]],0)</f>
        <v>57246</v>
      </c>
      <c r="BH151" s="5">
        <f ca="1">IF(Table2[[#This Row],[Area ]]="Area 9",Table2[[#This Row],[income]],0)</f>
        <v>0</v>
      </c>
      <c r="BI151" s="5">
        <f ca="1">IF(Table2[[#This Row],[Area ]]="Area 10",Table2[[#This Row],[income]],0)</f>
        <v>0</v>
      </c>
      <c r="BJ151" s="5">
        <f ca="1">IF(Table2[[#This Row],[Area ]]="Area 6",Table2[[#This Row],[income]],0)</f>
        <v>0</v>
      </c>
      <c r="BK151" s="5">
        <f ca="1">IF(Table2[[#This Row],[Area ]]="Area 12",Table2[[#This Row],[income]],0)</f>
        <v>0</v>
      </c>
      <c r="BL151" s="5">
        <f ca="1">IF(Table2[[#This Row],[Area ]]="Area 13",Table2[[#This Row],[income]],0)</f>
        <v>0</v>
      </c>
      <c r="BM151" s="6">
        <f ca="1">IF(Table2[[#This Row],[Area ]]="Area 14",Table2[[#This Row],[income]],0)</f>
        <v>0</v>
      </c>
      <c r="BN151" s="4">
        <f ca="1">IF(Table2[[#This Row],[field of work]]="teaching",Table2[[#This Row],[income]],0)</f>
        <v>0</v>
      </c>
      <c r="BO151" s="5">
        <f ca="1">IF(Table2[[#This Row],[field of work]]="health",Table2[[#This Row],[income]],0)</f>
        <v>0</v>
      </c>
      <c r="BP151" s="5">
        <f ca="1">IF(Table2[[#This Row],[field of work]]="IT",Table2[[#This Row],[income]],0)</f>
        <v>57246</v>
      </c>
      <c r="BQ151" s="5">
        <f ca="1">IF(Table2[[#This Row],[field of work]]="agriculture",Table2[[#This Row],[income]],0)</f>
        <v>0</v>
      </c>
      <c r="BR151" s="5">
        <f ca="1">IF(Table2[[#This Row],[field of work]]="contruction",Table2[[#This Row],[income]],0)</f>
        <v>0</v>
      </c>
      <c r="BS151" s="6">
        <f ca="1">IF(Table2[[#This Row],[field of work]]="genral work",Table2[[#This Row],[income]],0)</f>
        <v>0</v>
      </c>
      <c r="BU151" s="4">
        <f ca="1">IF(Table2[[#This Row],[value of debts]]&gt;Table2[[#This Row],[income]],1,0)</f>
        <v>1</v>
      </c>
      <c r="BV151" s="6"/>
      <c r="BX151" s="4">
        <f ca="1">IF(Table2[[#This Row],[Net worth of person]]&gt;$BY$6,Table2[[#This Row],[age]],0)</f>
        <v>37</v>
      </c>
      <c r="BY151" s="6"/>
    </row>
    <row r="152" spans="2:77" x14ac:dyDescent="0.3">
      <c r="B152">
        <f t="shared" ca="1" si="55"/>
        <v>2</v>
      </c>
      <c r="C152" t="str">
        <f t="shared" ca="1" si="54"/>
        <v>women</v>
      </c>
      <c r="D152">
        <f t="shared" ca="1" si="56"/>
        <v>32</v>
      </c>
      <c r="E152">
        <f t="shared" ca="1" si="57"/>
        <v>3</v>
      </c>
      <c r="F152" t="str">
        <f t="shared" ca="1" si="58"/>
        <v>teaching</v>
      </c>
      <c r="G152">
        <f t="shared" ca="1" si="59"/>
        <v>5</v>
      </c>
      <c r="H152">
        <f t="shared" ca="1" si="60"/>
        <v>0</v>
      </c>
      <c r="I152">
        <f t="shared" ca="1" si="61"/>
        <v>2</v>
      </c>
      <c r="J152">
        <f t="shared" ca="1" si="62"/>
        <v>1</v>
      </c>
      <c r="K152">
        <f t="shared" ca="1" si="63"/>
        <v>33423</v>
      </c>
      <c r="L152">
        <f t="shared" ca="1" si="64"/>
        <v>14</v>
      </c>
      <c r="M152" t="str">
        <f t="shared" ca="1" si="65"/>
        <v>Area 14</v>
      </c>
      <c r="N152">
        <f t="shared" ca="1" si="47"/>
        <v>133692</v>
      </c>
      <c r="O152">
        <f t="shared" ca="1" si="66"/>
        <v>88285.170347228093</v>
      </c>
      <c r="P152">
        <f t="shared" ca="1" si="48"/>
        <v>4393.815161336388</v>
      </c>
      <c r="Q152">
        <f t="shared" ca="1" si="67"/>
        <v>3518</v>
      </c>
      <c r="R152">
        <f t="shared" ca="1" si="49"/>
        <v>20592.115034105918</v>
      </c>
      <c r="S152">
        <f t="shared" ca="1" si="50"/>
        <v>29663.895819026533</v>
      </c>
      <c r="T152">
        <f t="shared" ca="1" si="51"/>
        <v>167749.71098036293</v>
      </c>
      <c r="U152">
        <f t="shared" ca="1" si="52"/>
        <v>112395.28538133402</v>
      </c>
      <c r="V152">
        <f t="shared" ca="1" si="53"/>
        <v>55354.425599028909</v>
      </c>
      <c r="X152" s="4">
        <f ca="1">IF(Table2[[#This Row],[Gnder]]="men",1,0)</f>
        <v>0</v>
      </c>
      <c r="Y152" s="5">
        <f ca="1">IF(Table2[[#This Row],[Gnder]]="women",1,0)</f>
        <v>1</v>
      </c>
      <c r="Z152" s="5"/>
      <c r="AA152" s="6"/>
      <c r="AB152" s="5"/>
      <c r="AC152" s="4">
        <f ca="1">IF(Table2[[#This Row],[field of work]]="teaching",1,0)</f>
        <v>1</v>
      </c>
      <c r="AD152" s="5">
        <f ca="1">IF(Table2[[#This Row],[field of work]]="health",1,0)</f>
        <v>0</v>
      </c>
      <c r="AE152" s="5">
        <f ca="1">IF(Table2[[#This Row],[field of work]]="IT",1,0)</f>
        <v>0</v>
      </c>
      <c r="AF152" s="5">
        <f ca="1">IF(Table2[[#This Row],[field of work]]="agriculture",1,0)</f>
        <v>0</v>
      </c>
      <c r="AG152" s="5">
        <f ca="1">IF(Table2[[#This Row],[field of work]]="contruction",1,0)</f>
        <v>0</v>
      </c>
      <c r="AH152" s="5">
        <f ca="1">IF(Table2[[#This Row],[field of work]]="genral work",1,0)</f>
        <v>0</v>
      </c>
      <c r="AI152" s="5"/>
      <c r="AJ152" s="5"/>
      <c r="AK152" s="5"/>
      <c r="AL152" s="5"/>
      <c r="AM152" s="5"/>
      <c r="AN152" s="6"/>
      <c r="AP152" s="16">
        <f t="shared" ca="1" si="68"/>
        <v>4393.815161336388</v>
      </c>
      <c r="AQ152" s="6"/>
      <c r="AR152" s="4">
        <f ca="1">IF(Table2[[#This Row],[Value of a person]]&gt;$AS$6,1,0)</f>
        <v>1</v>
      </c>
      <c r="AS152" s="5"/>
      <c r="AT152" s="5"/>
      <c r="AU152" s="6"/>
      <c r="AV152" s="23">
        <f ca="1">Table2[[#This Row],[Mortage left]]/Table2[[#This Row],[Value of house]]</f>
        <v>0.6603624027408378</v>
      </c>
      <c r="AW152" s="5">
        <f t="shared" ca="1" si="69"/>
        <v>0</v>
      </c>
      <c r="AX152" s="5"/>
      <c r="AY152" s="5"/>
      <c r="AZ152" s="4">
        <f ca="1">IF(Table2[[#This Row],[Area ]]="Area 1",Table2[[#This Row],[income]],0)</f>
        <v>0</v>
      </c>
      <c r="BA152" s="5">
        <f ca="1">IF(Table2[[#This Row],[Area ]]="Area 2",Table2[[#This Row],[income]],0)</f>
        <v>0</v>
      </c>
      <c r="BB152" s="5">
        <f ca="1">IF(Table2[[#This Row],[Area ]]="Area 3",Table2[[#This Row],[income]],0)</f>
        <v>0</v>
      </c>
      <c r="BC152" s="5">
        <f ca="1">IF(Table2[[#This Row],[Area ]]="Area 4",Table2[[#This Row],[income]],0)</f>
        <v>0</v>
      </c>
      <c r="BD152" s="5">
        <f ca="1">IF(Table2[[#This Row],[Area ]]="Area 5",Table2[[#This Row],[income]],0)</f>
        <v>0</v>
      </c>
      <c r="BE152" s="5">
        <f ca="1">IF(Table2[[#This Row],[Area ]]="Area 6",Table2[[#This Row],[income]],0)</f>
        <v>0</v>
      </c>
      <c r="BF152" s="5">
        <f ca="1">IF(Table2[[#This Row],[Area ]]="Area 7",Table2[[#This Row],[income]],0)</f>
        <v>0</v>
      </c>
      <c r="BG152" s="5">
        <f ca="1">IF(Table2[[#This Row],[Area ]]="Area 8",Table2[[#This Row],[income]],0)</f>
        <v>0</v>
      </c>
      <c r="BH152" s="5">
        <f ca="1">IF(Table2[[#This Row],[Area ]]="Area 9",Table2[[#This Row],[income]],0)</f>
        <v>0</v>
      </c>
      <c r="BI152" s="5">
        <f ca="1">IF(Table2[[#This Row],[Area ]]="Area 10",Table2[[#This Row],[income]],0)</f>
        <v>0</v>
      </c>
      <c r="BJ152" s="5">
        <f ca="1">IF(Table2[[#This Row],[Area ]]="Area 6",Table2[[#This Row],[income]],0)</f>
        <v>0</v>
      </c>
      <c r="BK152" s="5">
        <f ca="1">IF(Table2[[#This Row],[Area ]]="Area 12",Table2[[#This Row],[income]],0)</f>
        <v>0</v>
      </c>
      <c r="BL152" s="5">
        <f ca="1">IF(Table2[[#This Row],[Area ]]="Area 13",Table2[[#This Row],[income]],0)</f>
        <v>0</v>
      </c>
      <c r="BM152" s="6">
        <f ca="1">IF(Table2[[#This Row],[Area ]]="Area 14",Table2[[#This Row],[income]],0)</f>
        <v>33423</v>
      </c>
      <c r="BN152" s="4">
        <f ca="1">IF(Table2[[#This Row],[field of work]]="teaching",Table2[[#This Row],[income]],0)</f>
        <v>33423</v>
      </c>
      <c r="BO152" s="5">
        <f ca="1">IF(Table2[[#This Row],[field of work]]="health",Table2[[#This Row],[income]],0)</f>
        <v>0</v>
      </c>
      <c r="BP152" s="5">
        <f ca="1">IF(Table2[[#This Row],[field of work]]="IT",Table2[[#This Row],[income]],0)</f>
        <v>0</v>
      </c>
      <c r="BQ152" s="5">
        <f ca="1">IF(Table2[[#This Row],[field of work]]="agriculture",Table2[[#This Row],[income]],0)</f>
        <v>0</v>
      </c>
      <c r="BR152" s="5">
        <f ca="1">IF(Table2[[#This Row],[field of work]]="contruction",Table2[[#This Row],[income]],0)</f>
        <v>0</v>
      </c>
      <c r="BS152" s="6">
        <f ca="1">IF(Table2[[#This Row],[field of work]]="genral work",Table2[[#This Row],[income]],0)</f>
        <v>0</v>
      </c>
      <c r="BU152" s="4">
        <f ca="1">IF(Table2[[#This Row],[value of debts]]&gt;Table2[[#This Row],[income]],1,0)</f>
        <v>1</v>
      </c>
      <c r="BV152" s="6"/>
      <c r="BX152" s="4">
        <f ca="1">IF(Table2[[#This Row],[Net worth of person]]&gt;$BY$6,Table2[[#This Row],[age]],0)</f>
        <v>0</v>
      </c>
      <c r="BY152" s="6"/>
    </row>
    <row r="153" spans="2:77" x14ac:dyDescent="0.3">
      <c r="B153">
        <f t="shared" ca="1" si="55"/>
        <v>1</v>
      </c>
      <c r="C153" t="str">
        <f t="shared" ca="1" si="54"/>
        <v>men</v>
      </c>
      <c r="D153">
        <f t="shared" ca="1" si="56"/>
        <v>26</v>
      </c>
      <c r="E153">
        <f t="shared" ca="1" si="57"/>
        <v>3</v>
      </c>
      <c r="F153" t="str">
        <f t="shared" ca="1" si="58"/>
        <v>teaching</v>
      </c>
      <c r="G153">
        <f t="shared" ca="1" si="59"/>
        <v>5</v>
      </c>
      <c r="H153">
        <f t="shared" ca="1" si="60"/>
        <v>0</v>
      </c>
      <c r="I153">
        <f t="shared" ca="1" si="61"/>
        <v>1</v>
      </c>
      <c r="J153">
        <f t="shared" ca="1" si="62"/>
        <v>2</v>
      </c>
      <c r="K153">
        <f t="shared" ca="1" si="63"/>
        <v>49579</v>
      </c>
      <c r="L153">
        <f t="shared" ca="1" si="64"/>
        <v>8</v>
      </c>
      <c r="M153" t="str">
        <f t="shared" ca="1" si="65"/>
        <v>Area 8</v>
      </c>
      <c r="N153">
        <f t="shared" ca="1" si="47"/>
        <v>247895</v>
      </c>
      <c r="O153">
        <f t="shared" ca="1" si="66"/>
        <v>34892.772168394884</v>
      </c>
      <c r="P153">
        <f t="shared" ca="1" si="48"/>
        <v>6386.3324655609895</v>
      </c>
      <c r="Q153">
        <f t="shared" ca="1" si="67"/>
        <v>6314</v>
      </c>
      <c r="R153">
        <f t="shared" ca="1" si="49"/>
        <v>33190.432915205216</v>
      </c>
      <c r="S153">
        <f t="shared" ca="1" si="50"/>
        <v>58406.829151362836</v>
      </c>
      <c r="T153">
        <f t="shared" ca="1" si="51"/>
        <v>312688.16161692381</v>
      </c>
      <c r="U153">
        <f t="shared" ca="1" si="52"/>
        <v>74397.2050836001</v>
      </c>
      <c r="V153">
        <f t="shared" ca="1" si="53"/>
        <v>238290.95653332371</v>
      </c>
      <c r="X153" s="4">
        <f ca="1">IF(Table2[[#This Row],[Gnder]]="men",1,0)</f>
        <v>1</v>
      </c>
      <c r="Y153" s="5">
        <f ca="1">IF(Table2[[#This Row],[Gnder]]="women",1,0)</f>
        <v>0</v>
      </c>
      <c r="Z153" s="5"/>
      <c r="AA153" s="6"/>
      <c r="AB153" s="5"/>
      <c r="AC153" s="4">
        <f ca="1">IF(Table2[[#This Row],[field of work]]="teaching",1,0)</f>
        <v>1</v>
      </c>
      <c r="AD153" s="5">
        <f ca="1">IF(Table2[[#This Row],[field of work]]="health",1,0)</f>
        <v>0</v>
      </c>
      <c r="AE153" s="5">
        <f ca="1">IF(Table2[[#This Row],[field of work]]="IT",1,0)</f>
        <v>0</v>
      </c>
      <c r="AF153" s="5">
        <f ca="1">IF(Table2[[#This Row],[field of work]]="agriculture",1,0)</f>
        <v>0</v>
      </c>
      <c r="AG153" s="5">
        <f ca="1">IF(Table2[[#This Row],[field of work]]="contruction",1,0)</f>
        <v>0</v>
      </c>
      <c r="AH153" s="5">
        <f ca="1">IF(Table2[[#This Row],[field of work]]="genral work",1,0)</f>
        <v>0</v>
      </c>
      <c r="AI153" s="5"/>
      <c r="AJ153" s="5"/>
      <c r="AK153" s="5"/>
      <c r="AL153" s="5"/>
      <c r="AM153" s="5"/>
      <c r="AN153" s="6"/>
      <c r="AP153" s="16">
        <f t="shared" ca="1" si="68"/>
        <v>3193.1662327804947</v>
      </c>
      <c r="AQ153" s="6"/>
      <c r="AR153" s="4">
        <f ca="1">IF(Table2[[#This Row],[Value of a person]]&gt;$AS$6,1,0)</f>
        <v>1</v>
      </c>
      <c r="AS153" s="5"/>
      <c r="AT153" s="5"/>
      <c r="AU153" s="6"/>
      <c r="AV153" s="23">
        <f ca="1">Table2[[#This Row],[Mortage left]]/Table2[[#This Row],[Value of house]]</f>
        <v>0.1407562563520639</v>
      </c>
      <c r="AW153" s="5">
        <f t="shared" ca="1" si="69"/>
        <v>1</v>
      </c>
      <c r="AX153" s="5"/>
      <c r="AY153" s="5"/>
      <c r="AZ153" s="4">
        <f ca="1">IF(Table2[[#This Row],[Area ]]="Area 1",Table2[[#This Row],[income]],0)</f>
        <v>0</v>
      </c>
      <c r="BA153" s="5">
        <f ca="1">IF(Table2[[#This Row],[Area ]]="Area 2",Table2[[#This Row],[income]],0)</f>
        <v>0</v>
      </c>
      <c r="BB153" s="5">
        <f ca="1">IF(Table2[[#This Row],[Area ]]="Area 3",Table2[[#This Row],[income]],0)</f>
        <v>0</v>
      </c>
      <c r="BC153" s="5">
        <f ca="1">IF(Table2[[#This Row],[Area ]]="Area 4",Table2[[#This Row],[income]],0)</f>
        <v>0</v>
      </c>
      <c r="BD153" s="5">
        <f ca="1">IF(Table2[[#This Row],[Area ]]="Area 5",Table2[[#This Row],[income]],0)</f>
        <v>0</v>
      </c>
      <c r="BE153" s="5">
        <f ca="1">IF(Table2[[#This Row],[Area ]]="Area 6",Table2[[#This Row],[income]],0)</f>
        <v>0</v>
      </c>
      <c r="BF153" s="5">
        <f ca="1">IF(Table2[[#This Row],[Area ]]="Area 7",Table2[[#This Row],[income]],0)</f>
        <v>0</v>
      </c>
      <c r="BG153" s="5">
        <f ca="1">IF(Table2[[#This Row],[Area ]]="Area 8",Table2[[#This Row],[income]],0)</f>
        <v>49579</v>
      </c>
      <c r="BH153" s="5">
        <f ca="1">IF(Table2[[#This Row],[Area ]]="Area 9",Table2[[#This Row],[income]],0)</f>
        <v>0</v>
      </c>
      <c r="BI153" s="5">
        <f ca="1">IF(Table2[[#This Row],[Area ]]="Area 10",Table2[[#This Row],[income]],0)</f>
        <v>0</v>
      </c>
      <c r="BJ153" s="5">
        <f ca="1">IF(Table2[[#This Row],[Area ]]="Area 6",Table2[[#This Row],[income]],0)</f>
        <v>0</v>
      </c>
      <c r="BK153" s="5">
        <f ca="1">IF(Table2[[#This Row],[Area ]]="Area 12",Table2[[#This Row],[income]],0)</f>
        <v>0</v>
      </c>
      <c r="BL153" s="5">
        <f ca="1">IF(Table2[[#This Row],[Area ]]="Area 13",Table2[[#This Row],[income]],0)</f>
        <v>0</v>
      </c>
      <c r="BM153" s="6">
        <f ca="1">IF(Table2[[#This Row],[Area ]]="Area 14",Table2[[#This Row],[income]],0)</f>
        <v>0</v>
      </c>
      <c r="BN153" s="4">
        <f ca="1">IF(Table2[[#This Row],[field of work]]="teaching",Table2[[#This Row],[income]],0)</f>
        <v>49579</v>
      </c>
      <c r="BO153" s="5">
        <f ca="1">IF(Table2[[#This Row],[field of work]]="health",Table2[[#This Row],[income]],0)</f>
        <v>0</v>
      </c>
      <c r="BP153" s="5">
        <f ca="1">IF(Table2[[#This Row],[field of work]]="IT",Table2[[#This Row],[income]],0)</f>
        <v>0</v>
      </c>
      <c r="BQ153" s="5">
        <f ca="1">IF(Table2[[#This Row],[field of work]]="agriculture",Table2[[#This Row],[income]],0)</f>
        <v>0</v>
      </c>
      <c r="BR153" s="5">
        <f ca="1">IF(Table2[[#This Row],[field of work]]="contruction",Table2[[#This Row],[income]],0)</f>
        <v>0</v>
      </c>
      <c r="BS153" s="6">
        <f ca="1">IF(Table2[[#This Row],[field of work]]="genral work",Table2[[#This Row],[income]],0)</f>
        <v>0</v>
      </c>
      <c r="BU153" s="4">
        <f ca="1">IF(Table2[[#This Row],[value of debts]]&gt;Table2[[#This Row],[income]],1,0)</f>
        <v>1</v>
      </c>
      <c r="BV153" s="6"/>
      <c r="BX153" s="4">
        <f ca="1">IF(Table2[[#This Row],[Net worth of person]]&gt;$BY$6,Table2[[#This Row],[age]],0)</f>
        <v>26</v>
      </c>
      <c r="BY153" s="6"/>
    </row>
    <row r="154" spans="2:77" x14ac:dyDescent="0.3">
      <c r="B154">
        <f t="shared" ca="1" si="55"/>
        <v>2</v>
      </c>
      <c r="C154" t="str">
        <f t="shared" ca="1" si="54"/>
        <v>women</v>
      </c>
      <c r="D154">
        <f t="shared" ca="1" si="56"/>
        <v>36</v>
      </c>
      <c r="E154">
        <f t="shared" ca="1" si="57"/>
        <v>2</v>
      </c>
      <c r="F154" t="str">
        <f t="shared" ca="1" si="58"/>
        <v>IT</v>
      </c>
      <c r="G154">
        <f t="shared" ca="1" si="59"/>
        <v>5</v>
      </c>
      <c r="H154">
        <f t="shared" ca="1" si="60"/>
        <v>0</v>
      </c>
      <c r="I154">
        <f t="shared" ca="1" si="61"/>
        <v>0</v>
      </c>
      <c r="J154">
        <f t="shared" ca="1" si="62"/>
        <v>1</v>
      </c>
      <c r="K154">
        <f t="shared" ca="1" si="63"/>
        <v>69616</v>
      </c>
      <c r="L154">
        <f t="shared" ca="1" si="64"/>
        <v>7</v>
      </c>
      <c r="M154" t="str">
        <f t="shared" ca="1" si="65"/>
        <v>Area 7</v>
      </c>
      <c r="N154">
        <f t="shared" ref="N154:N217" ca="1" si="70">K154*RANDBETWEEN(3,6)</f>
        <v>348080</v>
      </c>
      <c r="O154">
        <f t="shared" ca="1" si="66"/>
        <v>210662.80739858362</v>
      </c>
      <c r="P154">
        <f t="shared" ref="P154:P217" ca="1" si="71">J154*K154*RAND()</f>
        <v>33367.214712938396</v>
      </c>
      <c r="Q154">
        <f t="shared" ca="1" si="67"/>
        <v>16803</v>
      </c>
      <c r="R154">
        <f t="shared" ref="R154:R217" ca="1" si="72">K154*RAND()*2</f>
        <v>75191.738209201023</v>
      </c>
      <c r="S154">
        <f t="shared" ref="S154:S217" ca="1" si="73">RAND()*K154*1.5</f>
        <v>18214.028622017704</v>
      </c>
      <c r="T154">
        <f t="shared" ref="T154:T217" ca="1" si="74">N154+P154+S154</f>
        <v>399661.24333495612</v>
      </c>
      <c r="U154">
        <f t="shared" ref="U154:U217" ca="1" si="75">O154+Q154+R154</f>
        <v>302657.54560778465</v>
      </c>
      <c r="V154">
        <f t="shared" ref="V154:V217" ca="1" si="76">T154-U154</f>
        <v>97003.697727171471</v>
      </c>
      <c r="X154" s="4">
        <f ca="1">IF(Table2[[#This Row],[Gnder]]="men",1,0)</f>
        <v>0</v>
      </c>
      <c r="Y154" s="5">
        <f ca="1">IF(Table2[[#This Row],[Gnder]]="women",1,0)</f>
        <v>1</v>
      </c>
      <c r="Z154" s="5"/>
      <c r="AA154" s="6"/>
      <c r="AB154" s="5"/>
      <c r="AC154" s="4">
        <f ca="1">IF(Table2[[#This Row],[field of work]]="teaching",1,0)</f>
        <v>0</v>
      </c>
      <c r="AD154" s="5">
        <f ca="1">IF(Table2[[#This Row],[field of work]]="health",1,0)</f>
        <v>0</v>
      </c>
      <c r="AE154" s="5">
        <f ca="1">IF(Table2[[#This Row],[field of work]]="IT",1,0)</f>
        <v>1</v>
      </c>
      <c r="AF154" s="5">
        <f ca="1">IF(Table2[[#This Row],[field of work]]="agriculture",1,0)</f>
        <v>0</v>
      </c>
      <c r="AG154" s="5">
        <f ca="1">IF(Table2[[#This Row],[field of work]]="contruction",1,0)</f>
        <v>0</v>
      </c>
      <c r="AH154" s="5">
        <f ca="1">IF(Table2[[#This Row],[field of work]]="genral work",1,0)</f>
        <v>0</v>
      </c>
      <c r="AI154" s="5"/>
      <c r="AJ154" s="5"/>
      <c r="AK154" s="5"/>
      <c r="AL154" s="5"/>
      <c r="AM154" s="5"/>
      <c r="AN154" s="6"/>
      <c r="AP154" s="16">
        <f t="shared" ca="1" si="68"/>
        <v>33367.214712938396</v>
      </c>
      <c r="AQ154" s="6"/>
      <c r="AR154" s="4">
        <f ca="1">IF(Table2[[#This Row],[Value of a person]]&gt;$AS$6,1,0)</f>
        <v>1</v>
      </c>
      <c r="AS154" s="5"/>
      <c r="AT154" s="5"/>
      <c r="AU154" s="6"/>
      <c r="AV154" s="23">
        <f ca="1">Table2[[#This Row],[Mortage left]]/Table2[[#This Row],[Value of house]]</f>
        <v>0.60521376522231563</v>
      </c>
      <c r="AW154" s="5">
        <f t="shared" ca="1" si="69"/>
        <v>0</v>
      </c>
      <c r="AX154" s="5"/>
      <c r="AY154" s="5"/>
      <c r="AZ154" s="4">
        <f ca="1">IF(Table2[[#This Row],[Area ]]="Area 1",Table2[[#This Row],[income]],0)</f>
        <v>0</v>
      </c>
      <c r="BA154" s="5">
        <f ca="1">IF(Table2[[#This Row],[Area ]]="Area 2",Table2[[#This Row],[income]],0)</f>
        <v>0</v>
      </c>
      <c r="BB154" s="5">
        <f ca="1">IF(Table2[[#This Row],[Area ]]="Area 3",Table2[[#This Row],[income]],0)</f>
        <v>0</v>
      </c>
      <c r="BC154" s="5">
        <f ca="1">IF(Table2[[#This Row],[Area ]]="Area 4",Table2[[#This Row],[income]],0)</f>
        <v>0</v>
      </c>
      <c r="BD154" s="5">
        <f ca="1">IF(Table2[[#This Row],[Area ]]="Area 5",Table2[[#This Row],[income]],0)</f>
        <v>0</v>
      </c>
      <c r="BE154" s="5">
        <f ca="1">IF(Table2[[#This Row],[Area ]]="Area 6",Table2[[#This Row],[income]],0)</f>
        <v>0</v>
      </c>
      <c r="BF154" s="5">
        <f ca="1">IF(Table2[[#This Row],[Area ]]="Area 7",Table2[[#This Row],[income]],0)</f>
        <v>69616</v>
      </c>
      <c r="BG154" s="5">
        <f ca="1">IF(Table2[[#This Row],[Area ]]="Area 8",Table2[[#This Row],[income]],0)</f>
        <v>0</v>
      </c>
      <c r="BH154" s="5">
        <f ca="1">IF(Table2[[#This Row],[Area ]]="Area 9",Table2[[#This Row],[income]],0)</f>
        <v>0</v>
      </c>
      <c r="BI154" s="5">
        <f ca="1">IF(Table2[[#This Row],[Area ]]="Area 10",Table2[[#This Row],[income]],0)</f>
        <v>0</v>
      </c>
      <c r="BJ154" s="5">
        <f ca="1">IF(Table2[[#This Row],[Area ]]="Area 6",Table2[[#This Row],[income]],0)</f>
        <v>0</v>
      </c>
      <c r="BK154" s="5">
        <f ca="1">IF(Table2[[#This Row],[Area ]]="Area 12",Table2[[#This Row],[income]],0)</f>
        <v>0</v>
      </c>
      <c r="BL154" s="5">
        <f ca="1">IF(Table2[[#This Row],[Area ]]="Area 13",Table2[[#This Row],[income]],0)</f>
        <v>0</v>
      </c>
      <c r="BM154" s="6">
        <f ca="1">IF(Table2[[#This Row],[Area ]]="Area 14",Table2[[#This Row],[income]],0)</f>
        <v>0</v>
      </c>
      <c r="BN154" s="4">
        <f ca="1">IF(Table2[[#This Row],[field of work]]="teaching",Table2[[#This Row],[income]],0)</f>
        <v>0</v>
      </c>
      <c r="BO154" s="5">
        <f ca="1">IF(Table2[[#This Row],[field of work]]="health",Table2[[#This Row],[income]],0)</f>
        <v>0</v>
      </c>
      <c r="BP154" s="5">
        <f ca="1">IF(Table2[[#This Row],[field of work]]="IT",Table2[[#This Row],[income]],0)</f>
        <v>69616</v>
      </c>
      <c r="BQ154" s="5">
        <f ca="1">IF(Table2[[#This Row],[field of work]]="agriculture",Table2[[#This Row],[income]],0)</f>
        <v>0</v>
      </c>
      <c r="BR154" s="5">
        <f ca="1">IF(Table2[[#This Row],[field of work]]="contruction",Table2[[#This Row],[income]],0)</f>
        <v>0</v>
      </c>
      <c r="BS154" s="6">
        <f ca="1">IF(Table2[[#This Row],[field of work]]="genral work",Table2[[#This Row],[income]],0)</f>
        <v>0</v>
      </c>
      <c r="BU154" s="4">
        <f ca="1">IF(Table2[[#This Row],[value of debts]]&gt;Table2[[#This Row],[income]],1,0)</f>
        <v>1</v>
      </c>
      <c r="BV154" s="6"/>
      <c r="BX154" s="4">
        <f ca="1">IF(Table2[[#This Row],[Net worth of person]]&gt;$BY$6,Table2[[#This Row],[age]],0)</f>
        <v>0</v>
      </c>
      <c r="BY154" s="6"/>
    </row>
    <row r="155" spans="2:77" x14ac:dyDescent="0.3">
      <c r="B155">
        <f t="shared" ca="1" si="55"/>
        <v>1</v>
      </c>
      <c r="C155" t="str">
        <f t="shared" ca="1" si="54"/>
        <v>men</v>
      </c>
      <c r="D155">
        <f t="shared" ca="1" si="56"/>
        <v>28</v>
      </c>
      <c r="E155">
        <f t="shared" ca="1" si="57"/>
        <v>5</v>
      </c>
      <c r="F155" t="str">
        <f t="shared" ca="1" si="58"/>
        <v>agriculture</v>
      </c>
      <c r="G155">
        <f t="shared" ca="1" si="59"/>
        <v>1</v>
      </c>
      <c r="H155">
        <f t="shared" ca="1" si="60"/>
        <v>0</v>
      </c>
      <c r="I155">
        <f t="shared" ca="1" si="61"/>
        <v>3</v>
      </c>
      <c r="J155">
        <f t="shared" ca="1" si="62"/>
        <v>1</v>
      </c>
      <c r="K155">
        <f t="shared" ca="1" si="63"/>
        <v>76092</v>
      </c>
      <c r="L155">
        <f t="shared" ca="1" si="64"/>
        <v>10</v>
      </c>
      <c r="M155" t="str">
        <f t="shared" ca="1" si="65"/>
        <v>Area 10</v>
      </c>
      <c r="N155">
        <f t="shared" ca="1" si="70"/>
        <v>228276</v>
      </c>
      <c r="O155">
        <f t="shared" ca="1" si="66"/>
        <v>161424.62657017901</v>
      </c>
      <c r="P155">
        <f t="shared" ca="1" si="71"/>
        <v>35430.036500117771</v>
      </c>
      <c r="Q155">
        <f t="shared" ca="1" si="67"/>
        <v>26722</v>
      </c>
      <c r="R155">
        <f t="shared" ca="1" si="72"/>
        <v>33134.702151168873</v>
      </c>
      <c r="S155">
        <f t="shared" ca="1" si="73"/>
        <v>28523.414889601452</v>
      </c>
      <c r="T155">
        <f t="shared" ca="1" si="74"/>
        <v>292229.45138971921</v>
      </c>
      <c r="U155">
        <f t="shared" ca="1" si="75"/>
        <v>221281.32872134788</v>
      </c>
      <c r="V155">
        <f t="shared" ca="1" si="76"/>
        <v>70948.122668371332</v>
      </c>
      <c r="X155" s="4">
        <f ca="1">IF(Table2[[#This Row],[Gnder]]="men",1,0)</f>
        <v>1</v>
      </c>
      <c r="Y155" s="5">
        <f ca="1">IF(Table2[[#This Row],[Gnder]]="women",1,0)</f>
        <v>0</v>
      </c>
      <c r="Z155" s="5"/>
      <c r="AA155" s="6"/>
      <c r="AB155" s="5"/>
      <c r="AC155" s="4">
        <f ca="1">IF(Table2[[#This Row],[field of work]]="teaching",1,0)</f>
        <v>0</v>
      </c>
      <c r="AD155" s="5">
        <f ca="1">IF(Table2[[#This Row],[field of work]]="health",1,0)</f>
        <v>0</v>
      </c>
      <c r="AE155" s="5">
        <f ca="1">IF(Table2[[#This Row],[field of work]]="IT",1,0)</f>
        <v>0</v>
      </c>
      <c r="AF155" s="5">
        <f ca="1">IF(Table2[[#This Row],[field of work]]="agriculture",1,0)</f>
        <v>1</v>
      </c>
      <c r="AG155" s="5">
        <f ca="1">IF(Table2[[#This Row],[field of work]]="contruction",1,0)</f>
        <v>0</v>
      </c>
      <c r="AH155" s="5">
        <f ca="1">IF(Table2[[#This Row],[field of work]]="genral work",1,0)</f>
        <v>0</v>
      </c>
      <c r="AI155" s="5"/>
      <c r="AJ155" s="5"/>
      <c r="AK155" s="5"/>
      <c r="AL155" s="5"/>
      <c r="AM155" s="5"/>
      <c r="AN155" s="6"/>
      <c r="AP155" s="16">
        <f t="shared" ca="1" si="68"/>
        <v>35430.036500117771</v>
      </c>
      <c r="AQ155" s="6"/>
      <c r="AR155" s="4">
        <f ca="1">IF(Table2[[#This Row],[Value of a person]]&gt;$AS$6,1,0)</f>
        <v>1</v>
      </c>
      <c r="AS155" s="5"/>
      <c r="AT155" s="5"/>
      <c r="AU155" s="6"/>
      <c r="AV155" s="23">
        <f ca="1">Table2[[#This Row],[Mortage left]]/Table2[[#This Row],[Value of house]]</f>
        <v>0.70714672839097847</v>
      </c>
      <c r="AW155" s="5">
        <f t="shared" ca="1" si="69"/>
        <v>0</v>
      </c>
      <c r="AX155" s="5"/>
      <c r="AY155" s="5"/>
      <c r="AZ155" s="4">
        <f ca="1">IF(Table2[[#This Row],[Area ]]="Area 1",Table2[[#This Row],[income]],0)</f>
        <v>0</v>
      </c>
      <c r="BA155" s="5">
        <f ca="1">IF(Table2[[#This Row],[Area ]]="Area 2",Table2[[#This Row],[income]],0)</f>
        <v>0</v>
      </c>
      <c r="BB155" s="5">
        <f ca="1">IF(Table2[[#This Row],[Area ]]="Area 3",Table2[[#This Row],[income]],0)</f>
        <v>0</v>
      </c>
      <c r="BC155" s="5">
        <f ca="1">IF(Table2[[#This Row],[Area ]]="Area 4",Table2[[#This Row],[income]],0)</f>
        <v>0</v>
      </c>
      <c r="BD155" s="5">
        <f ca="1">IF(Table2[[#This Row],[Area ]]="Area 5",Table2[[#This Row],[income]],0)</f>
        <v>0</v>
      </c>
      <c r="BE155" s="5">
        <f ca="1">IF(Table2[[#This Row],[Area ]]="Area 6",Table2[[#This Row],[income]],0)</f>
        <v>0</v>
      </c>
      <c r="BF155" s="5">
        <f ca="1">IF(Table2[[#This Row],[Area ]]="Area 7",Table2[[#This Row],[income]],0)</f>
        <v>0</v>
      </c>
      <c r="BG155" s="5">
        <f ca="1">IF(Table2[[#This Row],[Area ]]="Area 8",Table2[[#This Row],[income]],0)</f>
        <v>0</v>
      </c>
      <c r="BH155" s="5">
        <f ca="1">IF(Table2[[#This Row],[Area ]]="Area 9",Table2[[#This Row],[income]],0)</f>
        <v>0</v>
      </c>
      <c r="BI155" s="5">
        <f ca="1">IF(Table2[[#This Row],[Area ]]="Area 10",Table2[[#This Row],[income]],0)</f>
        <v>76092</v>
      </c>
      <c r="BJ155" s="5">
        <f ca="1">IF(Table2[[#This Row],[Area ]]="Area 6",Table2[[#This Row],[income]],0)</f>
        <v>0</v>
      </c>
      <c r="BK155" s="5">
        <f ca="1">IF(Table2[[#This Row],[Area ]]="Area 12",Table2[[#This Row],[income]],0)</f>
        <v>0</v>
      </c>
      <c r="BL155" s="5">
        <f ca="1">IF(Table2[[#This Row],[Area ]]="Area 13",Table2[[#This Row],[income]],0)</f>
        <v>0</v>
      </c>
      <c r="BM155" s="6">
        <f ca="1">IF(Table2[[#This Row],[Area ]]="Area 14",Table2[[#This Row],[income]],0)</f>
        <v>0</v>
      </c>
      <c r="BN155" s="4">
        <f ca="1">IF(Table2[[#This Row],[field of work]]="teaching",Table2[[#This Row],[income]],0)</f>
        <v>0</v>
      </c>
      <c r="BO155" s="5">
        <f ca="1">IF(Table2[[#This Row],[field of work]]="health",Table2[[#This Row],[income]],0)</f>
        <v>0</v>
      </c>
      <c r="BP155" s="5">
        <f ca="1">IF(Table2[[#This Row],[field of work]]="IT",Table2[[#This Row],[income]],0)</f>
        <v>0</v>
      </c>
      <c r="BQ155" s="5">
        <f ca="1">IF(Table2[[#This Row],[field of work]]="agriculture",Table2[[#This Row],[income]],0)</f>
        <v>76092</v>
      </c>
      <c r="BR155" s="5">
        <f ca="1">IF(Table2[[#This Row],[field of work]]="contruction",Table2[[#This Row],[income]],0)</f>
        <v>0</v>
      </c>
      <c r="BS155" s="6">
        <f ca="1">IF(Table2[[#This Row],[field of work]]="genral work",Table2[[#This Row],[income]],0)</f>
        <v>0</v>
      </c>
      <c r="BU155" s="4">
        <f ca="1">IF(Table2[[#This Row],[value of debts]]&gt;Table2[[#This Row],[income]],1,0)</f>
        <v>1</v>
      </c>
      <c r="BV155" s="6"/>
      <c r="BX155" s="4">
        <f ca="1">IF(Table2[[#This Row],[Net worth of person]]&gt;$BY$6,Table2[[#This Row],[age]],0)</f>
        <v>0</v>
      </c>
      <c r="BY155" s="6"/>
    </row>
    <row r="156" spans="2:77" x14ac:dyDescent="0.3">
      <c r="B156">
        <f t="shared" ca="1" si="55"/>
        <v>1</v>
      </c>
      <c r="C156" t="str">
        <f t="shared" ca="1" si="54"/>
        <v>men</v>
      </c>
      <c r="D156">
        <f t="shared" ca="1" si="56"/>
        <v>28</v>
      </c>
      <c r="E156">
        <f t="shared" ca="1" si="57"/>
        <v>1</v>
      </c>
      <c r="F156" t="str">
        <f t="shared" ca="1" si="58"/>
        <v>health</v>
      </c>
      <c r="G156">
        <f t="shared" ca="1" si="59"/>
        <v>2</v>
      </c>
      <c r="H156">
        <f t="shared" ca="1" si="60"/>
        <v>0</v>
      </c>
      <c r="I156">
        <f t="shared" ca="1" si="61"/>
        <v>3</v>
      </c>
      <c r="J156">
        <f t="shared" ca="1" si="62"/>
        <v>2</v>
      </c>
      <c r="K156">
        <f t="shared" ca="1" si="63"/>
        <v>31774</v>
      </c>
      <c r="L156">
        <f t="shared" ca="1" si="64"/>
        <v>1</v>
      </c>
      <c r="M156" t="str">
        <f t="shared" ca="1" si="65"/>
        <v>Area 1</v>
      </c>
      <c r="N156">
        <f t="shared" ca="1" si="70"/>
        <v>190644</v>
      </c>
      <c r="O156">
        <f t="shared" ca="1" si="66"/>
        <v>37084.727495252017</v>
      </c>
      <c r="P156">
        <f t="shared" ca="1" si="71"/>
        <v>36619.486008161839</v>
      </c>
      <c r="Q156">
        <f t="shared" ca="1" si="67"/>
        <v>9084</v>
      </c>
      <c r="R156">
        <f t="shared" ca="1" si="72"/>
        <v>56563.482296305352</v>
      </c>
      <c r="S156">
        <f t="shared" ca="1" si="73"/>
        <v>4630.3961721541364</v>
      </c>
      <c r="T156">
        <f t="shared" ca="1" si="74"/>
        <v>231893.882180316</v>
      </c>
      <c r="U156">
        <f t="shared" ca="1" si="75"/>
        <v>102732.20979155737</v>
      </c>
      <c r="V156">
        <f t="shared" ca="1" si="76"/>
        <v>129161.67238875863</v>
      </c>
      <c r="X156" s="4">
        <f ca="1">IF(Table2[[#This Row],[Gnder]]="men",1,0)</f>
        <v>1</v>
      </c>
      <c r="Y156" s="5">
        <f ca="1">IF(Table2[[#This Row],[Gnder]]="women",1,0)</f>
        <v>0</v>
      </c>
      <c r="Z156" s="5"/>
      <c r="AA156" s="6"/>
      <c r="AB156" s="5"/>
      <c r="AC156" s="4">
        <f ca="1">IF(Table2[[#This Row],[field of work]]="teaching",1,0)</f>
        <v>0</v>
      </c>
      <c r="AD156" s="5">
        <f ca="1">IF(Table2[[#This Row],[field of work]]="health",1,0)</f>
        <v>1</v>
      </c>
      <c r="AE156" s="5">
        <f ca="1">IF(Table2[[#This Row],[field of work]]="IT",1,0)</f>
        <v>0</v>
      </c>
      <c r="AF156" s="5">
        <f ca="1">IF(Table2[[#This Row],[field of work]]="agriculture",1,0)</f>
        <v>0</v>
      </c>
      <c r="AG156" s="5">
        <f ca="1">IF(Table2[[#This Row],[field of work]]="contruction",1,0)</f>
        <v>0</v>
      </c>
      <c r="AH156" s="5">
        <f ca="1">IF(Table2[[#This Row],[field of work]]="genral work",1,0)</f>
        <v>0</v>
      </c>
      <c r="AI156" s="5"/>
      <c r="AJ156" s="5"/>
      <c r="AK156" s="5"/>
      <c r="AL156" s="5"/>
      <c r="AM156" s="5"/>
      <c r="AN156" s="6"/>
      <c r="AP156" s="16">
        <f t="shared" ca="1" si="68"/>
        <v>18309.743004080919</v>
      </c>
      <c r="AQ156" s="6"/>
      <c r="AR156" s="4">
        <f ca="1">IF(Table2[[#This Row],[Value of a person]]&gt;$AS$6,1,0)</f>
        <v>1</v>
      </c>
      <c r="AS156" s="5"/>
      <c r="AT156" s="5"/>
      <c r="AU156" s="6"/>
      <c r="AV156" s="23">
        <f ca="1">Table2[[#This Row],[Mortage left]]/Table2[[#This Row],[Value of house]]</f>
        <v>0.19452344419573664</v>
      </c>
      <c r="AW156" s="5">
        <f t="shared" ca="1" si="69"/>
        <v>1</v>
      </c>
      <c r="AX156" s="5"/>
      <c r="AY156" s="5"/>
      <c r="AZ156" s="4">
        <f ca="1">IF(Table2[[#This Row],[Area ]]="Area 1",Table2[[#This Row],[income]],0)</f>
        <v>31774</v>
      </c>
      <c r="BA156" s="5">
        <f ca="1">IF(Table2[[#This Row],[Area ]]="Area 2",Table2[[#This Row],[income]],0)</f>
        <v>0</v>
      </c>
      <c r="BB156" s="5">
        <f ca="1">IF(Table2[[#This Row],[Area ]]="Area 3",Table2[[#This Row],[income]],0)</f>
        <v>0</v>
      </c>
      <c r="BC156" s="5">
        <f ca="1">IF(Table2[[#This Row],[Area ]]="Area 4",Table2[[#This Row],[income]],0)</f>
        <v>0</v>
      </c>
      <c r="BD156" s="5">
        <f ca="1">IF(Table2[[#This Row],[Area ]]="Area 5",Table2[[#This Row],[income]],0)</f>
        <v>0</v>
      </c>
      <c r="BE156" s="5">
        <f ca="1">IF(Table2[[#This Row],[Area ]]="Area 6",Table2[[#This Row],[income]],0)</f>
        <v>0</v>
      </c>
      <c r="BF156" s="5">
        <f ca="1">IF(Table2[[#This Row],[Area ]]="Area 7",Table2[[#This Row],[income]],0)</f>
        <v>0</v>
      </c>
      <c r="BG156" s="5">
        <f ca="1">IF(Table2[[#This Row],[Area ]]="Area 8",Table2[[#This Row],[income]],0)</f>
        <v>0</v>
      </c>
      <c r="BH156" s="5">
        <f ca="1">IF(Table2[[#This Row],[Area ]]="Area 9",Table2[[#This Row],[income]],0)</f>
        <v>0</v>
      </c>
      <c r="BI156" s="5">
        <f ca="1">IF(Table2[[#This Row],[Area ]]="Area 10",Table2[[#This Row],[income]],0)</f>
        <v>0</v>
      </c>
      <c r="BJ156" s="5">
        <f ca="1">IF(Table2[[#This Row],[Area ]]="Area 6",Table2[[#This Row],[income]],0)</f>
        <v>0</v>
      </c>
      <c r="BK156" s="5">
        <f ca="1">IF(Table2[[#This Row],[Area ]]="Area 12",Table2[[#This Row],[income]],0)</f>
        <v>0</v>
      </c>
      <c r="BL156" s="5">
        <f ca="1">IF(Table2[[#This Row],[Area ]]="Area 13",Table2[[#This Row],[income]],0)</f>
        <v>0</v>
      </c>
      <c r="BM156" s="6">
        <f ca="1">IF(Table2[[#This Row],[Area ]]="Area 14",Table2[[#This Row],[income]],0)</f>
        <v>0</v>
      </c>
      <c r="BN156" s="4">
        <f ca="1">IF(Table2[[#This Row],[field of work]]="teaching",Table2[[#This Row],[income]],0)</f>
        <v>0</v>
      </c>
      <c r="BO156" s="5">
        <f ca="1">IF(Table2[[#This Row],[field of work]]="health",Table2[[#This Row],[income]],0)</f>
        <v>31774</v>
      </c>
      <c r="BP156" s="5">
        <f ca="1">IF(Table2[[#This Row],[field of work]]="IT",Table2[[#This Row],[income]],0)</f>
        <v>0</v>
      </c>
      <c r="BQ156" s="5">
        <f ca="1">IF(Table2[[#This Row],[field of work]]="agriculture",Table2[[#This Row],[income]],0)</f>
        <v>0</v>
      </c>
      <c r="BR156" s="5">
        <f ca="1">IF(Table2[[#This Row],[field of work]]="contruction",Table2[[#This Row],[income]],0)</f>
        <v>0</v>
      </c>
      <c r="BS156" s="6">
        <f ca="1">IF(Table2[[#This Row],[field of work]]="genral work",Table2[[#This Row],[income]],0)</f>
        <v>0</v>
      </c>
      <c r="BU156" s="4">
        <f ca="1">IF(Table2[[#This Row],[value of debts]]&gt;Table2[[#This Row],[income]],1,0)</f>
        <v>1</v>
      </c>
      <c r="BV156" s="6"/>
      <c r="BX156" s="4">
        <f ca="1">IF(Table2[[#This Row],[Net worth of person]]&gt;$BY$6,Table2[[#This Row],[age]],0)</f>
        <v>28</v>
      </c>
      <c r="BY156" s="6"/>
    </row>
    <row r="157" spans="2:77" x14ac:dyDescent="0.3">
      <c r="B157">
        <f t="shared" ca="1" si="55"/>
        <v>2</v>
      </c>
      <c r="C157" t="str">
        <f t="shared" ca="1" si="54"/>
        <v>women</v>
      </c>
      <c r="D157">
        <f t="shared" ca="1" si="56"/>
        <v>40</v>
      </c>
      <c r="E157">
        <f t="shared" ca="1" si="57"/>
        <v>5</v>
      </c>
      <c r="F157" t="str">
        <f t="shared" ca="1" si="58"/>
        <v>agriculture</v>
      </c>
      <c r="G157">
        <f t="shared" ca="1" si="59"/>
        <v>2</v>
      </c>
      <c r="H157">
        <f t="shared" ca="1" si="60"/>
        <v>0</v>
      </c>
      <c r="I157">
        <f t="shared" ca="1" si="61"/>
        <v>2</v>
      </c>
      <c r="J157">
        <f t="shared" ca="1" si="62"/>
        <v>1</v>
      </c>
      <c r="K157">
        <f t="shared" ca="1" si="63"/>
        <v>57514</v>
      </c>
      <c r="L157">
        <f t="shared" ca="1" si="64"/>
        <v>10</v>
      </c>
      <c r="M157" t="str">
        <f t="shared" ca="1" si="65"/>
        <v>Area 10</v>
      </c>
      <c r="N157">
        <f t="shared" ca="1" si="70"/>
        <v>230056</v>
      </c>
      <c r="O157">
        <f t="shared" ca="1" si="66"/>
        <v>50016.687322743921</v>
      </c>
      <c r="P157">
        <f t="shared" ca="1" si="71"/>
        <v>30173.003916938818</v>
      </c>
      <c r="Q157">
        <f t="shared" ca="1" si="67"/>
        <v>19415</v>
      </c>
      <c r="R157">
        <f t="shared" ca="1" si="72"/>
        <v>82671.127424114442</v>
      </c>
      <c r="S157">
        <f t="shared" ca="1" si="73"/>
        <v>46727.540190068525</v>
      </c>
      <c r="T157">
        <f t="shared" ca="1" si="74"/>
        <v>306956.54410700733</v>
      </c>
      <c r="U157">
        <f t="shared" ca="1" si="75"/>
        <v>152102.81474685838</v>
      </c>
      <c r="V157">
        <f t="shared" ca="1" si="76"/>
        <v>154853.72936014895</v>
      </c>
      <c r="X157" s="4">
        <f ca="1">IF(Table2[[#This Row],[Gnder]]="men",1,0)</f>
        <v>0</v>
      </c>
      <c r="Y157" s="5">
        <f ca="1">IF(Table2[[#This Row],[Gnder]]="women",1,0)</f>
        <v>1</v>
      </c>
      <c r="Z157" s="5"/>
      <c r="AA157" s="6"/>
      <c r="AB157" s="5"/>
      <c r="AC157" s="4">
        <f ca="1">IF(Table2[[#This Row],[field of work]]="teaching",1,0)</f>
        <v>0</v>
      </c>
      <c r="AD157" s="5">
        <f ca="1">IF(Table2[[#This Row],[field of work]]="health",1,0)</f>
        <v>0</v>
      </c>
      <c r="AE157" s="5">
        <f ca="1">IF(Table2[[#This Row],[field of work]]="IT",1,0)</f>
        <v>0</v>
      </c>
      <c r="AF157" s="5">
        <f ca="1">IF(Table2[[#This Row],[field of work]]="agriculture",1,0)</f>
        <v>1</v>
      </c>
      <c r="AG157" s="5">
        <f ca="1">IF(Table2[[#This Row],[field of work]]="contruction",1,0)</f>
        <v>0</v>
      </c>
      <c r="AH157" s="5">
        <f ca="1">IF(Table2[[#This Row],[field of work]]="genral work",1,0)</f>
        <v>0</v>
      </c>
      <c r="AI157" s="5"/>
      <c r="AJ157" s="5"/>
      <c r="AK157" s="5"/>
      <c r="AL157" s="5"/>
      <c r="AM157" s="5"/>
      <c r="AN157" s="6"/>
      <c r="AP157" s="16">
        <f t="shared" ca="1" si="68"/>
        <v>30173.003916938818</v>
      </c>
      <c r="AQ157" s="6"/>
      <c r="AR157" s="4">
        <f ca="1">IF(Table2[[#This Row],[Value of a person]]&gt;$AS$6,1,0)</f>
        <v>1</v>
      </c>
      <c r="AS157" s="5"/>
      <c r="AT157" s="5"/>
      <c r="AU157" s="6"/>
      <c r="AV157" s="23">
        <f ca="1">Table2[[#This Row],[Mortage left]]/Table2[[#This Row],[Value of house]]</f>
        <v>0.21741092309152521</v>
      </c>
      <c r="AW157" s="5">
        <f t="shared" ca="1" si="69"/>
        <v>1</v>
      </c>
      <c r="AX157" s="5"/>
      <c r="AY157" s="5"/>
      <c r="AZ157" s="4">
        <f ca="1">IF(Table2[[#This Row],[Area ]]="Area 1",Table2[[#This Row],[income]],0)</f>
        <v>0</v>
      </c>
      <c r="BA157" s="5">
        <f ca="1">IF(Table2[[#This Row],[Area ]]="Area 2",Table2[[#This Row],[income]],0)</f>
        <v>0</v>
      </c>
      <c r="BB157" s="5">
        <f ca="1">IF(Table2[[#This Row],[Area ]]="Area 3",Table2[[#This Row],[income]],0)</f>
        <v>0</v>
      </c>
      <c r="BC157" s="5">
        <f ca="1">IF(Table2[[#This Row],[Area ]]="Area 4",Table2[[#This Row],[income]],0)</f>
        <v>0</v>
      </c>
      <c r="BD157" s="5">
        <f ca="1">IF(Table2[[#This Row],[Area ]]="Area 5",Table2[[#This Row],[income]],0)</f>
        <v>0</v>
      </c>
      <c r="BE157" s="5">
        <f ca="1">IF(Table2[[#This Row],[Area ]]="Area 6",Table2[[#This Row],[income]],0)</f>
        <v>0</v>
      </c>
      <c r="BF157" s="5">
        <f ca="1">IF(Table2[[#This Row],[Area ]]="Area 7",Table2[[#This Row],[income]],0)</f>
        <v>0</v>
      </c>
      <c r="BG157" s="5">
        <f ca="1">IF(Table2[[#This Row],[Area ]]="Area 8",Table2[[#This Row],[income]],0)</f>
        <v>0</v>
      </c>
      <c r="BH157" s="5">
        <f ca="1">IF(Table2[[#This Row],[Area ]]="Area 9",Table2[[#This Row],[income]],0)</f>
        <v>0</v>
      </c>
      <c r="BI157" s="5">
        <f ca="1">IF(Table2[[#This Row],[Area ]]="Area 10",Table2[[#This Row],[income]],0)</f>
        <v>57514</v>
      </c>
      <c r="BJ157" s="5">
        <f ca="1">IF(Table2[[#This Row],[Area ]]="Area 6",Table2[[#This Row],[income]],0)</f>
        <v>0</v>
      </c>
      <c r="BK157" s="5">
        <f ca="1">IF(Table2[[#This Row],[Area ]]="Area 12",Table2[[#This Row],[income]],0)</f>
        <v>0</v>
      </c>
      <c r="BL157" s="5">
        <f ca="1">IF(Table2[[#This Row],[Area ]]="Area 13",Table2[[#This Row],[income]],0)</f>
        <v>0</v>
      </c>
      <c r="BM157" s="6">
        <f ca="1">IF(Table2[[#This Row],[Area ]]="Area 14",Table2[[#This Row],[income]],0)</f>
        <v>0</v>
      </c>
      <c r="BN157" s="4">
        <f ca="1">IF(Table2[[#This Row],[field of work]]="teaching",Table2[[#This Row],[income]],0)</f>
        <v>0</v>
      </c>
      <c r="BO157" s="5">
        <f ca="1">IF(Table2[[#This Row],[field of work]]="health",Table2[[#This Row],[income]],0)</f>
        <v>0</v>
      </c>
      <c r="BP157" s="5">
        <f ca="1">IF(Table2[[#This Row],[field of work]]="IT",Table2[[#This Row],[income]],0)</f>
        <v>0</v>
      </c>
      <c r="BQ157" s="5">
        <f ca="1">IF(Table2[[#This Row],[field of work]]="agriculture",Table2[[#This Row],[income]],0)</f>
        <v>57514</v>
      </c>
      <c r="BR157" s="5">
        <f ca="1">IF(Table2[[#This Row],[field of work]]="contruction",Table2[[#This Row],[income]],0)</f>
        <v>0</v>
      </c>
      <c r="BS157" s="6">
        <f ca="1">IF(Table2[[#This Row],[field of work]]="genral work",Table2[[#This Row],[income]],0)</f>
        <v>0</v>
      </c>
      <c r="BU157" s="4">
        <f ca="1">IF(Table2[[#This Row],[value of debts]]&gt;Table2[[#This Row],[income]],1,0)</f>
        <v>1</v>
      </c>
      <c r="BV157" s="6"/>
      <c r="BX157" s="4">
        <f ca="1">IF(Table2[[#This Row],[Net worth of person]]&gt;$BY$6,Table2[[#This Row],[age]],0)</f>
        <v>40</v>
      </c>
      <c r="BY157" s="6"/>
    </row>
    <row r="158" spans="2:77" x14ac:dyDescent="0.3">
      <c r="B158">
        <f t="shared" ca="1" si="55"/>
        <v>2</v>
      </c>
      <c r="C158" t="str">
        <f t="shared" ca="1" si="54"/>
        <v>women</v>
      </c>
      <c r="D158">
        <f t="shared" ca="1" si="56"/>
        <v>36</v>
      </c>
      <c r="E158">
        <f t="shared" ca="1" si="57"/>
        <v>3</v>
      </c>
      <c r="F158" t="str">
        <f t="shared" ca="1" si="58"/>
        <v>teaching</v>
      </c>
      <c r="G158">
        <f t="shared" ca="1" si="59"/>
        <v>5</v>
      </c>
      <c r="H158">
        <f t="shared" ca="1" si="60"/>
        <v>0</v>
      </c>
      <c r="I158">
        <f t="shared" ca="1" si="61"/>
        <v>0</v>
      </c>
      <c r="J158">
        <f t="shared" ca="1" si="62"/>
        <v>2</v>
      </c>
      <c r="K158">
        <f t="shared" ca="1" si="63"/>
        <v>67883</v>
      </c>
      <c r="L158">
        <f t="shared" ca="1" si="64"/>
        <v>14</v>
      </c>
      <c r="M158" t="str">
        <f t="shared" ca="1" si="65"/>
        <v>Area 14</v>
      </c>
      <c r="N158">
        <f t="shared" ca="1" si="70"/>
        <v>203649</v>
      </c>
      <c r="O158">
        <f t="shared" ca="1" si="66"/>
        <v>109464.4690605691</v>
      </c>
      <c r="P158">
        <f t="shared" ca="1" si="71"/>
        <v>679.69719249601303</v>
      </c>
      <c r="Q158">
        <f t="shared" ca="1" si="67"/>
        <v>514</v>
      </c>
      <c r="R158">
        <f t="shared" ca="1" si="72"/>
        <v>102393.28533090353</v>
      </c>
      <c r="S158">
        <f t="shared" ca="1" si="73"/>
        <v>3159.098754131604</v>
      </c>
      <c r="T158">
        <f t="shared" ca="1" si="74"/>
        <v>207487.79594662762</v>
      </c>
      <c r="U158">
        <f t="shared" ca="1" si="75"/>
        <v>212371.75439147261</v>
      </c>
      <c r="V158">
        <f t="shared" ca="1" si="76"/>
        <v>-4883.9584448449896</v>
      </c>
      <c r="X158" s="4">
        <f ca="1">IF(Table2[[#This Row],[Gnder]]="men",1,0)</f>
        <v>0</v>
      </c>
      <c r="Y158" s="5">
        <f ca="1">IF(Table2[[#This Row],[Gnder]]="women",1,0)</f>
        <v>1</v>
      </c>
      <c r="Z158" s="5"/>
      <c r="AA158" s="6"/>
      <c r="AB158" s="5"/>
      <c r="AC158" s="4">
        <f ca="1">IF(Table2[[#This Row],[field of work]]="teaching",1,0)</f>
        <v>1</v>
      </c>
      <c r="AD158" s="5">
        <f ca="1">IF(Table2[[#This Row],[field of work]]="health",1,0)</f>
        <v>0</v>
      </c>
      <c r="AE158" s="5">
        <f ca="1">IF(Table2[[#This Row],[field of work]]="IT",1,0)</f>
        <v>0</v>
      </c>
      <c r="AF158" s="5">
        <f ca="1">IF(Table2[[#This Row],[field of work]]="agriculture",1,0)</f>
        <v>0</v>
      </c>
      <c r="AG158" s="5">
        <f ca="1">IF(Table2[[#This Row],[field of work]]="contruction",1,0)</f>
        <v>0</v>
      </c>
      <c r="AH158" s="5">
        <f ca="1">IF(Table2[[#This Row],[field of work]]="genral work",1,0)</f>
        <v>0</v>
      </c>
      <c r="AI158" s="5"/>
      <c r="AJ158" s="5"/>
      <c r="AK158" s="5"/>
      <c r="AL158" s="5"/>
      <c r="AM158" s="5"/>
      <c r="AN158" s="6"/>
      <c r="AP158" s="16">
        <f t="shared" ca="1" si="68"/>
        <v>339.84859624800652</v>
      </c>
      <c r="AQ158" s="6"/>
      <c r="AR158" s="4">
        <f ca="1">IF(Table2[[#This Row],[Value of a person]]&gt;$AS$6,1,0)</f>
        <v>1</v>
      </c>
      <c r="AS158" s="5"/>
      <c r="AT158" s="5"/>
      <c r="AU158" s="6"/>
      <c r="AV158" s="23">
        <f ca="1">Table2[[#This Row],[Mortage left]]/Table2[[#This Row],[Value of house]]</f>
        <v>0.53751537724501031</v>
      </c>
      <c r="AW158" s="5">
        <f t="shared" ca="1" si="69"/>
        <v>0</v>
      </c>
      <c r="AX158" s="5"/>
      <c r="AY158" s="5"/>
      <c r="AZ158" s="4">
        <f ca="1">IF(Table2[[#This Row],[Area ]]="Area 1",Table2[[#This Row],[income]],0)</f>
        <v>0</v>
      </c>
      <c r="BA158" s="5">
        <f ca="1">IF(Table2[[#This Row],[Area ]]="Area 2",Table2[[#This Row],[income]],0)</f>
        <v>0</v>
      </c>
      <c r="BB158" s="5">
        <f ca="1">IF(Table2[[#This Row],[Area ]]="Area 3",Table2[[#This Row],[income]],0)</f>
        <v>0</v>
      </c>
      <c r="BC158" s="5">
        <f ca="1">IF(Table2[[#This Row],[Area ]]="Area 4",Table2[[#This Row],[income]],0)</f>
        <v>0</v>
      </c>
      <c r="BD158" s="5">
        <f ca="1">IF(Table2[[#This Row],[Area ]]="Area 5",Table2[[#This Row],[income]],0)</f>
        <v>0</v>
      </c>
      <c r="BE158" s="5">
        <f ca="1">IF(Table2[[#This Row],[Area ]]="Area 6",Table2[[#This Row],[income]],0)</f>
        <v>0</v>
      </c>
      <c r="BF158" s="5">
        <f ca="1">IF(Table2[[#This Row],[Area ]]="Area 7",Table2[[#This Row],[income]],0)</f>
        <v>0</v>
      </c>
      <c r="BG158" s="5">
        <f ca="1">IF(Table2[[#This Row],[Area ]]="Area 8",Table2[[#This Row],[income]],0)</f>
        <v>0</v>
      </c>
      <c r="BH158" s="5">
        <f ca="1">IF(Table2[[#This Row],[Area ]]="Area 9",Table2[[#This Row],[income]],0)</f>
        <v>0</v>
      </c>
      <c r="BI158" s="5">
        <f ca="1">IF(Table2[[#This Row],[Area ]]="Area 10",Table2[[#This Row],[income]],0)</f>
        <v>0</v>
      </c>
      <c r="BJ158" s="5">
        <f ca="1">IF(Table2[[#This Row],[Area ]]="Area 6",Table2[[#This Row],[income]],0)</f>
        <v>0</v>
      </c>
      <c r="BK158" s="5">
        <f ca="1">IF(Table2[[#This Row],[Area ]]="Area 12",Table2[[#This Row],[income]],0)</f>
        <v>0</v>
      </c>
      <c r="BL158" s="5">
        <f ca="1">IF(Table2[[#This Row],[Area ]]="Area 13",Table2[[#This Row],[income]],0)</f>
        <v>0</v>
      </c>
      <c r="BM158" s="6">
        <f ca="1">IF(Table2[[#This Row],[Area ]]="Area 14",Table2[[#This Row],[income]],0)</f>
        <v>67883</v>
      </c>
      <c r="BN158" s="4">
        <f ca="1">IF(Table2[[#This Row],[field of work]]="teaching",Table2[[#This Row],[income]],0)</f>
        <v>67883</v>
      </c>
      <c r="BO158" s="5">
        <f ca="1">IF(Table2[[#This Row],[field of work]]="health",Table2[[#This Row],[income]],0)</f>
        <v>0</v>
      </c>
      <c r="BP158" s="5">
        <f ca="1">IF(Table2[[#This Row],[field of work]]="IT",Table2[[#This Row],[income]],0)</f>
        <v>0</v>
      </c>
      <c r="BQ158" s="5">
        <f ca="1">IF(Table2[[#This Row],[field of work]]="agriculture",Table2[[#This Row],[income]],0)</f>
        <v>0</v>
      </c>
      <c r="BR158" s="5">
        <f ca="1">IF(Table2[[#This Row],[field of work]]="contruction",Table2[[#This Row],[income]],0)</f>
        <v>0</v>
      </c>
      <c r="BS158" s="6">
        <f ca="1">IF(Table2[[#This Row],[field of work]]="genral work",Table2[[#This Row],[income]],0)</f>
        <v>0</v>
      </c>
      <c r="BU158" s="4">
        <f ca="1">IF(Table2[[#This Row],[value of debts]]&gt;Table2[[#This Row],[income]],1,0)</f>
        <v>1</v>
      </c>
      <c r="BV158" s="6"/>
      <c r="BX158" s="4">
        <f ca="1">IF(Table2[[#This Row],[Net worth of person]]&gt;$BY$6,Table2[[#This Row],[age]],0)</f>
        <v>0</v>
      </c>
      <c r="BY158" s="6"/>
    </row>
    <row r="159" spans="2:77" x14ac:dyDescent="0.3">
      <c r="B159">
        <f t="shared" ca="1" si="55"/>
        <v>2</v>
      </c>
      <c r="C159" t="str">
        <f t="shared" ca="1" si="54"/>
        <v>women</v>
      </c>
      <c r="D159">
        <f t="shared" ca="1" si="56"/>
        <v>29</v>
      </c>
      <c r="E159">
        <f t="shared" ca="1" si="57"/>
        <v>2</v>
      </c>
      <c r="F159" t="str">
        <f t="shared" ca="1" si="58"/>
        <v>IT</v>
      </c>
      <c r="G159">
        <f t="shared" ca="1" si="59"/>
        <v>5</v>
      </c>
      <c r="H159">
        <f t="shared" ca="1" si="60"/>
        <v>0</v>
      </c>
      <c r="I159">
        <f t="shared" ca="1" si="61"/>
        <v>3</v>
      </c>
      <c r="J159">
        <f t="shared" ca="1" si="62"/>
        <v>2</v>
      </c>
      <c r="K159">
        <f t="shared" ca="1" si="63"/>
        <v>34162</v>
      </c>
      <c r="L159">
        <f t="shared" ca="1" si="64"/>
        <v>10</v>
      </c>
      <c r="M159" t="str">
        <f t="shared" ca="1" si="65"/>
        <v>Area 10</v>
      </c>
      <c r="N159">
        <f t="shared" ca="1" si="70"/>
        <v>170810</v>
      </c>
      <c r="O159">
        <f t="shared" ca="1" si="66"/>
        <v>30188.111674355576</v>
      </c>
      <c r="P159">
        <f t="shared" ca="1" si="71"/>
        <v>58430.020928295045</v>
      </c>
      <c r="Q159">
        <f t="shared" ca="1" si="67"/>
        <v>15002</v>
      </c>
      <c r="R159">
        <f t="shared" ca="1" si="72"/>
        <v>45603.095491134518</v>
      </c>
      <c r="S159">
        <f t="shared" ca="1" si="73"/>
        <v>33094.055015678925</v>
      </c>
      <c r="T159">
        <f t="shared" ca="1" si="74"/>
        <v>262334.07594397396</v>
      </c>
      <c r="U159">
        <f t="shared" ca="1" si="75"/>
        <v>90793.207165490094</v>
      </c>
      <c r="V159">
        <f t="shared" ca="1" si="76"/>
        <v>171540.86877848388</v>
      </c>
      <c r="X159" s="4">
        <f ca="1">IF(Table2[[#This Row],[Gnder]]="men",1,0)</f>
        <v>0</v>
      </c>
      <c r="Y159" s="5">
        <f ca="1">IF(Table2[[#This Row],[Gnder]]="women",1,0)</f>
        <v>1</v>
      </c>
      <c r="Z159" s="5"/>
      <c r="AA159" s="6"/>
      <c r="AB159" s="5"/>
      <c r="AC159" s="4">
        <f ca="1">IF(Table2[[#This Row],[field of work]]="teaching",1,0)</f>
        <v>0</v>
      </c>
      <c r="AD159" s="5">
        <f ca="1">IF(Table2[[#This Row],[field of work]]="health",1,0)</f>
        <v>0</v>
      </c>
      <c r="AE159" s="5">
        <f ca="1">IF(Table2[[#This Row],[field of work]]="IT",1,0)</f>
        <v>1</v>
      </c>
      <c r="AF159" s="5">
        <f ca="1">IF(Table2[[#This Row],[field of work]]="agriculture",1,0)</f>
        <v>0</v>
      </c>
      <c r="AG159" s="5">
        <f ca="1">IF(Table2[[#This Row],[field of work]]="contruction",1,0)</f>
        <v>0</v>
      </c>
      <c r="AH159" s="5">
        <f ca="1">IF(Table2[[#This Row],[field of work]]="genral work",1,0)</f>
        <v>0</v>
      </c>
      <c r="AI159" s="5"/>
      <c r="AJ159" s="5"/>
      <c r="AK159" s="5"/>
      <c r="AL159" s="5"/>
      <c r="AM159" s="5"/>
      <c r="AN159" s="6"/>
      <c r="AP159" s="16">
        <f t="shared" ca="1" si="68"/>
        <v>29215.010464147523</v>
      </c>
      <c r="AQ159" s="6"/>
      <c r="AR159" s="4">
        <f ca="1">IF(Table2[[#This Row],[Value of a person]]&gt;$AS$6,1,0)</f>
        <v>1</v>
      </c>
      <c r="AS159" s="5"/>
      <c r="AT159" s="5"/>
      <c r="AU159" s="6"/>
      <c r="AV159" s="23">
        <f ca="1">Table2[[#This Row],[Mortage left]]/Table2[[#This Row],[Value of house]]</f>
        <v>0.17673503702567517</v>
      </c>
      <c r="AW159" s="5">
        <f t="shared" ca="1" si="69"/>
        <v>1</v>
      </c>
      <c r="AX159" s="5"/>
      <c r="AY159" s="5"/>
      <c r="AZ159" s="4">
        <f ca="1">IF(Table2[[#This Row],[Area ]]="Area 1",Table2[[#This Row],[income]],0)</f>
        <v>0</v>
      </c>
      <c r="BA159" s="5">
        <f ca="1">IF(Table2[[#This Row],[Area ]]="Area 2",Table2[[#This Row],[income]],0)</f>
        <v>0</v>
      </c>
      <c r="BB159" s="5">
        <f ca="1">IF(Table2[[#This Row],[Area ]]="Area 3",Table2[[#This Row],[income]],0)</f>
        <v>0</v>
      </c>
      <c r="BC159" s="5">
        <f ca="1">IF(Table2[[#This Row],[Area ]]="Area 4",Table2[[#This Row],[income]],0)</f>
        <v>0</v>
      </c>
      <c r="BD159" s="5">
        <f ca="1">IF(Table2[[#This Row],[Area ]]="Area 5",Table2[[#This Row],[income]],0)</f>
        <v>0</v>
      </c>
      <c r="BE159" s="5">
        <f ca="1">IF(Table2[[#This Row],[Area ]]="Area 6",Table2[[#This Row],[income]],0)</f>
        <v>0</v>
      </c>
      <c r="BF159" s="5">
        <f ca="1">IF(Table2[[#This Row],[Area ]]="Area 7",Table2[[#This Row],[income]],0)</f>
        <v>0</v>
      </c>
      <c r="BG159" s="5">
        <f ca="1">IF(Table2[[#This Row],[Area ]]="Area 8",Table2[[#This Row],[income]],0)</f>
        <v>0</v>
      </c>
      <c r="BH159" s="5">
        <f ca="1">IF(Table2[[#This Row],[Area ]]="Area 9",Table2[[#This Row],[income]],0)</f>
        <v>0</v>
      </c>
      <c r="BI159" s="5">
        <f ca="1">IF(Table2[[#This Row],[Area ]]="Area 10",Table2[[#This Row],[income]],0)</f>
        <v>34162</v>
      </c>
      <c r="BJ159" s="5">
        <f ca="1">IF(Table2[[#This Row],[Area ]]="Area 6",Table2[[#This Row],[income]],0)</f>
        <v>0</v>
      </c>
      <c r="BK159" s="5">
        <f ca="1">IF(Table2[[#This Row],[Area ]]="Area 12",Table2[[#This Row],[income]],0)</f>
        <v>0</v>
      </c>
      <c r="BL159" s="5">
        <f ca="1">IF(Table2[[#This Row],[Area ]]="Area 13",Table2[[#This Row],[income]],0)</f>
        <v>0</v>
      </c>
      <c r="BM159" s="6">
        <f ca="1">IF(Table2[[#This Row],[Area ]]="Area 14",Table2[[#This Row],[income]],0)</f>
        <v>0</v>
      </c>
      <c r="BN159" s="4">
        <f ca="1">IF(Table2[[#This Row],[field of work]]="teaching",Table2[[#This Row],[income]],0)</f>
        <v>0</v>
      </c>
      <c r="BO159" s="5">
        <f ca="1">IF(Table2[[#This Row],[field of work]]="health",Table2[[#This Row],[income]],0)</f>
        <v>0</v>
      </c>
      <c r="BP159" s="5">
        <f ca="1">IF(Table2[[#This Row],[field of work]]="IT",Table2[[#This Row],[income]],0)</f>
        <v>34162</v>
      </c>
      <c r="BQ159" s="5">
        <f ca="1">IF(Table2[[#This Row],[field of work]]="agriculture",Table2[[#This Row],[income]],0)</f>
        <v>0</v>
      </c>
      <c r="BR159" s="5">
        <f ca="1">IF(Table2[[#This Row],[field of work]]="contruction",Table2[[#This Row],[income]],0)</f>
        <v>0</v>
      </c>
      <c r="BS159" s="6">
        <f ca="1">IF(Table2[[#This Row],[field of work]]="genral work",Table2[[#This Row],[income]],0)</f>
        <v>0</v>
      </c>
      <c r="BU159" s="4">
        <f ca="1">IF(Table2[[#This Row],[value of debts]]&gt;Table2[[#This Row],[income]],1,0)</f>
        <v>1</v>
      </c>
      <c r="BV159" s="6"/>
      <c r="BX159" s="4">
        <f ca="1">IF(Table2[[#This Row],[Net worth of person]]&gt;$BY$6,Table2[[#This Row],[age]],0)</f>
        <v>29</v>
      </c>
      <c r="BY159" s="6"/>
    </row>
    <row r="160" spans="2:77" x14ac:dyDescent="0.3">
      <c r="B160">
        <f t="shared" ca="1" si="55"/>
        <v>1</v>
      </c>
      <c r="C160" t="str">
        <f t="shared" ca="1" si="54"/>
        <v>men</v>
      </c>
      <c r="D160">
        <f t="shared" ca="1" si="56"/>
        <v>31</v>
      </c>
      <c r="E160">
        <f t="shared" ca="1" si="57"/>
        <v>4</v>
      </c>
      <c r="F160" t="str">
        <f t="shared" ca="1" si="58"/>
        <v>genral work</v>
      </c>
      <c r="G160">
        <f t="shared" ca="1" si="59"/>
        <v>3</v>
      </c>
      <c r="H160">
        <f t="shared" ca="1" si="60"/>
        <v>0</v>
      </c>
      <c r="I160">
        <f t="shared" ca="1" si="61"/>
        <v>0</v>
      </c>
      <c r="J160">
        <f t="shared" ca="1" si="62"/>
        <v>3</v>
      </c>
      <c r="K160">
        <f t="shared" ca="1" si="63"/>
        <v>85144</v>
      </c>
      <c r="L160">
        <f t="shared" ca="1" si="64"/>
        <v>13</v>
      </c>
      <c r="M160" t="str">
        <f t="shared" ca="1" si="65"/>
        <v>Area 13</v>
      </c>
      <c r="N160">
        <f t="shared" ca="1" si="70"/>
        <v>425720</v>
      </c>
      <c r="O160">
        <f t="shared" ca="1" si="66"/>
        <v>43201.031471981209</v>
      </c>
      <c r="P160">
        <f t="shared" ca="1" si="71"/>
        <v>128773.50180078774</v>
      </c>
      <c r="Q160">
        <f t="shared" ca="1" si="67"/>
        <v>20084</v>
      </c>
      <c r="R160">
        <f t="shared" ca="1" si="72"/>
        <v>18057.466879848253</v>
      </c>
      <c r="S160">
        <f t="shared" ca="1" si="73"/>
        <v>105149.3941794478</v>
      </c>
      <c r="T160">
        <f t="shared" ca="1" si="74"/>
        <v>659642.89598023554</v>
      </c>
      <c r="U160">
        <f t="shared" ca="1" si="75"/>
        <v>81342.498351829461</v>
      </c>
      <c r="V160">
        <f t="shared" ca="1" si="76"/>
        <v>578300.39762840606</v>
      </c>
      <c r="X160" s="4">
        <f ca="1">IF(Table2[[#This Row],[Gnder]]="men",1,0)</f>
        <v>1</v>
      </c>
      <c r="Y160" s="5">
        <f ca="1">IF(Table2[[#This Row],[Gnder]]="women",1,0)</f>
        <v>0</v>
      </c>
      <c r="Z160" s="5"/>
      <c r="AA160" s="6"/>
      <c r="AB160" s="5"/>
      <c r="AC160" s="4">
        <f ca="1">IF(Table2[[#This Row],[field of work]]="teaching",1,0)</f>
        <v>0</v>
      </c>
      <c r="AD160" s="5">
        <f ca="1">IF(Table2[[#This Row],[field of work]]="health",1,0)</f>
        <v>0</v>
      </c>
      <c r="AE160" s="5">
        <f ca="1">IF(Table2[[#This Row],[field of work]]="IT",1,0)</f>
        <v>0</v>
      </c>
      <c r="AF160" s="5">
        <f ca="1">IF(Table2[[#This Row],[field of work]]="agriculture",1,0)</f>
        <v>0</v>
      </c>
      <c r="AG160" s="5">
        <f ca="1">IF(Table2[[#This Row],[field of work]]="contruction",1,0)</f>
        <v>0</v>
      </c>
      <c r="AH160" s="5">
        <f ca="1">IF(Table2[[#This Row],[field of work]]="genral work",1,0)</f>
        <v>1</v>
      </c>
      <c r="AI160" s="5"/>
      <c r="AJ160" s="5"/>
      <c r="AK160" s="5"/>
      <c r="AL160" s="5"/>
      <c r="AM160" s="5"/>
      <c r="AN160" s="6"/>
      <c r="AP160" s="16">
        <f t="shared" ca="1" si="68"/>
        <v>42924.500600262581</v>
      </c>
      <c r="AQ160" s="6"/>
      <c r="AR160" s="4">
        <f ca="1">IF(Table2[[#This Row],[Value of a person]]&gt;$AS$6,1,0)</f>
        <v>1</v>
      </c>
      <c r="AS160" s="5"/>
      <c r="AT160" s="5"/>
      <c r="AU160" s="6"/>
      <c r="AV160" s="23">
        <f ca="1">Table2[[#This Row],[Mortage left]]/Table2[[#This Row],[Value of house]]</f>
        <v>0.10147757087283005</v>
      </c>
      <c r="AW160" s="5">
        <f t="shared" ca="1" si="69"/>
        <v>1</v>
      </c>
      <c r="AX160" s="5"/>
      <c r="AY160" s="5"/>
      <c r="AZ160" s="4">
        <f ca="1">IF(Table2[[#This Row],[Area ]]="Area 1",Table2[[#This Row],[income]],0)</f>
        <v>0</v>
      </c>
      <c r="BA160" s="5">
        <f ca="1">IF(Table2[[#This Row],[Area ]]="Area 2",Table2[[#This Row],[income]],0)</f>
        <v>0</v>
      </c>
      <c r="BB160" s="5">
        <f ca="1">IF(Table2[[#This Row],[Area ]]="Area 3",Table2[[#This Row],[income]],0)</f>
        <v>0</v>
      </c>
      <c r="BC160" s="5">
        <f ca="1">IF(Table2[[#This Row],[Area ]]="Area 4",Table2[[#This Row],[income]],0)</f>
        <v>0</v>
      </c>
      <c r="BD160" s="5">
        <f ca="1">IF(Table2[[#This Row],[Area ]]="Area 5",Table2[[#This Row],[income]],0)</f>
        <v>0</v>
      </c>
      <c r="BE160" s="5">
        <f ca="1">IF(Table2[[#This Row],[Area ]]="Area 6",Table2[[#This Row],[income]],0)</f>
        <v>0</v>
      </c>
      <c r="BF160" s="5">
        <f ca="1">IF(Table2[[#This Row],[Area ]]="Area 7",Table2[[#This Row],[income]],0)</f>
        <v>0</v>
      </c>
      <c r="BG160" s="5">
        <f ca="1">IF(Table2[[#This Row],[Area ]]="Area 8",Table2[[#This Row],[income]],0)</f>
        <v>0</v>
      </c>
      <c r="BH160" s="5">
        <f ca="1">IF(Table2[[#This Row],[Area ]]="Area 9",Table2[[#This Row],[income]],0)</f>
        <v>0</v>
      </c>
      <c r="BI160" s="5">
        <f ca="1">IF(Table2[[#This Row],[Area ]]="Area 10",Table2[[#This Row],[income]],0)</f>
        <v>0</v>
      </c>
      <c r="BJ160" s="5">
        <f ca="1">IF(Table2[[#This Row],[Area ]]="Area 6",Table2[[#This Row],[income]],0)</f>
        <v>0</v>
      </c>
      <c r="BK160" s="5">
        <f ca="1">IF(Table2[[#This Row],[Area ]]="Area 12",Table2[[#This Row],[income]],0)</f>
        <v>0</v>
      </c>
      <c r="BL160" s="5">
        <f ca="1">IF(Table2[[#This Row],[Area ]]="Area 13",Table2[[#This Row],[income]],0)</f>
        <v>85144</v>
      </c>
      <c r="BM160" s="6">
        <f ca="1">IF(Table2[[#This Row],[Area ]]="Area 14",Table2[[#This Row],[income]],0)</f>
        <v>0</v>
      </c>
      <c r="BN160" s="4">
        <f ca="1">IF(Table2[[#This Row],[field of work]]="teaching",Table2[[#This Row],[income]],0)</f>
        <v>0</v>
      </c>
      <c r="BO160" s="5">
        <f ca="1">IF(Table2[[#This Row],[field of work]]="health",Table2[[#This Row],[income]],0)</f>
        <v>0</v>
      </c>
      <c r="BP160" s="5">
        <f ca="1">IF(Table2[[#This Row],[field of work]]="IT",Table2[[#This Row],[income]],0)</f>
        <v>0</v>
      </c>
      <c r="BQ160" s="5">
        <f ca="1">IF(Table2[[#This Row],[field of work]]="agriculture",Table2[[#This Row],[income]],0)</f>
        <v>0</v>
      </c>
      <c r="BR160" s="5">
        <f ca="1">IF(Table2[[#This Row],[field of work]]="contruction",Table2[[#This Row],[income]],0)</f>
        <v>0</v>
      </c>
      <c r="BS160" s="6">
        <f ca="1">IF(Table2[[#This Row],[field of work]]="genral work",Table2[[#This Row],[income]],0)</f>
        <v>85144</v>
      </c>
      <c r="BU160" s="4">
        <f ca="1">IF(Table2[[#This Row],[value of debts]]&gt;Table2[[#This Row],[income]],1,0)</f>
        <v>0</v>
      </c>
      <c r="BV160" s="6"/>
      <c r="BX160" s="4">
        <f ca="1">IF(Table2[[#This Row],[Net worth of person]]&gt;$BY$6,Table2[[#This Row],[age]],0)</f>
        <v>31</v>
      </c>
      <c r="BY160" s="6"/>
    </row>
    <row r="161" spans="2:77" x14ac:dyDescent="0.3">
      <c r="B161">
        <f t="shared" ca="1" si="55"/>
        <v>2</v>
      </c>
      <c r="C161" t="str">
        <f t="shared" ca="1" si="54"/>
        <v>women</v>
      </c>
      <c r="D161">
        <f t="shared" ca="1" si="56"/>
        <v>30</v>
      </c>
      <c r="E161">
        <f t="shared" ca="1" si="57"/>
        <v>3</v>
      </c>
      <c r="F161" t="str">
        <f t="shared" ca="1" si="58"/>
        <v>teaching</v>
      </c>
      <c r="G161">
        <f t="shared" ca="1" si="59"/>
        <v>2</v>
      </c>
      <c r="H161">
        <f t="shared" ca="1" si="60"/>
        <v>0</v>
      </c>
      <c r="I161">
        <f t="shared" ca="1" si="61"/>
        <v>0</v>
      </c>
      <c r="J161">
        <f t="shared" ca="1" si="62"/>
        <v>3</v>
      </c>
      <c r="K161">
        <f t="shared" ca="1" si="63"/>
        <v>66431</v>
      </c>
      <c r="L161">
        <f t="shared" ca="1" si="64"/>
        <v>6</v>
      </c>
      <c r="M161" t="str">
        <f t="shared" ca="1" si="65"/>
        <v>Area 6</v>
      </c>
      <c r="N161">
        <f t="shared" ca="1" si="70"/>
        <v>398586</v>
      </c>
      <c r="O161">
        <f t="shared" ca="1" si="66"/>
        <v>363805.26291947917</v>
      </c>
      <c r="P161">
        <f t="shared" ca="1" si="71"/>
        <v>29656.342251849252</v>
      </c>
      <c r="Q161">
        <f t="shared" ca="1" si="67"/>
        <v>9559</v>
      </c>
      <c r="R161">
        <f t="shared" ca="1" si="72"/>
        <v>121233.63243406614</v>
      </c>
      <c r="S161">
        <f t="shared" ca="1" si="73"/>
        <v>10030.545849611244</v>
      </c>
      <c r="T161">
        <f t="shared" ca="1" si="74"/>
        <v>438272.88810146047</v>
      </c>
      <c r="U161">
        <f t="shared" ca="1" si="75"/>
        <v>494597.89535354532</v>
      </c>
      <c r="V161">
        <f t="shared" ca="1" si="76"/>
        <v>-56325.007252084848</v>
      </c>
      <c r="X161" s="4">
        <f ca="1">IF(Table2[[#This Row],[Gnder]]="men",1,0)</f>
        <v>0</v>
      </c>
      <c r="Y161" s="5">
        <f ca="1">IF(Table2[[#This Row],[Gnder]]="women",1,0)</f>
        <v>1</v>
      </c>
      <c r="Z161" s="5"/>
      <c r="AA161" s="6"/>
      <c r="AB161" s="5"/>
      <c r="AC161" s="4">
        <f ca="1">IF(Table2[[#This Row],[field of work]]="teaching",1,0)</f>
        <v>1</v>
      </c>
      <c r="AD161" s="5">
        <f ca="1">IF(Table2[[#This Row],[field of work]]="health",1,0)</f>
        <v>0</v>
      </c>
      <c r="AE161" s="5">
        <f ca="1">IF(Table2[[#This Row],[field of work]]="IT",1,0)</f>
        <v>0</v>
      </c>
      <c r="AF161" s="5">
        <f ca="1">IF(Table2[[#This Row],[field of work]]="agriculture",1,0)</f>
        <v>0</v>
      </c>
      <c r="AG161" s="5">
        <f ca="1">IF(Table2[[#This Row],[field of work]]="contruction",1,0)</f>
        <v>0</v>
      </c>
      <c r="AH161" s="5">
        <f ca="1">IF(Table2[[#This Row],[field of work]]="genral work",1,0)</f>
        <v>0</v>
      </c>
      <c r="AI161" s="5"/>
      <c r="AJ161" s="5"/>
      <c r="AK161" s="5"/>
      <c r="AL161" s="5"/>
      <c r="AM161" s="5"/>
      <c r="AN161" s="6"/>
      <c r="AP161" s="16">
        <f t="shared" ca="1" si="68"/>
        <v>9885.4474172830833</v>
      </c>
      <c r="AQ161" s="6"/>
      <c r="AR161" s="4">
        <f ca="1">IF(Table2[[#This Row],[Value of a person]]&gt;$AS$6,1,0)</f>
        <v>1</v>
      </c>
      <c r="AS161" s="5"/>
      <c r="AT161" s="5"/>
      <c r="AU161" s="6"/>
      <c r="AV161" s="23">
        <f ca="1">Table2[[#This Row],[Mortage left]]/Table2[[#This Row],[Value of house]]</f>
        <v>0.91273969211030781</v>
      </c>
      <c r="AW161" s="5">
        <f t="shared" ca="1" si="69"/>
        <v>0</v>
      </c>
      <c r="AX161" s="5"/>
      <c r="AY161" s="5"/>
      <c r="AZ161" s="4">
        <f ca="1">IF(Table2[[#This Row],[Area ]]="Area 1",Table2[[#This Row],[income]],0)</f>
        <v>0</v>
      </c>
      <c r="BA161" s="5">
        <f ca="1">IF(Table2[[#This Row],[Area ]]="Area 2",Table2[[#This Row],[income]],0)</f>
        <v>0</v>
      </c>
      <c r="BB161" s="5">
        <f ca="1">IF(Table2[[#This Row],[Area ]]="Area 3",Table2[[#This Row],[income]],0)</f>
        <v>0</v>
      </c>
      <c r="BC161" s="5">
        <f ca="1">IF(Table2[[#This Row],[Area ]]="Area 4",Table2[[#This Row],[income]],0)</f>
        <v>0</v>
      </c>
      <c r="BD161" s="5">
        <f ca="1">IF(Table2[[#This Row],[Area ]]="Area 5",Table2[[#This Row],[income]],0)</f>
        <v>0</v>
      </c>
      <c r="BE161" s="5">
        <f ca="1">IF(Table2[[#This Row],[Area ]]="Area 6",Table2[[#This Row],[income]],0)</f>
        <v>66431</v>
      </c>
      <c r="BF161" s="5">
        <f ca="1">IF(Table2[[#This Row],[Area ]]="Area 7",Table2[[#This Row],[income]],0)</f>
        <v>0</v>
      </c>
      <c r="BG161" s="5">
        <f ca="1">IF(Table2[[#This Row],[Area ]]="Area 8",Table2[[#This Row],[income]],0)</f>
        <v>0</v>
      </c>
      <c r="BH161" s="5">
        <f ca="1">IF(Table2[[#This Row],[Area ]]="Area 9",Table2[[#This Row],[income]],0)</f>
        <v>0</v>
      </c>
      <c r="BI161" s="5">
        <f ca="1">IF(Table2[[#This Row],[Area ]]="Area 10",Table2[[#This Row],[income]],0)</f>
        <v>0</v>
      </c>
      <c r="BJ161" s="5">
        <f ca="1">IF(Table2[[#This Row],[Area ]]="Area 6",Table2[[#This Row],[income]],0)</f>
        <v>66431</v>
      </c>
      <c r="BK161" s="5">
        <f ca="1">IF(Table2[[#This Row],[Area ]]="Area 12",Table2[[#This Row],[income]],0)</f>
        <v>0</v>
      </c>
      <c r="BL161" s="5">
        <f ca="1">IF(Table2[[#This Row],[Area ]]="Area 13",Table2[[#This Row],[income]],0)</f>
        <v>0</v>
      </c>
      <c r="BM161" s="6">
        <f ca="1">IF(Table2[[#This Row],[Area ]]="Area 14",Table2[[#This Row],[income]],0)</f>
        <v>0</v>
      </c>
      <c r="BN161" s="4">
        <f ca="1">IF(Table2[[#This Row],[field of work]]="teaching",Table2[[#This Row],[income]],0)</f>
        <v>66431</v>
      </c>
      <c r="BO161" s="5">
        <f ca="1">IF(Table2[[#This Row],[field of work]]="health",Table2[[#This Row],[income]],0)</f>
        <v>0</v>
      </c>
      <c r="BP161" s="5">
        <f ca="1">IF(Table2[[#This Row],[field of work]]="IT",Table2[[#This Row],[income]],0)</f>
        <v>0</v>
      </c>
      <c r="BQ161" s="5">
        <f ca="1">IF(Table2[[#This Row],[field of work]]="agriculture",Table2[[#This Row],[income]],0)</f>
        <v>0</v>
      </c>
      <c r="BR161" s="5">
        <f ca="1">IF(Table2[[#This Row],[field of work]]="contruction",Table2[[#This Row],[income]],0)</f>
        <v>0</v>
      </c>
      <c r="BS161" s="6">
        <f ca="1">IF(Table2[[#This Row],[field of work]]="genral work",Table2[[#This Row],[income]],0)</f>
        <v>0</v>
      </c>
      <c r="BU161" s="4">
        <f ca="1">IF(Table2[[#This Row],[value of debts]]&gt;Table2[[#This Row],[income]],1,0)</f>
        <v>1</v>
      </c>
      <c r="BV161" s="6"/>
      <c r="BX161" s="4">
        <f ca="1">IF(Table2[[#This Row],[Net worth of person]]&gt;$BY$6,Table2[[#This Row],[age]],0)</f>
        <v>0</v>
      </c>
      <c r="BY161" s="6"/>
    </row>
    <row r="162" spans="2:77" x14ac:dyDescent="0.3">
      <c r="B162">
        <f t="shared" ca="1" si="55"/>
        <v>2</v>
      </c>
      <c r="C162" t="str">
        <f t="shared" ca="1" si="54"/>
        <v>women</v>
      </c>
      <c r="D162">
        <f t="shared" ca="1" si="56"/>
        <v>40</v>
      </c>
      <c r="E162">
        <f t="shared" ca="1" si="57"/>
        <v>2</v>
      </c>
      <c r="F162" t="str">
        <f t="shared" ca="1" si="58"/>
        <v>IT</v>
      </c>
      <c r="G162">
        <f t="shared" ca="1" si="59"/>
        <v>1</v>
      </c>
      <c r="H162">
        <f t="shared" ca="1" si="60"/>
        <v>0</v>
      </c>
      <c r="I162">
        <f t="shared" ca="1" si="61"/>
        <v>4</v>
      </c>
      <c r="J162">
        <f t="shared" ca="1" si="62"/>
        <v>3</v>
      </c>
      <c r="K162">
        <f t="shared" ca="1" si="63"/>
        <v>76245</v>
      </c>
      <c r="L162">
        <f t="shared" ca="1" si="64"/>
        <v>6</v>
      </c>
      <c r="M162" t="str">
        <f t="shared" ca="1" si="65"/>
        <v>Area 6</v>
      </c>
      <c r="N162">
        <f t="shared" ca="1" si="70"/>
        <v>228735</v>
      </c>
      <c r="O162">
        <f t="shared" ca="1" si="66"/>
        <v>43093.135172818933</v>
      </c>
      <c r="P162">
        <f t="shared" ca="1" si="71"/>
        <v>17702.320175366018</v>
      </c>
      <c r="Q162">
        <f t="shared" ca="1" si="67"/>
        <v>847</v>
      </c>
      <c r="R162">
        <f t="shared" ca="1" si="72"/>
        <v>26271.12991879079</v>
      </c>
      <c r="S162">
        <f t="shared" ca="1" si="73"/>
        <v>73604.861309761458</v>
      </c>
      <c r="T162">
        <f t="shared" ca="1" si="74"/>
        <v>320042.18148512748</v>
      </c>
      <c r="U162">
        <f t="shared" ca="1" si="75"/>
        <v>70211.265091609719</v>
      </c>
      <c r="V162">
        <f t="shared" ca="1" si="76"/>
        <v>249830.91639351775</v>
      </c>
      <c r="X162" s="4">
        <f ca="1">IF(Table2[[#This Row],[Gnder]]="men",1,0)</f>
        <v>0</v>
      </c>
      <c r="Y162" s="5">
        <f ca="1">IF(Table2[[#This Row],[Gnder]]="women",1,0)</f>
        <v>1</v>
      </c>
      <c r="Z162" s="5"/>
      <c r="AA162" s="6"/>
      <c r="AB162" s="5"/>
      <c r="AC162" s="4">
        <f ca="1">IF(Table2[[#This Row],[field of work]]="teaching",1,0)</f>
        <v>0</v>
      </c>
      <c r="AD162" s="5">
        <f ca="1">IF(Table2[[#This Row],[field of work]]="health",1,0)</f>
        <v>0</v>
      </c>
      <c r="AE162" s="5">
        <f ca="1">IF(Table2[[#This Row],[field of work]]="IT",1,0)</f>
        <v>1</v>
      </c>
      <c r="AF162" s="5">
        <f ca="1">IF(Table2[[#This Row],[field of work]]="agriculture",1,0)</f>
        <v>0</v>
      </c>
      <c r="AG162" s="5">
        <f ca="1">IF(Table2[[#This Row],[field of work]]="contruction",1,0)</f>
        <v>0</v>
      </c>
      <c r="AH162" s="5">
        <f ca="1">IF(Table2[[#This Row],[field of work]]="genral work",1,0)</f>
        <v>0</v>
      </c>
      <c r="AI162" s="5"/>
      <c r="AJ162" s="5"/>
      <c r="AK162" s="5"/>
      <c r="AL162" s="5"/>
      <c r="AM162" s="5"/>
      <c r="AN162" s="6"/>
      <c r="AP162" s="16">
        <f t="shared" ca="1" si="68"/>
        <v>5900.7733917886726</v>
      </c>
      <c r="AQ162" s="6"/>
      <c r="AR162" s="4">
        <f ca="1">IF(Table2[[#This Row],[Value of a person]]&gt;$AS$6,1,0)</f>
        <v>1</v>
      </c>
      <c r="AS162" s="5"/>
      <c r="AT162" s="5"/>
      <c r="AU162" s="6"/>
      <c r="AV162" s="23">
        <f ca="1">Table2[[#This Row],[Mortage left]]/Table2[[#This Row],[Value of house]]</f>
        <v>0.18839764431686856</v>
      </c>
      <c r="AW162" s="5">
        <f t="shared" ca="1" si="69"/>
        <v>1</v>
      </c>
      <c r="AX162" s="5"/>
      <c r="AY162" s="5"/>
      <c r="AZ162" s="4">
        <f ca="1">IF(Table2[[#This Row],[Area ]]="Area 1",Table2[[#This Row],[income]],0)</f>
        <v>0</v>
      </c>
      <c r="BA162" s="5">
        <f ca="1">IF(Table2[[#This Row],[Area ]]="Area 2",Table2[[#This Row],[income]],0)</f>
        <v>0</v>
      </c>
      <c r="BB162" s="5">
        <f ca="1">IF(Table2[[#This Row],[Area ]]="Area 3",Table2[[#This Row],[income]],0)</f>
        <v>0</v>
      </c>
      <c r="BC162" s="5">
        <f ca="1">IF(Table2[[#This Row],[Area ]]="Area 4",Table2[[#This Row],[income]],0)</f>
        <v>0</v>
      </c>
      <c r="BD162" s="5">
        <f ca="1">IF(Table2[[#This Row],[Area ]]="Area 5",Table2[[#This Row],[income]],0)</f>
        <v>0</v>
      </c>
      <c r="BE162" s="5">
        <f ca="1">IF(Table2[[#This Row],[Area ]]="Area 6",Table2[[#This Row],[income]],0)</f>
        <v>76245</v>
      </c>
      <c r="BF162" s="5">
        <f ca="1">IF(Table2[[#This Row],[Area ]]="Area 7",Table2[[#This Row],[income]],0)</f>
        <v>0</v>
      </c>
      <c r="BG162" s="5">
        <f ca="1">IF(Table2[[#This Row],[Area ]]="Area 8",Table2[[#This Row],[income]],0)</f>
        <v>0</v>
      </c>
      <c r="BH162" s="5">
        <f ca="1">IF(Table2[[#This Row],[Area ]]="Area 9",Table2[[#This Row],[income]],0)</f>
        <v>0</v>
      </c>
      <c r="BI162" s="5">
        <f ca="1">IF(Table2[[#This Row],[Area ]]="Area 10",Table2[[#This Row],[income]],0)</f>
        <v>0</v>
      </c>
      <c r="BJ162" s="5">
        <f ca="1">IF(Table2[[#This Row],[Area ]]="Area 6",Table2[[#This Row],[income]],0)</f>
        <v>76245</v>
      </c>
      <c r="BK162" s="5">
        <f ca="1">IF(Table2[[#This Row],[Area ]]="Area 12",Table2[[#This Row],[income]],0)</f>
        <v>0</v>
      </c>
      <c r="BL162" s="5">
        <f ca="1">IF(Table2[[#This Row],[Area ]]="Area 13",Table2[[#This Row],[income]],0)</f>
        <v>0</v>
      </c>
      <c r="BM162" s="6">
        <f ca="1">IF(Table2[[#This Row],[Area ]]="Area 14",Table2[[#This Row],[income]],0)</f>
        <v>0</v>
      </c>
      <c r="BN162" s="4">
        <f ca="1">IF(Table2[[#This Row],[field of work]]="teaching",Table2[[#This Row],[income]],0)</f>
        <v>0</v>
      </c>
      <c r="BO162" s="5">
        <f ca="1">IF(Table2[[#This Row],[field of work]]="health",Table2[[#This Row],[income]],0)</f>
        <v>0</v>
      </c>
      <c r="BP162" s="5">
        <f ca="1">IF(Table2[[#This Row],[field of work]]="IT",Table2[[#This Row],[income]],0)</f>
        <v>76245</v>
      </c>
      <c r="BQ162" s="5">
        <f ca="1">IF(Table2[[#This Row],[field of work]]="agriculture",Table2[[#This Row],[income]],0)</f>
        <v>0</v>
      </c>
      <c r="BR162" s="5">
        <f ca="1">IF(Table2[[#This Row],[field of work]]="contruction",Table2[[#This Row],[income]],0)</f>
        <v>0</v>
      </c>
      <c r="BS162" s="6">
        <f ca="1">IF(Table2[[#This Row],[field of work]]="genral work",Table2[[#This Row],[income]],0)</f>
        <v>0</v>
      </c>
      <c r="BU162" s="4">
        <f ca="1">IF(Table2[[#This Row],[value of debts]]&gt;Table2[[#This Row],[income]],1,0)</f>
        <v>0</v>
      </c>
      <c r="BV162" s="6"/>
      <c r="BX162" s="4">
        <f ca="1">IF(Table2[[#This Row],[Net worth of person]]&gt;$BY$6,Table2[[#This Row],[age]],0)</f>
        <v>40</v>
      </c>
      <c r="BY162" s="6"/>
    </row>
    <row r="163" spans="2:77" x14ac:dyDescent="0.3">
      <c r="B163">
        <f t="shared" ca="1" si="55"/>
        <v>2</v>
      </c>
      <c r="C163" t="str">
        <f t="shared" ca="1" si="54"/>
        <v>women</v>
      </c>
      <c r="D163">
        <f t="shared" ca="1" si="56"/>
        <v>25</v>
      </c>
      <c r="E163">
        <f t="shared" ca="1" si="57"/>
        <v>4</v>
      </c>
      <c r="F163" t="str">
        <f t="shared" ca="1" si="58"/>
        <v>genral work</v>
      </c>
      <c r="G163">
        <f t="shared" ca="1" si="59"/>
        <v>1</v>
      </c>
      <c r="H163">
        <f t="shared" ca="1" si="60"/>
        <v>0</v>
      </c>
      <c r="I163">
        <f t="shared" ca="1" si="61"/>
        <v>4</v>
      </c>
      <c r="J163">
        <f t="shared" ca="1" si="62"/>
        <v>3</v>
      </c>
      <c r="K163">
        <f t="shared" ca="1" si="63"/>
        <v>33498</v>
      </c>
      <c r="L163">
        <f t="shared" ca="1" si="64"/>
        <v>5</v>
      </c>
      <c r="M163" t="str">
        <f t="shared" ca="1" si="65"/>
        <v>Area 5</v>
      </c>
      <c r="N163">
        <f t="shared" ca="1" si="70"/>
        <v>200988</v>
      </c>
      <c r="O163">
        <f t="shared" ca="1" si="66"/>
        <v>115263.90425088104</v>
      </c>
      <c r="P163">
        <f t="shared" ca="1" si="71"/>
        <v>17106.709578242637</v>
      </c>
      <c r="Q163">
        <f t="shared" ca="1" si="67"/>
        <v>5386</v>
      </c>
      <c r="R163">
        <f t="shared" ca="1" si="72"/>
        <v>24859.79224941077</v>
      </c>
      <c r="S163">
        <f t="shared" ca="1" si="73"/>
        <v>5552.4821177513622</v>
      </c>
      <c r="T163">
        <f t="shared" ca="1" si="74"/>
        <v>223647.191695994</v>
      </c>
      <c r="U163">
        <f t="shared" ca="1" si="75"/>
        <v>145509.69650029182</v>
      </c>
      <c r="V163">
        <f t="shared" ca="1" si="76"/>
        <v>78137.495195702184</v>
      </c>
      <c r="X163" s="4">
        <f ca="1">IF(Table2[[#This Row],[Gnder]]="men",1,0)</f>
        <v>0</v>
      </c>
      <c r="Y163" s="5">
        <f ca="1">IF(Table2[[#This Row],[Gnder]]="women",1,0)</f>
        <v>1</v>
      </c>
      <c r="Z163" s="5"/>
      <c r="AA163" s="6"/>
      <c r="AB163" s="5"/>
      <c r="AC163" s="4">
        <f ca="1">IF(Table2[[#This Row],[field of work]]="teaching",1,0)</f>
        <v>0</v>
      </c>
      <c r="AD163" s="5">
        <f ca="1">IF(Table2[[#This Row],[field of work]]="health",1,0)</f>
        <v>0</v>
      </c>
      <c r="AE163" s="5">
        <f ca="1">IF(Table2[[#This Row],[field of work]]="IT",1,0)</f>
        <v>0</v>
      </c>
      <c r="AF163" s="5">
        <f ca="1">IF(Table2[[#This Row],[field of work]]="agriculture",1,0)</f>
        <v>0</v>
      </c>
      <c r="AG163" s="5">
        <f ca="1">IF(Table2[[#This Row],[field of work]]="contruction",1,0)</f>
        <v>0</v>
      </c>
      <c r="AH163" s="5">
        <f ca="1">IF(Table2[[#This Row],[field of work]]="genral work",1,0)</f>
        <v>1</v>
      </c>
      <c r="AI163" s="5"/>
      <c r="AJ163" s="5"/>
      <c r="AK163" s="5"/>
      <c r="AL163" s="5"/>
      <c r="AM163" s="5"/>
      <c r="AN163" s="6"/>
      <c r="AP163" s="16">
        <f t="shared" ca="1" si="68"/>
        <v>5702.2365260808792</v>
      </c>
      <c r="AQ163" s="6"/>
      <c r="AR163" s="4">
        <f ca="1">IF(Table2[[#This Row],[Value of a person]]&gt;$AS$6,1,0)</f>
        <v>1</v>
      </c>
      <c r="AS163" s="5"/>
      <c r="AT163" s="5"/>
      <c r="AU163" s="6"/>
      <c r="AV163" s="23">
        <f ca="1">Table2[[#This Row],[Mortage left]]/Table2[[#This Row],[Value of house]]</f>
        <v>0.5734864979545099</v>
      </c>
      <c r="AW163" s="5">
        <f t="shared" ca="1" si="69"/>
        <v>0</v>
      </c>
      <c r="AX163" s="5"/>
      <c r="AY163" s="5"/>
      <c r="AZ163" s="4">
        <f ca="1">IF(Table2[[#This Row],[Area ]]="Area 1",Table2[[#This Row],[income]],0)</f>
        <v>0</v>
      </c>
      <c r="BA163" s="5">
        <f ca="1">IF(Table2[[#This Row],[Area ]]="Area 2",Table2[[#This Row],[income]],0)</f>
        <v>0</v>
      </c>
      <c r="BB163" s="5">
        <f ca="1">IF(Table2[[#This Row],[Area ]]="Area 3",Table2[[#This Row],[income]],0)</f>
        <v>0</v>
      </c>
      <c r="BC163" s="5">
        <f ca="1">IF(Table2[[#This Row],[Area ]]="Area 4",Table2[[#This Row],[income]],0)</f>
        <v>0</v>
      </c>
      <c r="BD163" s="5">
        <f ca="1">IF(Table2[[#This Row],[Area ]]="Area 5",Table2[[#This Row],[income]],0)</f>
        <v>33498</v>
      </c>
      <c r="BE163" s="5">
        <f ca="1">IF(Table2[[#This Row],[Area ]]="Area 6",Table2[[#This Row],[income]],0)</f>
        <v>0</v>
      </c>
      <c r="BF163" s="5">
        <f ca="1">IF(Table2[[#This Row],[Area ]]="Area 7",Table2[[#This Row],[income]],0)</f>
        <v>0</v>
      </c>
      <c r="BG163" s="5">
        <f ca="1">IF(Table2[[#This Row],[Area ]]="Area 8",Table2[[#This Row],[income]],0)</f>
        <v>0</v>
      </c>
      <c r="BH163" s="5">
        <f ca="1">IF(Table2[[#This Row],[Area ]]="Area 9",Table2[[#This Row],[income]],0)</f>
        <v>0</v>
      </c>
      <c r="BI163" s="5">
        <f ca="1">IF(Table2[[#This Row],[Area ]]="Area 10",Table2[[#This Row],[income]],0)</f>
        <v>0</v>
      </c>
      <c r="BJ163" s="5">
        <f ca="1">IF(Table2[[#This Row],[Area ]]="Area 6",Table2[[#This Row],[income]],0)</f>
        <v>0</v>
      </c>
      <c r="BK163" s="5">
        <f ca="1">IF(Table2[[#This Row],[Area ]]="Area 12",Table2[[#This Row],[income]],0)</f>
        <v>0</v>
      </c>
      <c r="BL163" s="5">
        <f ca="1">IF(Table2[[#This Row],[Area ]]="Area 13",Table2[[#This Row],[income]],0)</f>
        <v>0</v>
      </c>
      <c r="BM163" s="6">
        <f ca="1">IF(Table2[[#This Row],[Area ]]="Area 14",Table2[[#This Row],[income]],0)</f>
        <v>0</v>
      </c>
      <c r="BN163" s="4">
        <f ca="1">IF(Table2[[#This Row],[field of work]]="teaching",Table2[[#This Row],[income]],0)</f>
        <v>0</v>
      </c>
      <c r="BO163" s="5">
        <f ca="1">IF(Table2[[#This Row],[field of work]]="health",Table2[[#This Row],[income]],0)</f>
        <v>0</v>
      </c>
      <c r="BP163" s="5">
        <f ca="1">IF(Table2[[#This Row],[field of work]]="IT",Table2[[#This Row],[income]],0)</f>
        <v>0</v>
      </c>
      <c r="BQ163" s="5">
        <f ca="1">IF(Table2[[#This Row],[field of work]]="agriculture",Table2[[#This Row],[income]],0)</f>
        <v>0</v>
      </c>
      <c r="BR163" s="5">
        <f ca="1">IF(Table2[[#This Row],[field of work]]="contruction",Table2[[#This Row],[income]],0)</f>
        <v>0</v>
      </c>
      <c r="BS163" s="6">
        <f ca="1">IF(Table2[[#This Row],[field of work]]="genral work",Table2[[#This Row],[income]],0)</f>
        <v>33498</v>
      </c>
      <c r="BU163" s="4">
        <f ca="1">IF(Table2[[#This Row],[value of debts]]&gt;Table2[[#This Row],[income]],1,0)</f>
        <v>1</v>
      </c>
      <c r="BV163" s="6"/>
      <c r="BX163" s="4">
        <f ca="1">IF(Table2[[#This Row],[Net worth of person]]&gt;$BY$6,Table2[[#This Row],[age]],0)</f>
        <v>0</v>
      </c>
      <c r="BY163" s="6"/>
    </row>
    <row r="164" spans="2:77" x14ac:dyDescent="0.3">
      <c r="B164">
        <f t="shared" ca="1" si="55"/>
        <v>2</v>
      </c>
      <c r="C164" t="str">
        <f t="shared" ca="1" si="54"/>
        <v>women</v>
      </c>
      <c r="D164">
        <f t="shared" ca="1" si="56"/>
        <v>36</v>
      </c>
      <c r="E164">
        <f t="shared" ca="1" si="57"/>
        <v>5</v>
      </c>
      <c r="F164" t="str">
        <f t="shared" ca="1" si="58"/>
        <v>agriculture</v>
      </c>
      <c r="G164">
        <f t="shared" ca="1" si="59"/>
        <v>1</v>
      </c>
      <c r="H164">
        <f t="shared" ca="1" si="60"/>
        <v>0</v>
      </c>
      <c r="I164">
        <f t="shared" ca="1" si="61"/>
        <v>1</v>
      </c>
      <c r="J164">
        <f t="shared" ca="1" si="62"/>
        <v>3</v>
      </c>
      <c r="K164">
        <f t="shared" ca="1" si="63"/>
        <v>52150</v>
      </c>
      <c r="L164">
        <f t="shared" ca="1" si="64"/>
        <v>12</v>
      </c>
      <c r="M164" t="str">
        <f t="shared" ca="1" si="65"/>
        <v>Area 12</v>
      </c>
      <c r="N164">
        <f t="shared" ca="1" si="70"/>
        <v>156450</v>
      </c>
      <c r="O164">
        <f t="shared" ca="1" si="66"/>
        <v>105736.17790410746</v>
      </c>
      <c r="P164">
        <f t="shared" ca="1" si="71"/>
        <v>109302.74554698779</v>
      </c>
      <c r="Q164">
        <f t="shared" ca="1" si="67"/>
        <v>10011</v>
      </c>
      <c r="R164">
        <f t="shared" ca="1" si="72"/>
        <v>44605.143330045707</v>
      </c>
      <c r="S164">
        <f t="shared" ca="1" si="73"/>
        <v>64059.164923120923</v>
      </c>
      <c r="T164">
        <f t="shared" ca="1" si="74"/>
        <v>329811.91047010873</v>
      </c>
      <c r="U164">
        <f t="shared" ca="1" si="75"/>
        <v>160352.32123415318</v>
      </c>
      <c r="V164">
        <f t="shared" ca="1" si="76"/>
        <v>169459.58923595556</v>
      </c>
      <c r="X164" s="4">
        <f ca="1">IF(Table2[[#This Row],[Gnder]]="men",1,0)</f>
        <v>0</v>
      </c>
      <c r="Y164" s="5">
        <f ca="1">IF(Table2[[#This Row],[Gnder]]="women",1,0)</f>
        <v>1</v>
      </c>
      <c r="Z164" s="5"/>
      <c r="AA164" s="6"/>
      <c r="AB164" s="5"/>
      <c r="AC164" s="4">
        <f ca="1">IF(Table2[[#This Row],[field of work]]="teaching",1,0)</f>
        <v>0</v>
      </c>
      <c r="AD164" s="5">
        <f ca="1">IF(Table2[[#This Row],[field of work]]="health",1,0)</f>
        <v>0</v>
      </c>
      <c r="AE164" s="5">
        <f ca="1">IF(Table2[[#This Row],[field of work]]="IT",1,0)</f>
        <v>0</v>
      </c>
      <c r="AF164" s="5">
        <f ca="1">IF(Table2[[#This Row],[field of work]]="agriculture",1,0)</f>
        <v>1</v>
      </c>
      <c r="AG164" s="5">
        <f ca="1">IF(Table2[[#This Row],[field of work]]="contruction",1,0)</f>
        <v>0</v>
      </c>
      <c r="AH164" s="5">
        <f ca="1">IF(Table2[[#This Row],[field of work]]="genral work",1,0)</f>
        <v>0</v>
      </c>
      <c r="AI164" s="5"/>
      <c r="AJ164" s="5"/>
      <c r="AK164" s="5"/>
      <c r="AL164" s="5"/>
      <c r="AM164" s="5"/>
      <c r="AN164" s="6"/>
      <c r="AP164" s="16">
        <f t="shared" ca="1" si="68"/>
        <v>36434.248515662599</v>
      </c>
      <c r="AQ164" s="6"/>
      <c r="AR164" s="4">
        <f ca="1">IF(Table2[[#This Row],[Value of a person]]&gt;$AS$6,1,0)</f>
        <v>1</v>
      </c>
      <c r="AS164" s="5"/>
      <c r="AT164" s="5"/>
      <c r="AU164" s="6"/>
      <c r="AV164" s="23">
        <f ca="1">Table2[[#This Row],[Mortage left]]/Table2[[#This Row],[Value of house]]</f>
        <v>0.67584645512372943</v>
      </c>
      <c r="AW164" s="5">
        <f t="shared" ca="1" si="69"/>
        <v>0</v>
      </c>
      <c r="AX164" s="5"/>
      <c r="AY164" s="5"/>
      <c r="AZ164" s="4">
        <f ca="1">IF(Table2[[#This Row],[Area ]]="Area 1",Table2[[#This Row],[income]],0)</f>
        <v>0</v>
      </c>
      <c r="BA164" s="5">
        <f ca="1">IF(Table2[[#This Row],[Area ]]="Area 2",Table2[[#This Row],[income]],0)</f>
        <v>0</v>
      </c>
      <c r="BB164" s="5">
        <f ca="1">IF(Table2[[#This Row],[Area ]]="Area 3",Table2[[#This Row],[income]],0)</f>
        <v>0</v>
      </c>
      <c r="BC164" s="5">
        <f ca="1">IF(Table2[[#This Row],[Area ]]="Area 4",Table2[[#This Row],[income]],0)</f>
        <v>0</v>
      </c>
      <c r="BD164" s="5">
        <f ca="1">IF(Table2[[#This Row],[Area ]]="Area 5",Table2[[#This Row],[income]],0)</f>
        <v>0</v>
      </c>
      <c r="BE164" s="5">
        <f ca="1">IF(Table2[[#This Row],[Area ]]="Area 6",Table2[[#This Row],[income]],0)</f>
        <v>0</v>
      </c>
      <c r="BF164" s="5">
        <f ca="1">IF(Table2[[#This Row],[Area ]]="Area 7",Table2[[#This Row],[income]],0)</f>
        <v>0</v>
      </c>
      <c r="BG164" s="5">
        <f ca="1">IF(Table2[[#This Row],[Area ]]="Area 8",Table2[[#This Row],[income]],0)</f>
        <v>0</v>
      </c>
      <c r="BH164" s="5">
        <f ca="1">IF(Table2[[#This Row],[Area ]]="Area 9",Table2[[#This Row],[income]],0)</f>
        <v>0</v>
      </c>
      <c r="BI164" s="5">
        <f ca="1">IF(Table2[[#This Row],[Area ]]="Area 10",Table2[[#This Row],[income]],0)</f>
        <v>0</v>
      </c>
      <c r="BJ164" s="5">
        <f ca="1">IF(Table2[[#This Row],[Area ]]="Area 6",Table2[[#This Row],[income]],0)</f>
        <v>0</v>
      </c>
      <c r="BK164" s="5">
        <f ca="1">IF(Table2[[#This Row],[Area ]]="Area 12",Table2[[#This Row],[income]],0)</f>
        <v>52150</v>
      </c>
      <c r="BL164" s="5">
        <f ca="1">IF(Table2[[#This Row],[Area ]]="Area 13",Table2[[#This Row],[income]],0)</f>
        <v>0</v>
      </c>
      <c r="BM164" s="6">
        <f ca="1">IF(Table2[[#This Row],[Area ]]="Area 14",Table2[[#This Row],[income]],0)</f>
        <v>0</v>
      </c>
      <c r="BN164" s="4">
        <f ca="1">IF(Table2[[#This Row],[field of work]]="teaching",Table2[[#This Row],[income]],0)</f>
        <v>0</v>
      </c>
      <c r="BO164" s="5">
        <f ca="1">IF(Table2[[#This Row],[field of work]]="health",Table2[[#This Row],[income]],0)</f>
        <v>0</v>
      </c>
      <c r="BP164" s="5">
        <f ca="1">IF(Table2[[#This Row],[field of work]]="IT",Table2[[#This Row],[income]],0)</f>
        <v>0</v>
      </c>
      <c r="BQ164" s="5">
        <f ca="1">IF(Table2[[#This Row],[field of work]]="agriculture",Table2[[#This Row],[income]],0)</f>
        <v>52150</v>
      </c>
      <c r="BR164" s="5">
        <f ca="1">IF(Table2[[#This Row],[field of work]]="contruction",Table2[[#This Row],[income]],0)</f>
        <v>0</v>
      </c>
      <c r="BS164" s="6">
        <f ca="1">IF(Table2[[#This Row],[field of work]]="genral work",Table2[[#This Row],[income]],0)</f>
        <v>0</v>
      </c>
      <c r="BU164" s="4">
        <f ca="1">IF(Table2[[#This Row],[value of debts]]&gt;Table2[[#This Row],[income]],1,0)</f>
        <v>1</v>
      </c>
      <c r="BV164" s="6"/>
      <c r="BX164" s="4">
        <f ca="1">IF(Table2[[#This Row],[Net worth of person]]&gt;$BY$6,Table2[[#This Row],[age]],0)</f>
        <v>36</v>
      </c>
      <c r="BY164" s="6"/>
    </row>
    <row r="165" spans="2:77" x14ac:dyDescent="0.3">
      <c r="B165">
        <f t="shared" ca="1" si="55"/>
        <v>1</v>
      </c>
      <c r="C165" t="str">
        <f t="shared" ca="1" si="54"/>
        <v>men</v>
      </c>
      <c r="D165">
        <f t="shared" ca="1" si="56"/>
        <v>29</v>
      </c>
      <c r="E165">
        <f t="shared" ca="1" si="57"/>
        <v>3</v>
      </c>
      <c r="F165" t="str">
        <f t="shared" ca="1" si="58"/>
        <v>teaching</v>
      </c>
      <c r="G165">
        <f t="shared" ca="1" si="59"/>
        <v>2</v>
      </c>
      <c r="H165">
        <f t="shared" ca="1" si="60"/>
        <v>0</v>
      </c>
      <c r="I165">
        <f t="shared" ca="1" si="61"/>
        <v>1</v>
      </c>
      <c r="J165">
        <f t="shared" ca="1" si="62"/>
        <v>3</v>
      </c>
      <c r="K165">
        <f t="shared" ca="1" si="63"/>
        <v>34843</v>
      </c>
      <c r="L165">
        <f t="shared" ca="1" si="64"/>
        <v>6</v>
      </c>
      <c r="M165" t="str">
        <f t="shared" ca="1" si="65"/>
        <v>Area 6</v>
      </c>
      <c r="N165">
        <f t="shared" ca="1" si="70"/>
        <v>104529</v>
      </c>
      <c r="O165">
        <f t="shared" ca="1" si="66"/>
        <v>53280.666474915401</v>
      </c>
      <c r="P165">
        <f t="shared" ca="1" si="71"/>
        <v>3069.7435870925528</v>
      </c>
      <c r="Q165">
        <f t="shared" ca="1" si="67"/>
        <v>804</v>
      </c>
      <c r="R165">
        <f t="shared" ca="1" si="72"/>
        <v>63568.505428869335</v>
      </c>
      <c r="S165">
        <f t="shared" ca="1" si="73"/>
        <v>3375.2364540529588</v>
      </c>
      <c r="T165">
        <f t="shared" ca="1" si="74"/>
        <v>110973.98004114551</v>
      </c>
      <c r="U165">
        <f t="shared" ca="1" si="75"/>
        <v>117653.17190378474</v>
      </c>
      <c r="V165">
        <f t="shared" ca="1" si="76"/>
        <v>-6679.1918626392289</v>
      </c>
      <c r="X165" s="4">
        <f ca="1">IF(Table2[[#This Row],[Gnder]]="men",1,0)</f>
        <v>1</v>
      </c>
      <c r="Y165" s="5">
        <f ca="1">IF(Table2[[#This Row],[Gnder]]="women",1,0)</f>
        <v>0</v>
      </c>
      <c r="Z165" s="5"/>
      <c r="AA165" s="6"/>
      <c r="AB165" s="5"/>
      <c r="AC165" s="4">
        <f ca="1">IF(Table2[[#This Row],[field of work]]="teaching",1,0)</f>
        <v>1</v>
      </c>
      <c r="AD165" s="5">
        <f ca="1">IF(Table2[[#This Row],[field of work]]="health",1,0)</f>
        <v>0</v>
      </c>
      <c r="AE165" s="5">
        <f ca="1">IF(Table2[[#This Row],[field of work]]="IT",1,0)</f>
        <v>0</v>
      </c>
      <c r="AF165" s="5">
        <f ca="1">IF(Table2[[#This Row],[field of work]]="agriculture",1,0)</f>
        <v>0</v>
      </c>
      <c r="AG165" s="5">
        <f ca="1">IF(Table2[[#This Row],[field of work]]="contruction",1,0)</f>
        <v>0</v>
      </c>
      <c r="AH165" s="5">
        <f ca="1">IF(Table2[[#This Row],[field of work]]="genral work",1,0)</f>
        <v>0</v>
      </c>
      <c r="AI165" s="5"/>
      <c r="AJ165" s="5"/>
      <c r="AK165" s="5"/>
      <c r="AL165" s="5"/>
      <c r="AM165" s="5"/>
      <c r="AN165" s="6"/>
      <c r="AP165" s="16">
        <f t="shared" ca="1" si="68"/>
        <v>1023.2478623641842</v>
      </c>
      <c r="AQ165" s="6"/>
      <c r="AR165" s="4">
        <f ca="1">IF(Table2[[#This Row],[Value of a person]]&gt;$AS$6,1,0)</f>
        <v>1</v>
      </c>
      <c r="AS165" s="5"/>
      <c r="AT165" s="5"/>
      <c r="AU165" s="6"/>
      <c r="AV165" s="23">
        <f ca="1">Table2[[#This Row],[Mortage left]]/Table2[[#This Row],[Value of house]]</f>
        <v>0.50972138329951877</v>
      </c>
      <c r="AW165" s="5">
        <f t="shared" ca="1" si="69"/>
        <v>0</v>
      </c>
      <c r="AX165" s="5"/>
      <c r="AY165" s="5"/>
      <c r="AZ165" s="4">
        <f ca="1">IF(Table2[[#This Row],[Area ]]="Area 1",Table2[[#This Row],[income]],0)</f>
        <v>0</v>
      </c>
      <c r="BA165" s="5">
        <f ca="1">IF(Table2[[#This Row],[Area ]]="Area 2",Table2[[#This Row],[income]],0)</f>
        <v>0</v>
      </c>
      <c r="BB165" s="5">
        <f ca="1">IF(Table2[[#This Row],[Area ]]="Area 3",Table2[[#This Row],[income]],0)</f>
        <v>0</v>
      </c>
      <c r="BC165" s="5">
        <f ca="1">IF(Table2[[#This Row],[Area ]]="Area 4",Table2[[#This Row],[income]],0)</f>
        <v>0</v>
      </c>
      <c r="BD165" s="5">
        <f ca="1">IF(Table2[[#This Row],[Area ]]="Area 5",Table2[[#This Row],[income]],0)</f>
        <v>0</v>
      </c>
      <c r="BE165" s="5">
        <f ca="1">IF(Table2[[#This Row],[Area ]]="Area 6",Table2[[#This Row],[income]],0)</f>
        <v>34843</v>
      </c>
      <c r="BF165" s="5">
        <f ca="1">IF(Table2[[#This Row],[Area ]]="Area 7",Table2[[#This Row],[income]],0)</f>
        <v>0</v>
      </c>
      <c r="BG165" s="5">
        <f ca="1">IF(Table2[[#This Row],[Area ]]="Area 8",Table2[[#This Row],[income]],0)</f>
        <v>0</v>
      </c>
      <c r="BH165" s="5">
        <f ca="1">IF(Table2[[#This Row],[Area ]]="Area 9",Table2[[#This Row],[income]],0)</f>
        <v>0</v>
      </c>
      <c r="BI165" s="5">
        <f ca="1">IF(Table2[[#This Row],[Area ]]="Area 10",Table2[[#This Row],[income]],0)</f>
        <v>0</v>
      </c>
      <c r="BJ165" s="5">
        <f ca="1">IF(Table2[[#This Row],[Area ]]="Area 6",Table2[[#This Row],[income]],0)</f>
        <v>34843</v>
      </c>
      <c r="BK165" s="5">
        <f ca="1">IF(Table2[[#This Row],[Area ]]="Area 12",Table2[[#This Row],[income]],0)</f>
        <v>0</v>
      </c>
      <c r="BL165" s="5">
        <f ca="1">IF(Table2[[#This Row],[Area ]]="Area 13",Table2[[#This Row],[income]],0)</f>
        <v>0</v>
      </c>
      <c r="BM165" s="6">
        <f ca="1">IF(Table2[[#This Row],[Area ]]="Area 14",Table2[[#This Row],[income]],0)</f>
        <v>0</v>
      </c>
      <c r="BN165" s="4">
        <f ca="1">IF(Table2[[#This Row],[field of work]]="teaching",Table2[[#This Row],[income]],0)</f>
        <v>34843</v>
      </c>
      <c r="BO165" s="5">
        <f ca="1">IF(Table2[[#This Row],[field of work]]="health",Table2[[#This Row],[income]],0)</f>
        <v>0</v>
      </c>
      <c r="BP165" s="5">
        <f ca="1">IF(Table2[[#This Row],[field of work]]="IT",Table2[[#This Row],[income]],0)</f>
        <v>0</v>
      </c>
      <c r="BQ165" s="5">
        <f ca="1">IF(Table2[[#This Row],[field of work]]="agriculture",Table2[[#This Row],[income]],0)</f>
        <v>0</v>
      </c>
      <c r="BR165" s="5">
        <f ca="1">IF(Table2[[#This Row],[field of work]]="contruction",Table2[[#This Row],[income]],0)</f>
        <v>0</v>
      </c>
      <c r="BS165" s="6">
        <f ca="1">IF(Table2[[#This Row],[field of work]]="genral work",Table2[[#This Row],[income]],0)</f>
        <v>0</v>
      </c>
      <c r="BU165" s="4">
        <f ca="1">IF(Table2[[#This Row],[value of debts]]&gt;Table2[[#This Row],[income]],1,0)</f>
        <v>1</v>
      </c>
      <c r="BV165" s="6"/>
      <c r="BX165" s="4">
        <f ca="1">IF(Table2[[#This Row],[Net worth of person]]&gt;$BY$6,Table2[[#This Row],[age]],0)</f>
        <v>0</v>
      </c>
      <c r="BY165" s="6"/>
    </row>
    <row r="166" spans="2:77" x14ac:dyDescent="0.3">
      <c r="B166">
        <f t="shared" ca="1" si="55"/>
        <v>1</v>
      </c>
      <c r="C166" t="str">
        <f t="shared" ca="1" si="54"/>
        <v>men</v>
      </c>
      <c r="D166">
        <f t="shared" ca="1" si="56"/>
        <v>32</v>
      </c>
      <c r="E166">
        <f t="shared" ca="1" si="57"/>
        <v>3</v>
      </c>
      <c r="F166" t="str">
        <f t="shared" ca="1" si="58"/>
        <v>teaching</v>
      </c>
      <c r="G166">
        <f t="shared" ca="1" si="59"/>
        <v>1</v>
      </c>
      <c r="H166">
        <f t="shared" ca="1" si="60"/>
        <v>0</v>
      </c>
      <c r="I166">
        <f t="shared" ca="1" si="61"/>
        <v>3</v>
      </c>
      <c r="J166">
        <f t="shared" ca="1" si="62"/>
        <v>1</v>
      </c>
      <c r="K166">
        <f t="shared" ca="1" si="63"/>
        <v>56420</v>
      </c>
      <c r="L166">
        <f t="shared" ca="1" si="64"/>
        <v>14</v>
      </c>
      <c r="M166" t="str">
        <f t="shared" ca="1" si="65"/>
        <v>Area 14</v>
      </c>
      <c r="N166">
        <f t="shared" ca="1" si="70"/>
        <v>169260</v>
      </c>
      <c r="O166">
        <f t="shared" ca="1" si="66"/>
        <v>93952.046956945414</v>
      </c>
      <c r="P166">
        <f t="shared" ca="1" si="71"/>
        <v>17928.835483225525</v>
      </c>
      <c r="Q166">
        <f t="shared" ca="1" si="67"/>
        <v>9102</v>
      </c>
      <c r="R166">
        <f t="shared" ca="1" si="72"/>
        <v>74318.793728048186</v>
      </c>
      <c r="S166">
        <f t="shared" ca="1" si="73"/>
        <v>57863.525473557536</v>
      </c>
      <c r="T166">
        <f t="shared" ca="1" si="74"/>
        <v>245052.36095678306</v>
      </c>
      <c r="U166">
        <f t="shared" ca="1" si="75"/>
        <v>177372.8406849936</v>
      </c>
      <c r="V166">
        <f t="shared" ca="1" si="76"/>
        <v>67679.520271789457</v>
      </c>
      <c r="X166" s="4">
        <f ca="1">IF(Table2[[#This Row],[Gnder]]="men",1,0)</f>
        <v>1</v>
      </c>
      <c r="Y166" s="5">
        <f ca="1">IF(Table2[[#This Row],[Gnder]]="women",1,0)</f>
        <v>0</v>
      </c>
      <c r="Z166" s="5"/>
      <c r="AA166" s="6"/>
      <c r="AB166" s="5"/>
      <c r="AC166" s="4">
        <f ca="1">IF(Table2[[#This Row],[field of work]]="teaching",1,0)</f>
        <v>1</v>
      </c>
      <c r="AD166" s="5">
        <f ca="1">IF(Table2[[#This Row],[field of work]]="health",1,0)</f>
        <v>0</v>
      </c>
      <c r="AE166" s="5">
        <f ca="1">IF(Table2[[#This Row],[field of work]]="IT",1,0)</f>
        <v>0</v>
      </c>
      <c r="AF166" s="5">
        <f ca="1">IF(Table2[[#This Row],[field of work]]="agriculture",1,0)</f>
        <v>0</v>
      </c>
      <c r="AG166" s="5">
        <f ca="1">IF(Table2[[#This Row],[field of work]]="contruction",1,0)</f>
        <v>0</v>
      </c>
      <c r="AH166" s="5">
        <f ca="1">IF(Table2[[#This Row],[field of work]]="genral work",1,0)</f>
        <v>0</v>
      </c>
      <c r="AI166" s="5"/>
      <c r="AJ166" s="5"/>
      <c r="AK166" s="5"/>
      <c r="AL166" s="5"/>
      <c r="AM166" s="5"/>
      <c r="AN166" s="6"/>
      <c r="AP166" s="16">
        <f t="shared" ca="1" si="68"/>
        <v>17928.835483225525</v>
      </c>
      <c r="AQ166" s="6"/>
      <c r="AR166" s="4">
        <f ca="1">IF(Table2[[#This Row],[Value of a person]]&gt;$AS$6,1,0)</f>
        <v>1</v>
      </c>
      <c r="AS166" s="5"/>
      <c r="AT166" s="5"/>
      <c r="AU166" s="6"/>
      <c r="AV166" s="23">
        <f ca="1">Table2[[#This Row],[Mortage left]]/Table2[[#This Row],[Value of house]]</f>
        <v>0.55507530991932774</v>
      </c>
      <c r="AW166" s="5">
        <f t="shared" ca="1" si="69"/>
        <v>0</v>
      </c>
      <c r="AX166" s="5"/>
      <c r="AY166" s="5"/>
      <c r="AZ166" s="4">
        <f ca="1">IF(Table2[[#This Row],[Area ]]="Area 1",Table2[[#This Row],[income]],0)</f>
        <v>0</v>
      </c>
      <c r="BA166" s="5">
        <f ca="1">IF(Table2[[#This Row],[Area ]]="Area 2",Table2[[#This Row],[income]],0)</f>
        <v>0</v>
      </c>
      <c r="BB166" s="5">
        <f ca="1">IF(Table2[[#This Row],[Area ]]="Area 3",Table2[[#This Row],[income]],0)</f>
        <v>0</v>
      </c>
      <c r="BC166" s="5">
        <f ca="1">IF(Table2[[#This Row],[Area ]]="Area 4",Table2[[#This Row],[income]],0)</f>
        <v>0</v>
      </c>
      <c r="BD166" s="5">
        <f ca="1">IF(Table2[[#This Row],[Area ]]="Area 5",Table2[[#This Row],[income]],0)</f>
        <v>0</v>
      </c>
      <c r="BE166" s="5">
        <f ca="1">IF(Table2[[#This Row],[Area ]]="Area 6",Table2[[#This Row],[income]],0)</f>
        <v>0</v>
      </c>
      <c r="BF166" s="5">
        <f ca="1">IF(Table2[[#This Row],[Area ]]="Area 7",Table2[[#This Row],[income]],0)</f>
        <v>0</v>
      </c>
      <c r="BG166" s="5">
        <f ca="1">IF(Table2[[#This Row],[Area ]]="Area 8",Table2[[#This Row],[income]],0)</f>
        <v>0</v>
      </c>
      <c r="BH166" s="5">
        <f ca="1">IF(Table2[[#This Row],[Area ]]="Area 9",Table2[[#This Row],[income]],0)</f>
        <v>0</v>
      </c>
      <c r="BI166" s="5">
        <f ca="1">IF(Table2[[#This Row],[Area ]]="Area 10",Table2[[#This Row],[income]],0)</f>
        <v>0</v>
      </c>
      <c r="BJ166" s="5">
        <f ca="1">IF(Table2[[#This Row],[Area ]]="Area 6",Table2[[#This Row],[income]],0)</f>
        <v>0</v>
      </c>
      <c r="BK166" s="5">
        <f ca="1">IF(Table2[[#This Row],[Area ]]="Area 12",Table2[[#This Row],[income]],0)</f>
        <v>0</v>
      </c>
      <c r="BL166" s="5">
        <f ca="1">IF(Table2[[#This Row],[Area ]]="Area 13",Table2[[#This Row],[income]],0)</f>
        <v>0</v>
      </c>
      <c r="BM166" s="6">
        <f ca="1">IF(Table2[[#This Row],[Area ]]="Area 14",Table2[[#This Row],[income]],0)</f>
        <v>56420</v>
      </c>
      <c r="BN166" s="4">
        <f ca="1">IF(Table2[[#This Row],[field of work]]="teaching",Table2[[#This Row],[income]],0)</f>
        <v>56420</v>
      </c>
      <c r="BO166" s="5">
        <f ca="1">IF(Table2[[#This Row],[field of work]]="health",Table2[[#This Row],[income]],0)</f>
        <v>0</v>
      </c>
      <c r="BP166" s="5">
        <f ca="1">IF(Table2[[#This Row],[field of work]]="IT",Table2[[#This Row],[income]],0)</f>
        <v>0</v>
      </c>
      <c r="BQ166" s="5">
        <f ca="1">IF(Table2[[#This Row],[field of work]]="agriculture",Table2[[#This Row],[income]],0)</f>
        <v>0</v>
      </c>
      <c r="BR166" s="5">
        <f ca="1">IF(Table2[[#This Row],[field of work]]="contruction",Table2[[#This Row],[income]],0)</f>
        <v>0</v>
      </c>
      <c r="BS166" s="6">
        <f ca="1">IF(Table2[[#This Row],[field of work]]="genral work",Table2[[#This Row],[income]],0)</f>
        <v>0</v>
      </c>
      <c r="BU166" s="4">
        <f ca="1">IF(Table2[[#This Row],[value of debts]]&gt;Table2[[#This Row],[income]],1,0)</f>
        <v>1</v>
      </c>
      <c r="BV166" s="6"/>
      <c r="BX166" s="4">
        <f ca="1">IF(Table2[[#This Row],[Net worth of person]]&gt;$BY$6,Table2[[#This Row],[age]],0)</f>
        <v>0</v>
      </c>
      <c r="BY166" s="6"/>
    </row>
    <row r="167" spans="2:77" x14ac:dyDescent="0.3">
      <c r="B167">
        <f t="shared" ca="1" si="55"/>
        <v>1</v>
      </c>
      <c r="C167" t="str">
        <f t="shared" ca="1" si="54"/>
        <v>men</v>
      </c>
      <c r="D167">
        <f t="shared" ca="1" si="56"/>
        <v>31</v>
      </c>
      <c r="E167">
        <f t="shared" ca="1" si="57"/>
        <v>1</v>
      </c>
      <c r="F167" t="str">
        <f t="shared" ca="1" si="58"/>
        <v>health</v>
      </c>
      <c r="G167">
        <f t="shared" ca="1" si="59"/>
        <v>4</v>
      </c>
      <c r="H167">
        <f t="shared" ca="1" si="60"/>
        <v>0</v>
      </c>
      <c r="I167">
        <f t="shared" ca="1" si="61"/>
        <v>0</v>
      </c>
      <c r="J167">
        <f t="shared" ca="1" si="62"/>
        <v>3</v>
      </c>
      <c r="K167">
        <f t="shared" ca="1" si="63"/>
        <v>47254</v>
      </c>
      <c r="L167">
        <f t="shared" ca="1" si="64"/>
        <v>9</v>
      </c>
      <c r="M167" t="str">
        <f t="shared" ca="1" si="65"/>
        <v>Area 9</v>
      </c>
      <c r="N167">
        <f t="shared" ca="1" si="70"/>
        <v>283524</v>
      </c>
      <c r="O167">
        <f t="shared" ca="1" si="66"/>
        <v>55248.805425174418</v>
      </c>
      <c r="P167">
        <f t="shared" ca="1" si="71"/>
        <v>132632.6008845426</v>
      </c>
      <c r="Q167">
        <f t="shared" ca="1" si="67"/>
        <v>59546</v>
      </c>
      <c r="R167">
        <f t="shared" ca="1" si="72"/>
        <v>88618.164446648574</v>
      </c>
      <c r="S167">
        <f t="shared" ca="1" si="73"/>
        <v>8554.2768417749066</v>
      </c>
      <c r="T167">
        <f t="shared" ca="1" si="74"/>
        <v>424710.8777263175</v>
      </c>
      <c r="U167">
        <f t="shared" ca="1" si="75"/>
        <v>203412.96987182298</v>
      </c>
      <c r="V167">
        <f t="shared" ca="1" si="76"/>
        <v>221297.90785449452</v>
      </c>
      <c r="X167" s="4">
        <f ca="1">IF(Table2[[#This Row],[Gnder]]="men",1,0)</f>
        <v>1</v>
      </c>
      <c r="Y167" s="5">
        <f ca="1">IF(Table2[[#This Row],[Gnder]]="women",1,0)</f>
        <v>0</v>
      </c>
      <c r="Z167" s="5"/>
      <c r="AA167" s="6"/>
      <c r="AB167" s="5"/>
      <c r="AC167" s="4">
        <f ca="1">IF(Table2[[#This Row],[field of work]]="teaching",1,0)</f>
        <v>0</v>
      </c>
      <c r="AD167" s="5">
        <f ca="1">IF(Table2[[#This Row],[field of work]]="health",1,0)</f>
        <v>1</v>
      </c>
      <c r="AE167" s="5">
        <f ca="1">IF(Table2[[#This Row],[field of work]]="IT",1,0)</f>
        <v>0</v>
      </c>
      <c r="AF167" s="5">
        <f ca="1">IF(Table2[[#This Row],[field of work]]="agriculture",1,0)</f>
        <v>0</v>
      </c>
      <c r="AG167" s="5">
        <f ca="1">IF(Table2[[#This Row],[field of work]]="contruction",1,0)</f>
        <v>0</v>
      </c>
      <c r="AH167" s="5">
        <f ca="1">IF(Table2[[#This Row],[field of work]]="genral work",1,0)</f>
        <v>0</v>
      </c>
      <c r="AI167" s="5"/>
      <c r="AJ167" s="5"/>
      <c r="AK167" s="5"/>
      <c r="AL167" s="5"/>
      <c r="AM167" s="5"/>
      <c r="AN167" s="6"/>
      <c r="AP167" s="16">
        <f t="shared" ca="1" si="68"/>
        <v>44210.866961514199</v>
      </c>
      <c r="AQ167" s="6"/>
      <c r="AR167" s="4">
        <f ca="1">IF(Table2[[#This Row],[Value of a person]]&gt;$AS$6,1,0)</f>
        <v>1</v>
      </c>
      <c r="AS167" s="5"/>
      <c r="AT167" s="5"/>
      <c r="AU167" s="6"/>
      <c r="AV167" s="23">
        <f ca="1">Table2[[#This Row],[Mortage left]]/Table2[[#This Row],[Value of house]]</f>
        <v>0.19486465140578724</v>
      </c>
      <c r="AW167" s="5">
        <f t="shared" ca="1" si="69"/>
        <v>1</v>
      </c>
      <c r="AX167" s="5"/>
      <c r="AY167" s="5"/>
      <c r="AZ167" s="4">
        <f ca="1">IF(Table2[[#This Row],[Area ]]="Area 1",Table2[[#This Row],[income]],0)</f>
        <v>0</v>
      </c>
      <c r="BA167" s="5">
        <f ca="1">IF(Table2[[#This Row],[Area ]]="Area 2",Table2[[#This Row],[income]],0)</f>
        <v>0</v>
      </c>
      <c r="BB167" s="5">
        <f ca="1">IF(Table2[[#This Row],[Area ]]="Area 3",Table2[[#This Row],[income]],0)</f>
        <v>0</v>
      </c>
      <c r="BC167" s="5">
        <f ca="1">IF(Table2[[#This Row],[Area ]]="Area 4",Table2[[#This Row],[income]],0)</f>
        <v>0</v>
      </c>
      <c r="BD167" s="5">
        <f ca="1">IF(Table2[[#This Row],[Area ]]="Area 5",Table2[[#This Row],[income]],0)</f>
        <v>0</v>
      </c>
      <c r="BE167" s="5">
        <f ca="1">IF(Table2[[#This Row],[Area ]]="Area 6",Table2[[#This Row],[income]],0)</f>
        <v>0</v>
      </c>
      <c r="BF167" s="5">
        <f ca="1">IF(Table2[[#This Row],[Area ]]="Area 7",Table2[[#This Row],[income]],0)</f>
        <v>0</v>
      </c>
      <c r="BG167" s="5">
        <f ca="1">IF(Table2[[#This Row],[Area ]]="Area 8",Table2[[#This Row],[income]],0)</f>
        <v>0</v>
      </c>
      <c r="BH167" s="5">
        <f ca="1">IF(Table2[[#This Row],[Area ]]="Area 9",Table2[[#This Row],[income]],0)</f>
        <v>47254</v>
      </c>
      <c r="BI167" s="5">
        <f ca="1">IF(Table2[[#This Row],[Area ]]="Area 10",Table2[[#This Row],[income]],0)</f>
        <v>0</v>
      </c>
      <c r="BJ167" s="5">
        <f ca="1">IF(Table2[[#This Row],[Area ]]="Area 6",Table2[[#This Row],[income]],0)</f>
        <v>0</v>
      </c>
      <c r="BK167" s="5">
        <f ca="1">IF(Table2[[#This Row],[Area ]]="Area 12",Table2[[#This Row],[income]],0)</f>
        <v>0</v>
      </c>
      <c r="BL167" s="5">
        <f ca="1">IF(Table2[[#This Row],[Area ]]="Area 13",Table2[[#This Row],[income]],0)</f>
        <v>0</v>
      </c>
      <c r="BM167" s="6">
        <f ca="1">IF(Table2[[#This Row],[Area ]]="Area 14",Table2[[#This Row],[income]],0)</f>
        <v>0</v>
      </c>
      <c r="BN167" s="4">
        <f ca="1">IF(Table2[[#This Row],[field of work]]="teaching",Table2[[#This Row],[income]],0)</f>
        <v>0</v>
      </c>
      <c r="BO167" s="5">
        <f ca="1">IF(Table2[[#This Row],[field of work]]="health",Table2[[#This Row],[income]],0)</f>
        <v>47254</v>
      </c>
      <c r="BP167" s="5">
        <f ca="1">IF(Table2[[#This Row],[field of work]]="IT",Table2[[#This Row],[income]],0)</f>
        <v>0</v>
      </c>
      <c r="BQ167" s="5">
        <f ca="1">IF(Table2[[#This Row],[field of work]]="agriculture",Table2[[#This Row],[income]],0)</f>
        <v>0</v>
      </c>
      <c r="BR167" s="5">
        <f ca="1">IF(Table2[[#This Row],[field of work]]="contruction",Table2[[#This Row],[income]],0)</f>
        <v>0</v>
      </c>
      <c r="BS167" s="6">
        <f ca="1">IF(Table2[[#This Row],[field of work]]="genral work",Table2[[#This Row],[income]],0)</f>
        <v>0</v>
      </c>
      <c r="BU167" s="4">
        <f ca="1">IF(Table2[[#This Row],[value of debts]]&gt;Table2[[#This Row],[income]],1,0)</f>
        <v>1</v>
      </c>
      <c r="BV167" s="6"/>
      <c r="BX167" s="4">
        <f ca="1">IF(Table2[[#This Row],[Net worth of person]]&gt;$BY$6,Table2[[#This Row],[age]],0)</f>
        <v>31</v>
      </c>
      <c r="BY167" s="6"/>
    </row>
    <row r="168" spans="2:77" x14ac:dyDescent="0.3">
      <c r="B168">
        <f t="shared" ca="1" si="55"/>
        <v>1</v>
      </c>
      <c r="C168" t="str">
        <f t="shared" ca="1" si="54"/>
        <v>men</v>
      </c>
      <c r="D168">
        <f t="shared" ca="1" si="56"/>
        <v>44</v>
      </c>
      <c r="E168">
        <f t="shared" ca="1" si="57"/>
        <v>1</v>
      </c>
      <c r="F168" t="str">
        <f t="shared" ca="1" si="58"/>
        <v>health</v>
      </c>
      <c r="G168">
        <f t="shared" ca="1" si="59"/>
        <v>3</v>
      </c>
      <c r="H168">
        <f t="shared" ca="1" si="60"/>
        <v>0</v>
      </c>
      <c r="I168">
        <f t="shared" ca="1" si="61"/>
        <v>3</v>
      </c>
      <c r="J168">
        <f t="shared" ca="1" si="62"/>
        <v>3</v>
      </c>
      <c r="K168">
        <f t="shared" ca="1" si="63"/>
        <v>37704</v>
      </c>
      <c r="L168">
        <f t="shared" ca="1" si="64"/>
        <v>12</v>
      </c>
      <c r="M168" t="str">
        <f t="shared" ca="1" si="65"/>
        <v>Area 12</v>
      </c>
      <c r="N168">
        <f t="shared" ca="1" si="70"/>
        <v>150816</v>
      </c>
      <c r="O168">
        <f t="shared" ca="1" si="66"/>
        <v>80483.178156001464</v>
      </c>
      <c r="P168">
        <f t="shared" ca="1" si="71"/>
        <v>72606.014174817989</v>
      </c>
      <c r="Q168">
        <f t="shared" ca="1" si="67"/>
        <v>69692</v>
      </c>
      <c r="R168">
        <f t="shared" ca="1" si="72"/>
        <v>71906.128432838843</v>
      </c>
      <c r="S168">
        <f t="shared" ca="1" si="73"/>
        <v>9966.3566651286746</v>
      </c>
      <c r="T168">
        <f t="shared" ca="1" si="74"/>
        <v>233388.37083994667</v>
      </c>
      <c r="U168">
        <f t="shared" ca="1" si="75"/>
        <v>222081.30658884032</v>
      </c>
      <c r="V168">
        <f t="shared" ca="1" si="76"/>
        <v>11307.064251106349</v>
      </c>
      <c r="X168" s="4">
        <f ca="1">IF(Table2[[#This Row],[Gnder]]="men",1,0)</f>
        <v>1</v>
      </c>
      <c r="Y168" s="5">
        <f ca="1">IF(Table2[[#This Row],[Gnder]]="women",1,0)</f>
        <v>0</v>
      </c>
      <c r="Z168" s="5"/>
      <c r="AA168" s="6"/>
      <c r="AB168" s="5"/>
      <c r="AC168" s="4">
        <f ca="1">IF(Table2[[#This Row],[field of work]]="teaching",1,0)</f>
        <v>0</v>
      </c>
      <c r="AD168" s="5">
        <f ca="1">IF(Table2[[#This Row],[field of work]]="health",1,0)</f>
        <v>1</v>
      </c>
      <c r="AE168" s="5">
        <f ca="1">IF(Table2[[#This Row],[field of work]]="IT",1,0)</f>
        <v>0</v>
      </c>
      <c r="AF168" s="5">
        <f ca="1">IF(Table2[[#This Row],[field of work]]="agriculture",1,0)</f>
        <v>0</v>
      </c>
      <c r="AG168" s="5">
        <f ca="1">IF(Table2[[#This Row],[field of work]]="contruction",1,0)</f>
        <v>0</v>
      </c>
      <c r="AH168" s="5">
        <f ca="1">IF(Table2[[#This Row],[field of work]]="genral work",1,0)</f>
        <v>0</v>
      </c>
      <c r="AI168" s="5"/>
      <c r="AJ168" s="5"/>
      <c r="AK168" s="5"/>
      <c r="AL168" s="5"/>
      <c r="AM168" s="5"/>
      <c r="AN168" s="6"/>
      <c r="AP168" s="16">
        <f t="shared" ca="1" si="68"/>
        <v>24202.004724939328</v>
      </c>
      <c r="AQ168" s="6"/>
      <c r="AR168" s="4">
        <f ca="1">IF(Table2[[#This Row],[Value of a person]]&gt;$AS$6,1,0)</f>
        <v>1</v>
      </c>
      <c r="AS168" s="5"/>
      <c r="AT168" s="5"/>
      <c r="AU168" s="6"/>
      <c r="AV168" s="23">
        <f ca="1">Table2[[#This Row],[Mortage left]]/Table2[[#This Row],[Value of house]]</f>
        <v>0.5336514571133133</v>
      </c>
      <c r="AW168" s="5">
        <f t="shared" ca="1" si="69"/>
        <v>0</v>
      </c>
      <c r="AX168" s="5"/>
      <c r="AY168" s="5"/>
      <c r="AZ168" s="4">
        <f ca="1">IF(Table2[[#This Row],[Area ]]="Area 1",Table2[[#This Row],[income]],0)</f>
        <v>0</v>
      </c>
      <c r="BA168" s="5">
        <f ca="1">IF(Table2[[#This Row],[Area ]]="Area 2",Table2[[#This Row],[income]],0)</f>
        <v>0</v>
      </c>
      <c r="BB168" s="5">
        <f ca="1">IF(Table2[[#This Row],[Area ]]="Area 3",Table2[[#This Row],[income]],0)</f>
        <v>0</v>
      </c>
      <c r="BC168" s="5">
        <f ca="1">IF(Table2[[#This Row],[Area ]]="Area 4",Table2[[#This Row],[income]],0)</f>
        <v>0</v>
      </c>
      <c r="BD168" s="5">
        <f ca="1">IF(Table2[[#This Row],[Area ]]="Area 5",Table2[[#This Row],[income]],0)</f>
        <v>0</v>
      </c>
      <c r="BE168" s="5">
        <f ca="1">IF(Table2[[#This Row],[Area ]]="Area 6",Table2[[#This Row],[income]],0)</f>
        <v>0</v>
      </c>
      <c r="BF168" s="5">
        <f ca="1">IF(Table2[[#This Row],[Area ]]="Area 7",Table2[[#This Row],[income]],0)</f>
        <v>0</v>
      </c>
      <c r="BG168" s="5">
        <f ca="1">IF(Table2[[#This Row],[Area ]]="Area 8",Table2[[#This Row],[income]],0)</f>
        <v>0</v>
      </c>
      <c r="BH168" s="5">
        <f ca="1">IF(Table2[[#This Row],[Area ]]="Area 9",Table2[[#This Row],[income]],0)</f>
        <v>0</v>
      </c>
      <c r="BI168" s="5">
        <f ca="1">IF(Table2[[#This Row],[Area ]]="Area 10",Table2[[#This Row],[income]],0)</f>
        <v>0</v>
      </c>
      <c r="BJ168" s="5">
        <f ca="1">IF(Table2[[#This Row],[Area ]]="Area 6",Table2[[#This Row],[income]],0)</f>
        <v>0</v>
      </c>
      <c r="BK168" s="5">
        <f ca="1">IF(Table2[[#This Row],[Area ]]="Area 12",Table2[[#This Row],[income]],0)</f>
        <v>37704</v>
      </c>
      <c r="BL168" s="5">
        <f ca="1">IF(Table2[[#This Row],[Area ]]="Area 13",Table2[[#This Row],[income]],0)</f>
        <v>0</v>
      </c>
      <c r="BM168" s="6">
        <f ca="1">IF(Table2[[#This Row],[Area ]]="Area 14",Table2[[#This Row],[income]],0)</f>
        <v>0</v>
      </c>
      <c r="BN168" s="4">
        <f ca="1">IF(Table2[[#This Row],[field of work]]="teaching",Table2[[#This Row],[income]],0)</f>
        <v>0</v>
      </c>
      <c r="BO168" s="5">
        <f ca="1">IF(Table2[[#This Row],[field of work]]="health",Table2[[#This Row],[income]],0)</f>
        <v>37704</v>
      </c>
      <c r="BP168" s="5">
        <f ca="1">IF(Table2[[#This Row],[field of work]]="IT",Table2[[#This Row],[income]],0)</f>
        <v>0</v>
      </c>
      <c r="BQ168" s="5">
        <f ca="1">IF(Table2[[#This Row],[field of work]]="agriculture",Table2[[#This Row],[income]],0)</f>
        <v>0</v>
      </c>
      <c r="BR168" s="5">
        <f ca="1">IF(Table2[[#This Row],[field of work]]="contruction",Table2[[#This Row],[income]],0)</f>
        <v>0</v>
      </c>
      <c r="BS168" s="6">
        <f ca="1">IF(Table2[[#This Row],[field of work]]="genral work",Table2[[#This Row],[income]],0)</f>
        <v>0</v>
      </c>
      <c r="BU168" s="4">
        <f ca="1">IF(Table2[[#This Row],[value of debts]]&gt;Table2[[#This Row],[income]],1,0)</f>
        <v>1</v>
      </c>
      <c r="BV168" s="6"/>
      <c r="BX168" s="4">
        <f ca="1">IF(Table2[[#This Row],[Net worth of person]]&gt;$BY$6,Table2[[#This Row],[age]],0)</f>
        <v>0</v>
      </c>
      <c r="BY168" s="6"/>
    </row>
    <row r="169" spans="2:77" x14ac:dyDescent="0.3">
      <c r="B169">
        <f t="shared" ca="1" si="55"/>
        <v>1</v>
      </c>
      <c r="C169" t="str">
        <f t="shared" ca="1" si="54"/>
        <v>men</v>
      </c>
      <c r="D169">
        <f t="shared" ca="1" si="56"/>
        <v>36</v>
      </c>
      <c r="E169">
        <f t="shared" ca="1" si="57"/>
        <v>1</v>
      </c>
      <c r="F169" t="str">
        <f t="shared" ca="1" si="58"/>
        <v>health</v>
      </c>
      <c r="G169">
        <f t="shared" ca="1" si="59"/>
        <v>3</v>
      </c>
      <c r="H169">
        <f t="shared" ca="1" si="60"/>
        <v>0</v>
      </c>
      <c r="I169">
        <f t="shared" ca="1" si="61"/>
        <v>0</v>
      </c>
      <c r="J169">
        <f t="shared" ca="1" si="62"/>
        <v>2</v>
      </c>
      <c r="K169">
        <f t="shared" ca="1" si="63"/>
        <v>55279</v>
      </c>
      <c r="L169">
        <f t="shared" ca="1" si="64"/>
        <v>5</v>
      </c>
      <c r="M169" t="str">
        <f t="shared" ca="1" si="65"/>
        <v>Area 5</v>
      </c>
      <c r="N169">
        <f t="shared" ca="1" si="70"/>
        <v>276395</v>
      </c>
      <c r="O169">
        <f t="shared" ca="1" si="66"/>
        <v>193320.21995983357</v>
      </c>
      <c r="P169">
        <f t="shared" ca="1" si="71"/>
        <v>30395.199304241036</v>
      </c>
      <c r="Q169">
        <f t="shared" ca="1" si="67"/>
        <v>24844</v>
      </c>
      <c r="R169">
        <f t="shared" ca="1" si="72"/>
        <v>24782.457969792533</v>
      </c>
      <c r="S169">
        <f t="shared" ca="1" si="73"/>
        <v>15495.66857078356</v>
      </c>
      <c r="T169">
        <f t="shared" ca="1" si="74"/>
        <v>322285.86787502462</v>
      </c>
      <c r="U169">
        <f t="shared" ca="1" si="75"/>
        <v>242946.67792962611</v>
      </c>
      <c r="V169">
        <f t="shared" ca="1" si="76"/>
        <v>79339.18994539851</v>
      </c>
      <c r="X169" s="4">
        <f ca="1">IF(Table2[[#This Row],[Gnder]]="men",1,0)</f>
        <v>1</v>
      </c>
      <c r="Y169" s="5">
        <f ca="1">IF(Table2[[#This Row],[Gnder]]="women",1,0)</f>
        <v>0</v>
      </c>
      <c r="Z169" s="5"/>
      <c r="AA169" s="6"/>
      <c r="AB169" s="5"/>
      <c r="AC169" s="4">
        <f ca="1">IF(Table2[[#This Row],[field of work]]="teaching",1,0)</f>
        <v>0</v>
      </c>
      <c r="AD169" s="5">
        <f ca="1">IF(Table2[[#This Row],[field of work]]="health",1,0)</f>
        <v>1</v>
      </c>
      <c r="AE169" s="5">
        <f ca="1">IF(Table2[[#This Row],[field of work]]="IT",1,0)</f>
        <v>0</v>
      </c>
      <c r="AF169" s="5">
        <f ca="1">IF(Table2[[#This Row],[field of work]]="agriculture",1,0)</f>
        <v>0</v>
      </c>
      <c r="AG169" s="5">
        <f ca="1">IF(Table2[[#This Row],[field of work]]="contruction",1,0)</f>
        <v>0</v>
      </c>
      <c r="AH169" s="5">
        <f ca="1">IF(Table2[[#This Row],[field of work]]="genral work",1,0)</f>
        <v>0</v>
      </c>
      <c r="AI169" s="5"/>
      <c r="AJ169" s="5"/>
      <c r="AK169" s="5"/>
      <c r="AL169" s="5"/>
      <c r="AM169" s="5"/>
      <c r="AN169" s="6"/>
      <c r="AP169" s="16">
        <f t="shared" ca="1" si="68"/>
        <v>15197.599652120518</v>
      </c>
      <c r="AQ169" s="6"/>
      <c r="AR169" s="4">
        <f ca="1">IF(Table2[[#This Row],[Value of a person]]&gt;$AS$6,1,0)</f>
        <v>1</v>
      </c>
      <c r="AS169" s="5"/>
      <c r="AT169" s="5"/>
      <c r="AU169" s="6"/>
      <c r="AV169" s="23">
        <f ca="1">Table2[[#This Row],[Mortage left]]/Table2[[#This Row],[Value of house]]</f>
        <v>0.69943457718060587</v>
      </c>
      <c r="AW169" s="5">
        <f t="shared" ca="1" si="69"/>
        <v>0</v>
      </c>
      <c r="AX169" s="5"/>
      <c r="AY169" s="5"/>
      <c r="AZ169" s="4">
        <f ca="1">IF(Table2[[#This Row],[Area ]]="Area 1",Table2[[#This Row],[income]],0)</f>
        <v>0</v>
      </c>
      <c r="BA169" s="5">
        <f ca="1">IF(Table2[[#This Row],[Area ]]="Area 2",Table2[[#This Row],[income]],0)</f>
        <v>0</v>
      </c>
      <c r="BB169" s="5">
        <f ca="1">IF(Table2[[#This Row],[Area ]]="Area 3",Table2[[#This Row],[income]],0)</f>
        <v>0</v>
      </c>
      <c r="BC169" s="5">
        <f ca="1">IF(Table2[[#This Row],[Area ]]="Area 4",Table2[[#This Row],[income]],0)</f>
        <v>0</v>
      </c>
      <c r="BD169" s="5">
        <f ca="1">IF(Table2[[#This Row],[Area ]]="Area 5",Table2[[#This Row],[income]],0)</f>
        <v>55279</v>
      </c>
      <c r="BE169" s="5">
        <f ca="1">IF(Table2[[#This Row],[Area ]]="Area 6",Table2[[#This Row],[income]],0)</f>
        <v>0</v>
      </c>
      <c r="BF169" s="5">
        <f ca="1">IF(Table2[[#This Row],[Area ]]="Area 7",Table2[[#This Row],[income]],0)</f>
        <v>0</v>
      </c>
      <c r="BG169" s="5">
        <f ca="1">IF(Table2[[#This Row],[Area ]]="Area 8",Table2[[#This Row],[income]],0)</f>
        <v>0</v>
      </c>
      <c r="BH169" s="5">
        <f ca="1">IF(Table2[[#This Row],[Area ]]="Area 9",Table2[[#This Row],[income]],0)</f>
        <v>0</v>
      </c>
      <c r="BI169" s="5">
        <f ca="1">IF(Table2[[#This Row],[Area ]]="Area 10",Table2[[#This Row],[income]],0)</f>
        <v>0</v>
      </c>
      <c r="BJ169" s="5">
        <f ca="1">IF(Table2[[#This Row],[Area ]]="Area 6",Table2[[#This Row],[income]],0)</f>
        <v>0</v>
      </c>
      <c r="BK169" s="5">
        <f ca="1">IF(Table2[[#This Row],[Area ]]="Area 12",Table2[[#This Row],[income]],0)</f>
        <v>0</v>
      </c>
      <c r="BL169" s="5">
        <f ca="1">IF(Table2[[#This Row],[Area ]]="Area 13",Table2[[#This Row],[income]],0)</f>
        <v>0</v>
      </c>
      <c r="BM169" s="6">
        <f ca="1">IF(Table2[[#This Row],[Area ]]="Area 14",Table2[[#This Row],[income]],0)</f>
        <v>0</v>
      </c>
      <c r="BN169" s="4">
        <f ca="1">IF(Table2[[#This Row],[field of work]]="teaching",Table2[[#This Row],[income]],0)</f>
        <v>0</v>
      </c>
      <c r="BO169" s="5">
        <f ca="1">IF(Table2[[#This Row],[field of work]]="health",Table2[[#This Row],[income]],0)</f>
        <v>55279</v>
      </c>
      <c r="BP169" s="5">
        <f ca="1">IF(Table2[[#This Row],[field of work]]="IT",Table2[[#This Row],[income]],0)</f>
        <v>0</v>
      </c>
      <c r="BQ169" s="5">
        <f ca="1">IF(Table2[[#This Row],[field of work]]="agriculture",Table2[[#This Row],[income]],0)</f>
        <v>0</v>
      </c>
      <c r="BR169" s="5">
        <f ca="1">IF(Table2[[#This Row],[field of work]]="contruction",Table2[[#This Row],[income]],0)</f>
        <v>0</v>
      </c>
      <c r="BS169" s="6">
        <f ca="1">IF(Table2[[#This Row],[field of work]]="genral work",Table2[[#This Row],[income]],0)</f>
        <v>0</v>
      </c>
      <c r="BU169" s="4">
        <f ca="1">IF(Table2[[#This Row],[value of debts]]&gt;Table2[[#This Row],[income]],1,0)</f>
        <v>1</v>
      </c>
      <c r="BV169" s="6"/>
      <c r="BX169" s="4">
        <f ca="1">IF(Table2[[#This Row],[Net worth of person]]&gt;$BY$6,Table2[[#This Row],[age]],0)</f>
        <v>0</v>
      </c>
      <c r="BY169" s="6"/>
    </row>
    <row r="170" spans="2:77" x14ac:dyDescent="0.3">
      <c r="B170">
        <f t="shared" ca="1" si="55"/>
        <v>2</v>
      </c>
      <c r="C170" t="str">
        <f t="shared" ca="1" si="54"/>
        <v>women</v>
      </c>
      <c r="D170">
        <f t="shared" ca="1" si="56"/>
        <v>33</v>
      </c>
      <c r="E170">
        <f t="shared" ca="1" si="57"/>
        <v>6</v>
      </c>
      <c r="F170" t="str">
        <f t="shared" ca="1" si="58"/>
        <v>contruction</v>
      </c>
      <c r="G170">
        <f t="shared" ca="1" si="59"/>
        <v>4</v>
      </c>
      <c r="H170">
        <f t="shared" ca="1" si="60"/>
        <v>0</v>
      </c>
      <c r="I170">
        <f t="shared" ca="1" si="61"/>
        <v>1</v>
      </c>
      <c r="J170">
        <f t="shared" ca="1" si="62"/>
        <v>3</v>
      </c>
      <c r="K170">
        <f t="shared" ca="1" si="63"/>
        <v>89413</v>
      </c>
      <c r="L170">
        <f t="shared" ca="1" si="64"/>
        <v>5</v>
      </c>
      <c r="M170" t="str">
        <f t="shared" ca="1" si="65"/>
        <v>Area 5</v>
      </c>
      <c r="N170">
        <f t="shared" ca="1" si="70"/>
        <v>447065</v>
      </c>
      <c r="O170">
        <f t="shared" ca="1" si="66"/>
        <v>105686.6025243613</v>
      </c>
      <c r="P170">
        <f t="shared" ca="1" si="71"/>
        <v>174232.55285019896</v>
      </c>
      <c r="Q170">
        <f t="shared" ca="1" si="67"/>
        <v>69982</v>
      </c>
      <c r="R170">
        <f t="shared" ca="1" si="72"/>
        <v>178231.5268265905</v>
      </c>
      <c r="S170">
        <f t="shared" ca="1" si="73"/>
        <v>94504.286202366682</v>
      </c>
      <c r="T170">
        <f t="shared" ca="1" si="74"/>
        <v>715801.83905256563</v>
      </c>
      <c r="U170">
        <f t="shared" ca="1" si="75"/>
        <v>353900.12935095176</v>
      </c>
      <c r="V170">
        <f t="shared" ca="1" si="76"/>
        <v>361901.70970161387</v>
      </c>
      <c r="X170" s="4">
        <f ca="1">IF(Table2[[#This Row],[Gnder]]="men",1,0)</f>
        <v>0</v>
      </c>
      <c r="Y170" s="5">
        <f ca="1">IF(Table2[[#This Row],[Gnder]]="women",1,0)</f>
        <v>1</v>
      </c>
      <c r="Z170" s="5"/>
      <c r="AA170" s="6"/>
      <c r="AB170" s="5"/>
      <c r="AC170" s="4">
        <f ca="1">IF(Table2[[#This Row],[field of work]]="teaching",1,0)</f>
        <v>0</v>
      </c>
      <c r="AD170" s="5">
        <f ca="1">IF(Table2[[#This Row],[field of work]]="health",1,0)</f>
        <v>0</v>
      </c>
      <c r="AE170" s="5">
        <f ca="1">IF(Table2[[#This Row],[field of work]]="IT",1,0)</f>
        <v>0</v>
      </c>
      <c r="AF170" s="5">
        <f ca="1">IF(Table2[[#This Row],[field of work]]="agriculture",1,0)</f>
        <v>0</v>
      </c>
      <c r="AG170" s="5">
        <f ca="1">IF(Table2[[#This Row],[field of work]]="contruction",1,0)</f>
        <v>1</v>
      </c>
      <c r="AH170" s="5">
        <f ca="1">IF(Table2[[#This Row],[field of work]]="genral work",1,0)</f>
        <v>0</v>
      </c>
      <c r="AI170" s="5"/>
      <c r="AJ170" s="5"/>
      <c r="AK170" s="5"/>
      <c r="AL170" s="5"/>
      <c r="AM170" s="5"/>
      <c r="AN170" s="6"/>
      <c r="AP170" s="16">
        <f t="shared" ca="1" si="68"/>
        <v>58077.517616732985</v>
      </c>
      <c r="AQ170" s="6"/>
      <c r="AR170" s="4">
        <f ca="1">IF(Table2[[#This Row],[Value of a person]]&gt;$AS$6,1,0)</f>
        <v>1</v>
      </c>
      <c r="AS170" s="5"/>
      <c r="AT170" s="5"/>
      <c r="AU170" s="6"/>
      <c r="AV170" s="23">
        <f ca="1">Table2[[#This Row],[Mortage left]]/Table2[[#This Row],[Value of house]]</f>
        <v>0.23640097642258126</v>
      </c>
      <c r="AW170" s="5">
        <f t="shared" ca="1" si="69"/>
        <v>1</v>
      </c>
      <c r="AX170" s="5"/>
      <c r="AY170" s="5"/>
      <c r="AZ170" s="4">
        <f ca="1">IF(Table2[[#This Row],[Area ]]="Area 1",Table2[[#This Row],[income]],0)</f>
        <v>0</v>
      </c>
      <c r="BA170" s="5">
        <f ca="1">IF(Table2[[#This Row],[Area ]]="Area 2",Table2[[#This Row],[income]],0)</f>
        <v>0</v>
      </c>
      <c r="BB170" s="5">
        <f ca="1">IF(Table2[[#This Row],[Area ]]="Area 3",Table2[[#This Row],[income]],0)</f>
        <v>0</v>
      </c>
      <c r="BC170" s="5">
        <f ca="1">IF(Table2[[#This Row],[Area ]]="Area 4",Table2[[#This Row],[income]],0)</f>
        <v>0</v>
      </c>
      <c r="BD170" s="5">
        <f ca="1">IF(Table2[[#This Row],[Area ]]="Area 5",Table2[[#This Row],[income]],0)</f>
        <v>89413</v>
      </c>
      <c r="BE170" s="5">
        <f ca="1">IF(Table2[[#This Row],[Area ]]="Area 6",Table2[[#This Row],[income]],0)</f>
        <v>0</v>
      </c>
      <c r="BF170" s="5">
        <f ca="1">IF(Table2[[#This Row],[Area ]]="Area 7",Table2[[#This Row],[income]],0)</f>
        <v>0</v>
      </c>
      <c r="BG170" s="5">
        <f ca="1">IF(Table2[[#This Row],[Area ]]="Area 8",Table2[[#This Row],[income]],0)</f>
        <v>0</v>
      </c>
      <c r="BH170" s="5">
        <f ca="1">IF(Table2[[#This Row],[Area ]]="Area 9",Table2[[#This Row],[income]],0)</f>
        <v>0</v>
      </c>
      <c r="BI170" s="5">
        <f ca="1">IF(Table2[[#This Row],[Area ]]="Area 10",Table2[[#This Row],[income]],0)</f>
        <v>0</v>
      </c>
      <c r="BJ170" s="5">
        <f ca="1">IF(Table2[[#This Row],[Area ]]="Area 6",Table2[[#This Row],[income]],0)</f>
        <v>0</v>
      </c>
      <c r="BK170" s="5">
        <f ca="1">IF(Table2[[#This Row],[Area ]]="Area 12",Table2[[#This Row],[income]],0)</f>
        <v>0</v>
      </c>
      <c r="BL170" s="5">
        <f ca="1">IF(Table2[[#This Row],[Area ]]="Area 13",Table2[[#This Row],[income]],0)</f>
        <v>0</v>
      </c>
      <c r="BM170" s="6">
        <f ca="1">IF(Table2[[#This Row],[Area ]]="Area 14",Table2[[#This Row],[income]],0)</f>
        <v>0</v>
      </c>
      <c r="BN170" s="4">
        <f ca="1">IF(Table2[[#This Row],[field of work]]="teaching",Table2[[#This Row],[income]],0)</f>
        <v>0</v>
      </c>
      <c r="BO170" s="5">
        <f ca="1">IF(Table2[[#This Row],[field of work]]="health",Table2[[#This Row],[income]],0)</f>
        <v>0</v>
      </c>
      <c r="BP170" s="5">
        <f ca="1">IF(Table2[[#This Row],[field of work]]="IT",Table2[[#This Row],[income]],0)</f>
        <v>0</v>
      </c>
      <c r="BQ170" s="5">
        <f ca="1">IF(Table2[[#This Row],[field of work]]="agriculture",Table2[[#This Row],[income]],0)</f>
        <v>0</v>
      </c>
      <c r="BR170" s="5">
        <f ca="1">IF(Table2[[#This Row],[field of work]]="contruction",Table2[[#This Row],[income]],0)</f>
        <v>89413</v>
      </c>
      <c r="BS170" s="6">
        <f ca="1">IF(Table2[[#This Row],[field of work]]="genral work",Table2[[#This Row],[income]],0)</f>
        <v>0</v>
      </c>
      <c r="BU170" s="4">
        <f ca="1">IF(Table2[[#This Row],[value of debts]]&gt;Table2[[#This Row],[income]],1,0)</f>
        <v>1</v>
      </c>
      <c r="BV170" s="6"/>
      <c r="BX170" s="4">
        <f ca="1">IF(Table2[[#This Row],[Net worth of person]]&gt;$BY$6,Table2[[#This Row],[age]],0)</f>
        <v>33</v>
      </c>
      <c r="BY170" s="6"/>
    </row>
    <row r="171" spans="2:77" x14ac:dyDescent="0.3">
      <c r="B171">
        <f t="shared" ca="1" si="55"/>
        <v>2</v>
      </c>
      <c r="C171" t="str">
        <f t="shared" ca="1" si="54"/>
        <v>women</v>
      </c>
      <c r="D171">
        <f t="shared" ca="1" si="56"/>
        <v>43</v>
      </c>
      <c r="E171">
        <f t="shared" ca="1" si="57"/>
        <v>4</v>
      </c>
      <c r="F171" t="str">
        <f t="shared" ca="1" si="58"/>
        <v>genral work</v>
      </c>
      <c r="G171">
        <f t="shared" ca="1" si="59"/>
        <v>4</v>
      </c>
      <c r="H171">
        <f t="shared" ca="1" si="60"/>
        <v>0</v>
      </c>
      <c r="I171">
        <f t="shared" ca="1" si="61"/>
        <v>1</v>
      </c>
      <c r="J171">
        <f t="shared" ca="1" si="62"/>
        <v>2</v>
      </c>
      <c r="K171">
        <f t="shared" ca="1" si="63"/>
        <v>42234</v>
      </c>
      <c r="L171">
        <f t="shared" ca="1" si="64"/>
        <v>11</v>
      </c>
      <c r="M171" t="str">
        <f t="shared" ca="1" si="65"/>
        <v>Area 11</v>
      </c>
      <c r="N171">
        <f t="shared" ca="1" si="70"/>
        <v>168936</v>
      </c>
      <c r="O171">
        <f t="shared" ca="1" si="66"/>
        <v>60732.304720089298</v>
      </c>
      <c r="P171">
        <f t="shared" ca="1" si="71"/>
        <v>2321.2522918093555</v>
      </c>
      <c r="Q171">
        <f t="shared" ca="1" si="67"/>
        <v>1253</v>
      </c>
      <c r="R171">
        <f t="shared" ca="1" si="72"/>
        <v>21304.243394698882</v>
      </c>
      <c r="S171">
        <f t="shared" ca="1" si="73"/>
        <v>5705.7632699582409</v>
      </c>
      <c r="T171">
        <f t="shared" ca="1" si="74"/>
        <v>176963.01556176759</v>
      </c>
      <c r="U171">
        <f t="shared" ca="1" si="75"/>
        <v>83289.54811478818</v>
      </c>
      <c r="V171">
        <f t="shared" ca="1" si="76"/>
        <v>93673.467446979412</v>
      </c>
      <c r="X171" s="4">
        <f ca="1">IF(Table2[[#This Row],[Gnder]]="men",1,0)</f>
        <v>0</v>
      </c>
      <c r="Y171" s="5">
        <f ca="1">IF(Table2[[#This Row],[Gnder]]="women",1,0)</f>
        <v>1</v>
      </c>
      <c r="Z171" s="5"/>
      <c r="AA171" s="6"/>
      <c r="AB171" s="5"/>
      <c r="AC171" s="4">
        <f ca="1">IF(Table2[[#This Row],[field of work]]="teaching",1,0)</f>
        <v>0</v>
      </c>
      <c r="AD171" s="5">
        <f ca="1">IF(Table2[[#This Row],[field of work]]="health",1,0)</f>
        <v>0</v>
      </c>
      <c r="AE171" s="5">
        <f ca="1">IF(Table2[[#This Row],[field of work]]="IT",1,0)</f>
        <v>0</v>
      </c>
      <c r="AF171" s="5">
        <f ca="1">IF(Table2[[#This Row],[field of work]]="agriculture",1,0)</f>
        <v>0</v>
      </c>
      <c r="AG171" s="5">
        <f ca="1">IF(Table2[[#This Row],[field of work]]="contruction",1,0)</f>
        <v>0</v>
      </c>
      <c r="AH171" s="5">
        <f ca="1">IF(Table2[[#This Row],[field of work]]="genral work",1,0)</f>
        <v>1</v>
      </c>
      <c r="AI171" s="5"/>
      <c r="AJ171" s="5"/>
      <c r="AK171" s="5"/>
      <c r="AL171" s="5"/>
      <c r="AM171" s="5"/>
      <c r="AN171" s="6"/>
      <c r="AP171" s="16">
        <f t="shared" ca="1" si="68"/>
        <v>1160.6261459046777</v>
      </c>
      <c r="AQ171" s="6"/>
      <c r="AR171" s="4">
        <f ca="1">IF(Table2[[#This Row],[Value of a person]]&gt;$AS$6,1,0)</f>
        <v>1</v>
      </c>
      <c r="AS171" s="5"/>
      <c r="AT171" s="5"/>
      <c r="AU171" s="6"/>
      <c r="AV171" s="23">
        <f ca="1">Table2[[#This Row],[Mortage left]]/Table2[[#This Row],[Value of house]]</f>
        <v>0.35949889141502878</v>
      </c>
      <c r="AW171" s="5">
        <f t="shared" ca="1" si="69"/>
        <v>0</v>
      </c>
      <c r="AX171" s="5"/>
      <c r="AY171" s="5"/>
      <c r="AZ171" s="4">
        <f ca="1">IF(Table2[[#This Row],[Area ]]="Area 1",Table2[[#This Row],[income]],0)</f>
        <v>0</v>
      </c>
      <c r="BA171" s="5">
        <f ca="1">IF(Table2[[#This Row],[Area ]]="Area 2",Table2[[#This Row],[income]],0)</f>
        <v>0</v>
      </c>
      <c r="BB171" s="5">
        <f ca="1">IF(Table2[[#This Row],[Area ]]="Area 3",Table2[[#This Row],[income]],0)</f>
        <v>0</v>
      </c>
      <c r="BC171" s="5">
        <f ca="1">IF(Table2[[#This Row],[Area ]]="Area 4",Table2[[#This Row],[income]],0)</f>
        <v>0</v>
      </c>
      <c r="BD171" s="5">
        <f ca="1">IF(Table2[[#This Row],[Area ]]="Area 5",Table2[[#This Row],[income]],0)</f>
        <v>0</v>
      </c>
      <c r="BE171" s="5">
        <f ca="1">IF(Table2[[#This Row],[Area ]]="Area 6",Table2[[#This Row],[income]],0)</f>
        <v>0</v>
      </c>
      <c r="BF171" s="5">
        <f ca="1">IF(Table2[[#This Row],[Area ]]="Area 7",Table2[[#This Row],[income]],0)</f>
        <v>0</v>
      </c>
      <c r="BG171" s="5">
        <f ca="1">IF(Table2[[#This Row],[Area ]]="Area 8",Table2[[#This Row],[income]],0)</f>
        <v>0</v>
      </c>
      <c r="BH171" s="5">
        <f ca="1">IF(Table2[[#This Row],[Area ]]="Area 9",Table2[[#This Row],[income]],0)</f>
        <v>0</v>
      </c>
      <c r="BI171" s="5">
        <f ca="1">IF(Table2[[#This Row],[Area ]]="Area 10",Table2[[#This Row],[income]],0)</f>
        <v>0</v>
      </c>
      <c r="BJ171" s="5">
        <f ca="1">IF(Table2[[#This Row],[Area ]]="Area 6",Table2[[#This Row],[income]],0)</f>
        <v>0</v>
      </c>
      <c r="BK171" s="5">
        <f ca="1">IF(Table2[[#This Row],[Area ]]="Area 12",Table2[[#This Row],[income]],0)</f>
        <v>0</v>
      </c>
      <c r="BL171" s="5">
        <f ca="1">IF(Table2[[#This Row],[Area ]]="Area 13",Table2[[#This Row],[income]],0)</f>
        <v>0</v>
      </c>
      <c r="BM171" s="6">
        <f ca="1">IF(Table2[[#This Row],[Area ]]="Area 14",Table2[[#This Row],[income]],0)</f>
        <v>0</v>
      </c>
      <c r="BN171" s="4">
        <f ca="1">IF(Table2[[#This Row],[field of work]]="teaching",Table2[[#This Row],[income]],0)</f>
        <v>0</v>
      </c>
      <c r="BO171" s="5">
        <f ca="1">IF(Table2[[#This Row],[field of work]]="health",Table2[[#This Row],[income]],0)</f>
        <v>0</v>
      </c>
      <c r="BP171" s="5">
        <f ca="1">IF(Table2[[#This Row],[field of work]]="IT",Table2[[#This Row],[income]],0)</f>
        <v>0</v>
      </c>
      <c r="BQ171" s="5">
        <f ca="1">IF(Table2[[#This Row],[field of work]]="agriculture",Table2[[#This Row],[income]],0)</f>
        <v>0</v>
      </c>
      <c r="BR171" s="5">
        <f ca="1">IF(Table2[[#This Row],[field of work]]="contruction",Table2[[#This Row],[income]],0)</f>
        <v>0</v>
      </c>
      <c r="BS171" s="6">
        <f ca="1">IF(Table2[[#This Row],[field of work]]="genral work",Table2[[#This Row],[income]],0)</f>
        <v>42234</v>
      </c>
      <c r="BU171" s="4">
        <f ca="1">IF(Table2[[#This Row],[value of debts]]&gt;Table2[[#This Row],[income]],1,0)</f>
        <v>1</v>
      </c>
      <c r="BV171" s="6"/>
      <c r="BX171" s="4">
        <f ca="1">IF(Table2[[#This Row],[Net worth of person]]&gt;$BY$6,Table2[[#This Row],[age]],0)</f>
        <v>0</v>
      </c>
      <c r="BY171" s="6"/>
    </row>
    <row r="172" spans="2:77" x14ac:dyDescent="0.3">
      <c r="B172">
        <f t="shared" ca="1" si="55"/>
        <v>2</v>
      </c>
      <c r="C172" t="str">
        <f t="shared" ca="1" si="54"/>
        <v>women</v>
      </c>
      <c r="D172">
        <f t="shared" ca="1" si="56"/>
        <v>39</v>
      </c>
      <c r="E172">
        <f t="shared" ca="1" si="57"/>
        <v>2</v>
      </c>
      <c r="F172" t="str">
        <f t="shared" ca="1" si="58"/>
        <v>IT</v>
      </c>
      <c r="G172">
        <f t="shared" ca="1" si="59"/>
        <v>2</v>
      </c>
      <c r="H172">
        <f t="shared" ca="1" si="60"/>
        <v>0</v>
      </c>
      <c r="I172">
        <f t="shared" ca="1" si="61"/>
        <v>0</v>
      </c>
      <c r="J172">
        <f t="shared" ca="1" si="62"/>
        <v>2</v>
      </c>
      <c r="K172">
        <f t="shared" ca="1" si="63"/>
        <v>68344</v>
      </c>
      <c r="L172">
        <f t="shared" ca="1" si="64"/>
        <v>7</v>
      </c>
      <c r="M172" t="str">
        <f t="shared" ca="1" si="65"/>
        <v>Area 7</v>
      </c>
      <c r="N172">
        <f t="shared" ca="1" si="70"/>
        <v>205032</v>
      </c>
      <c r="O172">
        <f t="shared" ca="1" si="66"/>
        <v>153510.41738161721</v>
      </c>
      <c r="P172">
        <f t="shared" ca="1" si="71"/>
        <v>4210.9949882958044</v>
      </c>
      <c r="Q172">
        <f t="shared" ca="1" si="67"/>
        <v>3104</v>
      </c>
      <c r="R172">
        <f t="shared" ca="1" si="72"/>
        <v>104919.47216210247</v>
      </c>
      <c r="S172">
        <f t="shared" ca="1" si="73"/>
        <v>13646.617932301819</v>
      </c>
      <c r="T172">
        <f t="shared" ca="1" si="74"/>
        <v>222889.61292059763</v>
      </c>
      <c r="U172">
        <f t="shared" ca="1" si="75"/>
        <v>261533.88954371968</v>
      </c>
      <c r="V172">
        <f t="shared" ca="1" si="76"/>
        <v>-38644.276623122045</v>
      </c>
      <c r="X172" s="4">
        <f ca="1">IF(Table2[[#This Row],[Gnder]]="men",1,0)</f>
        <v>0</v>
      </c>
      <c r="Y172" s="5">
        <f ca="1">IF(Table2[[#This Row],[Gnder]]="women",1,0)</f>
        <v>1</v>
      </c>
      <c r="Z172" s="5"/>
      <c r="AA172" s="6"/>
      <c r="AB172" s="5"/>
      <c r="AC172" s="4">
        <f ca="1">IF(Table2[[#This Row],[field of work]]="teaching",1,0)</f>
        <v>0</v>
      </c>
      <c r="AD172" s="5">
        <f ca="1">IF(Table2[[#This Row],[field of work]]="health",1,0)</f>
        <v>0</v>
      </c>
      <c r="AE172" s="5">
        <f ca="1">IF(Table2[[#This Row],[field of work]]="IT",1,0)</f>
        <v>1</v>
      </c>
      <c r="AF172" s="5">
        <f ca="1">IF(Table2[[#This Row],[field of work]]="agriculture",1,0)</f>
        <v>0</v>
      </c>
      <c r="AG172" s="5">
        <f ca="1">IF(Table2[[#This Row],[field of work]]="contruction",1,0)</f>
        <v>0</v>
      </c>
      <c r="AH172" s="5">
        <f ca="1">IF(Table2[[#This Row],[field of work]]="genral work",1,0)</f>
        <v>0</v>
      </c>
      <c r="AI172" s="5"/>
      <c r="AJ172" s="5"/>
      <c r="AK172" s="5"/>
      <c r="AL172" s="5"/>
      <c r="AM172" s="5"/>
      <c r="AN172" s="6"/>
      <c r="AP172" s="16">
        <f t="shared" ca="1" si="68"/>
        <v>2105.4974941479022</v>
      </c>
      <c r="AQ172" s="6"/>
      <c r="AR172" s="4">
        <f ca="1">IF(Table2[[#This Row],[Value of a person]]&gt;$AS$6,1,0)</f>
        <v>1</v>
      </c>
      <c r="AS172" s="5"/>
      <c r="AT172" s="5"/>
      <c r="AU172" s="6"/>
      <c r="AV172" s="23">
        <f ca="1">Table2[[#This Row],[Mortage left]]/Table2[[#This Row],[Value of house]]</f>
        <v>0.74871443180389996</v>
      </c>
      <c r="AW172" s="5">
        <f t="shared" ca="1" si="69"/>
        <v>0</v>
      </c>
      <c r="AX172" s="5"/>
      <c r="AY172" s="5"/>
      <c r="AZ172" s="4">
        <f ca="1">IF(Table2[[#This Row],[Area ]]="Area 1",Table2[[#This Row],[income]],0)</f>
        <v>0</v>
      </c>
      <c r="BA172" s="5">
        <f ca="1">IF(Table2[[#This Row],[Area ]]="Area 2",Table2[[#This Row],[income]],0)</f>
        <v>0</v>
      </c>
      <c r="BB172" s="5">
        <f ca="1">IF(Table2[[#This Row],[Area ]]="Area 3",Table2[[#This Row],[income]],0)</f>
        <v>0</v>
      </c>
      <c r="BC172" s="5">
        <f ca="1">IF(Table2[[#This Row],[Area ]]="Area 4",Table2[[#This Row],[income]],0)</f>
        <v>0</v>
      </c>
      <c r="BD172" s="5">
        <f ca="1">IF(Table2[[#This Row],[Area ]]="Area 5",Table2[[#This Row],[income]],0)</f>
        <v>0</v>
      </c>
      <c r="BE172" s="5">
        <f ca="1">IF(Table2[[#This Row],[Area ]]="Area 6",Table2[[#This Row],[income]],0)</f>
        <v>0</v>
      </c>
      <c r="BF172" s="5">
        <f ca="1">IF(Table2[[#This Row],[Area ]]="Area 7",Table2[[#This Row],[income]],0)</f>
        <v>68344</v>
      </c>
      <c r="BG172" s="5">
        <f ca="1">IF(Table2[[#This Row],[Area ]]="Area 8",Table2[[#This Row],[income]],0)</f>
        <v>0</v>
      </c>
      <c r="BH172" s="5">
        <f ca="1">IF(Table2[[#This Row],[Area ]]="Area 9",Table2[[#This Row],[income]],0)</f>
        <v>0</v>
      </c>
      <c r="BI172" s="5">
        <f ca="1">IF(Table2[[#This Row],[Area ]]="Area 10",Table2[[#This Row],[income]],0)</f>
        <v>0</v>
      </c>
      <c r="BJ172" s="5">
        <f ca="1">IF(Table2[[#This Row],[Area ]]="Area 6",Table2[[#This Row],[income]],0)</f>
        <v>0</v>
      </c>
      <c r="BK172" s="5">
        <f ca="1">IF(Table2[[#This Row],[Area ]]="Area 12",Table2[[#This Row],[income]],0)</f>
        <v>0</v>
      </c>
      <c r="BL172" s="5">
        <f ca="1">IF(Table2[[#This Row],[Area ]]="Area 13",Table2[[#This Row],[income]],0)</f>
        <v>0</v>
      </c>
      <c r="BM172" s="6">
        <f ca="1">IF(Table2[[#This Row],[Area ]]="Area 14",Table2[[#This Row],[income]],0)</f>
        <v>0</v>
      </c>
      <c r="BN172" s="4">
        <f ca="1">IF(Table2[[#This Row],[field of work]]="teaching",Table2[[#This Row],[income]],0)</f>
        <v>0</v>
      </c>
      <c r="BO172" s="5">
        <f ca="1">IF(Table2[[#This Row],[field of work]]="health",Table2[[#This Row],[income]],0)</f>
        <v>0</v>
      </c>
      <c r="BP172" s="5">
        <f ca="1">IF(Table2[[#This Row],[field of work]]="IT",Table2[[#This Row],[income]],0)</f>
        <v>68344</v>
      </c>
      <c r="BQ172" s="5">
        <f ca="1">IF(Table2[[#This Row],[field of work]]="agriculture",Table2[[#This Row],[income]],0)</f>
        <v>0</v>
      </c>
      <c r="BR172" s="5">
        <f ca="1">IF(Table2[[#This Row],[field of work]]="contruction",Table2[[#This Row],[income]],0)</f>
        <v>0</v>
      </c>
      <c r="BS172" s="6">
        <f ca="1">IF(Table2[[#This Row],[field of work]]="genral work",Table2[[#This Row],[income]],0)</f>
        <v>0</v>
      </c>
      <c r="BU172" s="4">
        <f ca="1">IF(Table2[[#This Row],[value of debts]]&gt;Table2[[#This Row],[income]],1,0)</f>
        <v>1</v>
      </c>
      <c r="BV172" s="6"/>
      <c r="BX172" s="4">
        <f ca="1">IF(Table2[[#This Row],[Net worth of person]]&gt;$BY$6,Table2[[#This Row],[age]],0)</f>
        <v>0</v>
      </c>
      <c r="BY172" s="6"/>
    </row>
    <row r="173" spans="2:77" x14ac:dyDescent="0.3">
      <c r="B173">
        <f t="shared" ca="1" si="55"/>
        <v>1</v>
      </c>
      <c r="C173" t="str">
        <f t="shared" ca="1" si="54"/>
        <v>men</v>
      </c>
      <c r="D173">
        <f t="shared" ca="1" si="56"/>
        <v>25</v>
      </c>
      <c r="E173">
        <f t="shared" ca="1" si="57"/>
        <v>3</v>
      </c>
      <c r="F173" t="str">
        <f t="shared" ca="1" si="58"/>
        <v>teaching</v>
      </c>
      <c r="G173">
        <f t="shared" ca="1" si="59"/>
        <v>5</v>
      </c>
      <c r="H173">
        <f t="shared" ca="1" si="60"/>
        <v>0</v>
      </c>
      <c r="I173">
        <f t="shared" ca="1" si="61"/>
        <v>3</v>
      </c>
      <c r="J173">
        <f t="shared" ca="1" si="62"/>
        <v>3</v>
      </c>
      <c r="K173">
        <f t="shared" ca="1" si="63"/>
        <v>55762</v>
      </c>
      <c r="L173">
        <f t="shared" ca="1" si="64"/>
        <v>13</v>
      </c>
      <c r="M173" t="str">
        <f t="shared" ca="1" si="65"/>
        <v>Area 13</v>
      </c>
      <c r="N173">
        <f t="shared" ca="1" si="70"/>
        <v>167286</v>
      </c>
      <c r="O173">
        <f t="shared" ca="1" si="66"/>
        <v>158267.67828073367</v>
      </c>
      <c r="P173">
        <f t="shared" ca="1" si="71"/>
        <v>10481.378153068055</v>
      </c>
      <c r="Q173">
        <f t="shared" ca="1" si="67"/>
        <v>4487</v>
      </c>
      <c r="R173">
        <f t="shared" ca="1" si="72"/>
        <v>2166.0919621098819</v>
      </c>
      <c r="S173">
        <f t="shared" ca="1" si="73"/>
        <v>25062.378680117203</v>
      </c>
      <c r="T173">
        <f t="shared" ca="1" si="74"/>
        <v>202829.75683318524</v>
      </c>
      <c r="U173">
        <f t="shared" ca="1" si="75"/>
        <v>164920.77024284354</v>
      </c>
      <c r="V173">
        <f t="shared" ca="1" si="76"/>
        <v>37908.986590341694</v>
      </c>
      <c r="X173" s="4">
        <f ca="1">IF(Table2[[#This Row],[Gnder]]="men",1,0)</f>
        <v>1</v>
      </c>
      <c r="Y173" s="5">
        <f ca="1">IF(Table2[[#This Row],[Gnder]]="women",1,0)</f>
        <v>0</v>
      </c>
      <c r="Z173" s="5"/>
      <c r="AA173" s="6"/>
      <c r="AB173" s="5"/>
      <c r="AC173" s="4">
        <f ca="1">IF(Table2[[#This Row],[field of work]]="teaching",1,0)</f>
        <v>1</v>
      </c>
      <c r="AD173" s="5">
        <f ca="1">IF(Table2[[#This Row],[field of work]]="health",1,0)</f>
        <v>0</v>
      </c>
      <c r="AE173" s="5">
        <f ca="1">IF(Table2[[#This Row],[field of work]]="IT",1,0)</f>
        <v>0</v>
      </c>
      <c r="AF173" s="5">
        <f ca="1">IF(Table2[[#This Row],[field of work]]="agriculture",1,0)</f>
        <v>0</v>
      </c>
      <c r="AG173" s="5">
        <f ca="1">IF(Table2[[#This Row],[field of work]]="contruction",1,0)</f>
        <v>0</v>
      </c>
      <c r="AH173" s="5">
        <f ca="1">IF(Table2[[#This Row],[field of work]]="genral work",1,0)</f>
        <v>0</v>
      </c>
      <c r="AI173" s="5"/>
      <c r="AJ173" s="5"/>
      <c r="AK173" s="5"/>
      <c r="AL173" s="5"/>
      <c r="AM173" s="5"/>
      <c r="AN173" s="6"/>
      <c r="AP173" s="16">
        <f t="shared" ca="1" si="68"/>
        <v>3493.7927176893518</v>
      </c>
      <c r="AQ173" s="6"/>
      <c r="AR173" s="4">
        <f ca="1">IF(Table2[[#This Row],[Value of a person]]&gt;$AS$6,1,0)</f>
        <v>1</v>
      </c>
      <c r="AS173" s="5"/>
      <c r="AT173" s="5"/>
      <c r="AU173" s="6"/>
      <c r="AV173" s="23">
        <f ca="1">Table2[[#This Row],[Mortage left]]/Table2[[#This Row],[Value of house]]</f>
        <v>0.94609039776630244</v>
      </c>
      <c r="AW173" s="5">
        <f t="shared" ca="1" si="69"/>
        <v>0</v>
      </c>
      <c r="AX173" s="5"/>
      <c r="AY173" s="5"/>
      <c r="AZ173" s="4">
        <f ca="1">IF(Table2[[#This Row],[Area ]]="Area 1",Table2[[#This Row],[income]],0)</f>
        <v>0</v>
      </c>
      <c r="BA173" s="5">
        <f ca="1">IF(Table2[[#This Row],[Area ]]="Area 2",Table2[[#This Row],[income]],0)</f>
        <v>0</v>
      </c>
      <c r="BB173" s="5">
        <f ca="1">IF(Table2[[#This Row],[Area ]]="Area 3",Table2[[#This Row],[income]],0)</f>
        <v>0</v>
      </c>
      <c r="BC173" s="5">
        <f ca="1">IF(Table2[[#This Row],[Area ]]="Area 4",Table2[[#This Row],[income]],0)</f>
        <v>0</v>
      </c>
      <c r="BD173" s="5">
        <f ca="1">IF(Table2[[#This Row],[Area ]]="Area 5",Table2[[#This Row],[income]],0)</f>
        <v>0</v>
      </c>
      <c r="BE173" s="5">
        <f ca="1">IF(Table2[[#This Row],[Area ]]="Area 6",Table2[[#This Row],[income]],0)</f>
        <v>0</v>
      </c>
      <c r="BF173" s="5">
        <f ca="1">IF(Table2[[#This Row],[Area ]]="Area 7",Table2[[#This Row],[income]],0)</f>
        <v>0</v>
      </c>
      <c r="BG173" s="5">
        <f ca="1">IF(Table2[[#This Row],[Area ]]="Area 8",Table2[[#This Row],[income]],0)</f>
        <v>0</v>
      </c>
      <c r="BH173" s="5">
        <f ca="1">IF(Table2[[#This Row],[Area ]]="Area 9",Table2[[#This Row],[income]],0)</f>
        <v>0</v>
      </c>
      <c r="BI173" s="5">
        <f ca="1">IF(Table2[[#This Row],[Area ]]="Area 10",Table2[[#This Row],[income]],0)</f>
        <v>0</v>
      </c>
      <c r="BJ173" s="5">
        <f ca="1">IF(Table2[[#This Row],[Area ]]="Area 6",Table2[[#This Row],[income]],0)</f>
        <v>0</v>
      </c>
      <c r="BK173" s="5">
        <f ca="1">IF(Table2[[#This Row],[Area ]]="Area 12",Table2[[#This Row],[income]],0)</f>
        <v>0</v>
      </c>
      <c r="BL173" s="5">
        <f ca="1">IF(Table2[[#This Row],[Area ]]="Area 13",Table2[[#This Row],[income]],0)</f>
        <v>55762</v>
      </c>
      <c r="BM173" s="6">
        <f ca="1">IF(Table2[[#This Row],[Area ]]="Area 14",Table2[[#This Row],[income]],0)</f>
        <v>0</v>
      </c>
      <c r="BN173" s="4">
        <f ca="1">IF(Table2[[#This Row],[field of work]]="teaching",Table2[[#This Row],[income]],0)</f>
        <v>55762</v>
      </c>
      <c r="BO173" s="5">
        <f ca="1">IF(Table2[[#This Row],[field of work]]="health",Table2[[#This Row],[income]],0)</f>
        <v>0</v>
      </c>
      <c r="BP173" s="5">
        <f ca="1">IF(Table2[[#This Row],[field of work]]="IT",Table2[[#This Row],[income]],0)</f>
        <v>0</v>
      </c>
      <c r="BQ173" s="5">
        <f ca="1">IF(Table2[[#This Row],[field of work]]="agriculture",Table2[[#This Row],[income]],0)</f>
        <v>0</v>
      </c>
      <c r="BR173" s="5">
        <f ca="1">IF(Table2[[#This Row],[field of work]]="contruction",Table2[[#This Row],[income]],0)</f>
        <v>0</v>
      </c>
      <c r="BS173" s="6">
        <f ca="1">IF(Table2[[#This Row],[field of work]]="genral work",Table2[[#This Row],[income]],0)</f>
        <v>0</v>
      </c>
      <c r="BU173" s="4">
        <f ca="1">IF(Table2[[#This Row],[value of debts]]&gt;Table2[[#This Row],[income]],1,0)</f>
        <v>1</v>
      </c>
      <c r="BV173" s="6"/>
      <c r="BX173" s="4">
        <f ca="1">IF(Table2[[#This Row],[Net worth of person]]&gt;$BY$6,Table2[[#This Row],[age]],0)</f>
        <v>0</v>
      </c>
      <c r="BY173" s="6"/>
    </row>
    <row r="174" spans="2:77" x14ac:dyDescent="0.3">
      <c r="B174">
        <f t="shared" ca="1" si="55"/>
        <v>1</v>
      </c>
      <c r="C174" t="str">
        <f t="shared" ca="1" si="54"/>
        <v>men</v>
      </c>
      <c r="D174">
        <f t="shared" ca="1" si="56"/>
        <v>39</v>
      </c>
      <c r="E174">
        <f t="shared" ca="1" si="57"/>
        <v>1</v>
      </c>
      <c r="F174" t="str">
        <f t="shared" ca="1" si="58"/>
        <v>health</v>
      </c>
      <c r="G174">
        <f t="shared" ca="1" si="59"/>
        <v>1</v>
      </c>
      <c r="H174">
        <f t="shared" ca="1" si="60"/>
        <v>0</v>
      </c>
      <c r="I174">
        <f t="shared" ca="1" si="61"/>
        <v>4</v>
      </c>
      <c r="J174">
        <f t="shared" ca="1" si="62"/>
        <v>1</v>
      </c>
      <c r="K174">
        <f t="shared" ca="1" si="63"/>
        <v>44311</v>
      </c>
      <c r="L174">
        <f t="shared" ca="1" si="64"/>
        <v>8</v>
      </c>
      <c r="M174" t="str">
        <f t="shared" ca="1" si="65"/>
        <v>Area 8</v>
      </c>
      <c r="N174">
        <f t="shared" ca="1" si="70"/>
        <v>265866</v>
      </c>
      <c r="O174">
        <f t="shared" ca="1" si="66"/>
        <v>156151.69683004249</v>
      </c>
      <c r="P174">
        <f t="shared" ca="1" si="71"/>
        <v>34590.315598167574</v>
      </c>
      <c r="Q174">
        <f t="shared" ca="1" si="67"/>
        <v>3487</v>
      </c>
      <c r="R174">
        <f t="shared" ca="1" si="72"/>
        <v>87192.350882832441</v>
      </c>
      <c r="S174">
        <f t="shared" ca="1" si="73"/>
        <v>1007.9053764124661</v>
      </c>
      <c r="T174">
        <f t="shared" ca="1" si="74"/>
        <v>301464.22097458004</v>
      </c>
      <c r="U174">
        <f t="shared" ca="1" si="75"/>
        <v>246831.04771287495</v>
      </c>
      <c r="V174">
        <f t="shared" ca="1" si="76"/>
        <v>54633.173261705087</v>
      </c>
      <c r="X174" s="4">
        <f ca="1">IF(Table2[[#This Row],[Gnder]]="men",1,0)</f>
        <v>1</v>
      </c>
      <c r="Y174" s="5">
        <f ca="1">IF(Table2[[#This Row],[Gnder]]="women",1,0)</f>
        <v>0</v>
      </c>
      <c r="Z174" s="5"/>
      <c r="AA174" s="6"/>
      <c r="AB174" s="5"/>
      <c r="AC174" s="4">
        <f ca="1">IF(Table2[[#This Row],[field of work]]="teaching",1,0)</f>
        <v>0</v>
      </c>
      <c r="AD174" s="5">
        <f ca="1">IF(Table2[[#This Row],[field of work]]="health",1,0)</f>
        <v>1</v>
      </c>
      <c r="AE174" s="5">
        <f ca="1">IF(Table2[[#This Row],[field of work]]="IT",1,0)</f>
        <v>0</v>
      </c>
      <c r="AF174" s="5">
        <f ca="1">IF(Table2[[#This Row],[field of work]]="agriculture",1,0)</f>
        <v>0</v>
      </c>
      <c r="AG174" s="5">
        <f ca="1">IF(Table2[[#This Row],[field of work]]="contruction",1,0)</f>
        <v>0</v>
      </c>
      <c r="AH174" s="5">
        <f ca="1">IF(Table2[[#This Row],[field of work]]="genral work",1,0)</f>
        <v>0</v>
      </c>
      <c r="AI174" s="5"/>
      <c r="AJ174" s="5"/>
      <c r="AK174" s="5"/>
      <c r="AL174" s="5"/>
      <c r="AM174" s="5"/>
      <c r="AN174" s="6"/>
      <c r="AP174" s="16">
        <f t="shared" ca="1" si="68"/>
        <v>34590.315598167574</v>
      </c>
      <c r="AQ174" s="6"/>
      <c r="AR174" s="4">
        <f ca="1">IF(Table2[[#This Row],[Value of a person]]&gt;$AS$6,1,0)</f>
        <v>1</v>
      </c>
      <c r="AS174" s="5"/>
      <c r="AT174" s="5"/>
      <c r="AU174" s="6"/>
      <c r="AV174" s="23">
        <f ca="1">Table2[[#This Row],[Mortage left]]/Table2[[#This Row],[Value of house]]</f>
        <v>0.5873323284287667</v>
      </c>
      <c r="AW174" s="5">
        <f t="shared" ca="1" si="69"/>
        <v>0</v>
      </c>
      <c r="AX174" s="5"/>
      <c r="AY174" s="5"/>
      <c r="AZ174" s="4">
        <f ca="1">IF(Table2[[#This Row],[Area ]]="Area 1",Table2[[#This Row],[income]],0)</f>
        <v>0</v>
      </c>
      <c r="BA174" s="5">
        <f ca="1">IF(Table2[[#This Row],[Area ]]="Area 2",Table2[[#This Row],[income]],0)</f>
        <v>0</v>
      </c>
      <c r="BB174" s="5">
        <f ca="1">IF(Table2[[#This Row],[Area ]]="Area 3",Table2[[#This Row],[income]],0)</f>
        <v>0</v>
      </c>
      <c r="BC174" s="5">
        <f ca="1">IF(Table2[[#This Row],[Area ]]="Area 4",Table2[[#This Row],[income]],0)</f>
        <v>0</v>
      </c>
      <c r="BD174" s="5">
        <f ca="1">IF(Table2[[#This Row],[Area ]]="Area 5",Table2[[#This Row],[income]],0)</f>
        <v>0</v>
      </c>
      <c r="BE174" s="5">
        <f ca="1">IF(Table2[[#This Row],[Area ]]="Area 6",Table2[[#This Row],[income]],0)</f>
        <v>0</v>
      </c>
      <c r="BF174" s="5">
        <f ca="1">IF(Table2[[#This Row],[Area ]]="Area 7",Table2[[#This Row],[income]],0)</f>
        <v>0</v>
      </c>
      <c r="BG174" s="5">
        <f ca="1">IF(Table2[[#This Row],[Area ]]="Area 8",Table2[[#This Row],[income]],0)</f>
        <v>44311</v>
      </c>
      <c r="BH174" s="5">
        <f ca="1">IF(Table2[[#This Row],[Area ]]="Area 9",Table2[[#This Row],[income]],0)</f>
        <v>0</v>
      </c>
      <c r="BI174" s="5">
        <f ca="1">IF(Table2[[#This Row],[Area ]]="Area 10",Table2[[#This Row],[income]],0)</f>
        <v>0</v>
      </c>
      <c r="BJ174" s="5">
        <f ca="1">IF(Table2[[#This Row],[Area ]]="Area 6",Table2[[#This Row],[income]],0)</f>
        <v>0</v>
      </c>
      <c r="BK174" s="5">
        <f ca="1">IF(Table2[[#This Row],[Area ]]="Area 12",Table2[[#This Row],[income]],0)</f>
        <v>0</v>
      </c>
      <c r="BL174" s="5">
        <f ca="1">IF(Table2[[#This Row],[Area ]]="Area 13",Table2[[#This Row],[income]],0)</f>
        <v>0</v>
      </c>
      <c r="BM174" s="6">
        <f ca="1">IF(Table2[[#This Row],[Area ]]="Area 14",Table2[[#This Row],[income]],0)</f>
        <v>0</v>
      </c>
      <c r="BN174" s="4">
        <f ca="1">IF(Table2[[#This Row],[field of work]]="teaching",Table2[[#This Row],[income]],0)</f>
        <v>0</v>
      </c>
      <c r="BO174" s="5">
        <f ca="1">IF(Table2[[#This Row],[field of work]]="health",Table2[[#This Row],[income]],0)</f>
        <v>44311</v>
      </c>
      <c r="BP174" s="5">
        <f ca="1">IF(Table2[[#This Row],[field of work]]="IT",Table2[[#This Row],[income]],0)</f>
        <v>0</v>
      </c>
      <c r="BQ174" s="5">
        <f ca="1">IF(Table2[[#This Row],[field of work]]="agriculture",Table2[[#This Row],[income]],0)</f>
        <v>0</v>
      </c>
      <c r="BR174" s="5">
        <f ca="1">IF(Table2[[#This Row],[field of work]]="contruction",Table2[[#This Row],[income]],0)</f>
        <v>0</v>
      </c>
      <c r="BS174" s="6">
        <f ca="1">IF(Table2[[#This Row],[field of work]]="genral work",Table2[[#This Row],[income]],0)</f>
        <v>0</v>
      </c>
      <c r="BU174" s="4">
        <f ca="1">IF(Table2[[#This Row],[value of debts]]&gt;Table2[[#This Row],[income]],1,0)</f>
        <v>1</v>
      </c>
      <c r="BV174" s="6"/>
      <c r="BX174" s="4">
        <f ca="1">IF(Table2[[#This Row],[Net worth of person]]&gt;$BY$6,Table2[[#This Row],[age]],0)</f>
        <v>0</v>
      </c>
      <c r="BY174" s="6"/>
    </row>
    <row r="175" spans="2:77" x14ac:dyDescent="0.3">
      <c r="B175">
        <f t="shared" ca="1" si="55"/>
        <v>2</v>
      </c>
      <c r="C175" t="str">
        <f t="shared" ca="1" si="54"/>
        <v>women</v>
      </c>
      <c r="D175">
        <f t="shared" ca="1" si="56"/>
        <v>35</v>
      </c>
      <c r="E175">
        <f t="shared" ca="1" si="57"/>
        <v>1</v>
      </c>
      <c r="F175" t="str">
        <f t="shared" ca="1" si="58"/>
        <v>health</v>
      </c>
      <c r="G175">
        <f t="shared" ca="1" si="59"/>
        <v>4</v>
      </c>
      <c r="H175">
        <f t="shared" ca="1" si="60"/>
        <v>0</v>
      </c>
      <c r="I175">
        <f t="shared" ca="1" si="61"/>
        <v>3</v>
      </c>
      <c r="J175">
        <f t="shared" ca="1" si="62"/>
        <v>1</v>
      </c>
      <c r="K175">
        <f t="shared" ca="1" si="63"/>
        <v>53494</v>
      </c>
      <c r="L175">
        <f t="shared" ca="1" si="64"/>
        <v>8</v>
      </c>
      <c r="M175" t="str">
        <f t="shared" ca="1" si="65"/>
        <v>Area 8</v>
      </c>
      <c r="N175">
        <f t="shared" ca="1" si="70"/>
        <v>320964</v>
      </c>
      <c r="O175">
        <f t="shared" ca="1" si="66"/>
        <v>34760.889521102989</v>
      </c>
      <c r="P175">
        <f t="shared" ca="1" si="71"/>
        <v>51353.719238974001</v>
      </c>
      <c r="Q175">
        <f t="shared" ca="1" si="67"/>
        <v>7708</v>
      </c>
      <c r="R175">
        <f t="shared" ca="1" si="72"/>
        <v>62170.824541742426</v>
      </c>
      <c r="S175">
        <f t="shared" ca="1" si="73"/>
        <v>75861.456419453505</v>
      </c>
      <c r="T175">
        <f t="shared" ca="1" si="74"/>
        <v>448179.17565842747</v>
      </c>
      <c r="U175">
        <f t="shared" ca="1" si="75"/>
        <v>104639.71406284542</v>
      </c>
      <c r="V175">
        <f t="shared" ca="1" si="76"/>
        <v>343539.46159558208</v>
      </c>
      <c r="X175" s="4">
        <f ca="1">IF(Table2[[#This Row],[Gnder]]="men",1,0)</f>
        <v>0</v>
      </c>
      <c r="Y175" s="5">
        <f ca="1">IF(Table2[[#This Row],[Gnder]]="women",1,0)</f>
        <v>1</v>
      </c>
      <c r="Z175" s="5"/>
      <c r="AA175" s="6"/>
      <c r="AB175" s="5"/>
      <c r="AC175" s="4">
        <f ca="1">IF(Table2[[#This Row],[field of work]]="teaching",1,0)</f>
        <v>0</v>
      </c>
      <c r="AD175" s="5">
        <f ca="1">IF(Table2[[#This Row],[field of work]]="health",1,0)</f>
        <v>1</v>
      </c>
      <c r="AE175" s="5">
        <f ca="1">IF(Table2[[#This Row],[field of work]]="IT",1,0)</f>
        <v>0</v>
      </c>
      <c r="AF175" s="5">
        <f ca="1">IF(Table2[[#This Row],[field of work]]="agriculture",1,0)</f>
        <v>0</v>
      </c>
      <c r="AG175" s="5">
        <f ca="1">IF(Table2[[#This Row],[field of work]]="contruction",1,0)</f>
        <v>0</v>
      </c>
      <c r="AH175" s="5">
        <f ca="1">IF(Table2[[#This Row],[field of work]]="genral work",1,0)</f>
        <v>0</v>
      </c>
      <c r="AI175" s="5"/>
      <c r="AJ175" s="5"/>
      <c r="AK175" s="5"/>
      <c r="AL175" s="5"/>
      <c r="AM175" s="5"/>
      <c r="AN175" s="6"/>
      <c r="AP175" s="16">
        <f t="shared" ca="1" si="68"/>
        <v>51353.719238974001</v>
      </c>
      <c r="AQ175" s="6"/>
      <c r="AR175" s="4">
        <f ca="1">IF(Table2[[#This Row],[Value of a person]]&gt;$AS$6,1,0)</f>
        <v>1</v>
      </c>
      <c r="AS175" s="5"/>
      <c r="AT175" s="5"/>
      <c r="AU175" s="6"/>
      <c r="AV175" s="23">
        <f ca="1">Table2[[#This Row],[Mortage left]]/Table2[[#This Row],[Value of house]]</f>
        <v>0.10830152142016858</v>
      </c>
      <c r="AW175" s="5">
        <f t="shared" ca="1" si="69"/>
        <v>1</v>
      </c>
      <c r="AX175" s="5"/>
      <c r="AY175" s="5"/>
      <c r="AZ175" s="4">
        <f ca="1">IF(Table2[[#This Row],[Area ]]="Area 1",Table2[[#This Row],[income]],0)</f>
        <v>0</v>
      </c>
      <c r="BA175" s="5">
        <f ca="1">IF(Table2[[#This Row],[Area ]]="Area 2",Table2[[#This Row],[income]],0)</f>
        <v>0</v>
      </c>
      <c r="BB175" s="5">
        <f ca="1">IF(Table2[[#This Row],[Area ]]="Area 3",Table2[[#This Row],[income]],0)</f>
        <v>0</v>
      </c>
      <c r="BC175" s="5">
        <f ca="1">IF(Table2[[#This Row],[Area ]]="Area 4",Table2[[#This Row],[income]],0)</f>
        <v>0</v>
      </c>
      <c r="BD175" s="5">
        <f ca="1">IF(Table2[[#This Row],[Area ]]="Area 5",Table2[[#This Row],[income]],0)</f>
        <v>0</v>
      </c>
      <c r="BE175" s="5">
        <f ca="1">IF(Table2[[#This Row],[Area ]]="Area 6",Table2[[#This Row],[income]],0)</f>
        <v>0</v>
      </c>
      <c r="BF175" s="5">
        <f ca="1">IF(Table2[[#This Row],[Area ]]="Area 7",Table2[[#This Row],[income]],0)</f>
        <v>0</v>
      </c>
      <c r="BG175" s="5">
        <f ca="1">IF(Table2[[#This Row],[Area ]]="Area 8",Table2[[#This Row],[income]],0)</f>
        <v>53494</v>
      </c>
      <c r="BH175" s="5">
        <f ca="1">IF(Table2[[#This Row],[Area ]]="Area 9",Table2[[#This Row],[income]],0)</f>
        <v>0</v>
      </c>
      <c r="BI175" s="5">
        <f ca="1">IF(Table2[[#This Row],[Area ]]="Area 10",Table2[[#This Row],[income]],0)</f>
        <v>0</v>
      </c>
      <c r="BJ175" s="5">
        <f ca="1">IF(Table2[[#This Row],[Area ]]="Area 6",Table2[[#This Row],[income]],0)</f>
        <v>0</v>
      </c>
      <c r="BK175" s="5">
        <f ca="1">IF(Table2[[#This Row],[Area ]]="Area 12",Table2[[#This Row],[income]],0)</f>
        <v>0</v>
      </c>
      <c r="BL175" s="5">
        <f ca="1">IF(Table2[[#This Row],[Area ]]="Area 13",Table2[[#This Row],[income]],0)</f>
        <v>0</v>
      </c>
      <c r="BM175" s="6">
        <f ca="1">IF(Table2[[#This Row],[Area ]]="Area 14",Table2[[#This Row],[income]],0)</f>
        <v>0</v>
      </c>
      <c r="BN175" s="4">
        <f ca="1">IF(Table2[[#This Row],[field of work]]="teaching",Table2[[#This Row],[income]],0)</f>
        <v>0</v>
      </c>
      <c r="BO175" s="5">
        <f ca="1">IF(Table2[[#This Row],[field of work]]="health",Table2[[#This Row],[income]],0)</f>
        <v>53494</v>
      </c>
      <c r="BP175" s="5">
        <f ca="1">IF(Table2[[#This Row],[field of work]]="IT",Table2[[#This Row],[income]],0)</f>
        <v>0</v>
      </c>
      <c r="BQ175" s="5">
        <f ca="1">IF(Table2[[#This Row],[field of work]]="agriculture",Table2[[#This Row],[income]],0)</f>
        <v>0</v>
      </c>
      <c r="BR175" s="5">
        <f ca="1">IF(Table2[[#This Row],[field of work]]="contruction",Table2[[#This Row],[income]],0)</f>
        <v>0</v>
      </c>
      <c r="BS175" s="6">
        <f ca="1">IF(Table2[[#This Row],[field of work]]="genral work",Table2[[#This Row],[income]],0)</f>
        <v>0</v>
      </c>
      <c r="BU175" s="4">
        <f ca="1">IF(Table2[[#This Row],[value of debts]]&gt;Table2[[#This Row],[income]],1,0)</f>
        <v>1</v>
      </c>
      <c r="BV175" s="6"/>
      <c r="BX175" s="4">
        <f ca="1">IF(Table2[[#This Row],[Net worth of person]]&gt;$BY$6,Table2[[#This Row],[age]],0)</f>
        <v>35</v>
      </c>
      <c r="BY175" s="6"/>
    </row>
    <row r="176" spans="2:77" x14ac:dyDescent="0.3">
      <c r="B176">
        <f t="shared" ca="1" si="55"/>
        <v>1</v>
      </c>
      <c r="C176" t="str">
        <f t="shared" ca="1" si="54"/>
        <v>men</v>
      </c>
      <c r="D176">
        <f t="shared" ca="1" si="56"/>
        <v>40</v>
      </c>
      <c r="E176">
        <f t="shared" ca="1" si="57"/>
        <v>5</v>
      </c>
      <c r="F176" t="str">
        <f t="shared" ca="1" si="58"/>
        <v>agriculture</v>
      </c>
      <c r="G176">
        <f t="shared" ca="1" si="59"/>
        <v>5</v>
      </c>
      <c r="H176">
        <f t="shared" ca="1" si="60"/>
        <v>0</v>
      </c>
      <c r="I176">
        <f t="shared" ca="1" si="61"/>
        <v>0</v>
      </c>
      <c r="J176">
        <f t="shared" ca="1" si="62"/>
        <v>2</v>
      </c>
      <c r="K176">
        <f t="shared" ca="1" si="63"/>
        <v>66811</v>
      </c>
      <c r="L176">
        <f t="shared" ca="1" si="64"/>
        <v>3</v>
      </c>
      <c r="M176" t="str">
        <f t="shared" ca="1" si="65"/>
        <v>Area 3</v>
      </c>
      <c r="N176">
        <f t="shared" ca="1" si="70"/>
        <v>267244</v>
      </c>
      <c r="O176">
        <f t="shared" ca="1" si="66"/>
        <v>21849.779588676683</v>
      </c>
      <c r="P176">
        <f t="shared" ca="1" si="71"/>
        <v>105562.80490192967</v>
      </c>
      <c r="Q176">
        <f t="shared" ca="1" si="67"/>
        <v>85730</v>
      </c>
      <c r="R176">
        <f t="shared" ca="1" si="72"/>
        <v>119810.31613619476</v>
      </c>
      <c r="S176">
        <f t="shared" ca="1" si="73"/>
        <v>2444.2706970725981</v>
      </c>
      <c r="T176">
        <f t="shared" ca="1" si="74"/>
        <v>375251.0755990023</v>
      </c>
      <c r="U176">
        <f t="shared" ca="1" si="75"/>
        <v>227390.09572487144</v>
      </c>
      <c r="V176">
        <f t="shared" ca="1" si="76"/>
        <v>147860.97987413086</v>
      </c>
      <c r="X176" s="4">
        <f ca="1">IF(Table2[[#This Row],[Gnder]]="men",1,0)</f>
        <v>1</v>
      </c>
      <c r="Y176" s="5">
        <f ca="1">IF(Table2[[#This Row],[Gnder]]="women",1,0)</f>
        <v>0</v>
      </c>
      <c r="Z176" s="5"/>
      <c r="AA176" s="6"/>
      <c r="AB176" s="5"/>
      <c r="AC176" s="4">
        <f ca="1">IF(Table2[[#This Row],[field of work]]="teaching",1,0)</f>
        <v>0</v>
      </c>
      <c r="AD176" s="5">
        <f ca="1">IF(Table2[[#This Row],[field of work]]="health",1,0)</f>
        <v>0</v>
      </c>
      <c r="AE176" s="5">
        <f ca="1">IF(Table2[[#This Row],[field of work]]="IT",1,0)</f>
        <v>0</v>
      </c>
      <c r="AF176" s="5">
        <f ca="1">IF(Table2[[#This Row],[field of work]]="agriculture",1,0)</f>
        <v>1</v>
      </c>
      <c r="AG176" s="5">
        <f ca="1">IF(Table2[[#This Row],[field of work]]="contruction",1,0)</f>
        <v>0</v>
      </c>
      <c r="AH176" s="5">
        <f ca="1">IF(Table2[[#This Row],[field of work]]="genral work",1,0)</f>
        <v>0</v>
      </c>
      <c r="AI176" s="5"/>
      <c r="AJ176" s="5"/>
      <c r="AK176" s="5"/>
      <c r="AL176" s="5"/>
      <c r="AM176" s="5"/>
      <c r="AN176" s="6"/>
      <c r="AP176" s="16">
        <f t="shared" ca="1" si="68"/>
        <v>52781.402450964837</v>
      </c>
      <c r="AQ176" s="6"/>
      <c r="AR176" s="4">
        <f ca="1">IF(Table2[[#This Row],[Value of a person]]&gt;$AS$6,1,0)</f>
        <v>1</v>
      </c>
      <c r="AS176" s="5"/>
      <c r="AT176" s="5"/>
      <c r="AU176" s="6"/>
      <c r="AV176" s="23">
        <f ca="1">Table2[[#This Row],[Mortage left]]/Table2[[#This Row],[Value of house]]</f>
        <v>8.1759663785442083E-2</v>
      </c>
      <c r="AW176" s="5">
        <f t="shared" ca="1" si="69"/>
        <v>1</v>
      </c>
      <c r="AX176" s="5"/>
      <c r="AY176" s="5"/>
      <c r="AZ176" s="4">
        <f ca="1">IF(Table2[[#This Row],[Area ]]="Area 1",Table2[[#This Row],[income]],0)</f>
        <v>0</v>
      </c>
      <c r="BA176" s="5">
        <f ca="1">IF(Table2[[#This Row],[Area ]]="Area 2",Table2[[#This Row],[income]],0)</f>
        <v>0</v>
      </c>
      <c r="BB176" s="5">
        <f ca="1">IF(Table2[[#This Row],[Area ]]="Area 3",Table2[[#This Row],[income]],0)</f>
        <v>66811</v>
      </c>
      <c r="BC176" s="5">
        <f ca="1">IF(Table2[[#This Row],[Area ]]="Area 4",Table2[[#This Row],[income]],0)</f>
        <v>0</v>
      </c>
      <c r="BD176" s="5">
        <f ca="1">IF(Table2[[#This Row],[Area ]]="Area 5",Table2[[#This Row],[income]],0)</f>
        <v>0</v>
      </c>
      <c r="BE176" s="5">
        <f ca="1">IF(Table2[[#This Row],[Area ]]="Area 6",Table2[[#This Row],[income]],0)</f>
        <v>0</v>
      </c>
      <c r="BF176" s="5">
        <f ca="1">IF(Table2[[#This Row],[Area ]]="Area 7",Table2[[#This Row],[income]],0)</f>
        <v>0</v>
      </c>
      <c r="BG176" s="5">
        <f ca="1">IF(Table2[[#This Row],[Area ]]="Area 8",Table2[[#This Row],[income]],0)</f>
        <v>0</v>
      </c>
      <c r="BH176" s="5">
        <f ca="1">IF(Table2[[#This Row],[Area ]]="Area 9",Table2[[#This Row],[income]],0)</f>
        <v>0</v>
      </c>
      <c r="BI176" s="5">
        <f ca="1">IF(Table2[[#This Row],[Area ]]="Area 10",Table2[[#This Row],[income]],0)</f>
        <v>0</v>
      </c>
      <c r="BJ176" s="5">
        <f ca="1">IF(Table2[[#This Row],[Area ]]="Area 6",Table2[[#This Row],[income]],0)</f>
        <v>0</v>
      </c>
      <c r="BK176" s="5">
        <f ca="1">IF(Table2[[#This Row],[Area ]]="Area 12",Table2[[#This Row],[income]],0)</f>
        <v>0</v>
      </c>
      <c r="BL176" s="5">
        <f ca="1">IF(Table2[[#This Row],[Area ]]="Area 13",Table2[[#This Row],[income]],0)</f>
        <v>0</v>
      </c>
      <c r="BM176" s="6">
        <f ca="1">IF(Table2[[#This Row],[Area ]]="Area 14",Table2[[#This Row],[income]],0)</f>
        <v>0</v>
      </c>
      <c r="BN176" s="4">
        <f ca="1">IF(Table2[[#This Row],[field of work]]="teaching",Table2[[#This Row],[income]],0)</f>
        <v>0</v>
      </c>
      <c r="BO176" s="5">
        <f ca="1">IF(Table2[[#This Row],[field of work]]="health",Table2[[#This Row],[income]],0)</f>
        <v>0</v>
      </c>
      <c r="BP176" s="5">
        <f ca="1">IF(Table2[[#This Row],[field of work]]="IT",Table2[[#This Row],[income]],0)</f>
        <v>0</v>
      </c>
      <c r="BQ176" s="5">
        <f ca="1">IF(Table2[[#This Row],[field of work]]="agriculture",Table2[[#This Row],[income]],0)</f>
        <v>66811</v>
      </c>
      <c r="BR176" s="5">
        <f ca="1">IF(Table2[[#This Row],[field of work]]="contruction",Table2[[#This Row],[income]],0)</f>
        <v>0</v>
      </c>
      <c r="BS176" s="6">
        <f ca="1">IF(Table2[[#This Row],[field of work]]="genral work",Table2[[#This Row],[income]],0)</f>
        <v>0</v>
      </c>
      <c r="BU176" s="4">
        <f ca="1">IF(Table2[[#This Row],[value of debts]]&gt;Table2[[#This Row],[income]],1,0)</f>
        <v>1</v>
      </c>
      <c r="BV176" s="6"/>
      <c r="BX176" s="4">
        <f ca="1">IF(Table2[[#This Row],[Net worth of person]]&gt;$BY$6,Table2[[#This Row],[age]],0)</f>
        <v>40</v>
      </c>
      <c r="BY176" s="6"/>
    </row>
    <row r="177" spans="2:77" x14ac:dyDescent="0.3">
      <c r="B177">
        <f t="shared" ca="1" si="55"/>
        <v>1</v>
      </c>
      <c r="C177" t="str">
        <f t="shared" ca="1" si="54"/>
        <v>men</v>
      </c>
      <c r="D177">
        <f t="shared" ca="1" si="56"/>
        <v>41</v>
      </c>
      <c r="E177">
        <f t="shared" ca="1" si="57"/>
        <v>1</v>
      </c>
      <c r="F177" t="str">
        <f t="shared" ca="1" si="58"/>
        <v>health</v>
      </c>
      <c r="G177">
        <f t="shared" ca="1" si="59"/>
        <v>4</v>
      </c>
      <c r="H177">
        <f t="shared" ca="1" si="60"/>
        <v>0</v>
      </c>
      <c r="I177">
        <f t="shared" ca="1" si="61"/>
        <v>1</v>
      </c>
      <c r="J177">
        <f t="shared" ca="1" si="62"/>
        <v>2</v>
      </c>
      <c r="K177">
        <f t="shared" ca="1" si="63"/>
        <v>43110</v>
      </c>
      <c r="L177">
        <f t="shared" ca="1" si="64"/>
        <v>6</v>
      </c>
      <c r="M177" t="str">
        <f t="shared" ca="1" si="65"/>
        <v>Area 6</v>
      </c>
      <c r="N177">
        <f t="shared" ca="1" si="70"/>
        <v>129330</v>
      </c>
      <c r="O177">
        <f t="shared" ca="1" si="66"/>
        <v>55654.700972934093</v>
      </c>
      <c r="P177">
        <f t="shared" ca="1" si="71"/>
        <v>122.35326881680771</v>
      </c>
      <c r="Q177">
        <f t="shared" ca="1" si="67"/>
        <v>14</v>
      </c>
      <c r="R177">
        <f t="shared" ca="1" si="72"/>
        <v>14427.709003150881</v>
      </c>
      <c r="S177">
        <f t="shared" ca="1" si="73"/>
        <v>14992.818630150798</v>
      </c>
      <c r="T177">
        <f t="shared" ca="1" si="74"/>
        <v>144445.17189896762</v>
      </c>
      <c r="U177">
        <f t="shared" ca="1" si="75"/>
        <v>70096.409976084979</v>
      </c>
      <c r="V177">
        <f t="shared" ca="1" si="76"/>
        <v>74348.761922882637</v>
      </c>
      <c r="X177" s="4">
        <f ca="1">IF(Table2[[#This Row],[Gnder]]="men",1,0)</f>
        <v>1</v>
      </c>
      <c r="Y177" s="5">
        <f ca="1">IF(Table2[[#This Row],[Gnder]]="women",1,0)</f>
        <v>0</v>
      </c>
      <c r="Z177" s="5"/>
      <c r="AA177" s="6"/>
      <c r="AB177" s="5"/>
      <c r="AC177" s="4">
        <f ca="1">IF(Table2[[#This Row],[field of work]]="teaching",1,0)</f>
        <v>0</v>
      </c>
      <c r="AD177" s="5">
        <f ca="1">IF(Table2[[#This Row],[field of work]]="health",1,0)</f>
        <v>1</v>
      </c>
      <c r="AE177" s="5">
        <f ca="1">IF(Table2[[#This Row],[field of work]]="IT",1,0)</f>
        <v>0</v>
      </c>
      <c r="AF177" s="5">
        <f ca="1">IF(Table2[[#This Row],[field of work]]="agriculture",1,0)</f>
        <v>0</v>
      </c>
      <c r="AG177" s="5">
        <f ca="1">IF(Table2[[#This Row],[field of work]]="contruction",1,0)</f>
        <v>0</v>
      </c>
      <c r="AH177" s="5">
        <f ca="1">IF(Table2[[#This Row],[field of work]]="genral work",1,0)</f>
        <v>0</v>
      </c>
      <c r="AI177" s="5"/>
      <c r="AJ177" s="5"/>
      <c r="AK177" s="5"/>
      <c r="AL177" s="5"/>
      <c r="AM177" s="5"/>
      <c r="AN177" s="6"/>
      <c r="AP177" s="16">
        <f t="shared" ca="1" si="68"/>
        <v>61.176634408403856</v>
      </c>
      <c r="AQ177" s="6"/>
      <c r="AR177" s="4">
        <f ca="1">IF(Table2[[#This Row],[Value of a person]]&gt;$AS$6,1,0)</f>
        <v>1</v>
      </c>
      <c r="AS177" s="5"/>
      <c r="AT177" s="5"/>
      <c r="AU177" s="6"/>
      <c r="AV177" s="23">
        <f ca="1">Table2[[#This Row],[Mortage left]]/Table2[[#This Row],[Value of house]]</f>
        <v>0.43033094388721949</v>
      </c>
      <c r="AW177" s="5">
        <f t="shared" ca="1" si="69"/>
        <v>0</v>
      </c>
      <c r="AX177" s="5"/>
      <c r="AY177" s="5"/>
      <c r="AZ177" s="4">
        <f ca="1">IF(Table2[[#This Row],[Area ]]="Area 1",Table2[[#This Row],[income]],0)</f>
        <v>0</v>
      </c>
      <c r="BA177" s="5">
        <f ca="1">IF(Table2[[#This Row],[Area ]]="Area 2",Table2[[#This Row],[income]],0)</f>
        <v>0</v>
      </c>
      <c r="BB177" s="5">
        <f ca="1">IF(Table2[[#This Row],[Area ]]="Area 3",Table2[[#This Row],[income]],0)</f>
        <v>0</v>
      </c>
      <c r="BC177" s="5">
        <f ca="1">IF(Table2[[#This Row],[Area ]]="Area 4",Table2[[#This Row],[income]],0)</f>
        <v>0</v>
      </c>
      <c r="BD177" s="5">
        <f ca="1">IF(Table2[[#This Row],[Area ]]="Area 5",Table2[[#This Row],[income]],0)</f>
        <v>0</v>
      </c>
      <c r="BE177" s="5">
        <f ca="1">IF(Table2[[#This Row],[Area ]]="Area 6",Table2[[#This Row],[income]],0)</f>
        <v>43110</v>
      </c>
      <c r="BF177" s="5">
        <f ca="1">IF(Table2[[#This Row],[Area ]]="Area 7",Table2[[#This Row],[income]],0)</f>
        <v>0</v>
      </c>
      <c r="BG177" s="5">
        <f ca="1">IF(Table2[[#This Row],[Area ]]="Area 8",Table2[[#This Row],[income]],0)</f>
        <v>0</v>
      </c>
      <c r="BH177" s="5">
        <f ca="1">IF(Table2[[#This Row],[Area ]]="Area 9",Table2[[#This Row],[income]],0)</f>
        <v>0</v>
      </c>
      <c r="BI177" s="5">
        <f ca="1">IF(Table2[[#This Row],[Area ]]="Area 10",Table2[[#This Row],[income]],0)</f>
        <v>0</v>
      </c>
      <c r="BJ177" s="5">
        <f ca="1">IF(Table2[[#This Row],[Area ]]="Area 6",Table2[[#This Row],[income]],0)</f>
        <v>43110</v>
      </c>
      <c r="BK177" s="5">
        <f ca="1">IF(Table2[[#This Row],[Area ]]="Area 12",Table2[[#This Row],[income]],0)</f>
        <v>0</v>
      </c>
      <c r="BL177" s="5">
        <f ca="1">IF(Table2[[#This Row],[Area ]]="Area 13",Table2[[#This Row],[income]],0)</f>
        <v>0</v>
      </c>
      <c r="BM177" s="6">
        <f ca="1">IF(Table2[[#This Row],[Area ]]="Area 14",Table2[[#This Row],[income]],0)</f>
        <v>0</v>
      </c>
      <c r="BN177" s="4">
        <f ca="1">IF(Table2[[#This Row],[field of work]]="teaching",Table2[[#This Row],[income]],0)</f>
        <v>0</v>
      </c>
      <c r="BO177" s="5">
        <f ca="1">IF(Table2[[#This Row],[field of work]]="health",Table2[[#This Row],[income]],0)</f>
        <v>43110</v>
      </c>
      <c r="BP177" s="5">
        <f ca="1">IF(Table2[[#This Row],[field of work]]="IT",Table2[[#This Row],[income]],0)</f>
        <v>0</v>
      </c>
      <c r="BQ177" s="5">
        <f ca="1">IF(Table2[[#This Row],[field of work]]="agriculture",Table2[[#This Row],[income]],0)</f>
        <v>0</v>
      </c>
      <c r="BR177" s="5">
        <f ca="1">IF(Table2[[#This Row],[field of work]]="contruction",Table2[[#This Row],[income]],0)</f>
        <v>0</v>
      </c>
      <c r="BS177" s="6">
        <f ca="1">IF(Table2[[#This Row],[field of work]]="genral work",Table2[[#This Row],[income]],0)</f>
        <v>0</v>
      </c>
      <c r="BU177" s="4">
        <f ca="1">IF(Table2[[#This Row],[value of debts]]&gt;Table2[[#This Row],[income]],1,0)</f>
        <v>1</v>
      </c>
      <c r="BV177" s="6"/>
      <c r="BX177" s="4">
        <f ca="1">IF(Table2[[#This Row],[Net worth of person]]&gt;$BY$6,Table2[[#This Row],[age]],0)</f>
        <v>0</v>
      </c>
      <c r="BY177" s="6"/>
    </row>
    <row r="178" spans="2:77" x14ac:dyDescent="0.3">
      <c r="B178">
        <f t="shared" ca="1" si="55"/>
        <v>1</v>
      </c>
      <c r="C178" t="str">
        <f t="shared" ca="1" si="54"/>
        <v>men</v>
      </c>
      <c r="D178">
        <f t="shared" ca="1" si="56"/>
        <v>29</v>
      </c>
      <c r="E178">
        <f t="shared" ca="1" si="57"/>
        <v>2</v>
      </c>
      <c r="F178" t="str">
        <f t="shared" ca="1" si="58"/>
        <v>IT</v>
      </c>
      <c r="G178">
        <f t="shared" ca="1" si="59"/>
        <v>1</v>
      </c>
      <c r="H178">
        <f t="shared" ca="1" si="60"/>
        <v>0</v>
      </c>
      <c r="I178">
        <f t="shared" ca="1" si="61"/>
        <v>3</v>
      </c>
      <c r="J178">
        <f t="shared" ca="1" si="62"/>
        <v>2</v>
      </c>
      <c r="K178">
        <f t="shared" ca="1" si="63"/>
        <v>81541</v>
      </c>
      <c r="L178">
        <f t="shared" ca="1" si="64"/>
        <v>3</v>
      </c>
      <c r="M178" t="str">
        <f t="shared" ca="1" si="65"/>
        <v>Area 3</v>
      </c>
      <c r="N178">
        <f t="shared" ca="1" si="70"/>
        <v>407705</v>
      </c>
      <c r="O178">
        <f t="shared" ca="1" si="66"/>
        <v>25196.166173579</v>
      </c>
      <c r="P178">
        <f t="shared" ca="1" si="71"/>
        <v>141686.46260370797</v>
      </c>
      <c r="Q178">
        <f t="shared" ca="1" si="67"/>
        <v>40590</v>
      </c>
      <c r="R178">
        <f t="shared" ca="1" si="72"/>
        <v>56295.94189457834</v>
      </c>
      <c r="S178">
        <f t="shared" ca="1" si="73"/>
        <v>11855.750559188073</v>
      </c>
      <c r="T178">
        <f t="shared" ca="1" si="74"/>
        <v>561247.21316289611</v>
      </c>
      <c r="U178">
        <f t="shared" ca="1" si="75"/>
        <v>122082.10806815734</v>
      </c>
      <c r="V178">
        <f t="shared" ca="1" si="76"/>
        <v>439165.10509473877</v>
      </c>
      <c r="X178" s="4">
        <f ca="1">IF(Table2[[#This Row],[Gnder]]="men",1,0)</f>
        <v>1</v>
      </c>
      <c r="Y178" s="5">
        <f ca="1">IF(Table2[[#This Row],[Gnder]]="women",1,0)</f>
        <v>0</v>
      </c>
      <c r="Z178" s="5"/>
      <c r="AA178" s="6"/>
      <c r="AB178" s="5"/>
      <c r="AC178" s="4">
        <f ca="1">IF(Table2[[#This Row],[field of work]]="teaching",1,0)</f>
        <v>0</v>
      </c>
      <c r="AD178" s="5">
        <f ca="1">IF(Table2[[#This Row],[field of work]]="health",1,0)</f>
        <v>0</v>
      </c>
      <c r="AE178" s="5">
        <f ca="1">IF(Table2[[#This Row],[field of work]]="IT",1,0)</f>
        <v>1</v>
      </c>
      <c r="AF178" s="5">
        <f ca="1">IF(Table2[[#This Row],[field of work]]="agriculture",1,0)</f>
        <v>0</v>
      </c>
      <c r="AG178" s="5">
        <f ca="1">IF(Table2[[#This Row],[field of work]]="contruction",1,0)</f>
        <v>0</v>
      </c>
      <c r="AH178" s="5">
        <f ca="1">IF(Table2[[#This Row],[field of work]]="genral work",1,0)</f>
        <v>0</v>
      </c>
      <c r="AI178" s="5"/>
      <c r="AJ178" s="5"/>
      <c r="AK178" s="5"/>
      <c r="AL178" s="5"/>
      <c r="AM178" s="5"/>
      <c r="AN178" s="6"/>
      <c r="AP178" s="16">
        <f t="shared" ca="1" si="68"/>
        <v>70843.231301853986</v>
      </c>
      <c r="AQ178" s="6"/>
      <c r="AR178" s="4">
        <f ca="1">IF(Table2[[#This Row],[Value of a person]]&gt;$AS$6,1,0)</f>
        <v>1</v>
      </c>
      <c r="AS178" s="5"/>
      <c r="AT178" s="5"/>
      <c r="AU178" s="6"/>
      <c r="AV178" s="23">
        <f ca="1">Table2[[#This Row],[Mortage left]]/Table2[[#This Row],[Value of house]]</f>
        <v>6.1799993067485071E-2</v>
      </c>
      <c r="AW178" s="5">
        <f t="shared" ca="1" si="69"/>
        <v>1</v>
      </c>
      <c r="AX178" s="5"/>
      <c r="AY178" s="5"/>
      <c r="AZ178" s="4">
        <f ca="1">IF(Table2[[#This Row],[Area ]]="Area 1",Table2[[#This Row],[income]],0)</f>
        <v>0</v>
      </c>
      <c r="BA178" s="5">
        <f ca="1">IF(Table2[[#This Row],[Area ]]="Area 2",Table2[[#This Row],[income]],0)</f>
        <v>0</v>
      </c>
      <c r="BB178" s="5">
        <f ca="1">IF(Table2[[#This Row],[Area ]]="Area 3",Table2[[#This Row],[income]],0)</f>
        <v>81541</v>
      </c>
      <c r="BC178" s="5">
        <f ca="1">IF(Table2[[#This Row],[Area ]]="Area 4",Table2[[#This Row],[income]],0)</f>
        <v>0</v>
      </c>
      <c r="BD178" s="5">
        <f ca="1">IF(Table2[[#This Row],[Area ]]="Area 5",Table2[[#This Row],[income]],0)</f>
        <v>0</v>
      </c>
      <c r="BE178" s="5">
        <f ca="1">IF(Table2[[#This Row],[Area ]]="Area 6",Table2[[#This Row],[income]],0)</f>
        <v>0</v>
      </c>
      <c r="BF178" s="5">
        <f ca="1">IF(Table2[[#This Row],[Area ]]="Area 7",Table2[[#This Row],[income]],0)</f>
        <v>0</v>
      </c>
      <c r="BG178" s="5">
        <f ca="1">IF(Table2[[#This Row],[Area ]]="Area 8",Table2[[#This Row],[income]],0)</f>
        <v>0</v>
      </c>
      <c r="BH178" s="5">
        <f ca="1">IF(Table2[[#This Row],[Area ]]="Area 9",Table2[[#This Row],[income]],0)</f>
        <v>0</v>
      </c>
      <c r="BI178" s="5">
        <f ca="1">IF(Table2[[#This Row],[Area ]]="Area 10",Table2[[#This Row],[income]],0)</f>
        <v>0</v>
      </c>
      <c r="BJ178" s="5">
        <f ca="1">IF(Table2[[#This Row],[Area ]]="Area 6",Table2[[#This Row],[income]],0)</f>
        <v>0</v>
      </c>
      <c r="BK178" s="5">
        <f ca="1">IF(Table2[[#This Row],[Area ]]="Area 12",Table2[[#This Row],[income]],0)</f>
        <v>0</v>
      </c>
      <c r="BL178" s="5">
        <f ca="1">IF(Table2[[#This Row],[Area ]]="Area 13",Table2[[#This Row],[income]],0)</f>
        <v>0</v>
      </c>
      <c r="BM178" s="6">
        <f ca="1">IF(Table2[[#This Row],[Area ]]="Area 14",Table2[[#This Row],[income]],0)</f>
        <v>0</v>
      </c>
      <c r="BN178" s="4">
        <f ca="1">IF(Table2[[#This Row],[field of work]]="teaching",Table2[[#This Row],[income]],0)</f>
        <v>0</v>
      </c>
      <c r="BO178" s="5">
        <f ca="1">IF(Table2[[#This Row],[field of work]]="health",Table2[[#This Row],[income]],0)</f>
        <v>0</v>
      </c>
      <c r="BP178" s="5">
        <f ca="1">IF(Table2[[#This Row],[field of work]]="IT",Table2[[#This Row],[income]],0)</f>
        <v>81541</v>
      </c>
      <c r="BQ178" s="5">
        <f ca="1">IF(Table2[[#This Row],[field of work]]="agriculture",Table2[[#This Row],[income]],0)</f>
        <v>0</v>
      </c>
      <c r="BR178" s="5">
        <f ca="1">IF(Table2[[#This Row],[field of work]]="contruction",Table2[[#This Row],[income]],0)</f>
        <v>0</v>
      </c>
      <c r="BS178" s="6">
        <f ca="1">IF(Table2[[#This Row],[field of work]]="genral work",Table2[[#This Row],[income]],0)</f>
        <v>0</v>
      </c>
      <c r="BU178" s="4">
        <f ca="1">IF(Table2[[#This Row],[value of debts]]&gt;Table2[[#This Row],[income]],1,0)</f>
        <v>1</v>
      </c>
      <c r="BV178" s="6"/>
      <c r="BX178" s="4">
        <f ca="1">IF(Table2[[#This Row],[Net worth of person]]&gt;$BY$6,Table2[[#This Row],[age]],0)</f>
        <v>29</v>
      </c>
      <c r="BY178" s="6"/>
    </row>
    <row r="179" spans="2:77" x14ac:dyDescent="0.3">
      <c r="B179">
        <f t="shared" ca="1" si="55"/>
        <v>1</v>
      </c>
      <c r="C179" t="str">
        <f t="shared" ca="1" si="54"/>
        <v>men</v>
      </c>
      <c r="D179">
        <f t="shared" ca="1" si="56"/>
        <v>42</v>
      </c>
      <c r="E179">
        <f t="shared" ca="1" si="57"/>
        <v>1</v>
      </c>
      <c r="F179" t="str">
        <f t="shared" ca="1" si="58"/>
        <v>health</v>
      </c>
      <c r="G179">
        <f t="shared" ca="1" si="59"/>
        <v>2</v>
      </c>
      <c r="H179">
        <f t="shared" ca="1" si="60"/>
        <v>0</v>
      </c>
      <c r="I179">
        <f t="shared" ca="1" si="61"/>
        <v>4</v>
      </c>
      <c r="J179">
        <f t="shared" ca="1" si="62"/>
        <v>2</v>
      </c>
      <c r="K179">
        <f t="shared" ca="1" si="63"/>
        <v>52180</v>
      </c>
      <c r="L179">
        <f t="shared" ca="1" si="64"/>
        <v>12</v>
      </c>
      <c r="M179" t="str">
        <f t="shared" ca="1" si="65"/>
        <v>Area 12</v>
      </c>
      <c r="N179">
        <f t="shared" ca="1" si="70"/>
        <v>313080</v>
      </c>
      <c r="O179">
        <f t="shared" ca="1" si="66"/>
        <v>132088.38052808915</v>
      </c>
      <c r="P179">
        <f t="shared" ca="1" si="71"/>
        <v>77468.459705868285</v>
      </c>
      <c r="Q179">
        <f t="shared" ca="1" si="67"/>
        <v>35857</v>
      </c>
      <c r="R179">
        <f t="shared" ca="1" si="72"/>
        <v>92783.320468632824</v>
      </c>
      <c r="S179">
        <f t="shared" ca="1" si="73"/>
        <v>62806.834104783811</v>
      </c>
      <c r="T179">
        <f t="shared" ca="1" si="74"/>
        <v>453355.2938106521</v>
      </c>
      <c r="U179">
        <f t="shared" ca="1" si="75"/>
        <v>260728.70099672198</v>
      </c>
      <c r="V179">
        <f t="shared" ca="1" si="76"/>
        <v>192626.59281393012</v>
      </c>
      <c r="X179" s="4">
        <f ca="1">IF(Table2[[#This Row],[Gnder]]="men",1,0)</f>
        <v>1</v>
      </c>
      <c r="Y179" s="5">
        <f ca="1">IF(Table2[[#This Row],[Gnder]]="women",1,0)</f>
        <v>0</v>
      </c>
      <c r="Z179" s="5"/>
      <c r="AA179" s="6"/>
      <c r="AB179" s="5"/>
      <c r="AC179" s="4">
        <f ca="1">IF(Table2[[#This Row],[field of work]]="teaching",1,0)</f>
        <v>0</v>
      </c>
      <c r="AD179" s="5">
        <f ca="1">IF(Table2[[#This Row],[field of work]]="health",1,0)</f>
        <v>1</v>
      </c>
      <c r="AE179" s="5">
        <f ca="1">IF(Table2[[#This Row],[field of work]]="IT",1,0)</f>
        <v>0</v>
      </c>
      <c r="AF179" s="5">
        <f ca="1">IF(Table2[[#This Row],[field of work]]="agriculture",1,0)</f>
        <v>0</v>
      </c>
      <c r="AG179" s="5">
        <f ca="1">IF(Table2[[#This Row],[field of work]]="contruction",1,0)</f>
        <v>0</v>
      </c>
      <c r="AH179" s="5">
        <f ca="1">IF(Table2[[#This Row],[field of work]]="genral work",1,0)</f>
        <v>0</v>
      </c>
      <c r="AI179" s="5"/>
      <c r="AJ179" s="5"/>
      <c r="AK179" s="5"/>
      <c r="AL179" s="5"/>
      <c r="AM179" s="5"/>
      <c r="AN179" s="6"/>
      <c r="AP179" s="16">
        <f t="shared" ca="1" si="68"/>
        <v>38734.229852934142</v>
      </c>
      <c r="AQ179" s="6"/>
      <c r="AR179" s="4">
        <f ca="1">IF(Table2[[#This Row],[Value of a person]]&gt;$AS$6,1,0)</f>
        <v>1</v>
      </c>
      <c r="AS179" s="5"/>
      <c r="AT179" s="5"/>
      <c r="AU179" s="6"/>
      <c r="AV179" s="23">
        <f ca="1">Table2[[#This Row],[Mortage left]]/Table2[[#This Row],[Value of house]]</f>
        <v>0.42189977171358489</v>
      </c>
      <c r="AW179" s="5">
        <f t="shared" ca="1" si="69"/>
        <v>0</v>
      </c>
      <c r="AX179" s="5"/>
      <c r="AY179" s="5"/>
      <c r="AZ179" s="4">
        <f ca="1">IF(Table2[[#This Row],[Area ]]="Area 1",Table2[[#This Row],[income]],0)</f>
        <v>0</v>
      </c>
      <c r="BA179" s="5">
        <f ca="1">IF(Table2[[#This Row],[Area ]]="Area 2",Table2[[#This Row],[income]],0)</f>
        <v>0</v>
      </c>
      <c r="BB179" s="5">
        <f ca="1">IF(Table2[[#This Row],[Area ]]="Area 3",Table2[[#This Row],[income]],0)</f>
        <v>0</v>
      </c>
      <c r="BC179" s="5">
        <f ca="1">IF(Table2[[#This Row],[Area ]]="Area 4",Table2[[#This Row],[income]],0)</f>
        <v>0</v>
      </c>
      <c r="BD179" s="5">
        <f ca="1">IF(Table2[[#This Row],[Area ]]="Area 5",Table2[[#This Row],[income]],0)</f>
        <v>0</v>
      </c>
      <c r="BE179" s="5">
        <f ca="1">IF(Table2[[#This Row],[Area ]]="Area 6",Table2[[#This Row],[income]],0)</f>
        <v>0</v>
      </c>
      <c r="BF179" s="5">
        <f ca="1">IF(Table2[[#This Row],[Area ]]="Area 7",Table2[[#This Row],[income]],0)</f>
        <v>0</v>
      </c>
      <c r="BG179" s="5">
        <f ca="1">IF(Table2[[#This Row],[Area ]]="Area 8",Table2[[#This Row],[income]],0)</f>
        <v>0</v>
      </c>
      <c r="BH179" s="5">
        <f ca="1">IF(Table2[[#This Row],[Area ]]="Area 9",Table2[[#This Row],[income]],0)</f>
        <v>0</v>
      </c>
      <c r="BI179" s="5">
        <f ca="1">IF(Table2[[#This Row],[Area ]]="Area 10",Table2[[#This Row],[income]],0)</f>
        <v>0</v>
      </c>
      <c r="BJ179" s="5">
        <f ca="1">IF(Table2[[#This Row],[Area ]]="Area 6",Table2[[#This Row],[income]],0)</f>
        <v>0</v>
      </c>
      <c r="BK179" s="5">
        <f ca="1">IF(Table2[[#This Row],[Area ]]="Area 12",Table2[[#This Row],[income]],0)</f>
        <v>52180</v>
      </c>
      <c r="BL179" s="5">
        <f ca="1">IF(Table2[[#This Row],[Area ]]="Area 13",Table2[[#This Row],[income]],0)</f>
        <v>0</v>
      </c>
      <c r="BM179" s="6">
        <f ca="1">IF(Table2[[#This Row],[Area ]]="Area 14",Table2[[#This Row],[income]],0)</f>
        <v>0</v>
      </c>
      <c r="BN179" s="4">
        <f ca="1">IF(Table2[[#This Row],[field of work]]="teaching",Table2[[#This Row],[income]],0)</f>
        <v>0</v>
      </c>
      <c r="BO179" s="5">
        <f ca="1">IF(Table2[[#This Row],[field of work]]="health",Table2[[#This Row],[income]],0)</f>
        <v>52180</v>
      </c>
      <c r="BP179" s="5">
        <f ca="1">IF(Table2[[#This Row],[field of work]]="IT",Table2[[#This Row],[income]],0)</f>
        <v>0</v>
      </c>
      <c r="BQ179" s="5">
        <f ca="1">IF(Table2[[#This Row],[field of work]]="agriculture",Table2[[#This Row],[income]],0)</f>
        <v>0</v>
      </c>
      <c r="BR179" s="5">
        <f ca="1">IF(Table2[[#This Row],[field of work]]="contruction",Table2[[#This Row],[income]],0)</f>
        <v>0</v>
      </c>
      <c r="BS179" s="6">
        <f ca="1">IF(Table2[[#This Row],[field of work]]="genral work",Table2[[#This Row],[income]],0)</f>
        <v>0</v>
      </c>
      <c r="BU179" s="4">
        <f ca="1">IF(Table2[[#This Row],[value of debts]]&gt;Table2[[#This Row],[income]],1,0)</f>
        <v>1</v>
      </c>
      <c r="BV179" s="6"/>
      <c r="BX179" s="4">
        <f ca="1">IF(Table2[[#This Row],[Net worth of person]]&gt;$BY$6,Table2[[#This Row],[age]],0)</f>
        <v>42</v>
      </c>
      <c r="BY179" s="6"/>
    </row>
    <row r="180" spans="2:77" x14ac:dyDescent="0.3">
      <c r="B180">
        <f t="shared" ca="1" si="55"/>
        <v>2</v>
      </c>
      <c r="C180" t="str">
        <f t="shared" ca="1" si="54"/>
        <v>women</v>
      </c>
      <c r="D180">
        <f t="shared" ca="1" si="56"/>
        <v>29</v>
      </c>
      <c r="E180">
        <f t="shared" ca="1" si="57"/>
        <v>1</v>
      </c>
      <c r="F180" t="str">
        <f t="shared" ca="1" si="58"/>
        <v>health</v>
      </c>
      <c r="G180">
        <f t="shared" ca="1" si="59"/>
        <v>1</v>
      </c>
      <c r="H180">
        <f t="shared" ca="1" si="60"/>
        <v>0</v>
      </c>
      <c r="I180">
        <f t="shared" ca="1" si="61"/>
        <v>1</v>
      </c>
      <c r="J180">
        <f t="shared" ca="1" si="62"/>
        <v>1</v>
      </c>
      <c r="K180">
        <f t="shared" ca="1" si="63"/>
        <v>89144</v>
      </c>
      <c r="L180">
        <f t="shared" ca="1" si="64"/>
        <v>5</v>
      </c>
      <c r="M180" t="str">
        <f t="shared" ca="1" si="65"/>
        <v>Area 5</v>
      </c>
      <c r="N180">
        <f t="shared" ca="1" si="70"/>
        <v>356576</v>
      </c>
      <c r="O180">
        <f t="shared" ca="1" si="66"/>
        <v>352629.06624201528</v>
      </c>
      <c r="P180">
        <f t="shared" ca="1" si="71"/>
        <v>58154.9924683961</v>
      </c>
      <c r="Q180">
        <f t="shared" ca="1" si="67"/>
        <v>35237</v>
      </c>
      <c r="R180">
        <f t="shared" ca="1" si="72"/>
        <v>785.40647096158659</v>
      </c>
      <c r="S180">
        <f t="shared" ca="1" si="73"/>
        <v>50933.59163965848</v>
      </c>
      <c r="T180">
        <f t="shared" ca="1" si="74"/>
        <v>465664.58410805458</v>
      </c>
      <c r="U180">
        <f t="shared" ca="1" si="75"/>
        <v>388651.47271297686</v>
      </c>
      <c r="V180">
        <f t="shared" ca="1" si="76"/>
        <v>77013.111395077722</v>
      </c>
      <c r="X180" s="4">
        <f ca="1">IF(Table2[[#This Row],[Gnder]]="men",1,0)</f>
        <v>0</v>
      </c>
      <c r="Y180" s="5">
        <f ca="1">IF(Table2[[#This Row],[Gnder]]="women",1,0)</f>
        <v>1</v>
      </c>
      <c r="Z180" s="5"/>
      <c r="AA180" s="6"/>
      <c r="AB180" s="5"/>
      <c r="AC180" s="4">
        <f ca="1">IF(Table2[[#This Row],[field of work]]="teaching",1,0)</f>
        <v>0</v>
      </c>
      <c r="AD180" s="5">
        <f ca="1">IF(Table2[[#This Row],[field of work]]="health",1,0)</f>
        <v>1</v>
      </c>
      <c r="AE180" s="5">
        <f ca="1">IF(Table2[[#This Row],[field of work]]="IT",1,0)</f>
        <v>0</v>
      </c>
      <c r="AF180" s="5">
        <f ca="1">IF(Table2[[#This Row],[field of work]]="agriculture",1,0)</f>
        <v>0</v>
      </c>
      <c r="AG180" s="5">
        <f ca="1">IF(Table2[[#This Row],[field of work]]="contruction",1,0)</f>
        <v>0</v>
      </c>
      <c r="AH180" s="5">
        <f ca="1">IF(Table2[[#This Row],[field of work]]="genral work",1,0)</f>
        <v>0</v>
      </c>
      <c r="AI180" s="5"/>
      <c r="AJ180" s="5"/>
      <c r="AK180" s="5"/>
      <c r="AL180" s="5"/>
      <c r="AM180" s="5"/>
      <c r="AN180" s="6"/>
      <c r="AP180" s="16">
        <f t="shared" ca="1" si="68"/>
        <v>58154.9924683961</v>
      </c>
      <c r="AQ180" s="6"/>
      <c r="AR180" s="4">
        <f ca="1">IF(Table2[[#This Row],[Value of a person]]&gt;$AS$6,1,0)</f>
        <v>1</v>
      </c>
      <c r="AS180" s="5"/>
      <c r="AT180" s="5"/>
      <c r="AU180" s="6"/>
      <c r="AV180" s="23">
        <f ca="1">Table2[[#This Row],[Mortage left]]/Table2[[#This Row],[Value of house]]</f>
        <v>0.98893101678748785</v>
      </c>
      <c r="AW180" s="5">
        <f t="shared" ca="1" si="69"/>
        <v>0</v>
      </c>
      <c r="AX180" s="5"/>
      <c r="AY180" s="5"/>
      <c r="AZ180" s="4">
        <f ca="1">IF(Table2[[#This Row],[Area ]]="Area 1",Table2[[#This Row],[income]],0)</f>
        <v>0</v>
      </c>
      <c r="BA180" s="5">
        <f ca="1">IF(Table2[[#This Row],[Area ]]="Area 2",Table2[[#This Row],[income]],0)</f>
        <v>0</v>
      </c>
      <c r="BB180" s="5">
        <f ca="1">IF(Table2[[#This Row],[Area ]]="Area 3",Table2[[#This Row],[income]],0)</f>
        <v>0</v>
      </c>
      <c r="BC180" s="5">
        <f ca="1">IF(Table2[[#This Row],[Area ]]="Area 4",Table2[[#This Row],[income]],0)</f>
        <v>0</v>
      </c>
      <c r="BD180" s="5">
        <f ca="1">IF(Table2[[#This Row],[Area ]]="Area 5",Table2[[#This Row],[income]],0)</f>
        <v>89144</v>
      </c>
      <c r="BE180" s="5">
        <f ca="1">IF(Table2[[#This Row],[Area ]]="Area 6",Table2[[#This Row],[income]],0)</f>
        <v>0</v>
      </c>
      <c r="BF180" s="5">
        <f ca="1">IF(Table2[[#This Row],[Area ]]="Area 7",Table2[[#This Row],[income]],0)</f>
        <v>0</v>
      </c>
      <c r="BG180" s="5">
        <f ca="1">IF(Table2[[#This Row],[Area ]]="Area 8",Table2[[#This Row],[income]],0)</f>
        <v>0</v>
      </c>
      <c r="BH180" s="5">
        <f ca="1">IF(Table2[[#This Row],[Area ]]="Area 9",Table2[[#This Row],[income]],0)</f>
        <v>0</v>
      </c>
      <c r="BI180" s="5">
        <f ca="1">IF(Table2[[#This Row],[Area ]]="Area 10",Table2[[#This Row],[income]],0)</f>
        <v>0</v>
      </c>
      <c r="BJ180" s="5">
        <f ca="1">IF(Table2[[#This Row],[Area ]]="Area 6",Table2[[#This Row],[income]],0)</f>
        <v>0</v>
      </c>
      <c r="BK180" s="5">
        <f ca="1">IF(Table2[[#This Row],[Area ]]="Area 12",Table2[[#This Row],[income]],0)</f>
        <v>0</v>
      </c>
      <c r="BL180" s="5">
        <f ca="1">IF(Table2[[#This Row],[Area ]]="Area 13",Table2[[#This Row],[income]],0)</f>
        <v>0</v>
      </c>
      <c r="BM180" s="6">
        <f ca="1">IF(Table2[[#This Row],[Area ]]="Area 14",Table2[[#This Row],[income]],0)</f>
        <v>0</v>
      </c>
      <c r="BN180" s="4">
        <f ca="1">IF(Table2[[#This Row],[field of work]]="teaching",Table2[[#This Row],[income]],0)</f>
        <v>0</v>
      </c>
      <c r="BO180" s="5">
        <f ca="1">IF(Table2[[#This Row],[field of work]]="health",Table2[[#This Row],[income]],0)</f>
        <v>89144</v>
      </c>
      <c r="BP180" s="5">
        <f ca="1">IF(Table2[[#This Row],[field of work]]="IT",Table2[[#This Row],[income]],0)</f>
        <v>0</v>
      </c>
      <c r="BQ180" s="5">
        <f ca="1">IF(Table2[[#This Row],[field of work]]="agriculture",Table2[[#This Row],[income]],0)</f>
        <v>0</v>
      </c>
      <c r="BR180" s="5">
        <f ca="1">IF(Table2[[#This Row],[field of work]]="contruction",Table2[[#This Row],[income]],0)</f>
        <v>0</v>
      </c>
      <c r="BS180" s="6">
        <f ca="1">IF(Table2[[#This Row],[field of work]]="genral work",Table2[[#This Row],[income]],0)</f>
        <v>0</v>
      </c>
      <c r="BU180" s="4">
        <f ca="1">IF(Table2[[#This Row],[value of debts]]&gt;Table2[[#This Row],[income]],1,0)</f>
        <v>1</v>
      </c>
      <c r="BV180" s="6"/>
      <c r="BX180" s="4">
        <f ca="1">IF(Table2[[#This Row],[Net worth of person]]&gt;$BY$6,Table2[[#This Row],[age]],0)</f>
        <v>0</v>
      </c>
      <c r="BY180" s="6"/>
    </row>
    <row r="181" spans="2:77" x14ac:dyDescent="0.3">
      <c r="B181">
        <f t="shared" ca="1" si="55"/>
        <v>1</v>
      </c>
      <c r="C181" t="str">
        <f t="shared" ca="1" si="54"/>
        <v>men</v>
      </c>
      <c r="D181">
        <f t="shared" ca="1" si="56"/>
        <v>33</v>
      </c>
      <c r="E181">
        <f t="shared" ca="1" si="57"/>
        <v>5</v>
      </c>
      <c r="F181" t="str">
        <f t="shared" ca="1" si="58"/>
        <v>agriculture</v>
      </c>
      <c r="G181">
        <f t="shared" ca="1" si="59"/>
        <v>3</v>
      </c>
      <c r="H181">
        <f t="shared" ca="1" si="60"/>
        <v>0</v>
      </c>
      <c r="I181">
        <f t="shared" ca="1" si="61"/>
        <v>1</v>
      </c>
      <c r="J181">
        <f t="shared" ca="1" si="62"/>
        <v>2</v>
      </c>
      <c r="K181">
        <f t="shared" ca="1" si="63"/>
        <v>58457</v>
      </c>
      <c r="L181">
        <f t="shared" ca="1" si="64"/>
        <v>14</v>
      </c>
      <c r="M181" t="str">
        <f t="shared" ca="1" si="65"/>
        <v>Area 14</v>
      </c>
      <c r="N181">
        <f t="shared" ca="1" si="70"/>
        <v>175371</v>
      </c>
      <c r="O181">
        <f t="shared" ca="1" si="66"/>
        <v>64348.410542703576</v>
      </c>
      <c r="P181">
        <f t="shared" ca="1" si="71"/>
        <v>58404.718852570433</v>
      </c>
      <c r="Q181">
        <f t="shared" ca="1" si="67"/>
        <v>5511</v>
      </c>
      <c r="R181">
        <f t="shared" ca="1" si="72"/>
        <v>6962.9732977188114</v>
      </c>
      <c r="S181">
        <f t="shared" ca="1" si="73"/>
        <v>61555.187322091268</v>
      </c>
      <c r="T181">
        <f t="shared" ca="1" si="74"/>
        <v>295330.90617466171</v>
      </c>
      <c r="U181">
        <f t="shared" ca="1" si="75"/>
        <v>76822.383840422393</v>
      </c>
      <c r="V181">
        <f t="shared" ca="1" si="76"/>
        <v>218508.52233423933</v>
      </c>
      <c r="X181" s="4">
        <f ca="1">IF(Table2[[#This Row],[Gnder]]="men",1,0)</f>
        <v>1</v>
      </c>
      <c r="Y181" s="5">
        <f ca="1">IF(Table2[[#This Row],[Gnder]]="women",1,0)</f>
        <v>0</v>
      </c>
      <c r="Z181" s="5"/>
      <c r="AA181" s="6"/>
      <c r="AB181" s="5"/>
      <c r="AC181" s="4">
        <f ca="1">IF(Table2[[#This Row],[field of work]]="teaching",1,0)</f>
        <v>0</v>
      </c>
      <c r="AD181" s="5">
        <f ca="1">IF(Table2[[#This Row],[field of work]]="health",1,0)</f>
        <v>0</v>
      </c>
      <c r="AE181" s="5">
        <f ca="1">IF(Table2[[#This Row],[field of work]]="IT",1,0)</f>
        <v>0</v>
      </c>
      <c r="AF181" s="5">
        <f ca="1">IF(Table2[[#This Row],[field of work]]="agriculture",1,0)</f>
        <v>1</v>
      </c>
      <c r="AG181" s="5">
        <f ca="1">IF(Table2[[#This Row],[field of work]]="contruction",1,0)</f>
        <v>0</v>
      </c>
      <c r="AH181" s="5">
        <f ca="1">IF(Table2[[#This Row],[field of work]]="genral work",1,0)</f>
        <v>0</v>
      </c>
      <c r="AI181" s="5"/>
      <c r="AJ181" s="5"/>
      <c r="AK181" s="5"/>
      <c r="AL181" s="5"/>
      <c r="AM181" s="5"/>
      <c r="AN181" s="6"/>
      <c r="AP181" s="16">
        <f t="shared" ca="1" si="68"/>
        <v>29202.359426285217</v>
      </c>
      <c r="AQ181" s="6"/>
      <c r="AR181" s="4">
        <f ca="1">IF(Table2[[#This Row],[Value of a person]]&gt;$AS$6,1,0)</f>
        <v>1</v>
      </c>
      <c r="AS181" s="5"/>
      <c r="AT181" s="5"/>
      <c r="AU181" s="6"/>
      <c r="AV181" s="23">
        <f ca="1">Table2[[#This Row],[Mortage left]]/Table2[[#This Row],[Value of house]]</f>
        <v>0.36692731718872318</v>
      </c>
      <c r="AW181" s="5">
        <f t="shared" ca="1" si="69"/>
        <v>0</v>
      </c>
      <c r="AX181" s="5"/>
      <c r="AY181" s="5"/>
      <c r="AZ181" s="4">
        <f ca="1">IF(Table2[[#This Row],[Area ]]="Area 1",Table2[[#This Row],[income]],0)</f>
        <v>0</v>
      </c>
      <c r="BA181" s="5">
        <f ca="1">IF(Table2[[#This Row],[Area ]]="Area 2",Table2[[#This Row],[income]],0)</f>
        <v>0</v>
      </c>
      <c r="BB181" s="5">
        <f ca="1">IF(Table2[[#This Row],[Area ]]="Area 3",Table2[[#This Row],[income]],0)</f>
        <v>0</v>
      </c>
      <c r="BC181" s="5">
        <f ca="1">IF(Table2[[#This Row],[Area ]]="Area 4",Table2[[#This Row],[income]],0)</f>
        <v>0</v>
      </c>
      <c r="BD181" s="5">
        <f ca="1">IF(Table2[[#This Row],[Area ]]="Area 5",Table2[[#This Row],[income]],0)</f>
        <v>0</v>
      </c>
      <c r="BE181" s="5">
        <f ca="1">IF(Table2[[#This Row],[Area ]]="Area 6",Table2[[#This Row],[income]],0)</f>
        <v>0</v>
      </c>
      <c r="BF181" s="5">
        <f ca="1">IF(Table2[[#This Row],[Area ]]="Area 7",Table2[[#This Row],[income]],0)</f>
        <v>0</v>
      </c>
      <c r="BG181" s="5">
        <f ca="1">IF(Table2[[#This Row],[Area ]]="Area 8",Table2[[#This Row],[income]],0)</f>
        <v>0</v>
      </c>
      <c r="BH181" s="5">
        <f ca="1">IF(Table2[[#This Row],[Area ]]="Area 9",Table2[[#This Row],[income]],0)</f>
        <v>0</v>
      </c>
      <c r="BI181" s="5">
        <f ca="1">IF(Table2[[#This Row],[Area ]]="Area 10",Table2[[#This Row],[income]],0)</f>
        <v>0</v>
      </c>
      <c r="BJ181" s="5">
        <f ca="1">IF(Table2[[#This Row],[Area ]]="Area 6",Table2[[#This Row],[income]],0)</f>
        <v>0</v>
      </c>
      <c r="BK181" s="5">
        <f ca="1">IF(Table2[[#This Row],[Area ]]="Area 12",Table2[[#This Row],[income]],0)</f>
        <v>0</v>
      </c>
      <c r="BL181" s="5">
        <f ca="1">IF(Table2[[#This Row],[Area ]]="Area 13",Table2[[#This Row],[income]],0)</f>
        <v>0</v>
      </c>
      <c r="BM181" s="6">
        <f ca="1">IF(Table2[[#This Row],[Area ]]="Area 14",Table2[[#This Row],[income]],0)</f>
        <v>58457</v>
      </c>
      <c r="BN181" s="4">
        <f ca="1">IF(Table2[[#This Row],[field of work]]="teaching",Table2[[#This Row],[income]],0)</f>
        <v>0</v>
      </c>
      <c r="BO181" s="5">
        <f ca="1">IF(Table2[[#This Row],[field of work]]="health",Table2[[#This Row],[income]],0)</f>
        <v>0</v>
      </c>
      <c r="BP181" s="5">
        <f ca="1">IF(Table2[[#This Row],[field of work]]="IT",Table2[[#This Row],[income]],0)</f>
        <v>0</v>
      </c>
      <c r="BQ181" s="5">
        <f ca="1">IF(Table2[[#This Row],[field of work]]="agriculture",Table2[[#This Row],[income]],0)</f>
        <v>58457</v>
      </c>
      <c r="BR181" s="5">
        <f ca="1">IF(Table2[[#This Row],[field of work]]="contruction",Table2[[#This Row],[income]],0)</f>
        <v>0</v>
      </c>
      <c r="BS181" s="6">
        <f ca="1">IF(Table2[[#This Row],[field of work]]="genral work",Table2[[#This Row],[income]],0)</f>
        <v>0</v>
      </c>
      <c r="BU181" s="4">
        <f ca="1">IF(Table2[[#This Row],[value of debts]]&gt;Table2[[#This Row],[income]],1,0)</f>
        <v>1</v>
      </c>
      <c r="BV181" s="6"/>
      <c r="BX181" s="4">
        <f ca="1">IF(Table2[[#This Row],[Net worth of person]]&gt;$BY$6,Table2[[#This Row],[age]],0)</f>
        <v>33</v>
      </c>
      <c r="BY181" s="6"/>
    </row>
    <row r="182" spans="2:77" x14ac:dyDescent="0.3">
      <c r="B182">
        <f t="shared" ca="1" si="55"/>
        <v>2</v>
      </c>
      <c r="C182" t="str">
        <f t="shared" ca="1" si="54"/>
        <v>women</v>
      </c>
      <c r="D182">
        <f t="shared" ca="1" si="56"/>
        <v>33</v>
      </c>
      <c r="E182">
        <f t="shared" ca="1" si="57"/>
        <v>2</v>
      </c>
      <c r="F182" t="str">
        <f t="shared" ca="1" si="58"/>
        <v>IT</v>
      </c>
      <c r="G182">
        <f t="shared" ca="1" si="59"/>
        <v>2</v>
      </c>
      <c r="H182">
        <f t="shared" ca="1" si="60"/>
        <v>0</v>
      </c>
      <c r="I182">
        <f t="shared" ca="1" si="61"/>
        <v>3</v>
      </c>
      <c r="J182">
        <f t="shared" ca="1" si="62"/>
        <v>1</v>
      </c>
      <c r="K182">
        <f t="shared" ca="1" si="63"/>
        <v>30553</v>
      </c>
      <c r="L182">
        <f t="shared" ca="1" si="64"/>
        <v>5</v>
      </c>
      <c r="M182" t="str">
        <f t="shared" ca="1" si="65"/>
        <v>Area 5</v>
      </c>
      <c r="N182">
        <f t="shared" ca="1" si="70"/>
        <v>122212</v>
      </c>
      <c r="O182">
        <f t="shared" ca="1" si="66"/>
        <v>30167.840550430716</v>
      </c>
      <c r="P182">
        <f t="shared" ca="1" si="71"/>
        <v>9623.6430487595007</v>
      </c>
      <c r="Q182">
        <f t="shared" ca="1" si="67"/>
        <v>3137</v>
      </c>
      <c r="R182">
        <f t="shared" ca="1" si="72"/>
        <v>44100.971019517448</v>
      </c>
      <c r="S182">
        <f t="shared" ca="1" si="73"/>
        <v>42911.625259042339</v>
      </c>
      <c r="T182">
        <f t="shared" ca="1" si="74"/>
        <v>174747.26830780183</v>
      </c>
      <c r="U182">
        <f t="shared" ca="1" si="75"/>
        <v>77405.811569948157</v>
      </c>
      <c r="V182">
        <f t="shared" ca="1" si="76"/>
        <v>97341.456737853674</v>
      </c>
      <c r="X182" s="4">
        <f ca="1">IF(Table2[[#This Row],[Gnder]]="men",1,0)</f>
        <v>0</v>
      </c>
      <c r="Y182" s="5">
        <f ca="1">IF(Table2[[#This Row],[Gnder]]="women",1,0)</f>
        <v>1</v>
      </c>
      <c r="Z182" s="5"/>
      <c r="AA182" s="6"/>
      <c r="AB182" s="5"/>
      <c r="AC182" s="4">
        <f ca="1">IF(Table2[[#This Row],[field of work]]="teaching",1,0)</f>
        <v>0</v>
      </c>
      <c r="AD182" s="5">
        <f ca="1">IF(Table2[[#This Row],[field of work]]="health",1,0)</f>
        <v>0</v>
      </c>
      <c r="AE182" s="5">
        <f ca="1">IF(Table2[[#This Row],[field of work]]="IT",1,0)</f>
        <v>1</v>
      </c>
      <c r="AF182" s="5">
        <f ca="1">IF(Table2[[#This Row],[field of work]]="agriculture",1,0)</f>
        <v>0</v>
      </c>
      <c r="AG182" s="5">
        <f ca="1">IF(Table2[[#This Row],[field of work]]="contruction",1,0)</f>
        <v>0</v>
      </c>
      <c r="AH182" s="5">
        <f ca="1">IF(Table2[[#This Row],[field of work]]="genral work",1,0)</f>
        <v>0</v>
      </c>
      <c r="AI182" s="5"/>
      <c r="AJ182" s="5"/>
      <c r="AK182" s="5"/>
      <c r="AL182" s="5"/>
      <c r="AM182" s="5"/>
      <c r="AN182" s="6"/>
      <c r="AP182" s="16">
        <f t="shared" ca="1" si="68"/>
        <v>9623.6430487595007</v>
      </c>
      <c r="AQ182" s="6"/>
      <c r="AR182" s="4">
        <f ca="1">IF(Table2[[#This Row],[Value of a person]]&gt;$AS$6,1,0)</f>
        <v>1</v>
      </c>
      <c r="AS182" s="5"/>
      <c r="AT182" s="5"/>
      <c r="AU182" s="6"/>
      <c r="AV182" s="23">
        <f ca="1">Table2[[#This Row],[Mortage left]]/Table2[[#This Row],[Value of house]]</f>
        <v>0.24684843182691318</v>
      </c>
      <c r="AW182" s="5">
        <f t="shared" ca="1" si="69"/>
        <v>1</v>
      </c>
      <c r="AX182" s="5"/>
      <c r="AY182" s="5"/>
      <c r="AZ182" s="4">
        <f ca="1">IF(Table2[[#This Row],[Area ]]="Area 1",Table2[[#This Row],[income]],0)</f>
        <v>0</v>
      </c>
      <c r="BA182" s="5">
        <f ca="1">IF(Table2[[#This Row],[Area ]]="Area 2",Table2[[#This Row],[income]],0)</f>
        <v>0</v>
      </c>
      <c r="BB182" s="5">
        <f ca="1">IF(Table2[[#This Row],[Area ]]="Area 3",Table2[[#This Row],[income]],0)</f>
        <v>0</v>
      </c>
      <c r="BC182" s="5">
        <f ca="1">IF(Table2[[#This Row],[Area ]]="Area 4",Table2[[#This Row],[income]],0)</f>
        <v>0</v>
      </c>
      <c r="BD182" s="5">
        <f ca="1">IF(Table2[[#This Row],[Area ]]="Area 5",Table2[[#This Row],[income]],0)</f>
        <v>30553</v>
      </c>
      <c r="BE182" s="5">
        <f ca="1">IF(Table2[[#This Row],[Area ]]="Area 6",Table2[[#This Row],[income]],0)</f>
        <v>0</v>
      </c>
      <c r="BF182" s="5">
        <f ca="1">IF(Table2[[#This Row],[Area ]]="Area 7",Table2[[#This Row],[income]],0)</f>
        <v>0</v>
      </c>
      <c r="BG182" s="5">
        <f ca="1">IF(Table2[[#This Row],[Area ]]="Area 8",Table2[[#This Row],[income]],0)</f>
        <v>0</v>
      </c>
      <c r="BH182" s="5">
        <f ca="1">IF(Table2[[#This Row],[Area ]]="Area 9",Table2[[#This Row],[income]],0)</f>
        <v>0</v>
      </c>
      <c r="BI182" s="5">
        <f ca="1">IF(Table2[[#This Row],[Area ]]="Area 10",Table2[[#This Row],[income]],0)</f>
        <v>0</v>
      </c>
      <c r="BJ182" s="5">
        <f ca="1">IF(Table2[[#This Row],[Area ]]="Area 6",Table2[[#This Row],[income]],0)</f>
        <v>0</v>
      </c>
      <c r="BK182" s="5">
        <f ca="1">IF(Table2[[#This Row],[Area ]]="Area 12",Table2[[#This Row],[income]],0)</f>
        <v>0</v>
      </c>
      <c r="BL182" s="5">
        <f ca="1">IF(Table2[[#This Row],[Area ]]="Area 13",Table2[[#This Row],[income]],0)</f>
        <v>0</v>
      </c>
      <c r="BM182" s="6">
        <f ca="1">IF(Table2[[#This Row],[Area ]]="Area 14",Table2[[#This Row],[income]],0)</f>
        <v>0</v>
      </c>
      <c r="BN182" s="4">
        <f ca="1">IF(Table2[[#This Row],[field of work]]="teaching",Table2[[#This Row],[income]],0)</f>
        <v>0</v>
      </c>
      <c r="BO182" s="5">
        <f ca="1">IF(Table2[[#This Row],[field of work]]="health",Table2[[#This Row],[income]],0)</f>
        <v>0</v>
      </c>
      <c r="BP182" s="5">
        <f ca="1">IF(Table2[[#This Row],[field of work]]="IT",Table2[[#This Row],[income]],0)</f>
        <v>30553</v>
      </c>
      <c r="BQ182" s="5">
        <f ca="1">IF(Table2[[#This Row],[field of work]]="agriculture",Table2[[#This Row],[income]],0)</f>
        <v>0</v>
      </c>
      <c r="BR182" s="5">
        <f ca="1">IF(Table2[[#This Row],[field of work]]="contruction",Table2[[#This Row],[income]],0)</f>
        <v>0</v>
      </c>
      <c r="BS182" s="6">
        <f ca="1">IF(Table2[[#This Row],[field of work]]="genral work",Table2[[#This Row],[income]],0)</f>
        <v>0</v>
      </c>
      <c r="BU182" s="4">
        <f ca="1">IF(Table2[[#This Row],[value of debts]]&gt;Table2[[#This Row],[income]],1,0)</f>
        <v>1</v>
      </c>
      <c r="BV182" s="6"/>
      <c r="BX182" s="4">
        <f ca="1">IF(Table2[[#This Row],[Net worth of person]]&gt;$BY$6,Table2[[#This Row],[age]],0)</f>
        <v>0</v>
      </c>
      <c r="BY182" s="6"/>
    </row>
    <row r="183" spans="2:77" x14ac:dyDescent="0.3">
      <c r="B183">
        <f t="shared" ca="1" si="55"/>
        <v>2</v>
      </c>
      <c r="C183" t="str">
        <f t="shared" ca="1" si="54"/>
        <v>women</v>
      </c>
      <c r="D183">
        <f t="shared" ca="1" si="56"/>
        <v>33</v>
      </c>
      <c r="E183">
        <f t="shared" ca="1" si="57"/>
        <v>2</v>
      </c>
      <c r="F183" t="str">
        <f t="shared" ca="1" si="58"/>
        <v>IT</v>
      </c>
      <c r="G183">
        <f t="shared" ca="1" si="59"/>
        <v>1</v>
      </c>
      <c r="H183">
        <f t="shared" ca="1" si="60"/>
        <v>0</v>
      </c>
      <c r="I183">
        <f t="shared" ca="1" si="61"/>
        <v>3</v>
      </c>
      <c r="J183">
        <f t="shared" ca="1" si="62"/>
        <v>2</v>
      </c>
      <c r="K183">
        <f t="shared" ca="1" si="63"/>
        <v>60750</v>
      </c>
      <c r="L183">
        <f t="shared" ca="1" si="64"/>
        <v>9</v>
      </c>
      <c r="M183" t="str">
        <f t="shared" ca="1" si="65"/>
        <v>Area 9</v>
      </c>
      <c r="N183">
        <f t="shared" ca="1" si="70"/>
        <v>364500</v>
      </c>
      <c r="O183">
        <f t="shared" ca="1" si="66"/>
        <v>316949.50926081056</v>
      </c>
      <c r="P183">
        <f t="shared" ca="1" si="71"/>
        <v>106241.81839341458</v>
      </c>
      <c r="Q183">
        <f t="shared" ca="1" si="67"/>
        <v>34427</v>
      </c>
      <c r="R183">
        <f t="shared" ca="1" si="72"/>
        <v>33605.885744637242</v>
      </c>
      <c r="S183">
        <f t="shared" ca="1" si="73"/>
        <v>35644.418485816845</v>
      </c>
      <c r="T183">
        <f t="shared" ca="1" si="74"/>
        <v>506386.23687923147</v>
      </c>
      <c r="U183">
        <f t="shared" ca="1" si="75"/>
        <v>384982.39500544779</v>
      </c>
      <c r="V183">
        <f t="shared" ca="1" si="76"/>
        <v>121403.84187378368</v>
      </c>
      <c r="X183" s="4">
        <f ca="1">IF(Table2[[#This Row],[Gnder]]="men",1,0)</f>
        <v>0</v>
      </c>
      <c r="Y183" s="5">
        <f ca="1">IF(Table2[[#This Row],[Gnder]]="women",1,0)</f>
        <v>1</v>
      </c>
      <c r="Z183" s="5"/>
      <c r="AA183" s="6"/>
      <c r="AB183" s="5"/>
      <c r="AC183" s="4">
        <f ca="1">IF(Table2[[#This Row],[field of work]]="teaching",1,0)</f>
        <v>0</v>
      </c>
      <c r="AD183" s="5">
        <f ca="1">IF(Table2[[#This Row],[field of work]]="health",1,0)</f>
        <v>0</v>
      </c>
      <c r="AE183" s="5">
        <f ca="1">IF(Table2[[#This Row],[field of work]]="IT",1,0)</f>
        <v>1</v>
      </c>
      <c r="AF183" s="5">
        <f ca="1">IF(Table2[[#This Row],[field of work]]="agriculture",1,0)</f>
        <v>0</v>
      </c>
      <c r="AG183" s="5">
        <f ca="1">IF(Table2[[#This Row],[field of work]]="contruction",1,0)</f>
        <v>0</v>
      </c>
      <c r="AH183" s="5">
        <f ca="1">IF(Table2[[#This Row],[field of work]]="genral work",1,0)</f>
        <v>0</v>
      </c>
      <c r="AI183" s="5"/>
      <c r="AJ183" s="5"/>
      <c r="AK183" s="5"/>
      <c r="AL183" s="5"/>
      <c r="AM183" s="5"/>
      <c r="AN183" s="6"/>
      <c r="AP183" s="16">
        <f t="shared" ca="1" si="68"/>
        <v>53120.909196707289</v>
      </c>
      <c r="AQ183" s="6"/>
      <c r="AR183" s="4">
        <f ca="1">IF(Table2[[#This Row],[Value of a person]]&gt;$AS$6,1,0)</f>
        <v>1</v>
      </c>
      <c r="AS183" s="5"/>
      <c r="AT183" s="5"/>
      <c r="AU183" s="6"/>
      <c r="AV183" s="23">
        <f ca="1">Table2[[#This Row],[Mortage left]]/Table2[[#This Row],[Value of house]]</f>
        <v>0.86954597876765582</v>
      </c>
      <c r="AW183" s="5">
        <f t="shared" ca="1" si="69"/>
        <v>0</v>
      </c>
      <c r="AX183" s="5"/>
      <c r="AY183" s="5"/>
      <c r="AZ183" s="4">
        <f ca="1">IF(Table2[[#This Row],[Area ]]="Area 1",Table2[[#This Row],[income]],0)</f>
        <v>0</v>
      </c>
      <c r="BA183" s="5">
        <f ca="1">IF(Table2[[#This Row],[Area ]]="Area 2",Table2[[#This Row],[income]],0)</f>
        <v>0</v>
      </c>
      <c r="BB183" s="5">
        <f ca="1">IF(Table2[[#This Row],[Area ]]="Area 3",Table2[[#This Row],[income]],0)</f>
        <v>0</v>
      </c>
      <c r="BC183" s="5">
        <f ca="1">IF(Table2[[#This Row],[Area ]]="Area 4",Table2[[#This Row],[income]],0)</f>
        <v>0</v>
      </c>
      <c r="BD183" s="5">
        <f ca="1">IF(Table2[[#This Row],[Area ]]="Area 5",Table2[[#This Row],[income]],0)</f>
        <v>0</v>
      </c>
      <c r="BE183" s="5">
        <f ca="1">IF(Table2[[#This Row],[Area ]]="Area 6",Table2[[#This Row],[income]],0)</f>
        <v>0</v>
      </c>
      <c r="BF183" s="5">
        <f ca="1">IF(Table2[[#This Row],[Area ]]="Area 7",Table2[[#This Row],[income]],0)</f>
        <v>0</v>
      </c>
      <c r="BG183" s="5">
        <f ca="1">IF(Table2[[#This Row],[Area ]]="Area 8",Table2[[#This Row],[income]],0)</f>
        <v>0</v>
      </c>
      <c r="BH183" s="5">
        <f ca="1">IF(Table2[[#This Row],[Area ]]="Area 9",Table2[[#This Row],[income]],0)</f>
        <v>60750</v>
      </c>
      <c r="BI183" s="5">
        <f ca="1">IF(Table2[[#This Row],[Area ]]="Area 10",Table2[[#This Row],[income]],0)</f>
        <v>0</v>
      </c>
      <c r="BJ183" s="5">
        <f ca="1">IF(Table2[[#This Row],[Area ]]="Area 6",Table2[[#This Row],[income]],0)</f>
        <v>0</v>
      </c>
      <c r="BK183" s="5">
        <f ca="1">IF(Table2[[#This Row],[Area ]]="Area 12",Table2[[#This Row],[income]],0)</f>
        <v>0</v>
      </c>
      <c r="BL183" s="5">
        <f ca="1">IF(Table2[[#This Row],[Area ]]="Area 13",Table2[[#This Row],[income]],0)</f>
        <v>0</v>
      </c>
      <c r="BM183" s="6">
        <f ca="1">IF(Table2[[#This Row],[Area ]]="Area 14",Table2[[#This Row],[income]],0)</f>
        <v>0</v>
      </c>
      <c r="BN183" s="4">
        <f ca="1">IF(Table2[[#This Row],[field of work]]="teaching",Table2[[#This Row],[income]],0)</f>
        <v>0</v>
      </c>
      <c r="BO183" s="5">
        <f ca="1">IF(Table2[[#This Row],[field of work]]="health",Table2[[#This Row],[income]],0)</f>
        <v>0</v>
      </c>
      <c r="BP183" s="5">
        <f ca="1">IF(Table2[[#This Row],[field of work]]="IT",Table2[[#This Row],[income]],0)</f>
        <v>60750</v>
      </c>
      <c r="BQ183" s="5">
        <f ca="1">IF(Table2[[#This Row],[field of work]]="agriculture",Table2[[#This Row],[income]],0)</f>
        <v>0</v>
      </c>
      <c r="BR183" s="5">
        <f ca="1">IF(Table2[[#This Row],[field of work]]="contruction",Table2[[#This Row],[income]],0)</f>
        <v>0</v>
      </c>
      <c r="BS183" s="6">
        <f ca="1">IF(Table2[[#This Row],[field of work]]="genral work",Table2[[#This Row],[income]],0)</f>
        <v>0</v>
      </c>
      <c r="BU183" s="4">
        <f ca="1">IF(Table2[[#This Row],[value of debts]]&gt;Table2[[#This Row],[income]],1,0)</f>
        <v>1</v>
      </c>
      <c r="BV183" s="6"/>
      <c r="BX183" s="4">
        <f ca="1">IF(Table2[[#This Row],[Net worth of person]]&gt;$BY$6,Table2[[#This Row],[age]],0)</f>
        <v>33</v>
      </c>
      <c r="BY183" s="6"/>
    </row>
    <row r="184" spans="2:77" x14ac:dyDescent="0.3">
      <c r="B184">
        <f t="shared" ca="1" si="55"/>
        <v>1</v>
      </c>
      <c r="C184" t="str">
        <f t="shared" ca="1" si="54"/>
        <v>men</v>
      </c>
      <c r="D184">
        <f t="shared" ca="1" si="56"/>
        <v>32</v>
      </c>
      <c r="E184">
        <f t="shared" ca="1" si="57"/>
        <v>2</v>
      </c>
      <c r="F184" t="str">
        <f t="shared" ca="1" si="58"/>
        <v>IT</v>
      </c>
      <c r="G184">
        <f t="shared" ca="1" si="59"/>
        <v>3</v>
      </c>
      <c r="H184">
        <f t="shared" ca="1" si="60"/>
        <v>0</v>
      </c>
      <c r="I184">
        <f t="shared" ca="1" si="61"/>
        <v>0</v>
      </c>
      <c r="J184">
        <f t="shared" ca="1" si="62"/>
        <v>1</v>
      </c>
      <c r="K184">
        <f t="shared" ca="1" si="63"/>
        <v>78951</v>
      </c>
      <c r="L184">
        <f t="shared" ca="1" si="64"/>
        <v>3</v>
      </c>
      <c r="M184" t="str">
        <f t="shared" ca="1" si="65"/>
        <v>Area 3</v>
      </c>
      <c r="N184">
        <f t="shared" ca="1" si="70"/>
        <v>315804</v>
      </c>
      <c r="O184">
        <f t="shared" ca="1" si="66"/>
        <v>132631.69627733418</v>
      </c>
      <c r="P184">
        <f t="shared" ca="1" si="71"/>
        <v>65886.025119577796</v>
      </c>
      <c r="Q184">
        <f t="shared" ca="1" si="67"/>
        <v>57184</v>
      </c>
      <c r="R184">
        <f t="shared" ca="1" si="72"/>
        <v>53125.349726553854</v>
      </c>
      <c r="S184">
        <f t="shared" ca="1" si="73"/>
        <v>62669.804553047012</v>
      </c>
      <c r="T184">
        <f t="shared" ca="1" si="74"/>
        <v>444359.82967262476</v>
      </c>
      <c r="U184">
        <f t="shared" ca="1" si="75"/>
        <v>242941.04600388804</v>
      </c>
      <c r="V184">
        <f t="shared" ca="1" si="76"/>
        <v>201418.78366873672</v>
      </c>
      <c r="X184" s="4">
        <f ca="1">IF(Table2[[#This Row],[Gnder]]="men",1,0)</f>
        <v>1</v>
      </c>
      <c r="Y184" s="5">
        <f ca="1">IF(Table2[[#This Row],[Gnder]]="women",1,0)</f>
        <v>0</v>
      </c>
      <c r="Z184" s="5"/>
      <c r="AA184" s="6"/>
      <c r="AB184" s="5"/>
      <c r="AC184" s="4">
        <f ca="1">IF(Table2[[#This Row],[field of work]]="teaching",1,0)</f>
        <v>0</v>
      </c>
      <c r="AD184" s="5">
        <f ca="1">IF(Table2[[#This Row],[field of work]]="health",1,0)</f>
        <v>0</v>
      </c>
      <c r="AE184" s="5">
        <f ca="1">IF(Table2[[#This Row],[field of work]]="IT",1,0)</f>
        <v>1</v>
      </c>
      <c r="AF184" s="5">
        <f ca="1">IF(Table2[[#This Row],[field of work]]="agriculture",1,0)</f>
        <v>0</v>
      </c>
      <c r="AG184" s="5">
        <f ca="1">IF(Table2[[#This Row],[field of work]]="contruction",1,0)</f>
        <v>0</v>
      </c>
      <c r="AH184" s="5">
        <f ca="1">IF(Table2[[#This Row],[field of work]]="genral work",1,0)</f>
        <v>0</v>
      </c>
      <c r="AI184" s="5"/>
      <c r="AJ184" s="5"/>
      <c r="AK184" s="5"/>
      <c r="AL184" s="5"/>
      <c r="AM184" s="5"/>
      <c r="AN184" s="6"/>
      <c r="AP184" s="16">
        <f t="shared" ca="1" si="68"/>
        <v>65886.025119577796</v>
      </c>
      <c r="AQ184" s="6"/>
      <c r="AR184" s="4">
        <f ca="1">IF(Table2[[#This Row],[Value of a person]]&gt;$AS$6,1,0)</f>
        <v>1</v>
      </c>
      <c r="AS184" s="5"/>
      <c r="AT184" s="5"/>
      <c r="AU184" s="6"/>
      <c r="AV184" s="23">
        <f ca="1">Table2[[#This Row],[Mortage left]]/Table2[[#This Row],[Value of house]]</f>
        <v>0.41998105241648043</v>
      </c>
      <c r="AW184" s="5">
        <f t="shared" ca="1" si="69"/>
        <v>0</v>
      </c>
      <c r="AX184" s="5"/>
      <c r="AY184" s="5"/>
      <c r="AZ184" s="4">
        <f ca="1">IF(Table2[[#This Row],[Area ]]="Area 1",Table2[[#This Row],[income]],0)</f>
        <v>0</v>
      </c>
      <c r="BA184" s="5">
        <f ca="1">IF(Table2[[#This Row],[Area ]]="Area 2",Table2[[#This Row],[income]],0)</f>
        <v>0</v>
      </c>
      <c r="BB184" s="5">
        <f ca="1">IF(Table2[[#This Row],[Area ]]="Area 3",Table2[[#This Row],[income]],0)</f>
        <v>78951</v>
      </c>
      <c r="BC184" s="5">
        <f ca="1">IF(Table2[[#This Row],[Area ]]="Area 4",Table2[[#This Row],[income]],0)</f>
        <v>0</v>
      </c>
      <c r="BD184" s="5">
        <f ca="1">IF(Table2[[#This Row],[Area ]]="Area 5",Table2[[#This Row],[income]],0)</f>
        <v>0</v>
      </c>
      <c r="BE184" s="5">
        <f ca="1">IF(Table2[[#This Row],[Area ]]="Area 6",Table2[[#This Row],[income]],0)</f>
        <v>0</v>
      </c>
      <c r="BF184" s="5">
        <f ca="1">IF(Table2[[#This Row],[Area ]]="Area 7",Table2[[#This Row],[income]],0)</f>
        <v>0</v>
      </c>
      <c r="BG184" s="5">
        <f ca="1">IF(Table2[[#This Row],[Area ]]="Area 8",Table2[[#This Row],[income]],0)</f>
        <v>0</v>
      </c>
      <c r="BH184" s="5">
        <f ca="1">IF(Table2[[#This Row],[Area ]]="Area 9",Table2[[#This Row],[income]],0)</f>
        <v>0</v>
      </c>
      <c r="BI184" s="5">
        <f ca="1">IF(Table2[[#This Row],[Area ]]="Area 10",Table2[[#This Row],[income]],0)</f>
        <v>0</v>
      </c>
      <c r="BJ184" s="5">
        <f ca="1">IF(Table2[[#This Row],[Area ]]="Area 6",Table2[[#This Row],[income]],0)</f>
        <v>0</v>
      </c>
      <c r="BK184" s="5">
        <f ca="1">IF(Table2[[#This Row],[Area ]]="Area 12",Table2[[#This Row],[income]],0)</f>
        <v>0</v>
      </c>
      <c r="BL184" s="5">
        <f ca="1">IF(Table2[[#This Row],[Area ]]="Area 13",Table2[[#This Row],[income]],0)</f>
        <v>0</v>
      </c>
      <c r="BM184" s="6">
        <f ca="1">IF(Table2[[#This Row],[Area ]]="Area 14",Table2[[#This Row],[income]],0)</f>
        <v>0</v>
      </c>
      <c r="BN184" s="4">
        <f ca="1">IF(Table2[[#This Row],[field of work]]="teaching",Table2[[#This Row],[income]],0)</f>
        <v>0</v>
      </c>
      <c r="BO184" s="5">
        <f ca="1">IF(Table2[[#This Row],[field of work]]="health",Table2[[#This Row],[income]],0)</f>
        <v>0</v>
      </c>
      <c r="BP184" s="5">
        <f ca="1">IF(Table2[[#This Row],[field of work]]="IT",Table2[[#This Row],[income]],0)</f>
        <v>78951</v>
      </c>
      <c r="BQ184" s="5">
        <f ca="1">IF(Table2[[#This Row],[field of work]]="agriculture",Table2[[#This Row],[income]],0)</f>
        <v>0</v>
      </c>
      <c r="BR184" s="5">
        <f ca="1">IF(Table2[[#This Row],[field of work]]="contruction",Table2[[#This Row],[income]],0)</f>
        <v>0</v>
      </c>
      <c r="BS184" s="6">
        <f ca="1">IF(Table2[[#This Row],[field of work]]="genral work",Table2[[#This Row],[income]],0)</f>
        <v>0</v>
      </c>
      <c r="BU184" s="4">
        <f ca="1">IF(Table2[[#This Row],[value of debts]]&gt;Table2[[#This Row],[income]],1,0)</f>
        <v>1</v>
      </c>
      <c r="BV184" s="6"/>
      <c r="BX184" s="4">
        <f ca="1">IF(Table2[[#This Row],[Net worth of person]]&gt;$BY$6,Table2[[#This Row],[age]],0)</f>
        <v>32</v>
      </c>
      <c r="BY184" s="6"/>
    </row>
    <row r="185" spans="2:77" x14ac:dyDescent="0.3">
      <c r="B185">
        <f t="shared" ca="1" si="55"/>
        <v>2</v>
      </c>
      <c r="C185" t="str">
        <f t="shared" ca="1" si="54"/>
        <v>women</v>
      </c>
      <c r="D185">
        <f t="shared" ca="1" si="56"/>
        <v>32</v>
      </c>
      <c r="E185">
        <f t="shared" ca="1" si="57"/>
        <v>4</v>
      </c>
      <c r="F185" t="str">
        <f t="shared" ca="1" si="58"/>
        <v>genral work</v>
      </c>
      <c r="G185">
        <f t="shared" ca="1" si="59"/>
        <v>1</v>
      </c>
      <c r="H185">
        <f t="shared" ca="1" si="60"/>
        <v>0</v>
      </c>
      <c r="I185">
        <f t="shared" ca="1" si="61"/>
        <v>4</v>
      </c>
      <c r="J185">
        <f t="shared" ca="1" si="62"/>
        <v>3</v>
      </c>
      <c r="K185">
        <f t="shared" ca="1" si="63"/>
        <v>57825</v>
      </c>
      <c r="L185">
        <f t="shared" ca="1" si="64"/>
        <v>10</v>
      </c>
      <c r="M185" t="str">
        <f t="shared" ca="1" si="65"/>
        <v>Area 10</v>
      </c>
      <c r="N185">
        <f t="shared" ca="1" si="70"/>
        <v>231300</v>
      </c>
      <c r="O185">
        <f t="shared" ca="1" si="66"/>
        <v>60733.57517637666</v>
      </c>
      <c r="P185">
        <f t="shared" ca="1" si="71"/>
        <v>40628.666890853754</v>
      </c>
      <c r="Q185">
        <f t="shared" ca="1" si="67"/>
        <v>12448</v>
      </c>
      <c r="R185">
        <f t="shared" ca="1" si="72"/>
        <v>79410.340696095984</v>
      </c>
      <c r="S185">
        <f t="shared" ca="1" si="73"/>
        <v>3760.9408074517323</v>
      </c>
      <c r="T185">
        <f t="shared" ca="1" si="74"/>
        <v>275689.60769830551</v>
      </c>
      <c r="U185">
        <f t="shared" ca="1" si="75"/>
        <v>152591.91587247263</v>
      </c>
      <c r="V185">
        <f t="shared" ca="1" si="76"/>
        <v>123097.69182583288</v>
      </c>
      <c r="X185" s="4">
        <f ca="1">IF(Table2[[#This Row],[Gnder]]="men",1,0)</f>
        <v>0</v>
      </c>
      <c r="Y185" s="5">
        <f ca="1">IF(Table2[[#This Row],[Gnder]]="women",1,0)</f>
        <v>1</v>
      </c>
      <c r="Z185" s="5"/>
      <c r="AA185" s="6"/>
      <c r="AB185" s="5"/>
      <c r="AC185" s="4">
        <f ca="1">IF(Table2[[#This Row],[field of work]]="teaching",1,0)</f>
        <v>0</v>
      </c>
      <c r="AD185" s="5">
        <f ca="1">IF(Table2[[#This Row],[field of work]]="health",1,0)</f>
        <v>0</v>
      </c>
      <c r="AE185" s="5">
        <f ca="1">IF(Table2[[#This Row],[field of work]]="IT",1,0)</f>
        <v>0</v>
      </c>
      <c r="AF185" s="5">
        <f ca="1">IF(Table2[[#This Row],[field of work]]="agriculture",1,0)</f>
        <v>0</v>
      </c>
      <c r="AG185" s="5">
        <f ca="1">IF(Table2[[#This Row],[field of work]]="contruction",1,0)</f>
        <v>0</v>
      </c>
      <c r="AH185" s="5">
        <f ca="1">IF(Table2[[#This Row],[field of work]]="genral work",1,0)</f>
        <v>1</v>
      </c>
      <c r="AI185" s="5"/>
      <c r="AJ185" s="5"/>
      <c r="AK185" s="5"/>
      <c r="AL185" s="5"/>
      <c r="AM185" s="5"/>
      <c r="AN185" s="6"/>
      <c r="AP185" s="16">
        <f t="shared" ca="1" si="68"/>
        <v>13542.888963617917</v>
      </c>
      <c r="AQ185" s="6"/>
      <c r="AR185" s="4">
        <f ca="1">IF(Table2[[#This Row],[Value of a person]]&gt;$AS$6,1,0)</f>
        <v>1</v>
      </c>
      <c r="AS185" s="5"/>
      <c r="AT185" s="5"/>
      <c r="AU185" s="6"/>
      <c r="AV185" s="23">
        <f ca="1">Table2[[#This Row],[Mortage left]]/Table2[[#This Row],[Value of house]]</f>
        <v>0.26257490348628043</v>
      </c>
      <c r="AW185" s="5">
        <f t="shared" ca="1" si="69"/>
        <v>1</v>
      </c>
      <c r="AX185" s="5"/>
      <c r="AY185" s="5"/>
      <c r="AZ185" s="4">
        <f ca="1">IF(Table2[[#This Row],[Area ]]="Area 1",Table2[[#This Row],[income]],0)</f>
        <v>0</v>
      </c>
      <c r="BA185" s="5">
        <f ca="1">IF(Table2[[#This Row],[Area ]]="Area 2",Table2[[#This Row],[income]],0)</f>
        <v>0</v>
      </c>
      <c r="BB185" s="5">
        <f ca="1">IF(Table2[[#This Row],[Area ]]="Area 3",Table2[[#This Row],[income]],0)</f>
        <v>0</v>
      </c>
      <c r="BC185" s="5">
        <f ca="1">IF(Table2[[#This Row],[Area ]]="Area 4",Table2[[#This Row],[income]],0)</f>
        <v>0</v>
      </c>
      <c r="BD185" s="5">
        <f ca="1">IF(Table2[[#This Row],[Area ]]="Area 5",Table2[[#This Row],[income]],0)</f>
        <v>0</v>
      </c>
      <c r="BE185" s="5">
        <f ca="1">IF(Table2[[#This Row],[Area ]]="Area 6",Table2[[#This Row],[income]],0)</f>
        <v>0</v>
      </c>
      <c r="BF185" s="5">
        <f ca="1">IF(Table2[[#This Row],[Area ]]="Area 7",Table2[[#This Row],[income]],0)</f>
        <v>0</v>
      </c>
      <c r="BG185" s="5">
        <f ca="1">IF(Table2[[#This Row],[Area ]]="Area 8",Table2[[#This Row],[income]],0)</f>
        <v>0</v>
      </c>
      <c r="BH185" s="5">
        <f ca="1">IF(Table2[[#This Row],[Area ]]="Area 9",Table2[[#This Row],[income]],0)</f>
        <v>0</v>
      </c>
      <c r="BI185" s="5">
        <f ca="1">IF(Table2[[#This Row],[Area ]]="Area 10",Table2[[#This Row],[income]],0)</f>
        <v>57825</v>
      </c>
      <c r="BJ185" s="5">
        <f ca="1">IF(Table2[[#This Row],[Area ]]="Area 6",Table2[[#This Row],[income]],0)</f>
        <v>0</v>
      </c>
      <c r="BK185" s="5">
        <f ca="1">IF(Table2[[#This Row],[Area ]]="Area 12",Table2[[#This Row],[income]],0)</f>
        <v>0</v>
      </c>
      <c r="BL185" s="5">
        <f ca="1">IF(Table2[[#This Row],[Area ]]="Area 13",Table2[[#This Row],[income]],0)</f>
        <v>0</v>
      </c>
      <c r="BM185" s="6">
        <f ca="1">IF(Table2[[#This Row],[Area ]]="Area 14",Table2[[#This Row],[income]],0)</f>
        <v>0</v>
      </c>
      <c r="BN185" s="4">
        <f ca="1">IF(Table2[[#This Row],[field of work]]="teaching",Table2[[#This Row],[income]],0)</f>
        <v>0</v>
      </c>
      <c r="BO185" s="5">
        <f ca="1">IF(Table2[[#This Row],[field of work]]="health",Table2[[#This Row],[income]],0)</f>
        <v>0</v>
      </c>
      <c r="BP185" s="5">
        <f ca="1">IF(Table2[[#This Row],[field of work]]="IT",Table2[[#This Row],[income]],0)</f>
        <v>0</v>
      </c>
      <c r="BQ185" s="5">
        <f ca="1">IF(Table2[[#This Row],[field of work]]="agriculture",Table2[[#This Row],[income]],0)</f>
        <v>0</v>
      </c>
      <c r="BR185" s="5">
        <f ca="1">IF(Table2[[#This Row],[field of work]]="contruction",Table2[[#This Row],[income]],0)</f>
        <v>0</v>
      </c>
      <c r="BS185" s="6">
        <f ca="1">IF(Table2[[#This Row],[field of work]]="genral work",Table2[[#This Row],[income]],0)</f>
        <v>57825</v>
      </c>
      <c r="BU185" s="4">
        <f ca="1">IF(Table2[[#This Row],[value of debts]]&gt;Table2[[#This Row],[income]],1,0)</f>
        <v>1</v>
      </c>
      <c r="BV185" s="6"/>
      <c r="BX185" s="4">
        <f ca="1">IF(Table2[[#This Row],[Net worth of person]]&gt;$BY$6,Table2[[#This Row],[age]],0)</f>
        <v>32</v>
      </c>
      <c r="BY185" s="6"/>
    </row>
    <row r="186" spans="2:77" x14ac:dyDescent="0.3">
      <c r="B186">
        <f t="shared" ca="1" si="55"/>
        <v>1</v>
      </c>
      <c r="C186" t="str">
        <f t="shared" ca="1" si="54"/>
        <v>men</v>
      </c>
      <c r="D186">
        <f t="shared" ca="1" si="56"/>
        <v>31</v>
      </c>
      <c r="E186">
        <f t="shared" ca="1" si="57"/>
        <v>1</v>
      </c>
      <c r="F186" t="str">
        <f t="shared" ca="1" si="58"/>
        <v>health</v>
      </c>
      <c r="G186">
        <f t="shared" ca="1" si="59"/>
        <v>2</v>
      </c>
      <c r="H186">
        <f t="shared" ca="1" si="60"/>
        <v>0</v>
      </c>
      <c r="I186">
        <f t="shared" ca="1" si="61"/>
        <v>1</v>
      </c>
      <c r="J186">
        <f t="shared" ca="1" si="62"/>
        <v>2</v>
      </c>
      <c r="K186">
        <f t="shared" ca="1" si="63"/>
        <v>77354</v>
      </c>
      <c r="L186">
        <f t="shared" ca="1" si="64"/>
        <v>6</v>
      </c>
      <c r="M186" t="str">
        <f t="shared" ca="1" si="65"/>
        <v>Area 6</v>
      </c>
      <c r="N186">
        <f t="shared" ca="1" si="70"/>
        <v>464124</v>
      </c>
      <c r="O186">
        <f t="shared" ca="1" si="66"/>
        <v>406148.1981338702</v>
      </c>
      <c r="P186">
        <f t="shared" ca="1" si="71"/>
        <v>38247.267970766683</v>
      </c>
      <c r="Q186">
        <f t="shared" ca="1" si="67"/>
        <v>11809</v>
      </c>
      <c r="R186">
        <f t="shared" ca="1" si="72"/>
        <v>55152.24029934944</v>
      </c>
      <c r="S186">
        <f t="shared" ca="1" si="73"/>
        <v>49469.345414080308</v>
      </c>
      <c r="T186">
        <f t="shared" ca="1" si="74"/>
        <v>551840.61338484706</v>
      </c>
      <c r="U186">
        <f t="shared" ca="1" si="75"/>
        <v>473109.43843321962</v>
      </c>
      <c r="V186">
        <f t="shared" ca="1" si="76"/>
        <v>78731.174951627443</v>
      </c>
      <c r="X186" s="4">
        <f ca="1">IF(Table2[[#This Row],[Gnder]]="men",1,0)</f>
        <v>1</v>
      </c>
      <c r="Y186" s="5">
        <f ca="1">IF(Table2[[#This Row],[Gnder]]="women",1,0)</f>
        <v>0</v>
      </c>
      <c r="Z186" s="5"/>
      <c r="AA186" s="6"/>
      <c r="AB186" s="5"/>
      <c r="AC186" s="4">
        <f ca="1">IF(Table2[[#This Row],[field of work]]="teaching",1,0)</f>
        <v>0</v>
      </c>
      <c r="AD186" s="5">
        <f ca="1">IF(Table2[[#This Row],[field of work]]="health",1,0)</f>
        <v>1</v>
      </c>
      <c r="AE186" s="5">
        <f ca="1">IF(Table2[[#This Row],[field of work]]="IT",1,0)</f>
        <v>0</v>
      </c>
      <c r="AF186" s="5">
        <f ca="1">IF(Table2[[#This Row],[field of work]]="agriculture",1,0)</f>
        <v>0</v>
      </c>
      <c r="AG186" s="5">
        <f ca="1">IF(Table2[[#This Row],[field of work]]="contruction",1,0)</f>
        <v>0</v>
      </c>
      <c r="AH186" s="5">
        <f ca="1">IF(Table2[[#This Row],[field of work]]="genral work",1,0)</f>
        <v>0</v>
      </c>
      <c r="AI186" s="5"/>
      <c r="AJ186" s="5"/>
      <c r="AK186" s="5"/>
      <c r="AL186" s="5"/>
      <c r="AM186" s="5"/>
      <c r="AN186" s="6"/>
      <c r="AP186" s="16">
        <f t="shared" ca="1" si="68"/>
        <v>19123.633985383341</v>
      </c>
      <c r="AQ186" s="6"/>
      <c r="AR186" s="4">
        <f ca="1">IF(Table2[[#This Row],[Value of a person]]&gt;$AS$6,1,0)</f>
        <v>1</v>
      </c>
      <c r="AS186" s="5"/>
      <c r="AT186" s="5"/>
      <c r="AU186" s="6"/>
      <c r="AV186" s="23">
        <f ca="1">Table2[[#This Row],[Mortage left]]/Table2[[#This Row],[Value of house]]</f>
        <v>0.87508553346491502</v>
      </c>
      <c r="AW186" s="5">
        <f t="shared" ca="1" si="69"/>
        <v>0</v>
      </c>
      <c r="AX186" s="5"/>
      <c r="AY186" s="5"/>
      <c r="AZ186" s="4">
        <f ca="1">IF(Table2[[#This Row],[Area ]]="Area 1",Table2[[#This Row],[income]],0)</f>
        <v>0</v>
      </c>
      <c r="BA186" s="5">
        <f ca="1">IF(Table2[[#This Row],[Area ]]="Area 2",Table2[[#This Row],[income]],0)</f>
        <v>0</v>
      </c>
      <c r="BB186" s="5">
        <f ca="1">IF(Table2[[#This Row],[Area ]]="Area 3",Table2[[#This Row],[income]],0)</f>
        <v>0</v>
      </c>
      <c r="BC186" s="5">
        <f ca="1">IF(Table2[[#This Row],[Area ]]="Area 4",Table2[[#This Row],[income]],0)</f>
        <v>0</v>
      </c>
      <c r="BD186" s="5">
        <f ca="1">IF(Table2[[#This Row],[Area ]]="Area 5",Table2[[#This Row],[income]],0)</f>
        <v>0</v>
      </c>
      <c r="BE186" s="5">
        <f ca="1">IF(Table2[[#This Row],[Area ]]="Area 6",Table2[[#This Row],[income]],0)</f>
        <v>77354</v>
      </c>
      <c r="BF186" s="5">
        <f ca="1">IF(Table2[[#This Row],[Area ]]="Area 7",Table2[[#This Row],[income]],0)</f>
        <v>0</v>
      </c>
      <c r="BG186" s="5">
        <f ca="1">IF(Table2[[#This Row],[Area ]]="Area 8",Table2[[#This Row],[income]],0)</f>
        <v>0</v>
      </c>
      <c r="BH186" s="5">
        <f ca="1">IF(Table2[[#This Row],[Area ]]="Area 9",Table2[[#This Row],[income]],0)</f>
        <v>0</v>
      </c>
      <c r="BI186" s="5">
        <f ca="1">IF(Table2[[#This Row],[Area ]]="Area 10",Table2[[#This Row],[income]],0)</f>
        <v>0</v>
      </c>
      <c r="BJ186" s="5">
        <f ca="1">IF(Table2[[#This Row],[Area ]]="Area 6",Table2[[#This Row],[income]],0)</f>
        <v>77354</v>
      </c>
      <c r="BK186" s="5">
        <f ca="1">IF(Table2[[#This Row],[Area ]]="Area 12",Table2[[#This Row],[income]],0)</f>
        <v>0</v>
      </c>
      <c r="BL186" s="5">
        <f ca="1">IF(Table2[[#This Row],[Area ]]="Area 13",Table2[[#This Row],[income]],0)</f>
        <v>0</v>
      </c>
      <c r="BM186" s="6">
        <f ca="1">IF(Table2[[#This Row],[Area ]]="Area 14",Table2[[#This Row],[income]],0)</f>
        <v>0</v>
      </c>
      <c r="BN186" s="4">
        <f ca="1">IF(Table2[[#This Row],[field of work]]="teaching",Table2[[#This Row],[income]],0)</f>
        <v>0</v>
      </c>
      <c r="BO186" s="5">
        <f ca="1">IF(Table2[[#This Row],[field of work]]="health",Table2[[#This Row],[income]],0)</f>
        <v>77354</v>
      </c>
      <c r="BP186" s="5">
        <f ca="1">IF(Table2[[#This Row],[field of work]]="IT",Table2[[#This Row],[income]],0)</f>
        <v>0</v>
      </c>
      <c r="BQ186" s="5">
        <f ca="1">IF(Table2[[#This Row],[field of work]]="agriculture",Table2[[#This Row],[income]],0)</f>
        <v>0</v>
      </c>
      <c r="BR186" s="5">
        <f ca="1">IF(Table2[[#This Row],[field of work]]="contruction",Table2[[#This Row],[income]],0)</f>
        <v>0</v>
      </c>
      <c r="BS186" s="6">
        <f ca="1">IF(Table2[[#This Row],[field of work]]="genral work",Table2[[#This Row],[income]],0)</f>
        <v>0</v>
      </c>
      <c r="BU186" s="4">
        <f ca="1">IF(Table2[[#This Row],[value of debts]]&gt;Table2[[#This Row],[income]],1,0)</f>
        <v>1</v>
      </c>
      <c r="BV186" s="6"/>
      <c r="BX186" s="4">
        <f ca="1">IF(Table2[[#This Row],[Net worth of person]]&gt;$BY$6,Table2[[#This Row],[age]],0)</f>
        <v>0</v>
      </c>
      <c r="BY186" s="6"/>
    </row>
    <row r="187" spans="2:77" x14ac:dyDescent="0.3">
      <c r="B187">
        <f t="shared" ca="1" si="55"/>
        <v>1</v>
      </c>
      <c r="C187" t="str">
        <f t="shared" ca="1" si="54"/>
        <v>men</v>
      </c>
      <c r="D187">
        <f t="shared" ca="1" si="56"/>
        <v>41</v>
      </c>
      <c r="E187">
        <f t="shared" ca="1" si="57"/>
        <v>5</v>
      </c>
      <c r="F187" t="str">
        <f t="shared" ca="1" si="58"/>
        <v>agriculture</v>
      </c>
      <c r="G187">
        <f t="shared" ca="1" si="59"/>
        <v>1</v>
      </c>
      <c r="H187">
        <f t="shared" ca="1" si="60"/>
        <v>0</v>
      </c>
      <c r="I187">
        <f t="shared" ca="1" si="61"/>
        <v>2</v>
      </c>
      <c r="J187">
        <f t="shared" ca="1" si="62"/>
        <v>1</v>
      </c>
      <c r="K187">
        <f t="shared" ca="1" si="63"/>
        <v>79246</v>
      </c>
      <c r="L187">
        <f t="shared" ca="1" si="64"/>
        <v>4</v>
      </c>
      <c r="M187" t="str">
        <f t="shared" ca="1" si="65"/>
        <v>Area 4</v>
      </c>
      <c r="N187">
        <f t="shared" ca="1" si="70"/>
        <v>475476</v>
      </c>
      <c r="O187">
        <f t="shared" ca="1" si="66"/>
        <v>227845.99977536063</v>
      </c>
      <c r="P187">
        <f t="shared" ca="1" si="71"/>
        <v>72494.942941469955</v>
      </c>
      <c r="Q187">
        <f t="shared" ca="1" si="67"/>
        <v>27433</v>
      </c>
      <c r="R187">
        <f t="shared" ca="1" si="72"/>
        <v>144851.57733690459</v>
      </c>
      <c r="S187">
        <f t="shared" ca="1" si="73"/>
        <v>42492.096979749847</v>
      </c>
      <c r="T187">
        <f t="shared" ca="1" si="74"/>
        <v>590463.03992121981</v>
      </c>
      <c r="U187">
        <f t="shared" ca="1" si="75"/>
        <v>400130.57711226522</v>
      </c>
      <c r="V187">
        <f t="shared" ca="1" si="76"/>
        <v>190332.46280895459</v>
      </c>
      <c r="X187" s="4">
        <f ca="1">IF(Table2[[#This Row],[Gnder]]="men",1,0)</f>
        <v>1</v>
      </c>
      <c r="Y187" s="5">
        <f ca="1">IF(Table2[[#This Row],[Gnder]]="women",1,0)</f>
        <v>0</v>
      </c>
      <c r="Z187" s="5"/>
      <c r="AA187" s="6"/>
      <c r="AB187" s="5"/>
      <c r="AC187" s="4">
        <f ca="1">IF(Table2[[#This Row],[field of work]]="teaching",1,0)</f>
        <v>0</v>
      </c>
      <c r="AD187" s="5">
        <f ca="1">IF(Table2[[#This Row],[field of work]]="health",1,0)</f>
        <v>0</v>
      </c>
      <c r="AE187" s="5">
        <f ca="1">IF(Table2[[#This Row],[field of work]]="IT",1,0)</f>
        <v>0</v>
      </c>
      <c r="AF187" s="5">
        <f ca="1">IF(Table2[[#This Row],[field of work]]="agriculture",1,0)</f>
        <v>1</v>
      </c>
      <c r="AG187" s="5">
        <f ca="1">IF(Table2[[#This Row],[field of work]]="contruction",1,0)</f>
        <v>0</v>
      </c>
      <c r="AH187" s="5">
        <f ca="1">IF(Table2[[#This Row],[field of work]]="genral work",1,0)</f>
        <v>0</v>
      </c>
      <c r="AI187" s="5"/>
      <c r="AJ187" s="5"/>
      <c r="AK187" s="5"/>
      <c r="AL187" s="5"/>
      <c r="AM187" s="5"/>
      <c r="AN187" s="6"/>
      <c r="AP187" s="16">
        <f t="shared" ca="1" si="68"/>
        <v>72494.942941469955</v>
      </c>
      <c r="AQ187" s="6"/>
      <c r="AR187" s="4">
        <f ca="1">IF(Table2[[#This Row],[Value of a person]]&gt;$AS$6,1,0)</f>
        <v>1</v>
      </c>
      <c r="AS187" s="5"/>
      <c r="AT187" s="5"/>
      <c r="AU187" s="6"/>
      <c r="AV187" s="23">
        <f ca="1">Table2[[#This Row],[Mortage left]]/Table2[[#This Row],[Value of house]]</f>
        <v>0.4791955845833662</v>
      </c>
      <c r="AW187" s="5">
        <f t="shared" ca="1" si="69"/>
        <v>0</v>
      </c>
      <c r="AX187" s="5"/>
      <c r="AY187" s="5"/>
      <c r="AZ187" s="4">
        <f ca="1">IF(Table2[[#This Row],[Area ]]="Area 1",Table2[[#This Row],[income]],0)</f>
        <v>0</v>
      </c>
      <c r="BA187" s="5">
        <f ca="1">IF(Table2[[#This Row],[Area ]]="Area 2",Table2[[#This Row],[income]],0)</f>
        <v>0</v>
      </c>
      <c r="BB187" s="5">
        <f ca="1">IF(Table2[[#This Row],[Area ]]="Area 3",Table2[[#This Row],[income]],0)</f>
        <v>0</v>
      </c>
      <c r="BC187" s="5">
        <f ca="1">IF(Table2[[#This Row],[Area ]]="Area 4",Table2[[#This Row],[income]],0)</f>
        <v>79246</v>
      </c>
      <c r="BD187" s="5">
        <f ca="1">IF(Table2[[#This Row],[Area ]]="Area 5",Table2[[#This Row],[income]],0)</f>
        <v>0</v>
      </c>
      <c r="BE187" s="5">
        <f ca="1">IF(Table2[[#This Row],[Area ]]="Area 6",Table2[[#This Row],[income]],0)</f>
        <v>0</v>
      </c>
      <c r="BF187" s="5">
        <f ca="1">IF(Table2[[#This Row],[Area ]]="Area 7",Table2[[#This Row],[income]],0)</f>
        <v>0</v>
      </c>
      <c r="BG187" s="5">
        <f ca="1">IF(Table2[[#This Row],[Area ]]="Area 8",Table2[[#This Row],[income]],0)</f>
        <v>0</v>
      </c>
      <c r="BH187" s="5">
        <f ca="1">IF(Table2[[#This Row],[Area ]]="Area 9",Table2[[#This Row],[income]],0)</f>
        <v>0</v>
      </c>
      <c r="BI187" s="5">
        <f ca="1">IF(Table2[[#This Row],[Area ]]="Area 10",Table2[[#This Row],[income]],0)</f>
        <v>0</v>
      </c>
      <c r="BJ187" s="5">
        <f ca="1">IF(Table2[[#This Row],[Area ]]="Area 6",Table2[[#This Row],[income]],0)</f>
        <v>0</v>
      </c>
      <c r="BK187" s="5">
        <f ca="1">IF(Table2[[#This Row],[Area ]]="Area 12",Table2[[#This Row],[income]],0)</f>
        <v>0</v>
      </c>
      <c r="BL187" s="5">
        <f ca="1">IF(Table2[[#This Row],[Area ]]="Area 13",Table2[[#This Row],[income]],0)</f>
        <v>0</v>
      </c>
      <c r="BM187" s="6">
        <f ca="1">IF(Table2[[#This Row],[Area ]]="Area 14",Table2[[#This Row],[income]],0)</f>
        <v>0</v>
      </c>
      <c r="BN187" s="4">
        <f ca="1">IF(Table2[[#This Row],[field of work]]="teaching",Table2[[#This Row],[income]],0)</f>
        <v>0</v>
      </c>
      <c r="BO187" s="5">
        <f ca="1">IF(Table2[[#This Row],[field of work]]="health",Table2[[#This Row],[income]],0)</f>
        <v>0</v>
      </c>
      <c r="BP187" s="5">
        <f ca="1">IF(Table2[[#This Row],[field of work]]="IT",Table2[[#This Row],[income]],0)</f>
        <v>0</v>
      </c>
      <c r="BQ187" s="5">
        <f ca="1">IF(Table2[[#This Row],[field of work]]="agriculture",Table2[[#This Row],[income]],0)</f>
        <v>79246</v>
      </c>
      <c r="BR187" s="5">
        <f ca="1">IF(Table2[[#This Row],[field of work]]="contruction",Table2[[#This Row],[income]],0)</f>
        <v>0</v>
      </c>
      <c r="BS187" s="6">
        <f ca="1">IF(Table2[[#This Row],[field of work]]="genral work",Table2[[#This Row],[income]],0)</f>
        <v>0</v>
      </c>
      <c r="BU187" s="4">
        <f ca="1">IF(Table2[[#This Row],[value of debts]]&gt;Table2[[#This Row],[income]],1,0)</f>
        <v>1</v>
      </c>
      <c r="BV187" s="6"/>
      <c r="BX187" s="4">
        <f ca="1">IF(Table2[[#This Row],[Net worth of person]]&gt;$BY$6,Table2[[#This Row],[age]],0)</f>
        <v>41</v>
      </c>
      <c r="BY187" s="6"/>
    </row>
    <row r="188" spans="2:77" x14ac:dyDescent="0.3">
      <c r="B188">
        <f t="shared" ca="1" si="55"/>
        <v>2</v>
      </c>
      <c r="C188" t="str">
        <f t="shared" ca="1" si="54"/>
        <v>women</v>
      </c>
      <c r="D188">
        <f t="shared" ca="1" si="56"/>
        <v>37</v>
      </c>
      <c r="E188">
        <f t="shared" ca="1" si="57"/>
        <v>1</v>
      </c>
      <c r="F188" t="str">
        <f t="shared" ca="1" si="58"/>
        <v>health</v>
      </c>
      <c r="G188">
        <f t="shared" ca="1" si="59"/>
        <v>2</v>
      </c>
      <c r="H188">
        <f t="shared" ca="1" si="60"/>
        <v>0</v>
      </c>
      <c r="I188">
        <f t="shared" ca="1" si="61"/>
        <v>0</v>
      </c>
      <c r="J188">
        <f t="shared" ca="1" si="62"/>
        <v>2</v>
      </c>
      <c r="K188">
        <f t="shared" ca="1" si="63"/>
        <v>45092</v>
      </c>
      <c r="L188">
        <f t="shared" ca="1" si="64"/>
        <v>6</v>
      </c>
      <c r="M188" t="str">
        <f t="shared" ca="1" si="65"/>
        <v>Area 6</v>
      </c>
      <c r="N188">
        <f t="shared" ca="1" si="70"/>
        <v>135276</v>
      </c>
      <c r="O188">
        <f t="shared" ca="1" si="66"/>
        <v>125261.6666170668</v>
      </c>
      <c r="P188">
        <f t="shared" ca="1" si="71"/>
        <v>13315.797594387113</v>
      </c>
      <c r="Q188">
        <f t="shared" ca="1" si="67"/>
        <v>2557</v>
      </c>
      <c r="R188">
        <f t="shared" ca="1" si="72"/>
        <v>13253.203365096628</v>
      </c>
      <c r="S188">
        <f t="shared" ca="1" si="73"/>
        <v>44264.563972285512</v>
      </c>
      <c r="T188">
        <f t="shared" ca="1" si="74"/>
        <v>192856.36156667263</v>
      </c>
      <c r="U188">
        <f t="shared" ca="1" si="75"/>
        <v>141071.86998216342</v>
      </c>
      <c r="V188">
        <f t="shared" ca="1" si="76"/>
        <v>51784.491584509204</v>
      </c>
      <c r="X188" s="4">
        <f ca="1">IF(Table2[[#This Row],[Gnder]]="men",1,0)</f>
        <v>0</v>
      </c>
      <c r="Y188" s="5">
        <f ca="1">IF(Table2[[#This Row],[Gnder]]="women",1,0)</f>
        <v>1</v>
      </c>
      <c r="Z188" s="5"/>
      <c r="AA188" s="6"/>
      <c r="AB188" s="5"/>
      <c r="AC188" s="4">
        <f ca="1">IF(Table2[[#This Row],[field of work]]="teaching",1,0)</f>
        <v>0</v>
      </c>
      <c r="AD188" s="5">
        <f ca="1">IF(Table2[[#This Row],[field of work]]="health",1,0)</f>
        <v>1</v>
      </c>
      <c r="AE188" s="5">
        <f ca="1">IF(Table2[[#This Row],[field of work]]="IT",1,0)</f>
        <v>0</v>
      </c>
      <c r="AF188" s="5">
        <f ca="1">IF(Table2[[#This Row],[field of work]]="agriculture",1,0)</f>
        <v>0</v>
      </c>
      <c r="AG188" s="5">
        <f ca="1">IF(Table2[[#This Row],[field of work]]="contruction",1,0)</f>
        <v>0</v>
      </c>
      <c r="AH188" s="5">
        <f ca="1">IF(Table2[[#This Row],[field of work]]="genral work",1,0)</f>
        <v>0</v>
      </c>
      <c r="AI188" s="5"/>
      <c r="AJ188" s="5"/>
      <c r="AK188" s="5"/>
      <c r="AL188" s="5"/>
      <c r="AM188" s="5"/>
      <c r="AN188" s="6"/>
      <c r="AP188" s="16">
        <f t="shared" ca="1" si="68"/>
        <v>6657.8987971935567</v>
      </c>
      <c r="AQ188" s="6"/>
      <c r="AR188" s="4">
        <f ca="1">IF(Table2[[#This Row],[Value of a person]]&gt;$AS$6,1,0)</f>
        <v>1</v>
      </c>
      <c r="AS188" s="5"/>
      <c r="AT188" s="5"/>
      <c r="AU188" s="6"/>
      <c r="AV188" s="23">
        <f ca="1">Table2[[#This Row],[Mortage left]]/Table2[[#This Row],[Value of house]]</f>
        <v>0.92597110069093413</v>
      </c>
      <c r="AW188" s="5">
        <f t="shared" ca="1" si="69"/>
        <v>0</v>
      </c>
      <c r="AX188" s="5"/>
      <c r="AY188" s="5"/>
      <c r="AZ188" s="4">
        <f ca="1">IF(Table2[[#This Row],[Area ]]="Area 1",Table2[[#This Row],[income]],0)</f>
        <v>0</v>
      </c>
      <c r="BA188" s="5">
        <f ca="1">IF(Table2[[#This Row],[Area ]]="Area 2",Table2[[#This Row],[income]],0)</f>
        <v>0</v>
      </c>
      <c r="BB188" s="5">
        <f ca="1">IF(Table2[[#This Row],[Area ]]="Area 3",Table2[[#This Row],[income]],0)</f>
        <v>0</v>
      </c>
      <c r="BC188" s="5">
        <f ca="1">IF(Table2[[#This Row],[Area ]]="Area 4",Table2[[#This Row],[income]],0)</f>
        <v>0</v>
      </c>
      <c r="BD188" s="5">
        <f ca="1">IF(Table2[[#This Row],[Area ]]="Area 5",Table2[[#This Row],[income]],0)</f>
        <v>0</v>
      </c>
      <c r="BE188" s="5">
        <f ca="1">IF(Table2[[#This Row],[Area ]]="Area 6",Table2[[#This Row],[income]],0)</f>
        <v>45092</v>
      </c>
      <c r="BF188" s="5">
        <f ca="1">IF(Table2[[#This Row],[Area ]]="Area 7",Table2[[#This Row],[income]],0)</f>
        <v>0</v>
      </c>
      <c r="BG188" s="5">
        <f ca="1">IF(Table2[[#This Row],[Area ]]="Area 8",Table2[[#This Row],[income]],0)</f>
        <v>0</v>
      </c>
      <c r="BH188" s="5">
        <f ca="1">IF(Table2[[#This Row],[Area ]]="Area 9",Table2[[#This Row],[income]],0)</f>
        <v>0</v>
      </c>
      <c r="BI188" s="5">
        <f ca="1">IF(Table2[[#This Row],[Area ]]="Area 10",Table2[[#This Row],[income]],0)</f>
        <v>0</v>
      </c>
      <c r="BJ188" s="5">
        <f ca="1">IF(Table2[[#This Row],[Area ]]="Area 6",Table2[[#This Row],[income]],0)</f>
        <v>45092</v>
      </c>
      <c r="BK188" s="5">
        <f ca="1">IF(Table2[[#This Row],[Area ]]="Area 12",Table2[[#This Row],[income]],0)</f>
        <v>0</v>
      </c>
      <c r="BL188" s="5">
        <f ca="1">IF(Table2[[#This Row],[Area ]]="Area 13",Table2[[#This Row],[income]],0)</f>
        <v>0</v>
      </c>
      <c r="BM188" s="6">
        <f ca="1">IF(Table2[[#This Row],[Area ]]="Area 14",Table2[[#This Row],[income]],0)</f>
        <v>0</v>
      </c>
      <c r="BN188" s="4">
        <f ca="1">IF(Table2[[#This Row],[field of work]]="teaching",Table2[[#This Row],[income]],0)</f>
        <v>0</v>
      </c>
      <c r="BO188" s="5">
        <f ca="1">IF(Table2[[#This Row],[field of work]]="health",Table2[[#This Row],[income]],0)</f>
        <v>45092</v>
      </c>
      <c r="BP188" s="5">
        <f ca="1">IF(Table2[[#This Row],[field of work]]="IT",Table2[[#This Row],[income]],0)</f>
        <v>0</v>
      </c>
      <c r="BQ188" s="5">
        <f ca="1">IF(Table2[[#This Row],[field of work]]="agriculture",Table2[[#This Row],[income]],0)</f>
        <v>0</v>
      </c>
      <c r="BR188" s="5">
        <f ca="1">IF(Table2[[#This Row],[field of work]]="contruction",Table2[[#This Row],[income]],0)</f>
        <v>0</v>
      </c>
      <c r="BS188" s="6">
        <f ca="1">IF(Table2[[#This Row],[field of work]]="genral work",Table2[[#This Row],[income]],0)</f>
        <v>0</v>
      </c>
      <c r="BU188" s="4">
        <f ca="1">IF(Table2[[#This Row],[value of debts]]&gt;Table2[[#This Row],[income]],1,0)</f>
        <v>1</v>
      </c>
      <c r="BV188" s="6"/>
      <c r="BX188" s="4">
        <f ca="1">IF(Table2[[#This Row],[Net worth of person]]&gt;$BY$6,Table2[[#This Row],[age]],0)</f>
        <v>0</v>
      </c>
      <c r="BY188" s="6"/>
    </row>
    <row r="189" spans="2:77" x14ac:dyDescent="0.3">
      <c r="B189">
        <f t="shared" ca="1" si="55"/>
        <v>2</v>
      </c>
      <c r="C189" t="str">
        <f t="shared" ca="1" si="54"/>
        <v>women</v>
      </c>
      <c r="D189">
        <f t="shared" ca="1" si="56"/>
        <v>38</v>
      </c>
      <c r="E189">
        <f t="shared" ca="1" si="57"/>
        <v>3</v>
      </c>
      <c r="F189" t="str">
        <f t="shared" ca="1" si="58"/>
        <v>teaching</v>
      </c>
      <c r="G189">
        <f t="shared" ca="1" si="59"/>
        <v>5</v>
      </c>
      <c r="H189">
        <f t="shared" ca="1" si="60"/>
        <v>0</v>
      </c>
      <c r="I189">
        <f t="shared" ca="1" si="61"/>
        <v>3</v>
      </c>
      <c r="J189">
        <f t="shared" ca="1" si="62"/>
        <v>3</v>
      </c>
      <c r="K189">
        <f t="shared" ca="1" si="63"/>
        <v>26930</v>
      </c>
      <c r="L189">
        <f t="shared" ca="1" si="64"/>
        <v>6</v>
      </c>
      <c r="M189" t="str">
        <f t="shared" ca="1" si="65"/>
        <v>Area 6</v>
      </c>
      <c r="N189">
        <f t="shared" ca="1" si="70"/>
        <v>80790</v>
      </c>
      <c r="O189">
        <f t="shared" ca="1" si="66"/>
        <v>50007.054967314551</v>
      </c>
      <c r="P189">
        <f t="shared" ca="1" si="71"/>
        <v>60452.636721754832</v>
      </c>
      <c r="Q189">
        <f t="shared" ca="1" si="67"/>
        <v>17190</v>
      </c>
      <c r="R189">
        <f t="shared" ca="1" si="72"/>
        <v>24737.494434507942</v>
      </c>
      <c r="S189">
        <f t="shared" ca="1" si="73"/>
        <v>4599.7236844657637</v>
      </c>
      <c r="T189">
        <f t="shared" ca="1" si="74"/>
        <v>145842.3604062206</v>
      </c>
      <c r="U189">
        <f t="shared" ca="1" si="75"/>
        <v>91934.5494018225</v>
      </c>
      <c r="V189">
        <f t="shared" ca="1" si="76"/>
        <v>53907.8110043981</v>
      </c>
      <c r="X189" s="4">
        <f ca="1">IF(Table2[[#This Row],[Gnder]]="men",1,0)</f>
        <v>0</v>
      </c>
      <c r="Y189" s="5">
        <f ca="1">IF(Table2[[#This Row],[Gnder]]="women",1,0)</f>
        <v>1</v>
      </c>
      <c r="Z189" s="5"/>
      <c r="AA189" s="6"/>
      <c r="AB189" s="5"/>
      <c r="AC189" s="4">
        <f ca="1">IF(Table2[[#This Row],[field of work]]="teaching",1,0)</f>
        <v>1</v>
      </c>
      <c r="AD189" s="5">
        <f ca="1">IF(Table2[[#This Row],[field of work]]="health",1,0)</f>
        <v>0</v>
      </c>
      <c r="AE189" s="5">
        <f ca="1">IF(Table2[[#This Row],[field of work]]="IT",1,0)</f>
        <v>0</v>
      </c>
      <c r="AF189" s="5">
        <f ca="1">IF(Table2[[#This Row],[field of work]]="agriculture",1,0)</f>
        <v>0</v>
      </c>
      <c r="AG189" s="5">
        <f ca="1">IF(Table2[[#This Row],[field of work]]="contruction",1,0)</f>
        <v>0</v>
      </c>
      <c r="AH189" s="5">
        <f ca="1">IF(Table2[[#This Row],[field of work]]="genral work",1,0)</f>
        <v>0</v>
      </c>
      <c r="AI189" s="5"/>
      <c r="AJ189" s="5"/>
      <c r="AK189" s="5"/>
      <c r="AL189" s="5"/>
      <c r="AM189" s="5"/>
      <c r="AN189" s="6"/>
      <c r="AP189" s="16">
        <f t="shared" ca="1" si="68"/>
        <v>20150.878907251612</v>
      </c>
      <c r="AQ189" s="6"/>
      <c r="AR189" s="4">
        <f ca="1">IF(Table2[[#This Row],[Value of a person]]&gt;$AS$6,1,0)</f>
        <v>1</v>
      </c>
      <c r="AS189" s="5"/>
      <c r="AT189" s="5"/>
      <c r="AU189" s="6"/>
      <c r="AV189" s="23">
        <f ca="1">Table2[[#This Row],[Mortage left]]/Table2[[#This Row],[Value of house]]</f>
        <v>0.6189758010560038</v>
      </c>
      <c r="AW189" s="5">
        <f t="shared" ca="1" si="69"/>
        <v>0</v>
      </c>
      <c r="AX189" s="5"/>
      <c r="AY189" s="5"/>
      <c r="AZ189" s="4">
        <f ca="1">IF(Table2[[#This Row],[Area ]]="Area 1",Table2[[#This Row],[income]],0)</f>
        <v>0</v>
      </c>
      <c r="BA189" s="5">
        <f ca="1">IF(Table2[[#This Row],[Area ]]="Area 2",Table2[[#This Row],[income]],0)</f>
        <v>0</v>
      </c>
      <c r="BB189" s="5">
        <f ca="1">IF(Table2[[#This Row],[Area ]]="Area 3",Table2[[#This Row],[income]],0)</f>
        <v>0</v>
      </c>
      <c r="BC189" s="5">
        <f ca="1">IF(Table2[[#This Row],[Area ]]="Area 4",Table2[[#This Row],[income]],0)</f>
        <v>0</v>
      </c>
      <c r="BD189" s="5">
        <f ca="1">IF(Table2[[#This Row],[Area ]]="Area 5",Table2[[#This Row],[income]],0)</f>
        <v>0</v>
      </c>
      <c r="BE189" s="5">
        <f ca="1">IF(Table2[[#This Row],[Area ]]="Area 6",Table2[[#This Row],[income]],0)</f>
        <v>26930</v>
      </c>
      <c r="BF189" s="5">
        <f ca="1">IF(Table2[[#This Row],[Area ]]="Area 7",Table2[[#This Row],[income]],0)</f>
        <v>0</v>
      </c>
      <c r="BG189" s="5">
        <f ca="1">IF(Table2[[#This Row],[Area ]]="Area 8",Table2[[#This Row],[income]],0)</f>
        <v>0</v>
      </c>
      <c r="BH189" s="5">
        <f ca="1">IF(Table2[[#This Row],[Area ]]="Area 9",Table2[[#This Row],[income]],0)</f>
        <v>0</v>
      </c>
      <c r="BI189" s="5">
        <f ca="1">IF(Table2[[#This Row],[Area ]]="Area 10",Table2[[#This Row],[income]],0)</f>
        <v>0</v>
      </c>
      <c r="BJ189" s="5">
        <f ca="1">IF(Table2[[#This Row],[Area ]]="Area 6",Table2[[#This Row],[income]],0)</f>
        <v>26930</v>
      </c>
      <c r="BK189" s="5">
        <f ca="1">IF(Table2[[#This Row],[Area ]]="Area 12",Table2[[#This Row],[income]],0)</f>
        <v>0</v>
      </c>
      <c r="BL189" s="5">
        <f ca="1">IF(Table2[[#This Row],[Area ]]="Area 13",Table2[[#This Row],[income]],0)</f>
        <v>0</v>
      </c>
      <c r="BM189" s="6">
        <f ca="1">IF(Table2[[#This Row],[Area ]]="Area 14",Table2[[#This Row],[income]],0)</f>
        <v>0</v>
      </c>
      <c r="BN189" s="4">
        <f ca="1">IF(Table2[[#This Row],[field of work]]="teaching",Table2[[#This Row],[income]],0)</f>
        <v>26930</v>
      </c>
      <c r="BO189" s="5">
        <f ca="1">IF(Table2[[#This Row],[field of work]]="health",Table2[[#This Row],[income]],0)</f>
        <v>0</v>
      </c>
      <c r="BP189" s="5">
        <f ca="1">IF(Table2[[#This Row],[field of work]]="IT",Table2[[#This Row],[income]],0)</f>
        <v>0</v>
      </c>
      <c r="BQ189" s="5">
        <f ca="1">IF(Table2[[#This Row],[field of work]]="agriculture",Table2[[#This Row],[income]],0)</f>
        <v>0</v>
      </c>
      <c r="BR189" s="5">
        <f ca="1">IF(Table2[[#This Row],[field of work]]="contruction",Table2[[#This Row],[income]],0)</f>
        <v>0</v>
      </c>
      <c r="BS189" s="6">
        <f ca="1">IF(Table2[[#This Row],[field of work]]="genral work",Table2[[#This Row],[income]],0)</f>
        <v>0</v>
      </c>
      <c r="BU189" s="4">
        <f ca="1">IF(Table2[[#This Row],[value of debts]]&gt;Table2[[#This Row],[income]],1,0)</f>
        <v>1</v>
      </c>
      <c r="BV189" s="6"/>
      <c r="BX189" s="4">
        <f ca="1">IF(Table2[[#This Row],[Net worth of person]]&gt;$BY$6,Table2[[#This Row],[age]],0)</f>
        <v>0</v>
      </c>
      <c r="BY189" s="6"/>
    </row>
    <row r="190" spans="2:77" x14ac:dyDescent="0.3">
      <c r="B190">
        <f t="shared" ca="1" si="55"/>
        <v>1</v>
      </c>
      <c r="C190" t="str">
        <f t="shared" ca="1" si="54"/>
        <v>men</v>
      </c>
      <c r="D190">
        <f t="shared" ca="1" si="56"/>
        <v>32</v>
      </c>
      <c r="E190">
        <f t="shared" ca="1" si="57"/>
        <v>6</v>
      </c>
      <c r="F190" t="str">
        <f t="shared" ca="1" si="58"/>
        <v>contruction</v>
      </c>
      <c r="G190">
        <f t="shared" ca="1" si="59"/>
        <v>2</v>
      </c>
      <c r="H190">
        <f t="shared" ca="1" si="60"/>
        <v>0</v>
      </c>
      <c r="I190">
        <f t="shared" ca="1" si="61"/>
        <v>4</v>
      </c>
      <c r="J190">
        <f t="shared" ca="1" si="62"/>
        <v>3</v>
      </c>
      <c r="K190">
        <f t="shared" ca="1" si="63"/>
        <v>59287</v>
      </c>
      <c r="L190">
        <f t="shared" ca="1" si="64"/>
        <v>6</v>
      </c>
      <c r="M190" t="str">
        <f t="shared" ca="1" si="65"/>
        <v>Area 6</v>
      </c>
      <c r="N190">
        <f t="shared" ca="1" si="70"/>
        <v>296435</v>
      </c>
      <c r="O190">
        <f t="shared" ca="1" si="66"/>
        <v>242216.19595763329</v>
      </c>
      <c r="P190">
        <f t="shared" ca="1" si="71"/>
        <v>153864.36249818688</v>
      </c>
      <c r="Q190">
        <f t="shared" ca="1" si="67"/>
        <v>77552</v>
      </c>
      <c r="R190">
        <f t="shared" ca="1" si="72"/>
        <v>10578.791004836537</v>
      </c>
      <c r="S190">
        <f t="shared" ca="1" si="73"/>
        <v>86026.517877201724</v>
      </c>
      <c r="T190">
        <f t="shared" ca="1" si="74"/>
        <v>536325.88037538854</v>
      </c>
      <c r="U190">
        <f t="shared" ca="1" si="75"/>
        <v>330346.98696246988</v>
      </c>
      <c r="V190">
        <f t="shared" ca="1" si="76"/>
        <v>205978.89341291867</v>
      </c>
      <c r="X190" s="4">
        <f ca="1">IF(Table2[[#This Row],[Gnder]]="men",1,0)</f>
        <v>1</v>
      </c>
      <c r="Y190" s="5">
        <f ca="1">IF(Table2[[#This Row],[Gnder]]="women",1,0)</f>
        <v>0</v>
      </c>
      <c r="Z190" s="5"/>
      <c r="AA190" s="6"/>
      <c r="AB190" s="5"/>
      <c r="AC190" s="4">
        <f ca="1">IF(Table2[[#This Row],[field of work]]="teaching",1,0)</f>
        <v>0</v>
      </c>
      <c r="AD190" s="5">
        <f ca="1">IF(Table2[[#This Row],[field of work]]="health",1,0)</f>
        <v>0</v>
      </c>
      <c r="AE190" s="5">
        <f ca="1">IF(Table2[[#This Row],[field of work]]="IT",1,0)</f>
        <v>0</v>
      </c>
      <c r="AF190" s="5">
        <f ca="1">IF(Table2[[#This Row],[field of work]]="agriculture",1,0)</f>
        <v>0</v>
      </c>
      <c r="AG190" s="5">
        <f ca="1">IF(Table2[[#This Row],[field of work]]="contruction",1,0)</f>
        <v>1</v>
      </c>
      <c r="AH190" s="5">
        <f ca="1">IF(Table2[[#This Row],[field of work]]="genral work",1,0)</f>
        <v>0</v>
      </c>
      <c r="AI190" s="5"/>
      <c r="AJ190" s="5"/>
      <c r="AK190" s="5"/>
      <c r="AL190" s="5"/>
      <c r="AM190" s="5"/>
      <c r="AN190" s="6"/>
      <c r="AP190" s="16">
        <f t="shared" ca="1" si="68"/>
        <v>51288.120832728957</v>
      </c>
      <c r="AQ190" s="6"/>
      <c r="AR190" s="4">
        <f ca="1">IF(Table2[[#This Row],[Value of a person]]&gt;$AS$6,1,0)</f>
        <v>1</v>
      </c>
      <c r="AS190" s="5"/>
      <c r="AT190" s="5"/>
      <c r="AU190" s="6"/>
      <c r="AV190" s="23">
        <f ca="1">Table2[[#This Row],[Mortage left]]/Table2[[#This Row],[Value of house]]</f>
        <v>0.81709715775004066</v>
      </c>
      <c r="AW190" s="5">
        <f t="shared" ca="1" si="69"/>
        <v>0</v>
      </c>
      <c r="AX190" s="5"/>
      <c r="AY190" s="5"/>
      <c r="AZ190" s="4">
        <f ca="1">IF(Table2[[#This Row],[Area ]]="Area 1",Table2[[#This Row],[income]],0)</f>
        <v>0</v>
      </c>
      <c r="BA190" s="5">
        <f ca="1">IF(Table2[[#This Row],[Area ]]="Area 2",Table2[[#This Row],[income]],0)</f>
        <v>0</v>
      </c>
      <c r="BB190" s="5">
        <f ca="1">IF(Table2[[#This Row],[Area ]]="Area 3",Table2[[#This Row],[income]],0)</f>
        <v>0</v>
      </c>
      <c r="BC190" s="5">
        <f ca="1">IF(Table2[[#This Row],[Area ]]="Area 4",Table2[[#This Row],[income]],0)</f>
        <v>0</v>
      </c>
      <c r="BD190" s="5">
        <f ca="1">IF(Table2[[#This Row],[Area ]]="Area 5",Table2[[#This Row],[income]],0)</f>
        <v>0</v>
      </c>
      <c r="BE190" s="5">
        <f ca="1">IF(Table2[[#This Row],[Area ]]="Area 6",Table2[[#This Row],[income]],0)</f>
        <v>59287</v>
      </c>
      <c r="BF190" s="5">
        <f ca="1">IF(Table2[[#This Row],[Area ]]="Area 7",Table2[[#This Row],[income]],0)</f>
        <v>0</v>
      </c>
      <c r="BG190" s="5">
        <f ca="1">IF(Table2[[#This Row],[Area ]]="Area 8",Table2[[#This Row],[income]],0)</f>
        <v>0</v>
      </c>
      <c r="BH190" s="5">
        <f ca="1">IF(Table2[[#This Row],[Area ]]="Area 9",Table2[[#This Row],[income]],0)</f>
        <v>0</v>
      </c>
      <c r="BI190" s="5">
        <f ca="1">IF(Table2[[#This Row],[Area ]]="Area 10",Table2[[#This Row],[income]],0)</f>
        <v>0</v>
      </c>
      <c r="BJ190" s="5">
        <f ca="1">IF(Table2[[#This Row],[Area ]]="Area 6",Table2[[#This Row],[income]],0)</f>
        <v>59287</v>
      </c>
      <c r="BK190" s="5">
        <f ca="1">IF(Table2[[#This Row],[Area ]]="Area 12",Table2[[#This Row],[income]],0)</f>
        <v>0</v>
      </c>
      <c r="BL190" s="5">
        <f ca="1">IF(Table2[[#This Row],[Area ]]="Area 13",Table2[[#This Row],[income]],0)</f>
        <v>0</v>
      </c>
      <c r="BM190" s="6">
        <f ca="1">IF(Table2[[#This Row],[Area ]]="Area 14",Table2[[#This Row],[income]],0)</f>
        <v>0</v>
      </c>
      <c r="BN190" s="4">
        <f ca="1">IF(Table2[[#This Row],[field of work]]="teaching",Table2[[#This Row],[income]],0)</f>
        <v>0</v>
      </c>
      <c r="BO190" s="5">
        <f ca="1">IF(Table2[[#This Row],[field of work]]="health",Table2[[#This Row],[income]],0)</f>
        <v>0</v>
      </c>
      <c r="BP190" s="5">
        <f ca="1">IF(Table2[[#This Row],[field of work]]="IT",Table2[[#This Row],[income]],0)</f>
        <v>0</v>
      </c>
      <c r="BQ190" s="5">
        <f ca="1">IF(Table2[[#This Row],[field of work]]="agriculture",Table2[[#This Row],[income]],0)</f>
        <v>0</v>
      </c>
      <c r="BR190" s="5">
        <f ca="1">IF(Table2[[#This Row],[field of work]]="contruction",Table2[[#This Row],[income]],0)</f>
        <v>59287</v>
      </c>
      <c r="BS190" s="6">
        <f ca="1">IF(Table2[[#This Row],[field of work]]="genral work",Table2[[#This Row],[income]],0)</f>
        <v>0</v>
      </c>
      <c r="BU190" s="4">
        <f ca="1">IF(Table2[[#This Row],[value of debts]]&gt;Table2[[#This Row],[income]],1,0)</f>
        <v>1</v>
      </c>
      <c r="BV190" s="6"/>
      <c r="BX190" s="4">
        <f ca="1">IF(Table2[[#This Row],[Net worth of person]]&gt;$BY$6,Table2[[#This Row],[age]],0)</f>
        <v>32</v>
      </c>
      <c r="BY190" s="6"/>
    </row>
    <row r="191" spans="2:77" x14ac:dyDescent="0.3">
      <c r="B191">
        <f t="shared" ca="1" si="55"/>
        <v>2</v>
      </c>
      <c r="C191" t="str">
        <f t="shared" ca="1" si="54"/>
        <v>women</v>
      </c>
      <c r="D191">
        <f t="shared" ca="1" si="56"/>
        <v>39</v>
      </c>
      <c r="E191">
        <f t="shared" ca="1" si="57"/>
        <v>1</v>
      </c>
      <c r="F191" t="str">
        <f t="shared" ca="1" si="58"/>
        <v>health</v>
      </c>
      <c r="G191">
        <f t="shared" ca="1" si="59"/>
        <v>3</v>
      </c>
      <c r="H191">
        <f t="shared" ca="1" si="60"/>
        <v>0</v>
      </c>
      <c r="I191">
        <f t="shared" ca="1" si="61"/>
        <v>4</v>
      </c>
      <c r="J191">
        <f t="shared" ca="1" si="62"/>
        <v>2</v>
      </c>
      <c r="K191">
        <f t="shared" ca="1" si="63"/>
        <v>54427</v>
      </c>
      <c r="L191">
        <f t="shared" ca="1" si="64"/>
        <v>1</v>
      </c>
      <c r="M191" t="str">
        <f t="shared" ca="1" si="65"/>
        <v>Area 1</v>
      </c>
      <c r="N191">
        <f t="shared" ca="1" si="70"/>
        <v>326562</v>
      </c>
      <c r="O191">
        <f t="shared" ca="1" si="66"/>
        <v>108302.71611946686</v>
      </c>
      <c r="P191">
        <f t="shared" ca="1" si="71"/>
        <v>30496.42146775009</v>
      </c>
      <c r="Q191">
        <f t="shared" ca="1" si="67"/>
        <v>25192</v>
      </c>
      <c r="R191">
        <f t="shared" ca="1" si="72"/>
        <v>76906.034022269698</v>
      </c>
      <c r="S191">
        <f t="shared" ca="1" si="73"/>
        <v>6941.239946766018</v>
      </c>
      <c r="T191">
        <f t="shared" ca="1" si="74"/>
        <v>363999.6614145161</v>
      </c>
      <c r="U191">
        <f t="shared" ca="1" si="75"/>
        <v>210400.75014173659</v>
      </c>
      <c r="V191">
        <f t="shared" ca="1" si="76"/>
        <v>153598.91127277951</v>
      </c>
      <c r="X191" s="4">
        <f ca="1">IF(Table2[[#This Row],[Gnder]]="men",1,0)</f>
        <v>0</v>
      </c>
      <c r="Y191" s="5">
        <f ca="1">IF(Table2[[#This Row],[Gnder]]="women",1,0)</f>
        <v>1</v>
      </c>
      <c r="Z191" s="5"/>
      <c r="AA191" s="6"/>
      <c r="AB191" s="5"/>
      <c r="AC191" s="4">
        <f ca="1">IF(Table2[[#This Row],[field of work]]="teaching",1,0)</f>
        <v>0</v>
      </c>
      <c r="AD191" s="5">
        <f ca="1">IF(Table2[[#This Row],[field of work]]="health",1,0)</f>
        <v>1</v>
      </c>
      <c r="AE191" s="5">
        <f ca="1">IF(Table2[[#This Row],[field of work]]="IT",1,0)</f>
        <v>0</v>
      </c>
      <c r="AF191" s="5">
        <f ca="1">IF(Table2[[#This Row],[field of work]]="agriculture",1,0)</f>
        <v>0</v>
      </c>
      <c r="AG191" s="5">
        <f ca="1">IF(Table2[[#This Row],[field of work]]="contruction",1,0)</f>
        <v>0</v>
      </c>
      <c r="AH191" s="5">
        <f ca="1">IF(Table2[[#This Row],[field of work]]="genral work",1,0)</f>
        <v>0</v>
      </c>
      <c r="AI191" s="5"/>
      <c r="AJ191" s="5"/>
      <c r="AK191" s="5"/>
      <c r="AL191" s="5"/>
      <c r="AM191" s="5"/>
      <c r="AN191" s="6"/>
      <c r="AP191" s="16">
        <f t="shared" ca="1" si="68"/>
        <v>15248.210733875045</v>
      </c>
      <c r="AQ191" s="6"/>
      <c r="AR191" s="4">
        <f ca="1">IF(Table2[[#This Row],[Value of a person]]&gt;$AS$6,1,0)</f>
        <v>1</v>
      </c>
      <c r="AS191" s="5"/>
      <c r="AT191" s="5"/>
      <c r="AU191" s="6"/>
      <c r="AV191" s="23">
        <f ca="1">Table2[[#This Row],[Mortage left]]/Table2[[#This Row],[Value of house]]</f>
        <v>0.33164518872210136</v>
      </c>
      <c r="AW191" s="5">
        <f t="shared" ca="1" si="69"/>
        <v>0</v>
      </c>
      <c r="AX191" s="5"/>
      <c r="AY191" s="5"/>
      <c r="AZ191" s="4">
        <f ca="1">IF(Table2[[#This Row],[Area ]]="Area 1",Table2[[#This Row],[income]],0)</f>
        <v>54427</v>
      </c>
      <c r="BA191" s="5">
        <f ca="1">IF(Table2[[#This Row],[Area ]]="Area 2",Table2[[#This Row],[income]],0)</f>
        <v>0</v>
      </c>
      <c r="BB191" s="5">
        <f ca="1">IF(Table2[[#This Row],[Area ]]="Area 3",Table2[[#This Row],[income]],0)</f>
        <v>0</v>
      </c>
      <c r="BC191" s="5">
        <f ca="1">IF(Table2[[#This Row],[Area ]]="Area 4",Table2[[#This Row],[income]],0)</f>
        <v>0</v>
      </c>
      <c r="BD191" s="5">
        <f ca="1">IF(Table2[[#This Row],[Area ]]="Area 5",Table2[[#This Row],[income]],0)</f>
        <v>0</v>
      </c>
      <c r="BE191" s="5">
        <f ca="1">IF(Table2[[#This Row],[Area ]]="Area 6",Table2[[#This Row],[income]],0)</f>
        <v>0</v>
      </c>
      <c r="BF191" s="5">
        <f ca="1">IF(Table2[[#This Row],[Area ]]="Area 7",Table2[[#This Row],[income]],0)</f>
        <v>0</v>
      </c>
      <c r="BG191" s="5">
        <f ca="1">IF(Table2[[#This Row],[Area ]]="Area 8",Table2[[#This Row],[income]],0)</f>
        <v>0</v>
      </c>
      <c r="BH191" s="5">
        <f ca="1">IF(Table2[[#This Row],[Area ]]="Area 9",Table2[[#This Row],[income]],0)</f>
        <v>0</v>
      </c>
      <c r="BI191" s="5">
        <f ca="1">IF(Table2[[#This Row],[Area ]]="Area 10",Table2[[#This Row],[income]],0)</f>
        <v>0</v>
      </c>
      <c r="BJ191" s="5">
        <f ca="1">IF(Table2[[#This Row],[Area ]]="Area 6",Table2[[#This Row],[income]],0)</f>
        <v>0</v>
      </c>
      <c r="BK191" s="5">
        <f ca="1">IF(Table2[[#This Row],[Area ]]="Area 12",Table2[[#This Row],[income]],0)</f>
        <v>0</v>
      </c>
      <c r="BL191" s="5">
        <f ca="1">IF(Table2[[#This Row],[Area ]]="Area 13",Table2[[#This Row],[income]],0)</f>
        <v>0</v>
      </c>
      <c r="BM191" s="6">
        <f ca="1">IF(Table2[[#This Row],[Area ]]="Area 14",Table2[[#This Row],[income]],0)</f>
        <v>0</v>
      </c>
      <c r="BN191" s="4">
        <f ca="1">IF(Table2[[#This Row],[field of work]]="teaching",Table2[[#This Row],[income]],0)</f>
        <v>0</v>
      </c>
      <c r="BO191" s="5">
        <f ca="1">IF(Table2[[#This Row],[field of work]]="health",Table2[[#This Row],[income]],0)</f>
        <v>54427</v>
      </c>
      <c r="BP191" s="5">
        <f ca="1">IF(Table2[[#This Row],[field of work]]="IT",Table2[[#This Row],[income]],0)</f>
        <v>0</v>
      </c>
      <c r="BQ191" s="5">
        <f ca="1">IF(Table2[[#This Row],[field of work]]="agriculture",Table2[[#This Row],[income]],0)</f>
        <v>0</v>
      </c>
      <c r="BR191" s="5">
        <f ca="1">IF(Table2[[#This Row],[field of work]]="contruction",Table2[[#This Row],[income]],0)</f>
        <v>0</v>
      </c>
      <c r="BS191" s="6">
        <f ca="1">IF(Table2[[#This Row],[field of work]]="genral work",Table2[[#This Row],[income]],0)</f>
        <v>0</v>
      </c>
      <c r="BU191" s="4">
        <f ca="1">IF(Table2[[#This Row],[value of debts]]&gt;Table2[[#This Row],[income]],1,0)</f>
        <v>1</v>
      </c>
      <c r="BV191" s="6"/>
      <c r="BX191" s="4">
        <f ca="1">IF(Table2[[#This Row],[Net worth of person]]&gt;$BY$6,Table2[[#This Row],[age]],0)</f>
        <v>39</v>
      </c>
      <c r="BY191" s="6"/>
    </row>
    <row r="192" spans="2:77" x14ac:dyDescent="0.3">
      <c r="B192">
        <f t="shared" ca="1" si="55"/>
        <v>2</v>
      </c>
      <c r="C192" t="str">
        <f t="shared" ca="1" si="54"/>
        <v>women</v>
      </c>
      <c r="D192">
        <f t="shared" ca="1" si="56"/>
        <v>30</v>
      </c>
      <c r="E192">
        <f t="shared" ca="1" si="57"/>
        <v>3</v>
      </c>
      <c r="F192" t="str">
        <f t="shared" ca="1" si="58"/>
        <v>teaching</v>
      </c>
      <c r="G192">
        <f t="shared" ca="1" si="59"/>
        <v>2</v>
      </c>
      <c r="H192">
        <f t="shared" ca="1" si="60"/>
        <v>0</v>
      </c>
      <c r="I192">
        <f t="shared" ca="1" si="61"/>
        <v>2</v>
      </c>
      <c r="J192">
        <f t="shared" ca="1" si="62"/>
        <v>3</v>
      </c>
      <c r="K192">
        <f t="shared" ca="1" si="63"/>
        <v>83712</v>
      </c>
      <c r="L192">
        <f t="shared" ca="1" si="64"/>
        <v>14</v>
      </c>
      <c r="M192" t="str">
        <f t="shared" ca="1" si="65"/>
        <v>Area 14</v>
      </c>
      <c r="N192">
        <f t="shared" ca="1" si="70"/>
        <v>418560</v>
      </c>
      <c r="O192">
        <f t="shared" ca="1" si="66"/>
        <v>36682.360312208526</v>
      </c>
      <c r="P192">
        <f t="shared" ca="1" si="71"/>
        <v>116468.08587745446</v>
      </c>
      <c r="Q192">
        <f t="shared" ca="1" si="67"/>
        <v>50827</v>
      </c>
      <c r="R192">
        <f t="shared" ca="1" si="72"/>
        <v>139655.52487332988</v>
      </c>
      <c r="S192">
        <f t="shared" ca="1" si="73"/>
        <v>18567.765154226279</v>
      </c>
      <c r="T192">
        <f t="shared" ca="1" si="74"/>
        <v>553595.85103168082</v>
      </c>
      <c r="U192">
        <f t="shared" ca="1" si="75"/>
        <v>227164.88518553841</v>
      </c>
      <c r="V192">
        <f t="shared" ca="1" si="76"/>
        <v>326430.96584614238</v>
      </c>
      <c r="X192" s="4">
        <f ca="1">IF(Table2[[#This Row],[Gnder]]="men",1,0)</f>
        <v>0</v>
      </c>
      <c r="Y192" s="5">
        <f ca="1">IF(Table2[[#This Row],[Gnder]]="women",1,0)</f>
        <v>1</v>
      </c>
      <c r="Z192" s="5"/>
      <c r="AA192" s="6"/>
      <c r="AB192" s="5"/>
      <c r="AC192" s="4">
        <f ca="1">IF(Table2[[#This Row],[field of work]]="teaching",1,0)</f>
        <v>1</v>
      </c>
      <c r="AD192" s="5">
        <f ca="1">IF(Table2[[#This Row],[field of work]]="health",1,0)</f>
        <v>0</v>
      </c>
      <c r="AE192" s="5">
        <f ca="1">IF(Table2[[#This Row],[field of work]]="IT",1,0)</f>
        <v>0</v>
      </c>
      <c r="AF192" s="5">
        <f ca="1">IF(Table2[[#This Row],[field of work]]="agriculture",1,0)</f>
        <v>0</v>
      </c>
      <c r="AG192" s="5">
        <f ca="1">IF(Table2[[#This Row],[field of work]]="contruction",1,0)</f>
        <v>0</v>
      </c>
      <c r="AH192" s="5">
        <f ca="1">IF(Table2[[#This Row],[field of work]]="genral work",1,0)</f>
        <v>0</v>
      </c>
      <c r="AI192" s="5"/>
      <c r="AJ192" s="5"/>
      <c r="AK192" s="5"/>
      <c r="AL192" s="5"/>
      <c r="AM192" s="5"/>
      <c r="AN192" s="6"/>
      <c r="AP192" s="16">
        <f t="shared" ca="1" si="68"/>
        <v>38822.695292484823</v>
      </c>
      <c r="AQ192" s="6"/>
      <c r="AR192" s="4">
        <f ca="1">IF(Table2[[#This Row],[Value of a person]]&gt;$AS$6,1,0)</f>
        <v>1</v>
      </c>
      <c r="AS192" s="5"/>
      <c r="AT192" s="5"/>
      <c r="AU192" s="6"/>
      <c r="AV192" s="23">
        <f ca="1">Table2[[#This Row],[Mortage left]]/Table2[[#This Row],[Value of house]]</f>
        <v>8.7639431174045601E-2</v>
      </c>
      <c r="AW192" s="5">
        <f t="shared" ca="1" si="69"/>
        <v>1</v>
      </c>
      <c r="AX192" s="5"/>
      <c r="AY192" s="5"/>
      <c r="AZ192" s="4">
        <f ca="1">IF(Table2[[#This Row],[Area ]]="Area 1",Table2[[#This Row],[income]],0)</f>
        <v>0</v>
      </c>
      <c r="BA192" s="5">
        <f ca="1">IF(Table2[[#This Row],[Area ]]="Area 2",Table2[[#This Row],[income]],0)</f>
        <v>0</v>
      </c>
      <c r="BB192" s="5">
        <f ca="1">IF(Table2[[#This Row],[Area ]]="Area 3",Table2[[#This Row],[income]],0)</f>
        <v>0</v>
      </c>
      <c r="BC192" s="5">
        <f ca="1">IF(Table2[[#This Row],[Area ]]="Area 4",Table2[[#This Row],[income]],0)</f>
        <v>0</v>
      </c>
      <c r="BD192" s="5">
        <f ca="1">IF(Table2[[#This Row],[Area ]]="Area 5",Table2[[#This Row],[income]],0)</f>
        <v>0</v>
      </c>
      <c r="BE192" s="5">
        <f ca="1">IF(Table2[[#This Row],[Area ]]="Area 6",Table2[[#This Row],[income]],0)</f>
        <v>0</v>
      </c>
      <c r="BF192" s="5">
        <f ca="1">IF(Table2[[#This Row],[Area ]]="Area 7",Table2[[#This Row],[income]],0)</f>
        <v>0</v>
      </c>
      <c r="BG192" s="5">
        <f ca="1">IF(Table2[[#This Row],[Area ]]="Area 8",Table2[[#This Row],[income]],0)</f>
        <v>0</v>
      </c>
      <c r="BH192" s="5">
        <f ca="1">IF(Table2[[#This Row],[Area ]]="Area 9",Table2[[#This Row],[income]],0)</f>
        <v>0</v>
      </c>
      <c r="BI192" s="5">
        <f ca="1">IF(Table2[[#This Row],[Area ]]="Area 10",Table2[[#This Row],[income]],0)</f>
        <v>0</v>
      </c>
      <c r="BJ192" s="5">
        <f ca="1">IF(Table2[[#This Row],[Area ]]="Area 6",Table2[[#This Row],[income]],0)</f>
        <v>0</v>
      </c>
      <c r="BK192" s="5">
        <f ca="1">IF(Table2[[#This Row],[Area ]]="Area 12",Table2[[#This Row],[income]],0)</f>
        <v>0</v>
      </c>
      <c r="BL192" s="5">
        <f ca="1">IF(Table2[[#This Row],[Area ]]="Area 13",Table2[[#This Row],[income]],0)</f>
        <v>0</v>
      </c>
      <c r="BM192" s="6">
        <f ca="1">IF(Table2[[#This Row],[Area ]]="Area 14",Table2[[#This Row],[income]],0)</f>
        <v>83712</v>
      </c>
      <c r="BN192" s="4">
        <f ca="1">IF(Table2[[#This Row],[field of work]]="teaching",Table2[[#This Row],[income]],0)</f>
        <v>83712</v>
      </c>
      <c r="BO192" s="5">
        <f ca="1">IF(Table2[[#This Row],[field of work]]="health",Table2[[#This Row],[income]],0)</f>
        <v>0</v>
      </c>
      <c r="BP192" s="5">
        <f ca="1">IF(Table2[[#This Row],[field of work]]="IT",Table2[[#This Row],[income]],0)</f>
        <v>0</v>
      </c>
      <c r="BQ192" s="5">
        <f ca="1">IF(Table2[[#This Row],[field of work]]="agriculture",Table2[[#This Row],[income]],0)</f>
        <v>0</v>
      </c>
      <c r="BR192" s="5">
        <f ca="1">IF(Table2[[#This Row],[field of work]]="contruction",Table2[[#This Row],[income]],0)</f>
        <v>0</v>
      </c>
      <c r="BS192" s="6">
        <f ca="1">IF(Table2[[#This Row],[field of work]]="genral work",Table2[[#This Row],[income]],0)</f>
        <v>0</v>
      </c>
      <c r="BU192" s="4">
        <f ca="1">IF(Table2[[#This Row],[value of debts]]&gt;Table2[[#This Row],[income]],1,0)</f>
        <v>1</v>
      </c>
      <c r="BV192" s="6"/>
      <c r="BX192" s="4">
        <f ca="1">IF(Table2[[#This Row],[Net worth of person]]&gt;$BY$6,Table2[[#This Row],[age]],0)</f>
        <v>30</v>
      </c>
      <c r="BY192" s="6"/>
    </row>
    <row r="193" spans="2:77" x14ac:dyDescent="0.3">
      <c r="B193">
        <f t="shared" ca="1" si="55"/>
        <v>2</v>
      </c>
      <c r="C193" t="str">
        <f t="shared" ca="1" si="54"/>
        <v>women</v>
      </c>
      <c r="D193">
        <f t="shared" ca="1" si="56"/>
        <v>39</v>
      </c>
      <c r="E193">
        <f t="shared" ca="1" si="57"/>
        <v>2</v>
      </c>
      <c r="F193" t="str">
        <f t="shared" ca="1" si="58"/>
        <v>IT</v>
      </c>
      <c r="G193">
        <f t="shared" ca="1" si="59"/>
        <v>1</v>
      </c>
      <c r="H193">
        <f t="shared" ca="1" si="60"/>
        <v>0</v>
      </c>
      <c r="I193">
        <f t="shared" ca="1" si="61"/>
        <v>2</v>
      </c>
      <c r="J193">
        <f t="shared" ca="1" si="62"/>
        <v>1</v>
      </c>
      <c r="K193">
        <f t="shared" ca="1" si="63"/>
        <v>66399</v>
      </c>
      <c r="L193">
        <f t="shared" ca="1" si="64"/>
        <v>9</v>
      </c>
      <c r="M193" t="str">
        <f t="shared" ca="1" si="65"/>
        <v>Area 9</v>
      </c>
      <c r="N193">
        <f t="shared" ca="1" si="70"/>
        <v>265596</v>
      </c>
      <c r="O193">
        <f t="shared" ca="1" si="66"/>
        <v>48432.358940330814</v>
      </c>
      <c r="P193">
        <f t="shared" ca="1" si="71"/>
        <v>36132.82328341862</v>
      </c>
      <c r="Q193">
        <f t="shared" ca="1" si="67"/>
        <v>23786</v>
      </c>
      <c r="R193">
        <f t="shared" ca="1" si="72"/>
        <v>105589.03331860896</v>
      </c>
      <c r="S193">
        <f t="shared" ca="1" si="73"/>
        <v>71691.2771899074</v>
      </c>
      <c r="T193">
        <f t="shared" ca="1" si="74"/>
        <v>373420.10047332599</v>
      </c>
      <c r="U193">
        <f t="shared" ca="1" si="75"/>
        <v>177807.39225893977</v>
      </c>
      <c r="V193">
        <f t="shared" ca="1" si="76"/>
        <v>195612.70821438622</v>
      </c>
      <c r="X193" s="4">
        <f ca="1">IF(Table2[[#This Row],[Gnder]]="men",1,0)</f>
        <v>0</v>
      </c>
      <c r="Y193" s="5">
        <f ca="1">IF(Table2[[#This Row],[Gnder]]="women",1,0)</f>
        <v>1</v>
      </c>
      <c r="Z193" s="5"/>
      <c r="AA193" s="6"/>
      <c r="AB193" s="5"/>
      <c r="AC193" s="4">
        <f ca="1">IF(Table2[[#This Row],[field of work]]="teaching",1,0)</f>
        <v>0</v>
      </c>
      <c r="AD193" s="5">
        <f ca="1">IF(Table2[[#This Row],[field of work]]="health",1,0)</f>
        <v>0</v>
      </c>
      <c r="AE193" s="5">
        <f ca="1">IF(Table2[[#This Row],[field of work]]="IT",1,0)</f>
        <v>1</v>
      </c>
      <c r="AF193" s="5">
        <f ca="1">IF(Table2[[#This Row],[field of work]]="agriculture",1,0)</f>
        <v>0</v>
      </c>
      <c r="AG193" s="5">
        <f ca="1">IF(Table2[[#This Row],[field of work]]="contruction",1,0)</f>
        <v>0</v>
      </c>
      <c r="AH193" s="5">
        <f ca="1">IF(Table2[[#This Row],[field of work]]="genral work",1,0)</f>
        <v>0</v>
      </c>
      <c r="AI193" s="5"/>
      <c r="AJ193" s="5"/>
      <c r="AK193" s="5"/>
      <c r="AL193" s="5"/>
      <c r="AM193" s="5"/>
      <c r="AN193" s="6"/>
      <c r="AP193" s="16">
        <f t="shared" ca="1" si="68"/>
        <v>36132.82328341862</v>
      </c>
      <c r="AQ193" s="6"/>
      <c r="AR193" s="4">
        <f ca="1">IF(Table2[[#This Row],[Value of a person]]&gt;$AS$6,1,0)</f>
        <v>1</v>
      </c>
      <c r="AS193" s="5"/>
      <c r="AT193" s="5"/>
      <c r="AU193" s="6"/>
      <c r="AV193" s="23">
        <f ca="1">Table2[[#This Row],[Mortage left]]/Table2[[#This Row],[Value of house]]</f>
        <v>0.18235349530990985</v>
      </c>
      <c r="AW193" s="5">
        <f t="shared" ca="1" si="69"/>
        <v>1</v>
      </c>
      <c r="AX193" s="5"/>
      <c r="AY193" s="5"/>
      <c r="AZ193" s="4">
        <f ca="1">IF(Table2[[#This Row],[Area ]]="Area 1",Table2[[#This Row],[income]],0)</f>
        <v>0</v>
      </c>
      <c r="BA193" s="5">
        <f ca="1">IF(Table2[[#This Row],[Area ]]="Area 2",Table2[[#This Row],[income]],0)</f>
        <v>0</v>
      </c>
      <c r="BB193" s="5">
        <f ca="1">IF(Table2[[#This Row],[Area ]]="Area 3",Table2[[#This Row],[income]],0)</f>
        <v>0</v>
      </c>
      <c r="BC193" s="5">
        <f ca="1">IF(Table2[[#This Row],[Area ]]="Area 4",Table2[[#This Row],[income]],0)</f>
        <v>0</v>
      </c>
      <c r="BD193" s="5">
        <f ca="1">IF(Table2[[#This Row],[Area ]]="Area 5",Table2[[#This Row],[income]],0)</f>
        <v>0</v>
      </c>
      <c r="BE193" s="5">
        <f ca="1">IF(Table2[[#This Row],[Area ]]="Area 6",Table2[[#This Row],[income]],0)</f>
        <v>0</v>
      </c>
      <c r="BF193" s="5">
        <f ca="1">IF(Table2[[#This Row],[Area ]]="Area 7",Table2[[#This Row],[income]],0)</f>
        <v>0</v>
      </c>
      <c r="BG193" s="5">
        <f ca="1">IF(Table2[[#This Row],[Area ]]="Area 8",Table2[[#This Row],[income]],0)</f>
        <v>0</v>
      </c>
      <c r="BH193" s="5">
        <f ca="1">IF(Table2[[#This Row],[Area ]]="Area 9",Table2[[#This Row],[income]],0)</f>
        <v>66399</v>
      </c>
      <c r="BI193" s="5">
        <f ca="1">IF(Table2[[#This Row],[Area ]]="Area 10",Table2[[#This Row],[income]],0)</f>
        <v>0</v>
      </c>
      <c r="BJ193" s="5">
        <f ca="1">IF(Table2[[#This Row],[Area ]]="Area 6",Table2[[#This Row],[income]],0)</f>
        <v>0</v>
      </c>
      <c r="BK193" s="5">
        <f ca="1">IF(Table2[[#This Row],[Area ]]="Area 12",Table2[[#This Row],[income]],0)</f>
        <v>0</v>
      </c>
      <c r="BL193" s="5">
        <f ca="1">IF(Table2[[#This Row],[Area ]]="Area 13",Table2[[#This Row],[income]],0)</f>
        <v>0</v>
      </c>
      <c r="BM193" s="6">
        <f ca="1">IF(Table2[[#This Row],[Area ]]="Area 14",Table2[[#This Row],[income]],0)</f>
        <v>0</v>
      </c>
      <c r="BN193" s="4">
        <f ca="1">IF(Table2[[#This Row],[field of work]]="teaching",Table2[[#This Row],[income]],0)</f>
        <v>0</v>
      </c>
      <c r="BO193" s="5">
        <f ca="1">IF(Table2[[#This Row],[field of work]]="health",Table2[[#This Row],[income]],0)</f>
        <v>0</v>
      </c>
      <c r="BP193" s="5">
        <f ca="1">IF(Table2[[#This Row],[field of work]]="IT",Table2[[#This Row],[income]],0)</f>
        <v>66399</v>
      </c>
      <c r="BQ193" s="5">
        <f ca="1">IF(Table2[[#This Row],[field of work]]="agriculture",Table2[[#This Row],[income]],0)</f>
        <v>0</v>
      </c>
      <c r="BR193" s="5">
        <f ca="1">IF(Table2[[#This Row],[field of work]]="contruction",Table2[[#This Row],[income]],0)</f>
        <v>0</v>
      </c>
      <c r="BS193" s="6">
        <f ca="1">IF(Table2[[#This Row],[field of work]]="genral work",Table2[[#This Row],[income]],0)</f>
        <v>0</v>
      </c>
      <c r="BU193" s="4">
        <f ca="1">IF(Table2[[#This Row],[value of debts]]&gt;Table2[[#This Row],[income]],1,0)</f>
        <v>1</v>
      </c>
      <c r="BV193" s="6"/>
      <c r="BX193" s="4">
        <f ca="1">IF(Table2[[#This Row],[Net worth of person]]&gt;$BY$6,Table2[[#This Row],[age]],0)</f>
        <v>39</v>
      </c>
      <c r="BY193" s="6"/>
    </row>
    <row r="194" spans="2:77" x14ac:dyDescent="0.3">
      <c r="B194">
        <f t="shared" ca="1" si="55"/>
        <v>1</v>
      </c>
      <c r="C194" t="str">
        <f t="shared" ca="1" si="54"/>
        <v>men</v>
      </c>
      <c r="D194">
        <f t="shared" ca="1" si="56"/>
        <v>41</v>
      </c>
      <c r="E194">
        <f t="shared" ca="1" si="57"/>
        <v>5</v>
      </c>
      <c r="F194" t="str">
        <f t="shared" ca="1" si="58"/>
        <v>agriculture</v>
      </c>
      <c r="G194">
        <f t="shared" ca="1" si="59"/>
        <v>4</v>
      </c>
      <c r="H194">
        <f t="shared" ca="1" si="60"/>
        <v>0</v>
      </c>
      <c r="I194">
        <f t="shared" ca="1" si="61"/>
        <v>0</v>
      </c>
      <c r="J194">
        <f t="shared" ca="1" si="62"/>
        <v>1</v>
      </c>
      <c r="K194">
        <f t="shared" ca="1" si="63"/>
        <v>85401</v>
      </c>
      <c r="L194">
        <f t="shared" ca="1" si="64"/>
        <v>10</v>
      </c>
      <c r="M194" t="str">
        <f t="shared" ca="1" si="65"/>
        <v>Area 10</v>
      </c>
      <c r="N194">
        <f t="shared" ca="1" si="70"/>
        <v>341604</v>
      </c>
      <c r="O194">
        <f t="shared" ca="1" si="66"/>
        <v>326287.15846598113</v>
      </c>
      <c r="P194">
        <f t="shared" ca="1" si="71"/>
        <v>77393.578676570993</v>
      </c>
      <c r="Q194">
        <f t="shared" ca="1" si="67"/>
        <v>40388</v>
      </c>
      <c r="R194">
        <f t="shared" ca="1" si="72"/>
        <v>164857.50494876012</v>
      </c>
      <c r="S194">
        <f t="shared" ca="1" si="73"/>
        <v>4708.2350143177464</v>
      </c>
      <c r="T194">
        <f t="shared" ca="1" si="74"/>
        <v>423705.81369088875</v>
      </c>
      <c r="U194">
        <f t="shared" ca="1" si="75"/>
        <v>531532.66341474128</v>
      </c>
      <c r="V194">
        <f t="shared" ca="1" si="76"/>
        <v>-107826.84972385253</v>
      </c>
      <c r="X194" s="4">
        <f ca="1">IF(Table2[[#This Row],[Gnder]]="men",1,0)</f>
        <v>1</v>
      </c>
      <c r="Y194" s="5">
        <f ca="1">IF(Table2[[#This Row],[Gnder]]="women",1,0)</f>
        <v>0</v>
      </c>
      <c r="Z194" s="5"/>
      <c r="AA194" s="6"/>
      <c r="AB194" s="5"/>
      <c r="AC194" s="4">
        <f ca="1">IF(Table2[[#This Row],[field of work]]="teaching",1,0)</f>
        <v>0</v>
      </c>
      <c r="AD194" s="5">
        <f ca="1">IF(Table2[[#This Row],[field of work]]="health",1,0)</f>
        <v>0</v>
      </c>
      <c r="AE194" s="5">
        <f ca="1">IF(Table2[[#This Row],[field of work]]="IT",1,0)</f>
        <v>0</v>
      </c>
      <c r="AF194" s="5">
        <f ca="1">IF(Table2[[#This Row],[field of work]]="agriculture",1,0)</f>
        <v>1</v>
      </c>
      <c r="AG194" s="5">
        <f ca="1">IF(Table2[[#This Row],[field of work]]="contruction",1,0)</f>
        <v>0</v>
      </c>
      <c r="AH194" s="5">
        <f ca="1">IF(Table2[[#This Row],[field of work]]="genral work",1,0)</f>
        <v>0</v>
      </c>
      <c r="AI194" s="5"/>
      <c r="AJ194" s="5"/>
      <c r="AK194" s="5"/>
      <c r="AL194" s="5"/>
      <c r="AM194" s="5"/>
      <c r="AN194" s="6"/>
      <c r="AP194" s="16">
        <f t="shared" ca="1" si="68"/>
        <v>77393.578676570993</v>
      </c>
      <c r="AQ194" s="6"/>
      <c r="AR194" s="4">
        <f ca="1">IF(Table2[[#This Row],[Value of a person]]&gt;$AS$6,1,0)</f>
        <v>1</v>
      </c>
      <c r="AS194" s="5"/>
      <c r="AT194" s="5"/>
      <c r="AU194" s="6"/>
      <c r="AV194" s="23">
        <f ca="1">Table2[[#This Row],[Mortage left]]/Table2[[#This Row],[Value of house]]</f>
        <v>0.95516199595432472</v>
      </c>
      <c r="AW194" s="5">
        <f t="shared" ca="1" si="69"/>
        <v>0</v>
      </c>
      <c r="AX194" s="5"/>
      <c r="AY194" s="5"/>
      <c r="AZ194" s="4">
        <f ca="1">IF(Table2[[#This Row],[Area ]]="Area 1",Table2[[#This Row],[income]],0)</f>
        <v>0</v>
      </c>
      <c r="BA194" s="5">
        <f ca="1">IF(Table2[[#This Row],[Area ]]="Area 2",Table2[[#This Row],[income]],0)</f>
        <v>0</v>
      </c>
      <c r="BB194" s="5">
        <f ca="1">IF(Table2[[#This Row],[Area ]]="Area 3",Table2[[#This Row],[income]],0)</f>
        <v>0</v>
      </c>
      <c r="BC194" s="5">
        <f ca="1">IF(Table2[[#This Row],[Area ]]="Area 4",Table2[[#This Row],[income]],0)</f>
        <v>0</v>
      </c>
      <c r="BD194" s="5">
        <f ca="1">IF(Table2[[#This Row],[Area ]]="Area 5",Table2[[#This Row],[income]],0)</f>
        <v>0</v>
      </c>
      <c r="BE194" s="5">
        <f ca="1">IF(Table2[[#This Row],[Area ]]="Area 6",Table2[[#This Row],[income]],0)</f>
        <v>0</v>
      </c>
      <c r="BF194" s="5">
        <f ca="1">IF(Table2[[#This Row],[Area ]]="Area 7",Table2[[#This Row],[income]],0)</f>
        <v>0</v>
      </c>
      <c r="BG194" s="5">
        <f ca="1">IF(Table2[[#This Row],[Area ]]="Area 8",Table2[[#This Row],[income]],0)</f>
        <v>0</v>
      </c>
      <c r="BH194" s="5">
        <f ca="1">IF(Table2[[#This Row],[Area ]]="Area 9",Table2[[#This Row],[income]],0)</f>
        <v>0</v>
      </c>
      <c r="BI194" s="5">
        <f ca="1">IF(Table2[[#This Row],[Area ]]="Area 10",Table2[[#This Row],[income]],0)</f>
        <v>85401</v>
      </c>
      <c r="BJ194" s="5">
        <f ca="1">IF(Table2[[#This Row],[Area ]]="Area 6",Table2[[#This Row],[income]],0)</f>
        <v>0</v>
      </c>
      <c r="BK194" s="5">
        <f ca="1">IF(Table2[[#This Row],[Area ]]="Area 12",Table2[[#This Row],[income]],0)</f>
        <v>0</v>
      </c>
      <c r="BL194" s="5">
        <f ca="1">IF(Table2[[#This Row],[Area ]]="Area 13",Table2[[#This Row],[income]],0)</f>
        <v>0</v>
      </c>
      <c r="BM194" s="6">
        <f ca="1">IF(Table2[[#This Row],[Area ]]="Area 14",Table2[[#This Row],[income]],0)</f>
        <v>0</v>
      </c>
      <c r="BN194" s="4">
        <f ca="1">IF(Table2[[#This Row],[field of work]]="teaching",Table2[[#This Row],[income]],0)</f>
        <v>0</v>
      </c>
      <c r="BO194" s="5">
        <f ca="1">IF(Table2[[#This Row],[field of work]]="health",Table2[[#This Row],[income]],0)</f>
        <v>0</v>
      </c>
      <c r="BP194" s="5">
        <f ca="1">IF(Table2[[#This Row],[field of work]]="IT",Table2[[#This Row],[income]],0)</f>
        <v>0</v>
      </c>
      <c r="BQ194" s="5">
        <f ca="1">IF(Table2[[#This Row],[field of work]]="agriculture",Table2[[#This Row],[income]],0)</f>
        <v>85401</v>
      </c>
      <c r="BR194" s="5">
        <f ca="1">IF(Table2[[#This Row],[field of work]]="contruction",Table2[[#This Row],[income]],0)</f>
        <v>0</v>
      </c>
      <c r="BS194" s="6">
        <f ca="1">IF(Table2[[#This Row],[field of work]]="genral work",Table2[[#This Row],[income]],0)</f>
        <v>0</v>
      </c>
      <c r="BU194" s="4">
        <f ca="1">IF(Table2[[#This Row],[value of debts]]&gt;Table2[[#This Row],[income]],1,0)</f>
        <v>1</v>
      </c>
      <c r="BV194" s="6"/>
      <c r="BX194" s="4">
        <f ca="1">IF(Table2[[#This Row],[Net worth of person]]&gt;$BY$6,Table2[[#This Row],[age]],0)</f>
        <v>0</v>
      </c>
      <c r="BY194" s="6"/>
    </row>
    <row r="195" spans="2:77" x14ac:dyDescent="0.3">
      <c r="B195">
        <f t="shared" ca="1" si="55"/>
        <v>2</v>
      </c>
      <c r="C195" t="str">
        <f t="shared" ca="1" si="54"/>
        <v>women</v>
      </c>
      <c r="D195">
        <f t="shared" ca="1" si="56"/>
        <v>29</v>
      </c>
      <c r="E195">
        <f t="shared" ca="1" si="57"/>
        <v>4</v>
      </c>
      <c r="F195" t="str">
        <f t="shared" ca="1" si="58"/>
        <v>genral work</v>
      </c>
      <c r="G195">
        <f t="shared" ca="1" si="59"/>
        <v>3</v>
      </c>
      <c r="H195">
        <f t="shared" ca="1" si="60"/>
        <v>0</v>
      </c>
      <c r="I195">
        <f t="shared" ca="1" si="61"/>
        <v>2</v>
      </c>
      <c r="J195">
        <f t="shared" ca="1" si="62"/>
        <v>2</v>
      </c>
      <c r="K195">
        <f t="shared" ca="1" si="63"/>
        <v>26243</v>
      </c>
      <c r="L195">
        <f t="shared" ca="1" si="64"/>
        <v>6</v>
      </c>
      <c r="M195" t="str">
        <f t="shared" ca="1" si="65"/>
        <v>Area 6</v>
      </c>
      <c r="N195">
        <f t="shared" ca="1" si="70"/>
        <v>131215</v>
      </c>
      <c r="O195">
        <f t="shared" ca="1" si="66"/>
        <v>57821.741819899216</v>
      </c>
      <c r="P195">
        <f t="shared" ca="1" si="71"/>
        <v>42244.434364483044</v>
      </c>
      <c r="Q195">
        <f t="shared" ca="1" si="67"/>
        <v>8074</v>
      </c>
      <c r="R195">
        <f t="shared" ca="1" si="72"/>
        <v>44713.125841080364</v>
      </c>
      <c r="S195">
        <f t="shared" ca="1" si="73"/>
        <v>39254.684793884313</v>
      </c>
      <c r="T195">
        <f t="shared" ca="1" si="74"/>
        <v>212714.11915836736</v>
      </c>
      <c r="U195">
        <f t="shared" ca="1" si="75"/>
        <v>110608.86766097957</v>
      </c>
      <c r="V195">
        <f t="shared" ca="1" si="76"/>
        <v>102105.2514973878</v>
      </c>
      <c r="X195" s="4">
        <f ca="1">IF(Table2[[#This Row],[Gnder]]="men",1,0)</f>
        <v>0</v>
      </c>
      <c r="Y195" s="5">
        <f ca="1">IF(Table2[[#This Row],[Gnder]]="women",1,0)</f>
        <v>1</v>
      </c>
      <c r="Z195" s="5"/>
      <c r="AA195" s="6"/>
      <c r="AB195" s="5"/>
      <c r="AC195" s="4">
        <f ca="1">IF(Table2[[#This Row],[field of work]]="teaching",1,0)</f>
        <v>0</v>
      </c>
      <c r="AD195" s="5">
        <f ca="1">IF(Table2[[#This Row],[field of work]]="health",1,0)</f>
        <v>0</v>
      </c>
      <c r="AE195" s="5">
        <f ca="1">IF(Table2[[#This Row],[field of work]]="IT",1,0)</f>
        <v>0</v>
      </c>
      <c r="AF195" s="5">
        <f ca="1">IF(Table2[[#This Row],[field of work]]="agriculture",1,0)</f>
        <v>0</v>
      </c>
      <c r="AG195" s="5">
        <f ca="1">IF(Table2[[#This Row],[field of work]]="contruction",1,0)</f>
        <v>0</v>
      </c>
      <c r="AH195" s="5">
        <f ca="1">IF(Table2[[#This Row],[field of work]]="genral work",1,0)</f>
        <v>1</v>
      </c>
      <c r="AI195" s="5"/>
      <c r="AJ195" s="5"/>
      <c r="AK195" s="5"/>
      <c r="AL195" s="5"/>
      <c r="AM195" s="5"/>
      <c r="AN195" s="6"/>
      <c r="AP195" s="16">
        <f t="shared" ca="1" si="68"/>
        <v>21122.217182241522</v>
      </c>
      <c r="AQ195" s="6"/>
      <c r="AR195" s="4">
        <f ca="1">IF(Table2[[#This Row],[Value of a person]]&gt;$AS$6,1,0)</f>
        <v>1</v>
      </c>
      <c r="AS195" s="5"/>
      <c r="AT195" s="5"/>
      <c r="AU195" s="6"/>
      <c r="AV195" s="23">
        <f ca="1">Table2[[#This Row],[Mortage left]]/Table2[[#This Row],[Value of house]]</f>
        <v>0.44066411477269529</v>
      </c>
      <c r="AW195" s="5">
        <f t="shared" ca="1" si="69"/>
        <v>0</v>
      </c>
      <c r="AX195" s="5"/>
      <c r="AY195" s="5"/>
      <c r="AZ195" s="4">
        <f ca="1">IF(Table2[[#This Row],[Area ]]="Area 1",Table2[[#This Row],[income]],0)</f>
        <v>0</v>
      </c>
      <c r="BA195" s="5">
        <f ca="1">IF(Table2[[#This Row],[Area ]]="Area 2",Table2[[#This Row],[income]],0)</f>
        <v>0</v>
      </c>
      <c r="BB195" s="5">
        <f ca="1">IF(Table2[[#This Row],[Area ]]="Area 3",Table2[[#This Row],[income]],0)</f>
        <v>0</v>
      </c>
      <c r="BC195" s="5">
        <f ca="1">IF(Table2[[#This Row],[Area ]]="Area 4",Table2[[#This Row],[income]],0)</f>
        <v>0</v>
      </c>
      <c r="BD195" s="5">
        <f ca="1">IF(Table2[[#This Row],[Area ]]="Area 5",Table2[[#This Row],[income]],0)</f>
        <v>0</v>
      </c>
      <c r="BE195" s="5">
        <f ca="1">IF(Table2[[#This Row],[Area ]]="Area 6",Table2[[#This Row],[income]],0)</f>
        <v>26243</v>
      </c>
      <c r="BF195" s="5">
        <f ca="1">IF(Table2[[#This Row],[Area ]]="Area 7",Table2[[#This Row],[income]],0)</f>
        <v>0</v>
      </c>
      <c r="BG195" s="5">
        <f ca="1">IF(Table2[[#This Row],[Area ]]="Area 8",Table2[[#This Row],[income]],0)</f>
        <v>0</v>
      </c>
      <c r="BH195" s="5">
        <f ca="1">IF(Table2[[#This Row],[Area ]]="Area 9",Table2[[#This Row],[income]],0)</f>
        <v>0</v>
      </c>
      <c r="BI195" s="5">
        <f ca="1">IF(Table2[[#This Row],[Area ]]="Area 10",Table2[[#This Row],[income]],0)</f>
        <v>0</v>
      </c>
      <c r="BJ195" s="5">
        <f ca="1">IF(Table2[[#This Row],[Area ]]="Area 6",Table2[[#This Row],[income]],0)</f>
        <v>26243</v>
      </c>
      <c r="BK195" s="5">
        <f ca="1">IF(Table2[[#This Row],[Area ]]="Area 12",Table2[[#This Row],[income]],0)</f>
        <v>0</v>
      </c>
      <c r="BL195" s="5">
        <f ca="1">IF(Table2[[#This Row],[Area ]]="Area 13",Table2[[#This Row],[income]],0)</f>
        <v>0</v>
      </c>
      <c r="BM195" s="6">
        <f ca="1">IF(Table2[[#This Row],[Area ]]="Area 14",Table2[[#This Row],[income]],0)</f>
        <v>0</v>
      </c>
      <c r="BN195" s="4">
        <f ca="1">IF(Table2[[#This Row],[field of work]]="teaching",Table2[[#This Row],[income]],0)</f>
        <v>0</v>
      </c>
      <c r="BO195" s="5">
        <f ca="1">IF(Table2[[#This Row],[field of work]]="health",Table2[[#This Row],[income]],0)</f>
        <v>0</v>
      </c>
      <c r="BP195" s="5">
        <f ca="1">IF(Table2[[#This Row],[field of work]]="IT",Table2[[#This Row],[income]],0)</f>
        <v>0</v>
      </c>
      <c r="BQ195" s="5">
        <f ca="1">IF(Table2[[#This Row],[field of work]]="agriculture",Table2[[#This Row],[income]],0)</f>
        <v>0</v>
      </c>
      <c r="BR195" s="5">
        <f ca="1">IF(Table2[[#This Row],[field of work]]="contruction",Table2[[#This Row],[income]],0)</f>
        <v>0</v>
      </c>
      <c r="BS195" s="6">
        <f ca="1">IF(Table2[[#This Row],[field of work]]="genral work",Table2[[#This Row],[income]],0)</f>
        <v>26243</v>
      </c>
      <c r="BU195" s="4">
        <f ca="1">IF(Table2[[#This Row],[value of debts]]&gt;Table2[[#This Row],[income]],1,0)</f>
        <v>1</v>
      </c>
      <c r="BV195" s="6"/>
      <c r="BX195" s="4">
        <f ca="1">IF(Table2[[#This Row],[Net worth of person]]&gt;$BY$6,Table2[[#This Row],[age]],0)</f>
        <v>29</v>
      </c>
      <c r="BY195" s="6"/>
    </row>
    <row r="196" spans="2:77" x14ac:dyDescent="0.3">
      <c r="B196">
        <f t="shared" ca="1" si="55"/>
        <v>2</v>
      </c>
      <c r="C196" t="str">
        <f t="shared" ca="1" si="54"/>
        <v>women</v>
      </c>
      <c r="D196">
        <f t="shared" ca="1" si="56"/>
        <v>39</v>
      </c>
      <c r="E196">
        <f t="shared" ca="1" si="57"/>
        <v>1</v>
      </c>
      <c r="F196" t="str">
        <f t="shared" ca="1" si="58"/>
        <v>health</v>
      </c>
      <c r="G196">
        <f t="shared" ca="1" si="59"/>
        <v>1</v>
      </c>
      <c r="H196">
        <f t="shared" ca="1" si="60"/>
        <v>0</v>
      </c>
      <c r="I196">
        <f t="shared" ca="1" si="61"/>
        <v>2</v>
      </c>
      <c r="J196">
        <f t="shared" ca="1" si="62"/>
        <v>3</v>
      </c>
      <c r="K196">
        <f t="shared" ca="1" si="63"/>
        <v>88164</v>
      </c>
      <c r="L196">
        <f t="shared" ca="1" si="64"/>
        <v>14</v>
      </c>
      <c r="M196" t="str">
        <f t="shared" ca="1" si="65"/>
        <v>Area 14</v>
      </c>
      <c r="N196">
        <f t="shared" ca="1" si="70"/>
        <v>264492</v>
      </c>
      <c r="O196">
        <f t="shared" ca="1" si="66"/>
        <v>144829.39332183203</v>
      </c>
      <c r="P196">
        <f t="shared" ca="1" si="71"/>
        <v>190501.62021842791</v>
      </c>
      <c r="Q196">
        <f t="shared" ca="1" si="67"/>
        <v>15871</v>
      </c>
      <c r="R196">
        <f t="shared" ca="1" si="72"/>
        <v>102673.62530073723</v>
      </c>
      <c r="S196">
        <f t="shared" ca="1" si="73"/>
        <v>21587.169755251467</v>
      </c>
      <c r="T196">
        <f t="shared" ca="1" si="74"/>
        <v>476580.78997367935</v>
      </c>
      <c r="U196">
        <f t="shared" ca="1" si="75"/>
        <v>263374.01862256927</v>
      </c>
      <c r="V196">
        <f t="shared" ca="1" si="76"/>
        <v>213206.77135111007</v>
      </c>
      <c r="X196" s="4">
        <f ca="1">IF(Table2[[#This Row],[Gnder]]="men",1,0)</f>
        <v>0</v>
      </c>
      <c r="Y196" s="5">
        <f ca="1">IF(Table2[[#This Row],[Gnder]]="women",1,0)</f>
        <v>1</v>
      </c>
      <c r="Z196" s="5"/>
      <c r="AA196" s="6"/>
      <c r="AB196" s="5"/>
      <c r="AC196" s="4">
        <f ca="1">IF(Table2[[#This Row],[field of work]]="teaching",1,0)</f>
        <v>0</v>
      </c>
      <c r="AD196" s="5">
        <f ca="1">IF(Table2[[#This Row],[field of work]]="health",1,0)</f>
        <v>1</v>
      </c>
      <c r="AE196" s="5">
        <f ca="1">IF(Table2[[#This Row],[field of work]]="IT",1,0)</f>
        <v>0</v>
      </c>
      <c r="AF196" s="5">
        <f ca="1">IF(Table2[[#This Row],[field of work]]="agriculture",1,0)</f>
        <v>0</v>
      </c>
      <c r="AG196" s="5">
        <f ca="1">IF(Table2[[#This Row],[field of work]]="contruction",1,0)</f>
        <v>0</v>
      </c>
      <c r="AH196" s="5">
        <f ca="1">IF(Table2[[#This Row],[field of work]]="genral work",1,0)</f>
        <v>0</v>
      </c>
      <c r="AI196" s="5"/>
      <c r="AJ196" s="5"/>
      <c r="AK196" s="5"/>
      <c r="AL196" s="5"/>
      <c r="AM196" s="5"/>
      <c r="AN196" s="6"/>
      <c r="AP196" s="16">
        <f t="shared" ca="1" si="68"/>
        <v>63500.540072809301</v>
      </c>
      <c r="AQ196" s="6"/>
      <c r="AR196" s="4">
        <f ca="1">IF(Table2[[#This Row],[Value of a person]]&gt;$AS$6,1,0)</f>
        <v>1</v>
      </c>
      <c r="AS196" s="5"/>
      <c r="AT196" s="5"/>
      <c r="AU196" s="6"/>
      <c r="AV196" s="23">
        <f ca="1">Table2[[#This Row],[Mortage left]]/Table2[[#This Row],[Value of house]]</f>
        <v>0.54757570482975682</v>
      </c>
      <c r="AW196" s="5">
        <f t="shared" ca="1" si="69"/>
        <v>0</v>
      </c>
      <c r="AX196" s="5"/>
      <c r="AY196" s="5"/>
      <c r="AZ196" s="4">
        <f ca="1">IF(Table2[[#This Row],[Area ]]="Area 1",Table2[[#This Row],[income]],0)</f>
        <v>0</v>
      </c>
      <c r="BA196" s="5">
        <f ca="1">IF(Table2[[#This Row],[Area ]]="Area 2",Table2[[#This Row],[income]],0)</f>
        <v>0</v>
      </c>
      <c r="BB196" s="5">
        <f ca="1">IF(Table2[[#This Row],[Area ]]="Area 3",Table2[[#This Row],[income]],0)</f>
        <v>0</v>
      </c>
      <c r="BC196" s="5">
        <f ca="1">IF(Table2[[#This Row],[Area ]]="Area 4",Table2[[#This Row],[income]],0)</f>
        <v>0</v>
      </c>
      <c r="BD196" s="5">
        <f ca="1">IF(Table2[[#This Row],[Area ]]="Area 5",Table2[[#This Row],[income]],0)</f>
        <v>0</v>
      </c>
      <c r="BE196" s="5">
        <f ca="1">IF(Table2[[#This Row],[Area ]]="Area 6",Table2[[#This Row],[income]],0)</f>
        <v>0</v>
      </c>
      <c r="BF196" s="5">
        <f ca="1">IF(Table2[[#This Row],[Area ]]="Area 7",Table2[[#This Row],[income]],0)</f>
        <v>0</v>
      </c>
      <c r="BG196" s="5">
        <f ca="1">IF(Table2[[#This Row],[Area ]]="Area 8",Table2[[#This Row],[income]],0)</f>
        <v>0</v>
      </c>
      <c r="BH196" s="5">
        <f ca="1">IF(Table2[[#This Row],[Area ]]="Area 9",Table2[[#This Row],[income]],0)</f>
        <v>0</v>
      </c>
      <c r="BI196" s="5">
        <f ca="1">IF(Table2[[#This Row],[Area ]]="Area 10",Table2[[#This Row],[income]],0)</f>
        <v>0</v>
      </c>
      <c r="BJ196" s="5">
        <f ca="1">IF(Table2[[#This Row],[Area ]]="Area 6",Table2[[#This Row],[income]],0)</f>
        <v>0</v>
      </c>
      <c r="BK196" s="5">
        <f ca="1">IF(Table2[[#This Row],[Area ]]="Area 12",Table2[[#This Row],[income]],0)</f>
        <v>0</v>
      </c>
      <c r="BL196" s="5">
        <f ca="1">IF(Table2[[#This Row],[Area ]]="Area 13",Table2[[#This Row],[income]],0)</f>
        <v>0</v>
      </c>
      <c r="BM196" s="6">
        <f ca="1">IF(Table2[[#This Row],[Area ]]="Area 14",Table2[[#This Row],[income]],0)</f>
        <v>88164</v>
      </c>
      <c r="BN196" s="4">
        <f ca="1">IF(Table2[[#This Row],[field of work]]="teaching",Table2[[#This Row],[income]],0)</f>
        <v>0</v>
      </c>
      <c r="BO196" s="5">
        <f ca="1">IF(Table2[[#This Row],[field of work]]="health",Table2[[#This Row],[income]],0)</f>
        <v>88164</v>
      </c>
      <c r="BP196" s="5">
        <f ca="1">IF(Table2[[#This Row],[field of work]]="IT",Table2[[#This Row],[income]],0)</f>
        <v>0</v>
      </c>
      <c r="BQ196" s="5">
        <f ca="1">IF(Table2[[#This Row],[field of work]]="agriculture",Table2[[#This Row],[income]],0)</f>
        <v>0</v>
      </c>
      <c r="BR196" s="5">
        <f ca="1">IF(Table2[[#This Row],[field of work]]="contruction",Table2[[#This Row],[income]],0)</f>
        <v>0</v>
      </c>
      <c r="BS196" s="6">
        <f ca="1">IF(Table2[[#This Row],[field of work]]="genral work",Table2[[#This Row],[income]],0)</f>
        <v>0</v>
      </c>
      <c r="BU196" s="4">
        <f ca="1">IF(Table2[[#This Row],[value of debts]]&gt;Table2[[#This Row],[income]],1,0)</f>
        <v>1</v>
      </c>
      <c r="BV196" s="6"/>
      <c r="BX196" s="4">
        <f ca="1">IF(Table2[[#This Row],[Net worth of person]]&gt;$BY$6,Table2[[#This Row],[age]],0)</f>
        <v>39</v>
      </c>
      <c r="BY196" s="6"/>
    </row>
    <row r="197" spans="2:77" x14ac:dyDescent="0.3">
      <c r="B197">
        <f t="shared" ca="1" si="55"/>
        <v>2</v>
      </c>
      <c r="C197" t="str">
        <f t="shared" ca="1" si="54"/>
        <v>women</v>
      </c>
      <c r="D197">
        <f t="shared" ca="1" si="56"/>
        <v>28</v>
      </c>
      <c r="E197">
        <f t="shared" ca="1" si="57"/>
        <v>3</v>
      </c>
      <c r="F197" t="str">
        <f t="shared" ca="1" si="58"/>
        <v>teaching</v>
      </c>
      <c r="G197">
        <f t="shared" ca="1" si="59"/>
        <v>5</v>
      </c>
      <c r="H197">
        <f t="shared" ca="1" si="60"/>
        <v>0</v>
      </c>
      <c r="I197">
        <f t="shared" ca="1" si="61"/>
        <v>1</v>
      </c>
      <c r="J197">
        <f t="shared" ca="1" si="62"/>
        <v>3</v>
      </c>
      <c r="K197">
        <f t="shared" ca="1" si="63"/>
        <v>48959</v>
      </c>
      <c r="L197">
        <f t="shared" ca="1" si="64"/>
        <v>5</v>
      </c>
      <c r="M197" t="str">
        <f t="shared" ca="1" si="65"/>
        <v>Area 5</v>
      </c>
      <c r="N197">
        <f t="shared" ca="1" si="70"/>
        <v>146877</v>
      </c>
      <c r="O197">
        <f t="shared" ca="1" si="66"/>
        <v>57126.636893442541</v>
      </c>
      <c r="P197">
        <f t="shared" ca="1" si="71"/>
        <v>74241.848192783349</v>
      </c>
      <c r="Q197">
        <f t="shared" ca="1" si="67"/>
        <v>12059</v>
      </c>
      <c r="R197">
        <f t="shared" ca="1" si="72"/>
        <v>13092.165840842274</v>
      </c>
      <c r="S197">
        <f t="shared" ca="1" si="73"/>
        <v>31029.191956655399</v>
      </c>
      <c r="T197">
        <f t="shared" ca="1" si="74"/>
        <v>252148.04014943878</v>
      </c>
      <c r="U197">
        <f t="shared" ca="1" si="75"/>
        <v>82277.802734284807</v>
      </c>
      <c r="V197">
        <f t="shared" ca="1" si="76"/>
        <v>169870.23741515397</v>
      </c>
      <c r="X197" s="4">
        <f ca="1">IF(Table2[[#This Row],[Gnder]]="men",1,0)</f>
        <v>0</v>
      </c>
      <c r="Y197" s="5">
        <f ca="1">IF(Table2[[#This Row],[Gnder]]="women",1,0)</f>
        <v>1</v>
      </c>
      <c r="Z197" s="5"/>
      <c r="AA197" s="6"/>
      <c r="AB197" s="5"/>
      <c r="AC197" s="4">
        <f ca="1">IF(Table2[[#This Row],[field of work]]="teaching",1,0)</f>
        <v>1</v>
      </c>
      <c r="AD197" s="5">
        <f ca="1">IF(Table2[[#This Row],[field of work]]="health",1,0)</f>
        <v>0</v>
      </c>
      <c r="AE197" s="5">
        <f ca="1">IF(Table2[[#This Row],[field of work]]="IT",1,0)</f>
        <v>0</v>
      </c>
      <c r="AF197" s="5">
        <f ca="1">IF(Table2[[#This Row],[field of work]]="agriculture",1,0)</f>
        <v>0</v>
      </c>
      <c r="AG197" s="5">
        <f ca="1">IF(Table2[[#This Row],[field of work]]="contruction",1,0)</f>
        <v>0</v>
      </c>
      <c r="AH197" s="5">
        <f ca="1">IF(Table2[[#This Row],[field of work]]="genral work",1,0)</f>
        <v>0</v>
      </c>
      <c r="AI197" s="5"/>
      <c r="AJ197" s="5"/>
      <c r="AK197" s="5"/>
      <c r="AL197" s="5"/>
      <c r="AM197" s="5"/>
      <c r="AN197" s="6"/>
      <c r="AP197" s="16">
        <f t="shared" ca="1" si="68"/>
        <v>24747.282730927782</v>
      </c>
      <c r="AQ197" s="6"/>
      <c r="AR197" s="4">
        <f ca="1">IF(Table2[[#This Row],[Value of a person]]&gt;$AS$6,1,0)</f>
        <v>1</v>
      </c>
      <c r="AS197" s="5"/>
      <c r="AT197" s="5"/>
      <c r="AU197" s="6"/>
      <c r="AV197" s="23">
        <f ca="1">Table2[[#This Row],[Mortage left]]/Table2[[#This Row],[Value of house]]</f>
        <v>0.38894201878743806</v>
      </c>
      <c r="AW197" s="5">
        <f t="shared" ca="1" si="69"/>
        <v>0</v>
      </c>
      <c r="AX197" s="5"/>
      <c r="AY197" s="5"/>
      <c r="AZ197" s="4">
        <f ca="1">IF(Table2[[#This Row],[Area ]]="Area 1",Table2[[#This Row],[income]],0)</f>
        <v>0</v>
      </c>
      <c r="BA197" s="5">
        <f ca="1">IF(Table2[[#This Row],[Area ]]="Area 2",Table2[[#This Row],[income]],0)</f>
        <v>0</v>
      </c>
      <c r="BB197" s="5">
        <f ca="1">IF(Table2[[#This Row],[Area ]]="Area 3",Table2[[#This Row],[income]],0)</f>
        <v>0</v>
      </c>
      <c r="BC197" s="5">
        <f ca="1">IF(Table2[[#This Row],[Area ]]="Area 4",Table2[[#This Row],[income]],0)</f>
        <v>0</v>
      </c>
      <c r="BD197" s="5">
        <f ca="1">IF(Table2[[#This Row],[Area ]]="Area 5",Table2[[#This Row],[income]],0)</f>
        <v>48959</v>
      </c>
      <c r="BE197" s="5">
        <f ca="1">IF(Table2[[#This Row],[Area ]]="Area 6",Table2[[#This Row],[income]],0)</f>
        <v>0</v>
      </c>
      <c r="BF197" s="5">
        <f ca="1">IF(Table2[[#This Row],[Area ]]="Area 7",Table2[[#This Row],[income]],0)</f>
        <v>0</v>
      </c>
      <c r="BG197" s="5">
        <f ca="1">IF(Table2[[#This Row],[Area ]]="Area 8",Table2[[#This Row],[income]],0)</f>
        <v>0</v>
      </c>
      <c r="BH197" s="5">
        <f ca="1">IF(Table2[[#This Row],[Area ]]="Area 9",Table2[[#This Row],[income]],0)</f>
        <v>0</v>
      </c>
      <c r="BI197" s="5">
        <f ca="1">IF(Table2[[#This Row],[Area ]]="Area 10",Table2[[#This Row],[income]],0)</f>
        <v>0</v>
      </c>
      <c r="BJ197" s="5">
        <f ca="1">IF(Table2[[#This Row],[Area ]]="Area 6",Table2[[#This Row],[income]],0)</f>
        <v>0</v>
      </c>
      <c r="BK197" s="5">
        <f ca="1">IF(Table2[[#This Row],[Area ]]="Area 12",Table2[[#This Row],[income]],0)</f>
        <v>0</v>
      </c>
      <c r="BL197" s="5">
        <f ca="1">IF(Table2[[#This Row],[Area ]]="Area 13",Table2[[#This Row],[income]],0)</f>
        <v>0</v>
      </c>
      <c r="BM197" s="6">
        <f ca="1">IF(Table2[[#This Row],[Area ]]="Area 14",Table2[[#This Row],[income]],0)</f>
        <v>0</v>
      </c>
      <c r="BN197" s="4">
        <f ca="1">IF(Table2[[#This Row],[field of work]]="teaching",Table2[[#This Row],[income]],0)</f>
        <v>48959</v>
      </c>
      <c r="BO197" s="5">
        <f ca="1">IF(Table2[[#This Row],[field of work]]="health",Table2[[#This Row],[income]],0)</f>
        <v>0</v>
      </c>
      <c r="BP197" s="5">
        <f ca="1">IF(Table2[[#This Row],[field of work]]="IT",Table2[[#This Row],[income]],0)</f>
        <v>0</v>
      </c>
      <c r="BQ197" s="5">
        <f ca="1">IF(Table2[[#This Row],[field of work]]="agriculture",Table2[[#This Row],[income]],0)</f>
        <v>0</v>
      </c>
      <c r="BR197" s="5">
        <f ca="1">IF(Table2[[#This Row],[field of work]]="contruction",Table2[[#This Row],[income]],0)</f>
        <v>0</v>
      </c>
      <c r="BS197" s="6">
        <f ca="1">IF(Table2[[#This Row],[field of work]]="genral work",Table2[[#This Row],[income]],0)</f>
        <v>0</v>
      </c>
      <c r="BU197" s="4">
        <f ca="1">IF(Table2[[#This Row],[value of debts]]&gt;Table2[[#This Row],[income]],1,0)</f>
        <v>1</v>
      </c>
      <c r="BV197" s="6"/>
      <c r="BX197" s="4">
        <f ca="1">IF(Table2[[#This Row],[Net worth of person]]&gt;$BY$6,Table2[[#This Row],[age]],0)</f>
        <v>28</v>
      </c>
      <c r="BY197" s="6"/>
    </row>
    <row r="198" spans="2:77" x14ac:dyDescent="0.3">
      <c r="B198">
        <f t="shared" ca="1" si="55"/>
        <v>2</v>
      </c>
      <c r="C198" t="str">
        <f t="shared" ca="1" si="54"/>
        <v>women</v>
      </c>
      <c r="D198">
        <f t="shared" ca="1" si="56"/>
        <v>35</v>
      </c>
      <c r="E198">
        <f t="shared" ca="1" si="57"/>
        <v>4</v>
      </c>
      <c r="F198" t="str">
        <f t="shared" ca="1" si="58"/>
        <v>genral work</v>
      </c>
      <c r="G198">
        <f t="shared" ca="1" si="59"/>
        <v>1</v>
      </c>
      <c r="H198">
        <f t="shared" ca="1" si="60"/>
        <v>0</v>
      </c>
      <c r="I198">
        <f t="shared" ca="1" si="61"/>
        <v>3</v>
      </c>
      <c r="J198">
        <f t="shared" ca="1" si="62"/>
        <v>3</v>
      </c>
      <c r="K198">
        <f t="shared" ca="1" si="63"/>
        <v>31923</v>
      </c>
      <c r="L198">
        <f t="shared" ca="1" si="64"/>
        <v>13</v>
      </c>
      <c r="M198" t="str">
        <f t="shared" ca="1" si="65"/>
        <v>Area 13</v>
      </c>
      <c r="N198">
        <f t="shared" ca="1" si="70"/>
        <v>127692</v>
      </c>
      <c r="O198">
        <f t="shared" ca="1" si="66"/>
        <v>2367.3285315006151</v>
      </c>
      <c r="P198">
        <f t="shared" ca="1" si="71"/>
        <v>73513.474900747518</v>
      </c>
      <c r="Q198">
        <f t="shared" ca="1" si="67"/>
        <v>35525</v>
      </c>
      <c r="R198">
        <f t="shared" ca="1" si="72"/>
        <v>44052.993282695599</v>
      </c>
      <c r="S198">
        <f t="shared" ca="1" si="73"/>
        <v>39420.512022329822</v>
      </c>
      <c r="T198">
        <f t="shared" ca="1" si="74"/>
        <v>240625.98692307735</v>
      </c>
      <c r="U198">
        <f t="shared" ca="1" si="75"/>
        <v>81945.321814196213</v>
      </c>
      <c r="V198">
        <f t="shared" ca="1" si="76"/>
        <v>158680.66510888113</v>
      </c>
      <c r="X198" s="4">
        <f ca="1">IF(Table2[[#This Row],[Gnder]]="men",1,0)</f>
        <v>0</v>
      </c>
      <c r="Y198" s="5">
        <f ca="1">IF(Table2[[#This Row],[Gnder]]="women",1,0)</f>
        <v>1</v>
      </c>
      <c r="Z198" s="5"/>
      <c r="AA198" s="6"/>
      <c r="AB198" s="5"/>
      <c r="AC198" s="4">
        <f ca="1">IF(Table2[[#This Row],[field of work]]="teaching",1,0)</f>
        <v>0</v>
      </c>
      <c r="AD198" s="5">
        <f ca="1">IF(Table2[[#This Row],[field of work]]="health",1,0)</f>
        <v>0</v>
      </c>
      <c r="AE198" s="5">
        <f ca="1">IF(Table2[[#This Row],[field of work]]="IT",1,0)</f>
        <v>0</v>
      </c>
      <c r="AF198" s="5">
        <f ca="1">IF(Table2[[#This Row],[field of work]]="agriculture",1,0)</f>
        <v>0</v>
      </c>
      <c r="AG198" s="5">
        <f ca="1">IF(Table2[[#This Row],[field of work]]="contruction",1,0)</f>
        <v>0</v>
      </c>
      <c r="AH198" s="5">
        <f ca="1">IF(Table2[[#This Row],[field of work]]="genral work",1,0)</f>
        <v>1</v>
      </c>
      <c r="AI198" s="5"/>
      <c r="AJ198" s="5"/>
      <c r="AK198" s="5"/>
      <c r="AL198" s="5"/>
      <c r="AM198" s="5"/>
      <c r="AN198" s="6"/>
      <c r="AP198" s="16">
        <f t="shared" ca="1" si="68"/>
        <v>24504.491633582507</v>
      </c>
      <c r="AQ198" s="6"/>
      <c r="AR198" s="4">
        <f ca="1">IF(Table2[[#This Row],[Value of a person]]&gt;$AS$6,1,0)</f>
        <v>1</v>
      </c>
      <c r="AS198" s="5"/>
      <c r="AT198" s="5"/>
      <c r="AU198" s="6"/>
      <c r="AV198" s="23">
        <f ca="1">Table2[[#This Row],[Mortage left]]/Table2[[#This Row],[Value of house]]</f>
        <v>1.8539364498172284E-2</v>
      </c>
      <c r="AW198" s="5">
        <f t="shared" ca="1" si="69"/>
        <v>1</v>
      </c>
      <c r="AX198" s="5"/>
      <c r="AY198" s="5"/>
      <c r="AZ198" s="4">
        <f ca="1">IF(Table2[[#This Row],[Area ]]="Area 1",Table2[[#This Row],[income]],0)</f>
        <v>0</v>
      </c>
      <c r="BA198" s="5">
        <f ca="1">IF(Table2[[#This Row],[Area ]]="Area 2",Table2[[#This Row],[income]],0)</f>
        <v>0</v>
      </c>
      <c r="BB198" s="5">
        <f ca="1">IF(Table2[[#This Row],[Area ]]="Area 3",Table2[[#This Row],[income]],0)</f>
        <v>0</v>
      </c>
      <c r="BC198" s="5">
        <f ca="1">IF(Table2[[#This Row],[Area ]]="Area 4",Table2[[#This Row],[income]],0)</f>
        <v>0</v>
      </c>
      <c r="BD198" s="5">
        <f ca="1">IF(Table2[[#This Row],[Area ]]="Area 5",Table2[[#This Row],[income]],0)</f>
        <v>0</v>
      </c>
      <c r="BE198" s="5">
        <f ca="1">IF(Table2[[#This Row],[Area ]]="Area 6",Table2[[#This Row],[income]],0)</f>
        <v>0</v>
      </c>
      <c r="BF198" s="5">
        <f ca="1">IF(Table2[[#This Row],[Area ]]="Area 7",Table2[[#This Row],[income]],0)</f>
        <v>0</v>
      </c>
      <c r="BG198" s="5">
        <f ca="1">IF(Table2[[#This Row],[Area ]]="Area 8",Table2[[#This Row],[income]],0)</f>
        <v>0</v>
      </c>
      <c r="BH198" s="5">
        <f ca="1">IF(Table2[[#This Row],[Area ]]="Area 9",Table2[[#This Row],[income]],0)</f>
        <v>0</v>
      </c>
      <c r="BI198" s="5">
        <f ca="1">IF(Table2[[#This Row],[Area ]]="Area 10",Table2[[#This Row],[income]],0)</f>
        <v>0</v>
      </c>
      <c r="BJ198" s="5">
        <f ca="1">IF(Table2[[#This Row],[Area ]]="Area 6",Table2[[#This Row],[income]],0)</f>
        <v>0</v>
      </c>
      <c r="BK198" s="5">
        <f ca="1">IF(Table2[[#This Row],[Area ]]="Area 12",Table2[[#This Row],[income]],0)</f>
        <v>0</v>
      </c>
      <c r="BL198" s="5">
        <f ca="1">IF(Table2[[#This Row],[Area ]]="Area 13",Table2[[#This Row],[income]],0)</f>
        <v>31923</v>
      </c>
      <c r="BM198" s="6">
        <f ca="1">IF(Table2[[#This Row],[Area ]]="Area 14",Table2[[#This Row],[income]],0)</f>
        <v>0</v>
      </c>
      <c r="BN198" s="4">
        <f ca="1">IF(Table2[[#This Row],[field of work]]="teaching",Table2[[#This Row],[income]],0)</f>
        <v>0</v>
      </c>
      <c r="BO198" s="5">
        <f ca="1">IF(Table2[[#This Row],[field of work]]="health",Table2[[#This Row],[income]],0)</f>
        <v>0</v>
      </c>
      <c r="BP198" s="5">
        <f ca="1">IF(Table2[[#This Row],[field of work]]="IT",Table2[[#This Row],[income]],0)</f>
        <v>0</v>
      </c>
      <c r="BQ198" s="5">
        <f ca="1">IF(Table2[[#This Row],[field of work]]="agriculture",Table2[[#This Row],[income]],0)</f>
        <v>0</v>
      </c>
      <c r="BR198" s="5">
        <f ca="1">IF(Table2[[#This Row],[field of work]]="contruction",Table2[[#This Row],[income]],0)</f>
        <v>0</v>
      </c>
      <c r="BS198" s="6">
        <f ca="1">IF(Table2[[#This Row],[field of work]]="genral work",Table2[[#This Row],[income]],0)</f>
        <v>31923</v>
      </c>
      <c r="BU198" s="4">
        <f ca="1">IF(Table2[[#This Row],[value of debts]]&gt;Table2[[#This Row],[income]],1,0)</f>
        <v>1</v>
      </c>
      <c r="BV198" s="6"/>
      <c r="BX198" s="4">
        <f ca="1">IF(Table2[[#This Row],[Net worth of person]]&gt;$BY$6,Table2[[#This Row],[age]],0)</f>
        <v>35</v>
      </c>
      <c r="BY198" s="6"/>
    </row>
    <row r="199" spans="2:77" x14ac:dyDescent="0.3">
      <c r="B199">
        <f t="shared" ca="1" si="55"/>
        <v>2</v>
      </c>
      <c r="C199" t="str">
        <f t="shared" ref="C199:C262" ca="1" si="77">IF(B199=1,"men","women")</f>
        <v>women</v>
      </c>
      <c r="D199">
        <f t="shared" ca="1" si="56"/>
        <v>39</v>
      </c>
      <c r="E199">
        <f t="shared" ca="1" si="57"/>
        <v>6</v>
      </c>
      <c r="F199" t="str">
        <f t="shared" ca="1" si="58"/>
        <v>contruction</v>
      </c>
      <c r="G199">
        <f t="shared" ca="1" si="59"/>
        <v>1</v>
      </c>
      <c r="H199">
        <f t="shared" ca="1" si="60"/>
        <v>0</v>
      </c>
      <c r="I199">
        <f t="shared" ca="1" si="61"/>
        <v>1</v>
      </c>
      <c r="J199">
        <f t="shared" ca="1" si="62"/>
        <v>2</v>
      </c>
      <c r="K199">
        <f t="shared" ca="1" si="63"/>
        <v>39928</v>
      </c>
      <c r="L199">
        <f t="shared" ca="1" si="64"/>
        <v>4</v>
      </c>
      <c r="M199" t="str">
        <f t="shared" ca="1" si="65"/>
        <v>Area 4</v>
      </c>
      <c r="N199">
        <f t="shared" ca="1" si="70"/>
        <v>119784</v>
      </c>
      <c r="O199">
        <f t="shared" ca="1" si="66"/>
        <v>52870.260426997986</v>
      </c>
      <c r="P199">
        <f t="shared" ca="1" si="71"/>
        <v>33355.976426678855</v>
      </c>
      <c r="Q199">
        <f t="shared" ca="1" si="67"/>
        <v>28872</v>
      </c>
      <c r="R199">
        <f t="shared" ca="1" si="72"/>
        <v>59782.118013384104</v>
      </c>
      <c r="S199">
        <f t="shared" ca="1" si="73"/>
        <v>21078.926549043943</v>
      </c>
      <c r="T199">
        <f t="shared" ca="1" si="74"/>
        <v>174218.9029757228</v>
      </c>
      <c r="U199">
        <f t="shared" ca="1" si="75"/>
        <v>141524.3784403821</v>
      </c>
      <c r="V199">
        <f t="shared" ca="1" si="76"/>
        <v>32694.524535340694</v>
      </c>
      <c r="X199" s="4">
        <f ca="1">IF(Table2[[#This Row],[Gnder]]="men",1,0)</f>
        <v>0</v>
      </c>
      <c r="Y199" s="5">
        <f ca="1">IF(Table2[[#This Row],[Gnder]]="women",1,0)</f>
        <v>1</v>
      </c>
      <c r="Z199" s="5"/>
      <c r="AA199" s="6"/>
      <c r="AB199" s="5"/>
      <c r="AC199" s="4">
        <f ca="1">IF(Table2[[#This Row],[field of work]]="teaching",1,0)</f>
        <v>0</v>
      </c>
      <c r="AD199" s="5">
        <f ca="1">IF(Table2[[#This Row],[field of work]]="health",1,0)</f>
        <v>0</v>
      </c>
      <c r="AE199" s="5">
        <f ca="1">IF(Table2[[#This Row],[field of work]]="IT",1,0)</f>
        <v>0</v>
      </c>
      <c r="AF199" s="5">
        <f ca="1">IF(Table2[[#This Row],[field of work]]="agriculture",1,0)</f>
        <v>0</v>
      </c>
      <c r="AG199" s="5">
        <f ca="1">IF(Table2[[#This Row],[field of work]]="contruction",1,0)</f>
        <v>1</v>
      </c>
      <c r="AH199" s="5">
        <f ca="1">IF(Table2[[#This Row],[field of work]]="genral work",1,0)</f>
        <v>0</v>
      </c>
      <c r="AI199" s="5"/>
      <c r="AJ199" s="5"/>
      <c r="AK199" s="5"/>
      <c r="AL199" s="5"/>
      <c r="AM199" s="5"/>
      <c r="AN199" s="6"/>
      <c r="AP199" s="16">
        <f t="shared" ca="1" si="68"/>
        <v>16677.988213339428</v>
      </c>
      <c r="AQ199" s="6"/>
      <c r="AR199" s="4">
        <f ca="1">IF(Table2[[#This Row],[Value of a person]]&gt;$AS$6,1,0)</f>
        <v>1</v>
      </c>
      <c r="AS199" s="5"/>
      <c r="AT199" s="5"/>
      <c r="AU199" s="6"/>
      <c r="AV199" s="23">
        <f ca="1">Table2[[#This Row],[Mortage left]]/Table2[[#This Row],[Value of house]]</f>
        <v>0.44137998753588115</v>
      </c>
      <c r="AW199" s="5">
        <f t="shared" ca="1" si="69"/>
        <v>0</v>
      </c>
      <c r="AX199" s="5"/>
      <c r="AY199" s="5"/>
      <c r="AZ199" s="4">
        <f ca="1">IF(Table2[[#This Row],[Area ]]="Area 1",Table2[[#This Row],[income]],0)</f>
        <v>0</v>
      </c>
      <c r="BA199" s="5">
        <f ca="1">IF(Table2[[#This Row],[Area ]]="Area 2",Table2[[#This Row],[income]],0)</f>
        <v>0</v>
      </c>
      <c r="BB199" s="5">
        <f ca="1">IF(Table2[[#This Row],[Area ]]="Area 3",Table2[[#This Row],[income]],0)</f>
        <v>0</v>
      </c>
      <c r="BC199" s="5">
        <f ca="1">IF(Table2[[#This Row],[Area ]]="Area 4",Table2[[#This Row],[income]],0)</f>
        <v>39928</v>
      </c>
      <c r="BD199" s="5">
        <f ca="1">IF(Table2[[#This Row],[Area ]]="Area 5",Table2[[#This Row],[income]],0)</f>
        <v>0</v>
      </c>
      <c r="BE199" s="5">
        <f ca="1">IF(Table2[[#This Row],[Area ]]="Area 6",Table2[[#This Row],[income]],0)</f>
        <v>0</v>
      </c>
      <c r="BF199" s="5">
        <f ca="1">IF(Table2[[#This Row],[Area ]]="Area 7",Table2[[#This Row],[income]],0)</f>
        <v>0</v>
      </c>
      <c r="BG199" s="5">
        <f ca="1">IF(Table2[[#This Row],[Area ]]="Area 8",Table2[[#This Row],[income]],0)</f>
        <v>0</v>
      </c>
      <c r="BH199" s="5">
        <f ca="1">IF(Table2[[#This Row],[Area ]]="Area 9",Table2[[#This Row],[income]],0)</f>
        <v>0</v>
      </c>
      <c r="BI199" s="5">
        <f ca="1">IF(Table2[[#This Row],[Area ]]="Area 10",Table2[[#This Row],[income]],0)</f>
        <v>0</v>
      </c>
      <c r="BJ199" s="5">
        <f ca="1">IF(Table2[[#This Row],[Area ]]="Area 6",Table2[[#This Row],[income]],0)</f>
        <v>0</v>
      </c>
      <c r="BK199" s="5">
        <f ca="1">IF(Table2[[#This Row],[Area ]]="Area 12",Table2[[#This Row],[income]],0)</f>
        <v>0</v>
      </c>
      <c r="BL199" s="5">
        <f ca="1">IF(Table2[[#This Row],[Area ]]="Area 13",Table2[[#This Row],[income]],0)</f>
        <v>0</v>
      </c>
      <c r="BM199" s="6">
        <f ca="1">IF(Table2[[#This Row],[Area ]]="Area 14",Table2[[#This Row],[income]],0)</f>
        <v>0</v>
      </c>
      <c r="BN199" s="4">
        <f ca="1">IF(Table2[[#This Row],[field of work]]="teaching",Table2[[#This Row],[income]],0)</f>
        <v>0</v>
      </c>
      <c r="BO199" s="5">
        <f ca="1">IF(Table2[[#This Row],[field of work]]="health",Table2[[#This Row],[income]],0)</f>
        <v>0</v>
      </c>
      <c r="BP199" s="5">
        <f ca="1">IF(Table2[[#This Row],[field of work]]="IT",Table2[[#This Row],[income]],0)</f>
        <v>0</v>
      </c>
      <c r="BQ199" s="5">
        <f ca="1">IF(Table2[[#This Row],[field of work]]="agriculture",Table2[[#This Row],[income]],0)</f>
        <v>0</v>
      </c>
      <c r="BR199" s="5">
        <f ca="1">IF(Table2[[#This Row],[field of work]]="contruction",Table2[[#This Row],[income]],0)</f>
        <v>39928</v>
      </c>
      <c r="BS199" s="6">
        <f ca="1">IF(Table2[[#This Row],[field of work]]="genral work",Table2[[#This Row],[income]],0)</f>
        <v>0</v>
      </c>
      <c r="BU199" s="4">
        <f ca="1">IF(Table2[[#This Row],[value of debts]]&gt;Table2[[#This Row],[income]],1,0)</f>
        <v>1</v>
      </c>
      <c r="BV199" s="6"/>
      <c r="BX199" s="4">
        <f ca="1">IF(Table2[[#This Row],[Net worth of person]]&gt;$BY$6,Table2[[#This Row],[age]],0)</f>
        <v>0</v>
      </c>
      <c r="BY199" s="6"/>
    </row>
    <row r="200" spans="2:77" x14ac:dyDescent="0.3">
      <c r="B200">
        <f t="shared" ref="B200:B263" ca="1" si="78">RANDBETWEEN(1,2)</f>
        <v>1</v>
      </c>
      <c r="C200" t="str">
        <f t="shared" ca="1" si="77"/>
        <v>men</v>
      </c>
      <c r="D200">
        <f t="shared" ref="D200:D263" ca="1" si="79">RANDBETWEEN(25,45)</f>
        <v>37</v>
      </c>
      <c r="E200">
        <f t="shared" ref="E200:E263" ca="1" si="80">RANDBETWEEN(1,6)</f>
        <v>4</v>
      </c>
      <c r="F200" t="str">
        <f t="shared" ref="F200:F263" ca="1" si="81">VLOOKUP(E200,$DH$8:$DI$13,2)</f>
        <v>genral work</v>
      </c>
      <c r="G200">
        <f t="shared" ref="G200:G263" ca="1" si="82">RANDBETWEEN(1,5)</f>
        <v>3</v>
      </c>
      <c r="H200">
        <f t="shared" ref="H200:H263" ca="1" si="83">VLOOKUP(G200,$DJ$8:$DL$12,2)</f>
        <v>0</v>
      </c>
      <c r="I200">
        <f t="shared" ref="I200:I263" ca="1" si="84">RANDBETWEEN(0,4)</f>
        <v>4</v>
      </c>
      <c r="J200">
        <f t="shared" ref="J200:J263" ca="1" si="85">RANDBETWEEN(1,3)</f>
        <v>2</v>
      </c>
      <c r="K200">
        <f t="shared" ref="K200:K263" ca="1" si="86">RANDBETWEEN(25000,90000)</f>
        <v>27189</v>
      </c>
      <c r="L200">
        <f t="shared" ref="L200:L263" ca="1" si="87">RANDBETWEEN(1,14)</f>
        <v>5</v>
      </c>
      <c r="M200" t="str">
        <f t="shared" ref="M200:M263" ca="1" si="88">VLOOKUP(L200,$DM$8:$DN$21,2)</f>
        <v>Area 5</v>
      </c>
      <c r="N200">
        <f t="shared" ca="1" si="70"/>
        <v>163134</v>
      </c>
      <c r="O200">
        <f t="shared" ref="O200:O263" ca="1" si="89">RAND()*N200</f>
        <v>46505.675352341437</v>
      </c>
      <c r="P200">
        <f t="shared" ca="1" si="71"/>
        <v>32881.248564533402</v>
      </c>
      <c r="Q200">
        <f t="shared" ref="Q200:Q263" ca="1" si="90">RANDBETWEEN(0,P200)</f>
        <v>24867</v>
      </c>
      <c r="R200">
        <f t="shared" ca="1" si="72"/>
        <v>23284.055740293363</v>
      </c>
      <c r="S200">
        <f t="shared" ca="1" si="73"/>
        <v>30844.373240783709</v>
      </c>
      <c r="T200">
        <f t="shared" ca="1" si="74"/>
        <v>226859.62180531712</v>
      </c>
      <c r="U200">
        <f t="shared" ca="1" si="75"/>
        <v>94656.7310926348</v>
      </c>
      <c r="V200">
        <f t="shared" ca="1" si="76"/>
        <v>132202.89071268233</v>
      </c>
      <c r="X200" s="4">
        <f ca="1">IF(Table2[[#This Row],[Gnder]]="men",1,0)</f>
        <v>1</v>
      </c>
      <c r="Y200" s="5">
        <f ca="1">IF(Table2[[#This Row],[Gnder]]="women",1,0)</f>
        <v>0</v>
      </c>
      <c r="Z200" s="5"/>
      <c r="AA200" s="6"/>
      <c r="AB200" s="5"/>
      <c r="AC200" s="4">
        <f ca="1">IF(Table2[[#This Row],[field of work]]="teaching",1,0)</f>
        <v>0</v>
      </c>
      <c r="AD200" s="5">
        <f ca="1">IF(Table2[[#This Row],[field of work]]="health",1,0)</f>
        <v>0</v>
      </c>
      <c r="AE200" s="5">
        <f ca="1">IF(Table2[[#This Row],[field of work]]="IT",1,0)</f>
        <v>0</v>
      </c>
      <c r="AF200" s="5">
        <f ca="1">IF(Table2[[#This Row],[field of work]]="agriculture",1,0)</f>
        <v>0</v>
      </c>
      <c r="AG200" s="5">
        <f ca="1">IF(Table2[[#This Row],[field of work]]="contruction",1,0)</f>
        <v>0</v>
      </c>
      <c r="AH200" s="5">
        <f ca="1">IF(Table2[[#This Row],[field of work]]="genral work",1,0)</f>
        <v>1</v>
      </c>
      <c r="AI200" s="5"/>
      <c r="AJ200" s="5"/>
      <c r="AK200" s="5"/>
      <c r="AL200" s="5"/>
      <c r="AM200" s="5"/>
      <c r="AN200" s="6"/>
      <c r="AP200" s="16">
        <f t="shared" ref="AP200:AP263" ca="1" si="91">P200/J200</f>
        <v>16440.624282266701</v>
      </c>
      <c r="AQ200" s="6"/>
      <c r="AR200" s="4">
        <f ca="1">IF(Table2[[#This Row],[Value of a person]]&gt;$AS$6,1,0)</f>
        <v>1</v>
      </c>
      <c r="AS200" s="5"/>
      <c r="AT200" s="5"/>
      <c r="AU200" s="6"/>
      <c r="AV200" s="23">
        <f ca="1">Table2[[#This Row],[Mortage left]]/Table2[[#This Row],[Value of house]]</f>
        <v>0.28507653433583091</v>
      </c>
      <c r="AW200" s="5">
        <f t="shared" ref="AW200:AW263" ca="1" si="92">IF(AV200&lt;$AX$6,1,0)</f>
        <v>1</v>
      </c>
      <c r="AX200" s="5"/>
      <c r="AY200" s="5"/>
      <c r="AZ200" s="4">
        <f ca="1">IF(Table2[[#This Row],[Area ]]="Area 1",Table2[[#This Row],[income]],0)</f>
        <v>0</v>
      </c>
      <c r="BA200" s="5">
        <f ca="1">IF(Table2[[#This Row],[Area ]]="Area 2",Table2[[#This Row],[income]],0)</f>
        <v>0</v>
      </c>
      <c r="BB200" s="5">
        <f ca="1">IF(Table2[[#This Row],[Area ]]="Area 3",Table2[[#This Row],[income]],0)</f>
        <v>0</v>
      </c>
      <c r="BC200" s="5">
        <f ca="1">IF(Table2[[#This Row],[Area ]]="Area 4",Table2[[#This Row],[income]],0)</f>
        <v>0</v>
      </c>
      <c r="BD200" s="5">
        <f ca="1">IF(Table2[[#This Row],[Area ]]="Area 5",Table2[[#This Row],[income]],0)</f>
        <v>27189</v>
      </c>
      <c r="BE200" s="5">
        <f ca="1">IF(Table2[[#This Row],[Area ]]="Area 6",Table2[[#This Row],[income]],0)</f>
        <v>0</v>
      </c>
      <c r="BF200" s="5">
        <f ca="1">IF(Table2[[#This Row],[Area ]]="Area 7",Table2[[#This Row],[income]],0)</f>
        <v>0</v>
      </c>
      <c r="BG200" s="5">
        <f ca="1">IF(Table2[[#This Row],[Area ]]="Area 8",Table2[[#This Row],[income]],0)</f>
        <v>0</v>
      </c>
      <c r="BH200" s="5">
        <f ca="1">IF(Table2[[#This Row],[Area ]]="Area 9",Table2[[#This Row],[income]],0)</f>
        <v>0</v>
      </c>
      <c r="BI200" s="5">
        <f ca="1">IF(Table2[[#This Row],[Area ]]="Area 10",Table2[[#This Row],[income]],0)</f>
        <v>0</v>
      </c>
      <c r="BJ200" s="5">
        <f ca="1">IF(Table2[[#This Row],[Area ]]="Area 6",Table2[[#This Row],[income]],0)</f>
        <v>0</v>
      </c>
      <c r="BK200" s="5">
        <f ca="1">IF(Table2[[#This Row],[Area ]]="Area 12",Table2[[#This Row],[income]],0)</f>
        <v>0</v>
      </c>
      <c r="BL200" s="5">
        <f ca="1">IF(Table2[[#This Row],[Area ]]="Area 13",Table2[[#This Row],[income]],0)</f>
        <v>0</v>
      </c>
      <c r="BM200" s="6">
        <f ca="1">IF(Table2[[#This Row],[Area ]]="Area 14",Table2[[#This Row],[income]],0)</f>
        <v>0</v>
      </c>
      <c r="BN200" s="4">
        <f ca="1">IF(Table2[[#This Row],[field of work]]="teaching",Table2[[#This Row],[income]],0)</f>
        <v>0</v>
      </c>
      <c r="BO200" s="5">
        <f ca="1">IF(Table2[[#This Row],[field of work]]="health",Table2[[#This Row],[income]],0)</f>
        <v>0</v>
      </c>
      <c r="BP200" s="5">
        <f ca="1">IF(Table2[[#This Row],[field of work]]="IT",Table2[[#This Row],[income]],0)</f>
        <v>0</v>
      </c>
      <c r="BQ200" s="5">
        <f ca="1">IF(Table2[[#This Row],[field of work]]="agriculture",Table2[[#This Row],[income]],0)</f>
        <v>0</v>
      </c>
      <c r="BR200" s="5">
        <f ca="1">IF(Table2[[#This Row],[field of work]]="contruction",Table2[[#This Row],[income]],0)</f>
        <v>0</v>
      </c>
      <c r="BS200" s="6">
        <f ca="1">IF(Table2[[#This Row],[field of work]]="genral work",Table2[[#This Row],[income]],0)</f>
        <v>27189</v>
      </c>
      <c r="BU200" s="4">
        <f ca="1">IF(Table2[[#This Row],[value of debts]]&gt;Table2[[#This Row],[income]],1,0)</f>
        <v>1</v>
      </c>
      <c r="BV200" s="6"/>
      <c r="BX200" s="4">
        <f ca="1">IF(Table2[[#This Row],[Net worth of person]]&gt;$BY$6,Table2[[#This Row],[age]],0)</f>
        <v>37</v>
      </c>
      <c r="BY200" s="6"/>
    </row>
    <row r="201" spans="2:77" x14ac:dyDescent="0.3">
      <c r="B201">
        <f t="shared" ca="1" si="78"/>
        <v>2</v>
      </c>
      <c r="C201" t="str">
        <f t="shared" ca="1" si="77"/>
        <v>women</v>
      </c>
      <c r="D201">
        <f t="shared" ca="1" si="79"/>
        <v>45</v>
      </c>
      <c r="E201">
        <f t="shared" ca="1" si="80"/>
        <v>5</v>
      </c>
      <c r="F201" t="str">
        <f t="shared" ca="1" si="81"/>
        <v>agriculture</v>
      </c>
      <c r="G201">
        <f t="shared" ca="1" si="82"/>
        <v>2</v>
      </c>
      <c r="H201">
        <f t="shared" ca="1" si="83"/>
        <v>0</v>
      </c>
      <c r="I201">
        <f t="shared" ca="1" si="84"/>
        <v>4</v>
      </c>
      <c r="J201">
        <f t="shared" ca="1" si="85"/>
        <v>3</v>
      </c>
      <c r="K201">
        <f t="shared" ca="1" si="86"/>
        <v>58915</v>
      </c>
      <c r="L201">
        <f t="shared" ca="1" si="87"/>
        <v>12</v>
      </c>
      <c r="M201" t="str">
        <f t="shared" ca="1" si="88"/>
        <v>Area 12</v>
      </c>
      <c r="N201">
        <f t="shared" ca="1" si="70"/>
        <v>235660</v>
      </c>
      <c r="O201">
        <f t="shared" ca="1" si="89"/>
        <v>20611.584679109666</v>
      </c>
      <c r="P201">
        <f t="shared" ca="1" si="71"/>
        <v>65872.671184128048</v>
      </c>
      <c r="Q201">
        <f t="shared" ca="1" si="90"/>
        <v>24154</v>
      </c>
      <c r="R201">
        <f t="shared" ca="1" si="72"/>
        <v>63320.520522538558</v>
      </c>
      <c r="S201">
        <f t="shared" ca="1" si="73"/>
        <v>76612.597842090327</v>
      </c>
      <c r="T201">
        <f t="shared" ca="1" si="74"/>
        <v>378145.26902621833</v>
      </c>
      <c r="U201">
        <f t="shared" ca="1" si="75"/>
        <v>108086.10520164823</v>
      </c>
      <c r="V201">
        <f t="shared" ca="1" si="76"/>
        <v>270059.16382457013</v>
      </c>
      <c r="X201" s="4">
        <f ca="1">IF(Table2[[#This Row],[Gnder]]="men",1,0)</f>
        <v>0</v>
      </c>
      <c r="Y201" s="5">
        <f ca="1">IF(Table2[[#This Row],[Gnder]]="women",1,0)</f>
        <v>1</v>
      </c>
      <c r="Z201" s="5"/>
      <c r="AA201" s="6"/>
      <c r="AB201" s="5"/>
      <c r="AC201" s="4">
        <f ca="1">IF(Table2[[#This Row],[field of work]]="teaching",1,0)</f>
        <v>0</v>
      </c>
      <c r="AD201" s="5">
        <f ca="1">IF(Table2[[#This Row],[field of work]]="health",1,0)</f>
        <v>0</v>
      </c>
      <c r="AE201" s="5">
        <f ca="1">IF(Table2[[#This Row],[field of work]]="IT",1,0)</f>
        <v>0</v>
      </c>
      <c r="AF201" s="5">
        <f ca="1">IF(Table2[[#This Row],[field of work]]="agriculture",1,0)</f>
        <v>1</v>
      </c>
      <c r="AG201" s="5">
        <f ca="1">IF(Table2[[#This Row],[field of work]]="contruction",1,0)</f>
        <v>0</v>
      </c>
      <c r="AH201" s="5">
        <f ca="1">IF(Table2[[#This Row],[field of work]]="genral work",1,0)</f>
        <v>0</v>
      </c>
      <c r="AI201" s="5"/>
      <c r="AJ201" s="5"/>
      <c r="AK201" s="5"/>
      <c r="AL201" s="5"/>
      <c r="AM201" s="5"/>
      <c r="AN201" s="6"/>
      <c r="AP201" s="16">
        <f t="shared" ca="1" si="91"/>
        <v>21957.557061376017</v>
      </c>
      <c r="AQ201" s="6"/>
      <c r="AR201" s="4">
        <f ca="1">IF(Table2[[#This Row],[Value of a person]]&gt;$AS$6,1,0)</f>
        <v>1</v>
      </c>
      <c r="AS201" s="5"/>
      <c r="AT201" s="5"/>
      <c r="AU201" s="6"/>
      <c r="AV201" s="23">
        <f ca="1">Table2[[#This Row],[Mortage left]]/Table2[[#This Row],[Value of house]]</f>
        <v>8.7463229564243683E-2</v>
      </c>
      <c r="AW201" s="5">
        <f t="shared" ca="1" si="92"/>
        <v>1</v>
      </c>
      <c r="AX201" s="5"/>
      <c r="AY201" s="5"/>
      <c r="AZ201" s="4">
        <f ca="1">IF(Table2[[#This Row],[Area ]]="Area 1",Table2[[#This Row],[income]],0)</f>
        <v>0</v>
      </c>
      <c r="BA201" s="5">
        <f ca="1">IF(Table2[[#This Row],[Area ]]="Area 2",Table2[[#This Row],[income]],0)</f>
        <v>0</v>
      </c>
      <c r="BB201" s="5">
        <f ca="1">IF(Table2[[#This Row],[Area ]]="Area 3",Table2[[#This Row],[income]],0)</f>
        <v>0</v>
      </c>
      <c r="BC201" s="5">
        <f ca="1">IF(Table2[[#This Row],[Area ]]="Area 4",Table2[[#This Row],[income]],0)</f>
        <v>0</v>
      </c>
      <c r="BD201" s="5">
        <f ca="1">IF(Table2[[#This Row],[Area ]]="Area 5",Table2[[#This Row],[income]],0)</f>
        <v>0</v>
      </c>
      <c r="BE201" s="5">
        <f ca="1">IF(Table2[[#This Row],[Area ]]="Area 6",Table2[[#This Row],[income]],0)</f>
        <v>0</v>
      </c>
      <c r="BF201" s="5">
        <f ca="1">IF(Table2[[#This Row],[Area ]]="Area 7",Table2[[#This Row],[income]],0)</f>
        <v>0</v>
      </c>
      <c r="BG201" s="5">
        <f ca="1">IF(Table2[[#This Row],[Area ]]="Area 8",Table2[[#This Row],[income]],0)</f>
        <v>0</v>
      </c>
      <c r="BH201" s="5">
        <f ca="1">IF(Table2[[#This Row],[Area ]]="Area 9",Table2[[#This Row],[income]],0)</f>
        <v>0</v>
      </c>
      <c r="BI201" s="5">
        <f ca="1">IF(Table2[[#This Row],[Area ]]="Area 10",Table2[[#This Row],[income]],0)</f>
        <v>0</v>
      </c>
      <c r="BJ201" s="5">
        <f ca="1">IF(Table2[[#This Row],[Area ]]="Area 6",Table2[[#This Row],[income]],0)</f>
        <v>0</v>
      </c>
      <c r="BK201" s="5">
        <f ca="1">IF(Table2[[#This Row],[Area ]]="Area 12",Table2[[#This Row],[income]],0)</f>
        <v>58915</v>
      </c>
      <c r="BL201" s="5">
        <f ca="1">IF(Table2[[#This Row],[Area ]]="Area 13",Table2[[#This Row],[income]],0)</f>
        <v>0</v>
      </c>
      <c r="BM201" s="6">
        <f ca="1">IF(Table2[[#This Row],[Area ]]="Area 14",Table2[[#This Row],[income]],0)</f>
        <v>0</v>
      </c>
      <c r="BN201" s="4">
        <f ca="1">IF(Table2[[#This Row],[field of work]]="teaching",Table2[[#This Row],[income]],0)</f>
        <v>0</v>
      </c>
      <c r="BO201" s="5">
        <f ca="1">IF(Table2[[#This Row],[field of work]]="health",Table2[[#This Row],[income]],0)</f>
        <v>0</v>
      </c>
      <c r="BP201" s="5">
        <f ca="1">IF(Table2[[#This Row],[field of work]]="IT",Table2[[#This Row],[income]],0)</f>
        <v>0</v>
      </c>
      <c r="BQ201" s="5">
        <f ca="1">IF(Table2[[#This Row],[field of work]]="agriculture",Table2[[#This Row],[income]],0)</f>
        <v>58915</v>
      </c>
      <c r="BR201" s="5">
        <f ca="1">IF(Table2[[#This Row],[field of work]]="contruction",Table2[[#This Row],[income]],0)</f>
        <v>0</v>
      </c>
      <c r="BS201" s="6">
        <f ca="1">IF(Table2[[#This Row],[field of work]]="genral work",Table2[[#This Row],[income]],0)</f>
        <v>0</v>
      </c>
      <c r="BU201" s="4">
        <f ca="1">IF(Table2[[#This Row],[value of debts]]&gt;Table2[[#This Row],[income]],1,0)</f>
        <v>1</v>
      </c>
      <c r="BV201" s="6"/>
      <c r="BX201" s="4">
        <f ca="1">IF(Table2[[#This Row],[Net worth of person]]&gt;$BY$6,Table2[[#This Row],[age]],0)</f>
        <v>45</v>
      </c>
      <c r="BY201" s="6"/>
    </row>
    <row r="202" spans="2:77" x14ac:dyDescent="0.3">
      <c r="B202">
        <f t="shared" ca="1" si="78"/>
        <v>2</v>
      </c>
      <c r="C202" t="str">
        <f t="shared" ca="1" si="77"/>
        <v>women</v>
      </c>
      <c r="D202">
        <f t="shared" ca="1" si="79"/>
        <v>38</v>
      </c>
      <c r="E202">
        <f t="shared" ca="1" si="80"/>
        <v>5</v>
      </c>
      <c r="F202" t="str">
        <f t="shared" ca="1" si="81"/>
        <v>agriculture</v>
      </c>
      <c r="G202">
        <f t="shared" ca="1" si="82"/>
        <v>4</v>
      </c>
      <c r="H202">
        <f t="shared" ca="1" si="83"/>
        <v>0</v>
      </c>
      <c r="I202">
        <f t="shared" ca="1" si="84"/>
        <v>4</v>
      </c>
      <c r="J202">
        <f t="shared" ca="1" si="85"/>
        <v>1</v>
      </c>
      <c r="K202">
        <f t="shared" ca="1" si="86"/>
        <v>50189</v>
      </c>
      <c r="L202">
        <f t="shared" ca="1" si="87"/>
        <v>5</v>
      </c>
      <c r="M202" t="str">
        <f t="shared" ca="1" si="88"/>
        <v>Area 5</v>
      </c>
      <c r="N202">
        <f t="shared" ca="1" si="70"/>
        <v>150567</v>
      </c>
      <c r="O202">
        <f t="shared" ca="1" si="89"/>
        <v>87645.581446162178</v>
      </c>
      <c r="P202">
        <f t="shared" ca="1" si="71"/>
        <v>23194.129612402161</v>
      </c>
      <c r="Q202">
        <f t="shared" ca="1" si="90"/>
        <v>22892</v>
      </c>
      <c r="R202">
        <f t="shared" ca="1" si="72"/>
        <v>89214.503309989595</v>
      </c>
      <c r="S202">
        <f t="shared" ca="1" si="73"/>
        <v>30671.786075938318</v>
      </c>
      <c r="T202">
        <f t="shared" ca="1" si="74"/>
        <v>204432.91568834049</v>
      </c>
      <c r="U202">
        <f t="shared" ca="1" si="75"/>
        <v>199752.08475615177</v>
      </c>
      <c r="V202">
        <f t="shared" ca="1" si="76"/>
        <v>4680.8309321887209</v>
      </c>
      <c r="X202" s="4">
        <f ca="1">IF(Table2[[#This Row],[Gnder]]="men",1,0)</f>
        <v>0</v>
      </c>
      <c r="Y202" s="5">
        <f ca="1">IF(Table2[[#This Row],[Gnder]]="women",1,0)</f>
        <v>1</v>
      </c>
      <c r="Z202" s="5"/>
      <c r="AA202" s="6"/>
      <c r="AB202" s="5"/>
      <c r="AC202" s="4">
        <f ca="1">IF(Table2[[#This Row],[field of work]]="teaching",1,0)</f>
        <v>0</v>
      </c>
      <c r="AD202" s="5">
        <f ca="1">IF(Table2[[#This Row],[field of work]]="health",1,0)</f>
        <v>0</v>
      </c>
      <c r="AE202" s="5">
        <f ca="1">IF(Table2[[#This Row],[field of work]]="IT",1,0)</f>
        <v>0</v>
      </c>
      <c r="AF202" s="5">
        <f ca="1">IF(Table2[[#This Row],[field of work]]="agriculture",1,0)</f>
        <v>1</v>
      </c>
      <c r="AG202" s="5">
        <f ca="1">IF(Table2[[#This Row],[field of work]]="contruction",1,0)</f>
        <v>0</v>
      </c>
      <c r="AH202" s="5">
        <f ca="1">IF(Table2[[#This Row],[field of work]]="genral work",1,0)</f>
        <v>0</v>
      </c>
      <c r="AI202" s="5"/>
      <c r="AJ202" s="5"/>
      <c r="AK202" s="5"/>
      <c r="AL202" s="5"/>
      <c r="AM202" s="5"/>
      <c r="AN202" s="6"/>
      <c r="AP202" s="16">
        <f t="shared" ca="1" si="91"/>
        <v>23194.129612402161</v>
      </c>
      <c r="AQ202" s="6"/>
      <c r="AR202" s="4">
        <f ca="1">IF(Table2[[#This Row],[Value of a person]]&gt;$AS$6,1,0)</f>
        <v>1</v>
      </c>
      <c r="AS202" s="5"/>
      <c r="AT202" s="5"/>
      <c r="AU202" s="6"/>
      <c r="AV202" s="23">
        <f ca="1">Table2[[#This Row],[Mortage left]]/Table2[[#This Row],[Value of house]]</f>
        <v>0.58210352498331097</v>
      </c>
      <c r="AW202" s="5">
        <f t="shared" ca="1" si="92"/>
        <v>0</v>
      </c>
      <c r="AX202" s="5"/>
      <c r="AY202" s="5"/>
      <c r="AZ202" s="4">
        <f ca="1">IF(Table2[[#This Row],[Area ]]="Area 1",Table2[[#This Row],[income]],0)</f>
        <v>0</v>
      </c>
      <c r="BA202" s="5">
        <f ca="1">IF(Table2[[#This Row],[Area ]]="Area 2",Table2[[#This Row],[income]],0)</f>
        <v>0</v>
      </c>
      <c r="BB202" s="5">
        <f ca="1">IF(Table2[[#This Row],[Area ]]="Area 3",Table2[[#This Row],[income]],0)</f>
        <v>0</v>
      </c>
      <c r="BC202" s="5">
        <f ca="1">IF(Table2[[#This Row],[Area ]]="Area 4",Table2[[#This Row],[income]],0)</f>
        <v>0</v>
      </c>
      <c r="BD202" s="5">
        <f ca="1">IF(Table2[[#This Row],[Area ]]="Area 5",Table2[[#This Row],[income]],0)</f>
        <v>50189</v>
      </c>
      <c r="BE202" s="5">
        <f ca="1">IF(Table2[[#This Row],[Area ]]="Area 6",Table2[[#This Row],[income]],0)</f>
        <v>0</v>
      </c>
      <c r="BF202" s="5">
        <f ca="1">IF(Table2[[#This Row],[Area ]]="Area 7",Table2[[#This Row],[income]],0)</f>
        <v>0</v>
      </c>
      <c r="BG202" s="5">
        <f ca="1">IF(Table2[[#This Row],[Area ]]="Area 8",Table2[[#This Row],[income]],0)</f>
        <v>0</v>
      </c>
      <c r="BH202" s="5">
        <f ca="1">IF(Table2[[#This Row],[Area ]]="Area 9",Table2[[#This Row],[income]],0)</f>
        <v>0</v>
      </c>
      <c r="BI202" s="5">
        <f ca="1">IF(Table2[[#This Row],[Area ]]="Area 10",Table2[[#This Row],[income]],0)</f>
        <v>0</v>
      </c>
      <c r="BJ202" s="5">
        <f ca="1">IF(Table2[[#This Row],[Area ]]="Area 6",Table2[[#This Row],[income]],0)</f>
        <v>0</v>
      </c>
      <c r="BK202" s="5">
        <f ca="1">IF(Table2[[#This Row],[Area ]]="Area 12",Table2[[#This Row],[income]],0)</f>
        <v>0</v>
      </c>
      <c r="BL202" s="5">
        <f ca="1">IF(Table2[[#This Row],[Area ]]="Area 13",Table2[[#This Row],[income]],0)</f>
        <v>0</v>
      </c>
      <c r="BM202" s="6">
        <f ca="1">IF(Table2[[#This Row],[Area ]]="Area 14",Table2[[#This Row],[income]],0)</f>
        <v>0</v>
      </c>
      <c r="BN202" s="4">
        <f ca="1">IF(Table2[[#This Row],[field of work]]="teaching",Table2[[#This Row],[income]],0)</f>
        <v>0</v>
      </c>
      <c r="BO202" s="5">
        <f ca="1">IF(Table2[[#This Row],[field of work]]="health",Table2[[#This Row],[income]],0)</f>
        <v>0</v>
      </c>
      <c r="BP202" s="5">
        <f ca="1">IF(Table2[[#This Row],[field of work]]="IT",Table2[[#This Row],[income]],0)</f>
        <v>0</v>
      </c>
      <c r="BQ202" s="5">
        <f ca="1">IF(Table2[[#This Row],[field of work]]="agriculture",Table2[[#This Row],[income]],0)</f>
        <v>50189</v>
      </c>
      <c r="BR202" s="5">
        <f ca="1">IF(Table2[[#This Row],[field of work]]="contruction",Table2[[#This Row],[income]],0)</f>
        <v>0</v>
      </c>
      <c r="BS202" s="6">
        <f ca="1">IF(Table2[[#This Row],[field of work]]="genral work",Table2[[#This Row],[income]],0)</f>
        <v>0</v>
      </c>
      <c r="BU202" s="4">
        <f ca="1">IF(Table2[[#This Row],[value of debts]]&gt;Table2[[#This Row],[income]],1,0)</f>
        <v>1</v>
      </c>
      <c r="BV202" s="6"/>
      <c r="BX202" s="4">
        <f ca="1">IF(Table2[[#This Row],[Net worth of person]]&gt;$BY$6,Table2[[#This Row],[age]],0)</f>
        <v>0</v>
      </c>
      <c r="BY202" s="6"/>
    </row>
    <row r="203" spans="2:77" x14ac:dyDescent="0.3">
      <c r="B203">
        <f t="shared" ca="1" si="78"/>
        <v>2</v>
      </c>
      <c r="C203" t="str">
        <f t="shared" ca="1" si="77"/>
        <v>women</v>
      </c>
      <c r="D203">
        <f t="shared" ca="1" si="79"/>
        <v>27</v>
      </c>
      <c r="E203">
        <f t="shared" ca="1" si="80"/>
        <v>3</v>
      </c>
      <c r="F203" t="str">
        <f t="shared" ca="1" si="81"/>
        <v>teaching</v>
      </c>
      <c r="G203">
        <f t="shared" ca="1" si="82"/>
        <v>4</v>
      </c>
      <c r="H203">
        <f t="shared" ca="1" si="83"/>
        <v>0</v>
      </c>
      <c r="I203">
        <f t="shared" ca="1" si="84"/>
        <v>2</v>
      </c>
      <c r="J203">
        <f t="shared" ca="1" si="85"/>
        <v>1</v>
      </c>
      <c r="K203">
        <f t="shared" ca="1" si="86"/>
        <v>85959</v>
      </c>
      <c r="L203">
        <f t="shared" ca="1" si="87"/>
        <v>7</v>
      </c>
      <c r="M203" t="str">
        <f t="shared" ca="1" si="88"/>
        <v>Area 7</v>
      </c>
      <c r="N203">
        <f t="shared" ca="1" si="70"/>
        <v>429795</v>
      </c>
      <c r="O203">
        <f t="shared" ca="1" si="89"/>
        <v>285023.10247220087</v>
      </c>
      <c r="P203">
        <f t="shared" ca="1" si="71"/>
        <v>25370.425206314951</v>
      </c>
      <c r="Q203">
        <f t="shared" ca="1" si="90"/>
        <v>17928</v>
      </c>
      <c r="R203">
        <f t="shared" ca="1" si="72"/>
        <v>22657.368665469083</v>
      </c>
      <c r="S203">
        <f t="shared" ca="1" si="73"/>
        <v>65910.764248760941</v>
      </c>
      <c r="T203">
        <f t="shared" ca="1" si="74"/>
        <v>521076.18945507589</v>
      </c>
      <c r="U203">
        <f t="shared" ca="1" si="75"/>
        <v>325608.47113766999</v>
      </c>
      <c r="V203">
        <f t="shared" ca="1" si="76"/>
        <v>195467.7183174059</v>
      </c>
      <c r="X203" s="4">
        <f ca="1">IF(Table2[[#This Row],[Gnder]]="men",1,0)</f>
        <v>0</v>
      </c>
      <c r="Y203" s="5">
        <f ca="1">IF(Table2[[#This Row],[Gnder]]="women",1,0)</f>
        <v>1</v>
      </c>
      <c r="Z203" s="5"/>
      <c r="AA203" s="6"/>
      <c r="AB203" s="5"/>
      <c r="AC203" s="4">
        <f ca="1">IF(Table2[[#This Row],[field of work]]="teaching",1,0)</f>
        <v>1</v>
      </c>
      <c r="AD203" s="5">
        <f ca="1">IF(Table2[[#This Row],[field of work]]="health",1,0)</f>
        <v>0</v>
      </c>
      <c r="AE203" s="5">
        <f ca="1">IF(Table2[[#This Row],[field of work]]="IT",1,0)</f>
        <v>0</v>
      </c>
      <c r="AF203" s="5">
        <f ca="1">IF(Table2[[#This Row],[field of work]]="agriculture",1,0)</f>
        <v>0</v>
      </c>
      <c r="AG203" s="5">
        <f ca="1">IF(Table2[[#This Row],[field of work]]="contruction",1,0)</f>
        <v>0</v>
      </c>
      <c r="AH203" s="5">
        <f ca="1">IF(Table2[[#This Row],[field of work]]="genral work",1,0)</f>
        <v>0</v>
      </c>
      <c r="AI203" s="5"/>
      <c r="AJ203" s="5"/>
      <c r="AK203" s="5"/>
      <c r="AL203" s="5"/>
      <c r="AM203" s="5"/>
      <c r="AN203" s="6"/>
      <c r="AP203" s="16">
        <f t="shared" ca="1" si="91"/>
        <v>25370.425206314951</v>
      </c>
      <c r="AQ203" s="6"/>
      <c r="AR203" s="4">
        <f ca="1">IF(Table2[[#This Row],[Value of a person]]&gt;$AS$6,1,0)</f>
        <v>1</v>
      </c>
      <c r="AS203" s="5"/>
      <c r="AT203" s="5"/>
      <c r="AU203" s="6"/>
      <c r="AV203" s="23">
        <f ca="1">Table2[[#This Row],[Mortage left]]/Table2[[#This Row],[Value of house]]</f>
        <v>0.66316058230598507</v>
      </c>
      <c r="AW203" s="5">
        <f t="shared" ca="1" si="92"/>
        <v>0</v>
      </c>
      <c r="AX203" s="5"/>
      <c r="AY203" s="5"/>
      <c r="AZ203" s="4">
        <f ca="1">IF(Table2[[#This Row],[Area ]]="Area 1",Table2[[#This Row],[income]],0)</f>
        <v>0</v>
      </c>
      <c r="BA203" s="5">
        <f ca="1">IF(Table2[[#This Row],[Area ]]="Area 2",Table2[[#This Row],[income]],0)</f>
        <v>0</v>
      </c>
      <c r="BB203" s="5">
        <f ca="1">IF(Table2[[#This Row],[Area ]]="Area 3",Table2[[#This Row],[income]],0)</f>
        <v>0</v>
      </c>
      <c r="BC203" s="5">
        <f ca="1">IF(Table2[[#This Row],[Area ]]="Area 4",Table2[[#This Row],[income]],0)</f>
        <v>0</v>
      </c>
      <c r="BD203" s="5">
        <f ca="1">IF(Table2[[#This Row],[Area ]]="Area 5",Table2[[#This Row],[income]],0)</f>
        <v>0</v>
      </c>
      <c r="BE203" s="5">
        <f ca="1">IF(Table2[[#This Row],[Area ]]="Area 6",Table2[[#This Row],[income]],0)</f>
        <v>0</v>
      </c>
      <c r="BF203" s="5">
        <f ca="1">IF(Table2[[#This Row],[Area ]]="Area 7",Table2[[#This Row],[income]],0)</f>
        <v>85959</v>
      </c>
      <c r="BG203" s="5">
        <f ca="1">IF(Table2[[#This Row],[Area ]]="Area 8",Table2[[#This Row],[income]],0)</f>
        <v>0</v>
      </c>
      <c r="BH203" s="5">
        <f ca="1">IF(Table2[[#This Row],[Area ]]="Area 9",Table2[[#This Row],[income]],0)</f>
        <v>0</v>
      </c>
      <c r="BI203" s="5">
        <f ca="1">IF(Table2[[#This Row],[Area ]]="Area 10",Table2[[#This Row],[income]],0)</f>
        <v>0</v>
      </c>
      <c r="BJ203" s="5">
        <f ca="1">IF(Table2[[#This Row],[Area ]]="Area 6",Table2[[#This Row],[income]],0)</f>
        <v>0</v>
      </c>
      <c r="BK203" s="5">
        <f ca="1">IF(Table2[[#This Row],[Area ]]="Area 12",Table2[[#This Row],[income]],0)</f>
        <v>0</v>
      </c>
      <c r="BL203" s="5">
        <f ca="1">IF(Table2[[#This Row],[Area ]]="Area 13",Table2[[#This Row],[income]],0)</f>
        <v>0</v>
      </c>
      <c r="BM203" s="6">
        <f ca="1">IF(Table2[[#This Row],[Area ]]="Area 14",Table2[[#This Row],[income]],0)</f>
        <v>0</v>
      </c>
      <c r="BN203" s="4">
        <f ca="1">IF(Table2[[#This Row],[field of work]]="teaching",Table2[[#This Row],[income]],0)</f>
        <v>85959</v>
      </c>
      <c r="BO203" s="5">
        <f ca="1">IF(Table2[[#This Row],[field of work]]="health",Table2[[#This Row],[income]],0)</f>
        <v>0</v>
      </c>
      <c r="BP203" s="5">
        <f ca="1">IF(Table2[[#This Row],[field of work]]="IT",Table2[[#This Row],[income]],0)</f>
        <v>0</v>
      </c>
      <c r="BQ203" s="5">
        <f ca="1">IF(Table2[[#This Row],[field of work]]="agriculture",Table2[[#This Row],[income]],0)</f>
        <v>0</v>
      </c>
      <c r="BR203" s="5">
        <f ca="1">IF(Table2[[#This Row],[field of work]]="contruction",Table2[[#This Row],[income]],0)</f>
        <v>0</v>
      </c>
      <c r="BS203" s="6">
        <f ca="1">IF(Table2[[#This Row],[field of work]]="genral work",Table2[[#This Row],[income]],0)</f>
        <v>0</v>
      </c>
      <c r="BU203" s="4">
        <f ca="1">IF(Table2[[#This Row],[value of debts]]&gt;Table2[[#This Row],[income]],1,0)</f>
        <v>1</v>
      </c>
      <c r="BV203" s="6"/>
      <c r="BX203" s="4">
        <f ca="1">IF(Table2[[#This Row],[Net worth of person]]&gt;$BY$6,Table2[[#This Row],[age]],0)</f>
        <v>27</v>
      </c>
      <c r="BY203" s="6"/>
    </row>
    <row r="204" spans="2:77" x14ac:dyDescent="0.3">
      <c r="B204">
        <f t="shared" ca="1" si="78"/>
        <v>1</v>
      </c>
      <c r="C204" t="str">
        <f t="shared" ca="1" si="77"/>
        <v>men</v>
      </c>
      <c r="D204">
        <f t="shared" ca="1" si="79"/>
        <v>29</v>
      </c>
      <c r="E204">
        <f t="shared" ca="1" si="80"/>
        <v>4</v>
      </c>
      <c r="F204" t="str">
        <f t="shared" ca="1" si="81"/>
        <v>genral work</v>
      </c>
      <c r="G204">
        <f t="shared" ca="1" si="82"/>
        <v>4</v>
      </c>
      <c r="H204">
        <f t="shared" ca="1" si="83"/>
        <v>0</v>
      </c>
      <c r="I204">
        <f t="shared" ca="1" si="84"/>
        <v>4</v>
      </c>
      <c r="J204">
        <f t="shared" ca="1" si="85"/>
        <v>3</v>
      </c>
      <c r="K204">
        <f t="shared" ca="1" si="86"/>
        <v>54348</v>
      </c>
      <c r="L204">
        <f t="shared" ca="1" si="87"/>
        <v>11</v>
      </c>
      <c r="M204" t="str">
        <f t="shared" ca="1" si="88"/>
        <v>Area 11</v>
      </c>
      <c r="N204">
        <f t="shared" ca="1" si="70"/>
        <v>163044</v>
      </c>
      <c r="O204">
        <f t="shared" ca="1" si="89"/>
        <v>46413.011677626106</v>
      </c>
      <c r="P204">
        <f t="shared" ca="1" si="71"/>
        <v>101315.62282560357</v>
      </c>
      <c r="Q204">
        <f t="shared" ca="1" si="90"/>
        <v>96936</v>
      </c>
      <c r="R204">
        <f t="shared" ca="1" si="72"/>
        <v>90861.540614843398</v>
      </c>
      <c r="S204">
        <f t="shared" ca="1" si="73"/>
        <v>61031.156808869753</v>
      </c>
      <c r="T204">
        <f t="shared" ca="1" si="74"/>
        <v>325390.77963447332</v>
      </c>
      <c r="U204">
        <f t="shared" ca="1" si="75"/>
        <v>234210.55229246951</v>
      </c>
      <c r="V204">
        <f t="shared" ca="1" si="76"/>
        <v>91180.227342003811</v>
      </c>
      <c r="X204" s="4">
        <f ca="1">IF(Table2[[#This Row],[Gnder]]="men",1,0)</f>
        <v>1</v>
      </c>
      <c r="Y204" s="5">
        <f ca="1">IF(Table2[[#This Row],[Gnder]]="women",1,0)</f>
        <v>0</v>
      </c>
      <c r="Z204" s="5"/>
      <c r="AA204" s="6"/>
      <c r="AB204" s="5"/>
      <c r="AC204" s="4">
        <f ca="1">IF(Table2[[#This Row],[field of work]]="teaching",1,0)</f>
        <v>0</v>
      </c>
      <c r="AD204" s="5">
        <f ca="1">IF(Table2[[#This Row],[field of work]]="health",1,0)</f>
        <v>0</v>
      </c>
      <c r="AE204" s="5">
        <f ca="1">IF(Table2[[#This Row],[field of work]]="IT",1,0)</f>
        <v>0</v>
      </c>
      <c r="AF204" s="5">
        <f ca="1">IF(Table2[[#This Row],[field of work]]="agriculture",1,0)</f>
        <v>0</v>
      </c>
      <c r="AG204" s="5">
        <f ca="1">IF(Table2[[#This Row],[field of work]]="contruction",1,0)</f>
        <v>0</v>
      </c>
      <c r="AH204" s="5">
        <f ca="1">IF(Table2[[#This Row],[field of work]]="genral work",1,0)</f>
        <v>1</v>
      </c>
      <c r="AI204" s="5"/>
      <c r="AJ204" s="5"/>
      <c r="AK204" s="5"/>
      <c r="AL204" s="5"/>
      <c r="AM204" s="5"/>
      <c r="AN204" s="6"/>
      <c r="AP204" s="16">
        <f t="shared" ca="1" si="91"/>
        <v>33771.874275201189</v>
      </c>
      <c r="AQ204" s="6"/>
      <c r="AR204" s="4">
        <f ca="1">IF(Table2[[#This Row],[Value of a person]]&gt;$AS$6,1,0)</f>
        <v>1</v>
      </c>
      <c r="AS204" s="5"/>
      <c r="AT204" s="5"/>
      <c r="AU204" s="6"/>
      <c r="AV204" s="23">
        <f ca="1">Table2[[#This Row],[Mortage left]]/Table2[[#This Row],[Value of house]]</f>
        <v>0.28466556069297921</v>
      </c>
      <c r="AW204" s="5">
        <f t="shared" ca="1" si="92"/>
        <v>1</v>
      </c>
      <c r="AX204" s="5"/>
      <c r="AY204" s="5"/>
      <c r="AZ204" s="4">
        <f ca="1">IF(Table2[[#This Row],[Area ]]="Area 1",Table2[[#This Row],[income]],0)</f>
        <v>0</v>
      </c>
      <c r="BA204" s="5">
        <f ca="1">IF(Table2[[#This Row],[Area ]]="Area 2",Table2[[#This Row],[income]],0)</f>
        <v>0</v>
      </c>
      <c r="BB204" s="5">
        <f ca="1">IF(Table2[[#This Row],[Area ]]="Area 3",Table2[[#This Row],[income]],0)</f>
        <v>0</v>
      </c>
      <c r="BC204" s="5">
        <f ca="1">IF(Table2[[#This Row],[Area ]]="Area 4",Table2[[#This Row],[income]],0)</f>
        <v>0</v>
      </c>
      <c r="BD204" s="5">
        <f ca="1">IF(Table2[[#This Row],[Area ]]="Area 5",Table2[[#This Row],[income]],0)</f>
        <v>0</v>
      </c>
      <c r="BE204" s="5">
        <f ca="1">IF(Table2[[#This Row],[Area ]]="Area 6",Table2[[#This Row],[income]],0)</f>
        <v>0</v>
      </c>
      <c r="BF204" s="5">
        <f ca="1">IF(Table2[[#This Row],[Area ]]="Area 7",Table2[[#This Row],[income]],0)</f>
        <v>0</v>
      </c>
      <c r="BG204" s="5">
        <f ca="1">IF(Table2[[#This Row],[Area ]]="Area 8",Table2[[#This Row],[income]],0)</f>
        <v>0</v>
      </c>
      <c r="BH204" s="5">
        <f ca="1">IF(Table2[[#This Row],[Area ]]="Area 9",Table2[[#This Row],[income]],0)</f>
        <v>0</v>
      </c>
      <c r="BI204" s="5">
        <f ca="1">IF(Table2[[#This Row],[Area ]]="Area 10",Table2[[#This Row],[income]],0)</f>
        <v>0</v>
      </c>
      <c r="BJ204" s="5">
        <f ca="1">IF(Table2[[#This Row],[Area ]]="Area 6",Table2[[#This Row],[income]],0)</f>
        <v>0</v>
      </c>
      <c r="BK204" s="5">
        <f ca="1">IF(Table2[[#This Row],[Area ]]="Area 12",Table2[[#This Row],[income]],0)</f>
        <v>0</v>
      </c>
      <c r="BL204" s="5">
        <f ca="1">IF(Table2[[#This Row],[Area ]]="Area 13",Table2[[#This Row],[income]],0)</f>
        <v>0</v>
      </c>
      <c r="BM204" s="6">
        <f ca="1">IF(Table2[[#This Row],[Area ]]="Area 14",Table2[[#This Row],[income]],0)</f>
        <v>0</v>
      </c>
      <c r="BN204" s="4">
        <f ca="1">IF(Table2[[#This Row],[field of work]]="teaching",Table2[[#This Row],[income]],0)</f>
        <v>0</v>
      </c>
      <c r="BO204" s="5">
        <f ca="1">IF(Table2[[#This Row],[field of work]]="health",Table2[[#This Row],[income]],0)</f>
        <v>0</v>
      </c>
      <c r="BP204" s="5">
        <f ca="1">IF(Table2[[#This Row],[field of work]]="IT",Table2[[#This Row],[income]],0)</f>
        <v>0</v>
      </c>
      <c r="BQ204" s="5">
        <f ca="1">IF(Table2[[#This Row],[field of work]]="agriculture",Table2[[#This Row],[income]],0)</f>
        <v>0</v>
      </c>
      <c r="BR204" s="5">
        <f ca="1">IF(Table2[[#This Row],[field of work]]="contruction",Table2[[#This Row],[income]],0)</f>
        <v>0</v>
      </c>
      <c r="BS204" s="6">
        <f ca="1">IF(Table2[[#This Row],[field of work]]="genral work",Table2[[#This Row],[income]],0)</f>
        <v>54348</v>
      </c>
      <c r="BU204" s="4">
        <f ca="1">IF(Table2[[#This Row],[value of debts]]&gt;Table2[[#This Row],[income]],1,0)</f>
        <v>1</v>
      </c>
      <c r="BV204" s="6"/>
      <c r="BX204" s="4">
        <f ca="1">IF(Table2[[#This Row],[Net worth of person]]&gt;$BY$6,Table2[[#This Row],[age]],0)</f>
        <v>0</v>
      </c>
      <c r="BY204" s="6"/>
    </row>
    <row r="205" spans="2:77" x14ac:dyDescent="0.3">
      <c r="B205">
        <f t="shared" ca="1" si="78"/>
        <v>2</v>
      </c>
      <c r="C205" t="str">
        <f t="shared" ca="1" si="77"/>
        <v>women</v>
      </c>
      <c r="D205">
        <f t="shared" ca="1" si="79"/>
        <v>29</v>
      </c>
      <c r="E205">
        <f t="shared" ca="1" si="80"/>
        <v>6</v>
      </c>
      <c r="F205" t="str">
        <f t="shared" ca="1" si="81"/>
        <v>contruction</v>
      </c>
      <c r="G205">
        <f t="shared" ca="1" si="82"/>
        <v>2</v>
      </c>
      <c r="H205">
        <f t="shared" ca="1" si="83"/>
        <v>0</v>
      </c>
      <c r="I205">
        <f t="shared" ca="1" si="84"/>
        <v>1</v>
      </c>
      <c r="J205">
        <f t="shared" ca="1" si="85"/>
        <v>1</v>
      </c>
      <c r="K205">
        <f t="shared" ca="1" si="86"/>
        <v>55999</v>
      </c>
      <c r="L205">
        <f t="shared" ca="1" si="87"/>
        <v>5</v>
      </c>
      <c r="M205" t="str">
        <f t="shared" ca="1" si="88"/>
        <v>Area 5</v>
      </c>
      <c r="N205">
        <f t="shared" ca="1" si="70"/>
        <v>167997</v>
      </c>
      <c r="O205">
        <f t="shared" ca="1" si="89"/>
        <v>146197.0024385099</v>
      </c>
      <c r="P205">
        <f t="shared" ca="1" si="71"/>
        <v>45952.263386987899</v>
      </c>
      <c r="Q205">
        <f t="shared" ca="1" si="90"/>
        <v>22500</v>
      </c>
      <c r="R205">
        <f t="shared" ca="1" si="72"/>
        <v>35832.251073396452</v>
      </c>
      <c r="S205">
        <f t="shared" ca="1" si="73"/>
        <v>51039.573488648515</v>
      </c>
      <c r="T205">
        <f t="shared" ca="1" si="74"/>
        <v>264988.83687563642</v>
      </c>
      <c r="U205">
        <f t="shared" ca="1" si="75"/>
        <v>204529.25351190634</v>
      </c>
      <c r="V205">
        <f t="shared" ca="1" si="76"/>
        <v>60459.583363730082</v>
      </c>
      <c r="X205" s="4">
        <f ca="1">IF(Table2[[#This Row],[Gnder]]="men",1,0)</f>
        <v>0</v>
      </c>
      <c r="Y205" s="5">
        <f ca="1">IF(Table2[[#This Row],[Gnder]]="women",1,0)</f>
        <v>1</v>
      </c>
      <c r="Z205" s="5"/>
      <c r="AA205" s="6"/>
      <c r="AB205" s="5"/>
      <c r="AC205" s="4">
        <f ca="1">IF(Table2[[#This Row],[field of work]]="teaching",1,0)</f>
        <v>0</v>
      </c>
      <c r="AD205" s="5">
        <f ca="1">IF(Table2[[#This Row],[field of work]]="health",1,0)</f>
        <v>0</v>
      </c>
      <c r="AE205" s="5">
        <f ca="1">IF(Table2[[#This Row],[field of work]]="IT",1,0)</f>
        <v>0</v>
      </c>
      <c r="AF205" s="5">
        <f ca="1">IF(Table2[[#This Row],[field of work]]="agriculture",1,0)</f>
        <v>0</v>
      </c>
      <c r="AG205" s="5">
        <f ca="1">IF(Table2[[#This Row],[field of work]]="contruction",1,0)</f>
        <v>1</v>
      </c>
      <c r="AH205" s="5">
        <f ca="1">IF(Table2[[#This Row],[field of work]]="genral work",1,0)</f>
        <v>0</v>
      </c>
      <c r="AI205" s="5"/>
      <c r="AJ205" s="5"/>
      <c r="AK205" s="5"/>
      <c r="AL205" s="5"/>
      <c r="AM205" s="5"/>
      <c r="AN205" s="6"/>
      <c r="AP205" s="16">
        <f t="shared" ca="1" si="91"/>
        <v>45952.263386987899</v>
      </c>
      <c r="AQ205" s="6"/>
      <c r="AR205" s="4">
        <f ca="1">IF(Table2[[#This Row],[Value of a person]]&gt;$AS$6,1,0)</f>
        <v>1</v>
      </c>
      <c r="AS205" s="5"/>
      <c r="AT205" s="5"/>
      <c r="AU205" s="6"/>
      <c r="AV205" s="23">
        <f ca="1">Table2[[#This Row],[Mortage left]]/Table2[[#This Row],[Value of house]]</f>
        <v>0.87023579253504468</v>
      </c>
      <c r="AW205" s="5">
        <f t="shared" ca="1" si="92"/>
        <v>0</v>
      </c>
      <c r="AX205" s="5"/>
      <c r="AY205" s="5"/>
      <c r="AZ205" s="4">
        <f ca="1">IF(Table2[[#This Row],[Area ]]="Area 1",Table2[[#This Row],[income]],0)</f>
        <v>0</v>
      </c>
      <c r="BA205" s="5">
        <f ca="1">IF(Table2[[#This Row],[Area ]]="Area 2",Table2[[#This Row],[income]],0)</f>
        <v>0</v>
      </c>
      <c r="BB205" s="5">
        <f ca="1">IF(Table2[[#This Row],[Area ]]="Area 3",Table2[[#This Row],[income]],0)</f>
        <v>0</v>
      </c>
      <c r="BC205" s="5">
        <f ca="1">IF(Table2[[#This Row],[Area ]]="Area 4",Table2[[#This Row],[income]],0)</f>
        <v>0</v>
      </c>
      <c r="BD205" s="5">
        <f ca="1">IF(Table2[[#This Row],[Area ]]="Area 5",Table2[[#This Row],[income]],0)</f>
        <v>55999</v>
      </c>
      <c r="BE205" s="5">
        <f ca="1">IF(Table2[[#This Row],[Area ]]="Area 6",Table2[[#This Row],[income]],0)</f>
        <v>0</v>
      </c>
      <c r="BF205" s="5">
        <f ca="1">IF(Table2[[#This Row],[Area ]]="Area 7",Table2[[#This Row],[income]],0)</f>
        <v>0</v>
      </c>
      <c r="BG205" s="5">
        <f ca="1">IF(Table2[[#This Row],[Area ]]="Area 8",Table2[[#This Row],[income]],0)</f>
        <v>0</v>
      </c>
      <c r="BH205" s="5">
        <f ca="1">IF(Table2[[#This Row],[Area ]]="Area 9",Table2[[#This Row],[income]],0)</f>
        <v>0</v>
      </c>
      <c r="BI205" s="5">
        <f ca="1">IF(Table2[[#This Row],[Area ]]="Area 10",Table2[[#This Row],[income]],0)</f>
        <v>0</v>
      </c>
      <c r="BJ205" s="5">
        <f ca="1">IF(Table2[[#This Row],[Area ]]="Area 6",Table2[[#This Row],[income]],0)</f>
        <v>0</v>
      </c>
      <c r="BK205" s="5">
        <f ca="1">IF(Table2[[#This Row],[Area ]]="Area 12",Table2[[#This Row],[income]],0)</f>
        <v>0</v>
      </c>
      <c r="BL205" s="5">
        <f ca="1">IF(Table2[[#This Row],[Area ]]="Area 13",Table2[[#This Row],[income]],0)</f>
        <v>0</v>
      </c>
      <c r="BM205" s="6">
        <f ca="1">IF(Table2[[#This Row],[Area ]]="Area 14",Table2[[#This Row],[income]],0)</f>
        <v>0</v>
      </c>
      <c r="BN205" s="4">
        <f ca="1">IF(Table2[[#This Row],[field of work]]="teaching",Table2[[#This Row],[income]],0)</f>
        <v>0</v>
      </c>
      <c r="BO205" s="5">
        <f ca="1">IF(Table2[[#This Row],[field of work]]="health",Table2[[#This Row],[income]],0)</f>
        <v>0</v>
      </c>
      <c r="BP205" s="5">
        <f ca="1">IF(Table2[[#This Row],[field of work]]="IT",Table2[[#This Row],[income]],0)</f>
        <v>0</v>
      </c>
      <c r="BQ205" s="5">
        <f ca="1">IF(Table2[[#This Row],[field of work]]="agriculture",Table2[[#This Row],[income]],0)</f>
        <v>0</v>
      </c>
      <c r="BR205" s="5">
        <f ca="1">IF(Table2[[#This Row],[field of work]]="contruction",Table2[[#This Row],[income]],0)</f>
        <v>55999</v>
      </c>
      <c r="BS205" s="6">
        <f ca="1">IF(Table2[[#This Row],[field of work]]="genral work",Table2[[#This Row],[income]],0)</f>
        <v>0</v>
      </c>
      <c r="BU205" s="4">
        <f ca="1">IF(Table2[[#This Row],[value of debts]]&gt;Table2[[#This Row],[income]],1,0)</f>
        <v>1</v>
      </c>
      <c r="BV205" s="6"/>
      <c r="BX205" s="4">
        <f ca="1">IF(Table2[[#This Row],[Net worth of person]]&gt;$BY$6,Table2[[#This Row],[age]],0)</f>
        <v>0</v>
      </c>
      <c r="BY205" s="6"/>
    </row>
    <row r="206" spans="2:77" x14ac:dyDescent="0.3">
      <c r="B206">
        <f t="shared" ca="1" si="78"/>
        <v>2</v>
      </c>
      <c r="C206" t="str">
        <f t="shared" ca="1" si="77"/>
        <v>women</v>
      </c>
      <c r="D206">
        <f t="shared" ca="1" si="79"/>
        <v>38</v>
      </c>
      <c r="E206">
        <f t="shared" ca="1" si="80"/>
        <v>5</v>
      </c>
      <c r="F206" t="str">
        <f t="shared" ca="1" si="81"/>
        <v>agriculture</v>
      </c>
      <c r="G206">
        <f t="shared" ca="1" si="82"/>
        <v>4</v>
      </c>
      <c r="H206">
        <f t="shared" ca="1" si="83"/>
        <v>0</v>
      </c>
      <c r="I206">
        <f t="shared" ca="1" si="84"/>
        <v>4</v>
      </c>
      <c r="J206">
        <f t="shared" ca="1" si="85"/>
        <v>2</v>
      </c>
      <c r="K206">
        <f t="shared" ca="1" si="86"/>
        <v>59434</v>
      </c>
      <c r="L206">
        <f t="shared" ca="1" si="87"/>
        <v>7</v>
      </c>
      <c r="M206" t="str">
        <f t="shared" ca="1" si="88"/>
        <v>Area 7</v>
      </c>
      <c r="N206">
        <f t="shared" ca="1" si="70"/>
        <v>297170</v>
      </c>
      <c r="O206">
        <f t="shared" ca="1" si="89"/>
        <v>171157.66059973268</v>
      </c>
      <c r="P206">
        <f t="shared" ca="1" si="71"/>
        <v>87839.278167706769</v>
      </c>
      <c r="Q206">
        <f t="shared" ca="1" si="90"/>
        <v>69963</v>
      </c>
      <c r="R206">
        <f t="shared" ca="1" si="72"/>
        <v>27693.721211319862</v>
      </c>
      <c r="S206">
        <f t="shared" ca="1" si="73"/>
        <v>70142.960607142595</v>
      </c>
      <c r="T206">
        <f t="shared" ca="1" si="74"/>
        <v>455152.23877484939</v>
      </c>
      <c r="U206">
        <f t="shared" ca="1" si="75"/>
        <v>268814.38181105256</v>
      </c>
      <c r="V206">
        <f t="shared" ca="1" si="76"/>
        <v>186337.85696379683</v>
      </c>
      <c r="X206" s="4">
        <f ca="1">IF(Table2[[#This Row],[Gnder]]="men",1,0)</f>
        <v>0</v>
      </c>
      <c r="Y206" s="5">
        <f ca="1">IF(Table2[[#This Row],[Gnder]]="women",1,0)</f>
        <v>1</v>
      </c>
      <c r="Z206" s="5"/>
      <c r="AA206" s="6"/>
      <c r="AB206" s="5"/>
      <c r="AC206" s="4">
        <f ca="1">IF(Table2[[#This Row],[field of work]]="teaching",1,0)</f>
        <v>0</v>
      </c>
      <c r="AD206" s="5">
        <f ca="1">IF(Table2[[#This Row],[field of work]]="health",1,0)</f>
        <v>0</v>
      </c>
      <c r="AE206" s="5">
        <f ca="1">IF(Table2[[#This Row],[field of work]]="IT",1,0)</f>
        <v>0</v>
      </c>
      <c r="AF206" s="5">
        <f ca="1">IF(Table2[[#This Row],[field of work]]="agriculture",1,0)</f>
        <v>1</v>
      </c>
      <c r="AG206" s="5">
        <f ca="1">IF(Table2[[#This Row],[field of work]]="contruction",1,0)</f>
        <v>0</v>
      </c>
      <c r="AH206" s="5">
        <f ca="1">IF(Table2[[#This Row],[field of work]]="genral work",1,0)</f>
        <v>0</v>
      </c>
      <c r="AI206" s="5"/>
      <c r="AJ206" s="5"/>
      <c r="AK206" s="5"/>
      <c r="AL206" s="5"/>
      <c r="AM206" s="5"/>
      <c r="AN206" s="6"/>
      <c r="AP206" s="16">
        <f t="shared" ca="1" si="91"/>
        <v>43919.639083853384</v>
      </c>
      <c r="AQ206" s="6"/>
      <c r="AR206" s="4">
        <f ca="1">IF(Table2[[#This Row],[Value of a person]]&gt;$AS$6,1,0)</f>
        <v>1</v>
      </c>
      <c r="AS206" s="5"/>
      <c r="AT206" s="5"/>
      <c r="AU206" s="6"/>
      <c r="AV206" s="23">
        <f ca="1">Table2[[#This Row],[Mortage left]]/Table2[[#This Row],[Value of house]]</f>
        <v>0.57595874617132514</v>
      </c>
      <c r="AW206" s="5">
        <f t="shared" ca="1" si="92"/>
        <v>0</v>
      </c>
      <c r="AX206" s="5"/>
      <c r="AY206" s="5"/>
      <c r="AZ206" s="4">
        <f ca="1">IF(Table2[[#This Row],[Area ]]="Area 1",Table2[[#This Row],[income]],0)</f>
        <v>0</v>
      </c>
      <c r="BA206" s="5">
        <f ca="1">IF(Table2[[#This Row],[Area ]]="Area 2",Table2[[#This Row],[income]],0)</f>
        <v>0</v>
      </c>
      <c r="BB206" s="5">
        <f ca="1">IF(Table2[[#This Row],[Area ]]="Area 3",Table2[[#This Row],[income]],0)</f>
        <v>0</v>
      </c>
      <c r="BC206" s="5">
        <f ca="1">IF(Table2[[#This Row],[Area ]]="Area 4",Table2[[#This Row],[income]],0)</f>
        <v>0</v>
      </c>
      <c r="BD206" s="5">
        <f ca="1">IF(Table2[[#This Row],[Area ]]="Area 5",Table2[[#This Row],[income]],0)</f>
        <v>0</v>
      </c>
      <c r="BE206" s="5">
        <f ca="1">IF(Table2[[#This Row],[Area ]]="Area 6",Table2[[#This Row],[income]],0)</f>
        <v>0</v>
      </c>
      <c r="BF206" s="5">
        <f ca="1">IF(Table2[[#This Row],[Area ]]="Area 7",Table2[[#This Row],[income]],0)</f>
        <v>59434</v>
      </c>
      <c r="BG206" s="5">
        <f ca="1">IF(Table2[[#This Row],[Area ]]="Area 8",Table2[[#This Row],[income]],0)</f>
        <v>0</v>
      </c>
      <c r="BH206" s="5">
        <f ca="1">IF(Table2[[#This Row],[Area ]]="Area 9",Table2[[#This Row],[income]],0)</f>
        <v>0</v>
      </c>
      <c r="BI206" s="5">
        <f ca="1">IF(Table2[[#This Row],[Area ]]="Area 10",Table2[[#This Row],[income]],0)</f>
        <v>0</v>
      </c>
      <c r="BJ206" s="5">
        <f ca="1">IF(Table2[[#This Row],[Area ]]="Area 6",Table2[[#This Row],[income]],0)</f>
        <v>0</v>
      </c>
      <c r="BK206" s="5">
        <f ca="1">IF(Table2[[#This Row],[Area ]]="Area 12",Table2[[#This Row],[income]],0)</f>
        <v>0</v>
      </c>
      <c r="BL206" s="5">
        <f ca="1">IF(Table2[[#This Row],[Area ]]="Area 13",Table2[[#This Row],[income]],0)</f>
        <v>0</v>
      </c>
      <c r="BM206" s="6">
        <f ca="1">IF(Table2[[#This Row],[Area ]]="Area 14",Table2[[#This Row],[income]],0)</f>
        <v>0</v>
      </c>
      <c r="BN206" s="4">
        <f ca="1">IF(Table2[[#This Row],[field of work]]="teaching",Table2[[#This Row],[income]],0)</f>
        <v>0</v>
      </c>
      <c r="BO206" s="5">
        <f ca="1">IF(Table2[[#This Row],[field of work]]="health",Table2[[#This Row],[income]],0)</f>
        <v>0</v>
      </c>
      <c r="BP206" s="5">
        <f ca="1">IF(Table2[[#This Row],[field of work]]="IT",Table2[[#This Row],[income]],0)</f>
        <v>0</v>
      </c>
      <c r="BQ206" s="5">
        <f ca="1">IF(Table2[[#This Row],[field of work]]="agriculture",Table2[[#This Row],[income]],0)</f>
        <v>59434</v>
      </c>
      <c r="BR206" s="5">
        <f ca="1">IF(Table2[[#This Row],[field of work]]="contruction",Table2[[#This Row],[income]],0)</f>
        <v>0</v>
      </c>
      <c r="BS206" s="6">
        <f ca="1">IF(Table2[[#This Row],[field of work]]="genral work",Table2[[#This Row],[income]],0)</f>
        <v>0</v>
      </c>
      <c r="BU206" s="4">
        <f ca="1">IF(Table2[[#This Row],[value of debts]]&gt;Table2[[#This Row],[income]],1,0)</f>
        <v>1</v>
      </c>
      <c r="BV206" s="6"/>
      <c r="BX206" s="4">
        <f ca="1">IF(Table2[[#This Row],[Net worth of person]]&gt;$BY$6,Table2[[#This Row],[age]],0)</f>
        <v>38</v>
      </c>
      <c r="BY206" s="6"/>
    </row>
    <row r="207" spans="2:77" x14ac:dyDescent="0.3">
      <c r="B207">
        <f t="shared" ca="1" si="78"/>
        <v>1</v>
      </c>
      <c r="C207" t="str">
        <f t="shared" ca="1" si="77"/>
        <v>men</v>
      </c>
      <c r="D207">
        <f t="shared" ca="1" si="79"/>
        <v>28</v>
      </c>
      <c r="E207">
        <f t="shared" ca="1" si="80"/>
        <v>2</v>
      </c>
      <c r="F207" t="str">
        <f t="shared" ca="1" si="81"/>
        <v>IT</v>
      </c>
      <c r="G207">
        <f t="shared" ca="1" si="82"/>
        <v>3</v>
      </c>
      <c r="H207">
        <f t="shared" ca="1" si="83"/>
        <v>0</v>
      </c>
      <c r="I207">
        <f t="shared" ca="1" si="84"/>
        <v>0</v>
      </c>
      <c r="J207">
        <f t="shared" ca="1" si="85"/>
        <v>1</v>
      </c>
      <c r="K207">
        <f t="shared" ca="1" si="86"/>
        <v>71828</v>
      </c>
      <c r="L207">
        <f t="shared" ca="1" si="87"/>
        <v>11</v>
      </c>
      <c r="M207" t="str">
        <f t="shared" ca="1" si="88"/>
        <v>Area 11</v>
      </c>
      <c r="N207">
        <f t="shared" ca="1" si="70"/>
        <v>430968</v>
      </c>
      <c r="O207">
        <f t="shared" ca="1" si="89"/>
        <v>159580.1925303817</v>
      </c>
      <c r="P207">
        <f t="shared" ca="1" si="71"/>
        <v>68647.595850248297</v>
      </c>
      <c r="Q207">
        <f t="shared" ca="1" si="90"/>
        <v>26594</v>
      </c>
      <c r="R207">
        <f t="shared" ca="1" si="72"/>
        <v>22399.601116606551</v>
      </c>
      <c r="S207">
        <f t="shared" ca="1" si="73"/>
        <v>42568.549450984821</v>
      </c>
      <c r="T207">
        <f t="shared" ca="1" si="74"/>
        <v>542184.14530123316</v>
      </c>
      <c r="U207">
        <f t="shared" ca="1" si="75"/>
        <v>208573.79364698826</v>
      </c>
      <c r="V207">
        <f t="shared" ca="1" si="76"/>
        <v>333610.35165424494</v>
      </c>
      <c r="X207" s="4">
        <f ca="1">IF(Table2[[#This Row],[Gnder]]="men",1,0)</f>
        <v>1</v>
      </c>
      <c r="Y207" s="5">
        <f ca="1">IF(Table2[[#This Row],[Gnder]]="women",1,0)</f>
        <v>0</v>
      </c>
      <c r="Z207" s="5"/>
      <c r="AA207" s="6"/>
      <c r="AB207" s="5"/>
      <c r="AC207" s="4">
        <f ca="1">IF(Table2[[#This Row],[field of work]]="teaching",1,0)</f>
        <v>0</v>
      </c>
      <c r="AD207" s="5">
        <f ca="1">IF(Table2[[#This Row],[field of work]]="health",1,0)</f>
        <v>0</v>
      </c>
      <c r="AE207" s="5">
        <f ca="1">IF(Table2[[#This Row],[field of work]]="IT",1,0)</f>
        <v>1</v>
      </c>
      <c r="AF207" s="5">
        <f ca="1">IF(Table2[[#This Row],[field of work]]="agriculture",1,0)</f>
        <v>0</v>
      </c>
      <c r="AG207" s="5">
        <f ca="1">IF(Table2[[#This Row],[field of work]]="contruction",1,0)</f>
        <v>0</v>
      </c>
      <c r="AH207" s="5">
        <f ca="1">IF(Table2[[#This Row],[field of work]]="genral work",1,0)</f>
        <v>0</v>
      </c>
      <c r="AI207" s="5"/>
      <c r="AJ207" s="5"/>
      <c r="AK207" s="5"/>
      <c r="AL207" s="5"/>
      <c r="AM207" s="5"/>
      <c r="AN207" s="6"/>
      <c r="AP207" s="16">
        <f t="shared" ca="1" si="91"/>
        <v>68647.595850248297</v>
      </c>
      <c r="AQ207" s="6"/>
      <c r="AR207" s="4">
        <f ca="1">IF(Table2[[#This Row],[Value of a person]]&gt;$AS$6,1,0)</f>
        <v>1</v>
      </c>
      <c r="AS207" s="5"/>
      <c r="AT207" s="5"/>
      <c r="AU207" s="6"/>
      <c r="AV207" s="23">
        <f ca="1">Table2[[#This Row],[Mortage left]]/Table2[[#This Row],[Value of house]]</f>
        <v>0.37028315914495208</v>
      </c>
      <c r="AW207" s="5">
        <f t="shared" ca="1" si="92"/>
        <v>0</v>
      </c>
      <c r="AX207" s="5"/>
      <c r="AY207" s="5"/>
      <c r="AZ207" s="4">
        <f ca="1">IF(Table2[[#This Row],[Area ]]="Area 1",Table2[[#This Row],[income]],0)</f>
        <v>0</v>
      </c>
      <c r="BA207" s="5">
        <f ca="1">IF(Table2[[#This Row],[Area ]]="Area 2",Table2[[#This Row],[income]],0)</f>
        <v>0</v>
      </c>
      <c r="BB207" s="5">
        <f ca="1">IF(Table2[[#This Row],[Area ]]="Area 3",Table2[[#This Row],[income]],0)</f>
        <v>0</v>
      </c>
      <c r="BC207" s="5">
        <f ca="1">IF(Table2[[#This Row],[Area ]]="Area 4",Table2[[#This Row],[income]],0)</f>
        <v>0</v>
      </c>
      <c r="BD207" s="5">
        <f ca="1">IF(Table2[[#This Row],[Area ]]="Area 5",Table2[[#This Row],[income]],0)</f>
        <v>0</v>
      </c>
      <c r="BE207" s="5">
        <f ca="1">IF(Table2[[#This Row],[Area ]]="Area 6",Table2[[#This Row],[income]],0)</f>
        <v>0</v>
      </c>
      <c r="BF207" s="5">
        <f ca="1">IF(Table2[[#This Row],[Area ]]="Area 7",Table2[[#This Row],[income]],0)</f>
        <v>0</v>
      </c>
      <c r="BG207" s="5">
        <f ca="1">IF(Table2[[#This Row],[Area ]]="Area 8",Table2[[#This Row],[income]],0)</f>
        <v>0</v>
      </c>
      <c r="BH207" s="5">
        <f ca="1">IF(Table2[[#This Row],[Area ]]="Area 9",Table2[[#This Row],[income]],0)</f>
        <v>0</v>
      </c>
      <c r="BI207" s="5">
        <f ca="1">IF(Table2[[#This Row],[Area ]]="Area 10",Table2[[#This Row],[income]],0)</f>
        <v>0</v>
      </c>
      <c r="BJ207" s="5">
        <f ca="1">IF(Table2[[#This Row],[Area ]]="Area 6",Table2[[#This Row],[income]],0)</f>
        <v>0</v>
      </c>
      <c r="BK207" s="5">
        <f ca="1">IF(Table2[[#This Row],[Area ]]="Area 12",Table2[[#This Row],[income]],0)</f>
        <v>0</v>
      </c>
      <c r="BL207" s="5">
        <f ca="1">IF(Table2[[#This Row],[Area ]]="Area 13",Table2[[#This Row],[income]],0)</f>
        <v>0</v>
      </c>
      <c r="BM207" s="6">
        <f ca="1">IF(Table2[[#This Row],[Area ]]="Area 14",Table2[[#This Row],[income]],0)</f>
        <v>0</v>
      </c>
      <c r="BN207" s="4">
        <f ca="1">IF(Table2[[#This Row],[field of work]]="teaching",Table2[[#This Row],[income]],0)</f>
        <v>0</v>
      </c>
      <c r="BO207" s="5">
        <f ca="1">IF(Table2[[#This Row],[field of work]]="health",Table2[[#This Row],[income]],0)</f>
        <v>0</v>
      </c>
      <c r="BP207" s="5">
        <f ca="1">IF(Table2[[#This Row],[field of work]]="IT",Table2[[#This Row],[income]],0)</f>
        <v>71828</v>
      </c>
      <c r="BQ207" s="5">
        <f ca="1">IF(Table2[[#This Row],[field of work]]="agriculture",Table2[[#This Row],[income]],0)</f>
        <v>0</v>
      </c>
      <c r="BR207" s="5">
        <f ca="1">IF(Table2[[#This Row],[field of work]]="contruction",Table2[[#This Row],[income]],0)</f>
        <v>0</v>
      </c>
      <c r="BS207" s="6">
        <f ca="1">IF(Table2[[#This Row],[field of work]]="genral work",Table2[[#This Row],[income]],0)</f>
        <v>0</v>
      </c>
      <c r="BU207" s="4">
        <f ca="1">IF(Table2[[#This Row],[value of debts]]&gt;Table2[[#This Row],[income]],1,0)</f>
        <v>1</v>
      </c>
      <c r="BV207" s="6"/>
      <c r="BX207" s="4">
        <f ca="1">IF(Table2[[#This Row],[Net worth of person]]&gt;$BY$6,Table2[[#This Row],[age]],0)</f>
        <v>28</v>
      </c>
      <c r="BY207" s="6"/>
    </row>
    <row r="208" spans="2:77" x14ac:dyDescent="0.3">
      <c r="B208">
        <f t="shared" ca="1" si="78"/>
        <v>1</v>
      </c>
      <c r="C208" t="str">
        <f t="shared" ca="1" si="77"/>
        <v>men</v>
      </c>
      <c r="D208">
        <f t="shared" ca="1" si="79"/>
        <v>29</v>
      </c>
      <c r="E208">
        <f t="shared" ca="1" si="80"/>
        <v>2</v>
      </c>
      <c r="F208" t="str">
        <f t="shared" ca="1" si="81"/>
        <v>IT</v>
      </c>
      <c r="G208">
        <f t="shared" ca="1" si="82"/>
        <v>5</v>
      </c>
      <c r="H208">
        <f t="shared" ca="1" si="83"/>
        <v>0</v>
      </c>
      <c r="I208">
        <f t="shared" ca="1" si="84"/>
        <v>3</v>
      </c>
      <c r="J208">
        <f t="shared" ca="1" si="85"/>
        <v>1</v>
      </c>
      <c r="K208">
        <f t="shared" ca="1" si="86"/>
        <v>56151</v>
      </c>
      <c r="L208">
        <f t="shared" ca="1" si="87"/>
        <v>3</v>
      </c>
      <c r="M208" t="str">
        <f t="shared" ca="1" si="88"/>
        <v>Area 3</v>
      </c>
      <c r="N208">
        <f t="shared" ca="1" si="70"/>
        <v>168453</v>
      </c>
      <c r="O208">
        <f t="shared" ca="1" si="89"/>
        <v>41850.065138282356</v>
      </c>
      <c r="P208">
        <f t="shared" ca="1" si="71"/>
        <v>54277.344908343912</v>
      </c>
      <c r="Q208">
        <f t="shared" ca="1" si="90"/>
        <v>47655</v>
      </c>
      <c r="R208">
        <f t="shared" ca="1" si="72"/>
        <v>30439.477800334469</v>
      </c>
      <c r="S208">
        <f t="shared" ca="1" si="73"/>
        <v>55495.076980231854</v>
      </c>
      <c r="T208">
        <f t="shared" ca="1" si="74"/>
        <v>278225.42188857577</v>
      </c>
      <c r="U208">
        <f t="shared" ca="1" si="75"/>
        <v>119944.54293861683</v>
      </c>
      <c r="V208">
        <f t="shared" ca="1" si="76"/>
        <v>158280.87894995895</v>
      </c>
      <c r="X208" s="4">
        <f ca="1">IF(Table2[[#This Row],[Gnder]]="men",1,0)</f>
        <v>1</v>
      </c>
      <c r="Y208" s="5">
        <f ca="1">IF(Table2[[#This Row],[Gnder]]="women",1,0)</f>
        <v>0</v>
      </c>
      <c r="Z208" s="5"/>
      <c r="AA208" s="6"/>
      <c r="AB208" s="5"/>
      <c r="AC208" s="4">
        <f ca="1">IF(Table2[[#This Row],[field of work]]="teaching",1,0)</f>
        <v>0</v>
      </c>
      <c r="AD208" s="5">
        <f ca="1">IF(Table2[[#This Row],[field of work]]="health",1,0)</f>
        <v>0</v>
      </c>
      <c r="AE208" s="5">
        <f ca="1">IF(Table2[[#This Row],[field of work]]="IT",1,0)</f>
        <v>1</v>
      </c>
      <c r="AF208" s="5">
        <f ca="1">IF(Table2[[#This Row],[field of work]]="agriculture",1,0)</f>
        <v>0</v>
      </c>
      <c r="AG208" s="5">
        <f ca="1">IF(Table2[[#This Row],[field of work]]="contruction",1,0)</f>
        <v>0</v>
      </c>
      <c r="AH208" s="5">
        <f ca="1">IF(Table2[[#This Row],[field of work]]="genral work",1,0)</f>
        <v>0</v>
      </c>
      <c r="AI208" s="5"/>
      <c r="AJ208" s="5"/>
      <c r="AK208" s="5"/>
      <c r="AL208" s="5"/>
      <c r="AM208" s="5"/>
      <c r="AN208" s="6"/>
      <c r="AP208" s="16">
        <f t="shared" ca="1" si="91"/>
        <v>54277.344908343912</v>
      </c>
      <c r="AQ208" s="6"/>
      <c r="AR208" s="4">
        <f ca="1">IF(Table2[[#This Row],[Value of a person]]&gt;$AS$6,1,0)</f>
        <v>1</v>
      </c>
      <c r="AS208" s="5"/>
      <c r="AT208" s="5"/>
      <c r="AU208" s="6"/>
      <c r="AV208" s="23">
        <f ca="1">Table2[[#This Row],[Mortage left]]/Table2[[#This Row],[Value of house]]</f>
        <v>0.24843763624442639</v>
      </c>
      <c r="AW208" s="5">
        <f t="shared" ca="1" si="92"/>
        <v>1</v>
      </c>
      <c r="AX208" s="5"/>
      <c r="AY208" s="5"/>
      <c r="AZ208" s="4">
        <f ca="1">IF(Table2[[#This Row],[Area ]]="Area 1",Table2[[#This Row],[income]],0)</f>
        <v>0</v>
      </c>
      <c r="BA208" s="5">
        <f ca="1">IF(Table2[[#This Row],[Area ]]="Area 2",Table2[[#This Row],[income]],0)</f>
        <v>0</v>
      </c>
      <c r="BB208" s="5">
        <f ca="1">IF(Table2[[#This Row],[Area ]]="Area 3",Table2[[#This Row],[income]],0)</f>
        <v>56151</v>
      </c>
      <c r="BC208" s="5">
        <f ca="1">IF(Table2[[#This Row],[Area ]]="Area 4",Table2[[#This Row],[income]],0)</f>
        <v>0</v>
      </c>
      <c r="BD208" s="5">
        <f ca="1">IF(Table2[[#This Row],[Area ]]="Area 5",Table2[[#This Row],[income]],0)</f>
        <v>0</v>
      </c>
      <c r="BE208" s="5">
        <f ca="1">IF(Table2[[#This Row],[Area ]]="Area 6",Table2[[#This Row],[income]],0)</f>
        <v>0</v>
      </c>
      <c r="BF208" s="5">
        <f ca="1">IF(Table2[[#This Row],[Area ]]="Area 7",Table2[[#This Row],[income]],0)</f>
        <v>0</v>
      </c>
      <c r="BG208" s="5">
        <f ca="1">IF(Table2[[#This Row],[Area ]]="Area 8",Table2[[#This Row],[income]],0)</f>
        <v>0</v>
      </c>
      <c r="BH208" s="5">
        <f ca="1">IF(Table2[[#This Row],[Area ]]="Area 9",Table2[[#This Row],[income]],0)</f>
        <v>0</v>
      </c>
      <c r="BI208" s="5">
        <f ca="1">IF(Table2[[#This Row],[Area ]]="Area 10",Table2[[#This Row],[income]],0)</f>
        <v>0</v>
      </c>
      <c r="BJ208" s="5">
        <f ca="1">IF(Table2[[#This Row],[Area ]]="Area 6",Table2[[#This Row],[income]],0)</f>
        <v>0</v>
      </c>
      <c r="BK208" s="5">
        <f ca="1">IF(Table2[[#This Row],[Area ]]="Area 12",Table2[[#This Row],[income]],0)</f>
        <v>0</v>
      </c>
      <c r="BL208" s="5">
        <f ca="1">IF(Table2[[#This Row],[Area ]]="Area 13",Table2[[#This Row],[income]],0)</f>
        <v>0</v>
      </c>
      <c r="BM208" s="6">
        <f ca="1">IF(Table2[[#This Row],[Area ]]="Area 14",Table2[[#This Row],[income]],0)</f>
        <v>0</v>
      </c>
      <c r="BN208" s="4">
        <f ca="1">IF(Table2[[#This Row],[field of work]]="teaching",Table2[[#This Row],[income]],0)</f>
        <v>0</v>
      </c>
      <c r="BO208" s="5">
        <f ca="1">IF(Table2[[#This Row],[field of work]]="health",Table2[[#This Row],[income]],0)</f>
        <v>0</v>
      </c>
      <c r="BP208" s="5">
        <f ca="1">IF(Table2[[#This Row],[field of work]]="IT",Table2[[#This Row],[income]],0)</f>
        <v>56151</v>
      </c>
      <c r="BQ208" s="5">
        <f ca="1">IF(Table2[[#This Row],[field of work]]="agriculture",Table2[[#This Row],[income]],0)</f>
        <v>0</v>
      </c>
      <c r="BR208" s="5">
        <f ca="1">IF(Table2[[#This Row],[field of work]]="contruction",Table2[[#This Row],[income]],0)</f>
        <v>0</v>
      </c>
      <c r="BS208" s="6">
        <f ca="1">IF(Table2[[#This Row],[field of work]]="genral work",Table2[[#This Row],[income]],0)</f>
        <v>0</v>
      </c>
      <c r="BU208" s="4">
        <f ca="1">IF(Table2[[#This Row],[value of debts]]&gt;Table2[[#This Row],[income]],1,0)</f>
        <v>1</v>
      </c>
      <c r="BV208" s="6"/>
      <c r="BX208" s="4">
        <f ca="1">IF(Table2[[#This Row],[Net worth of person]]&gt;$BY$6,Table2[[#This Row],[age]],0)</f>
        <v>29</v>
      </c>
      <c r="BY208" s="6"/>
    </row>
    <row r="209" spans="2:77" x14ac:dyDescent="0.3">
      <c r="B209">
        <f t="shared" ca="1" si="78"/>
        <v>2</v>
      </c>
      <c r="C209" t="str">
        <f t="shared" ca="1" si="77"/>
        <v>women</v>
      </c>
      <c r="D209">
        <f t="shared" ca="1" si="79"/>
        <v>27</v>
      </c>
      <c r="E209">
        <f t="shared" ca="1" si="80"/>
        <v>6</v>
      </c>
      <c r="F209" t="str">
        <f t="shared" ca="1" si="81"/>
        <v>contruction</v>
      </c>
      <c r="G209">
        <f t="shared" ca="1" si="82"/>
        <v>4</v>
      </c>
      <c r="H209">
        <f t="shared" ca="1" si="83"/>
        <v>0</v>
      </c>
      <c r="I209">
        <f t="shared" ca="1" si="84"/>
        <v>4</v>
      </c>
      <c r="J209">
        <f t="shared" ca="1" si="85"/>
        <v>2</v>
      </c>
      <c r="K209">
        <f t="shared" ca="1" si="86"/>
        <v>79560</v>
      </c>
      <c r="L209">
        <f t="shared" ca="1" si="87"/>
        <v>2</v>
      </c>
      <c r="M209" t="str">
        <f t="shared" ca="1" si="88"/>
        <v>Area 2</v>
      </c>
      <c r="N209">
        <f t="shared" ca="1" si="70"/>
        <v>397800</v>
      </c>
      <c r="O209">
        <f t="shared" ca="1" si="89"/>
        <v>392282.64465609234</v>
      </c>
      <c r="P209">
        <f t="shared" ca="1" si="71"/>
        <v>132040.67711861001</v>
      </c>
      <c r="Q209">
        <f t="shared" ca="1" si="90"/>
        <v>121743</v>
      </c>
      <c r="R209">
        <f t="shared" ca="1" si="72"/>
        <v>24427.487830802173</v>
      </c>
      <c r="S209">
        <f t="shared" ca="1" si="73"/>
        <v>2237.8069287803423</v>
      </c>
      <c r="T209">
        <f t="shared" ca="1" si="74"/>
        <v>532078.4840473904</v>
      </c>
      <c r="U209">
        <f t="shared" ca="1" si="75"/>
        <v>538453.13248689449</v>
      </c>
      <c r="V209">
        <f t="shared" ca="1" si="76"/>
        <v>-6374.6484395040898</v>
      </c>
      <c r="X209" s="4">
        <f ca="1">IF(Table2[[#This Row],[Gnder]]="men",1,0)</f>
        <v>0</v>
      </c>
      <c r="Y209" s="5">
        <f ca="1">IF(Table2[[#This Row],[Gnder]]="women",1,0)</f>
        <v>1</v>
      </c>
      <c r="Z209" s="5"/>
      <c r="AA209" s="6"/>
      <c r="AB209" s="5"/>
      <c r="AC209" s="4">
        <f ca="1">IF(Table2[[#This Row],[field of work]]="teaching",1,0)</f>
        <v>0</v>
      </c>
      <c r="AD209" s="5">
        <f ca="1">IF(Table2[[#This Row],[field of work]]="health",1,0)</f>
        <v>0</v>
      </c>
      <c r="AE209" s="5">
        <f ca="1">IF(Table2[[#This Row],[field of work]]="IT",1,0)</f>
        <v>0</v>
      </c>
      <c r="AF209" s="5">
        <f ca="1">IF(Table2[[#This Row],[field of work]]="agriculture",1,0)</f>
        <v>0</v>
      </c>
      <c r="AG209" s="5">
        <f ca="1">IF(Table2[[#This Row],[field of work]]="contruction",1,0)</f>
        <v>1</v>
      </c>
      <c r="AH209" s="5">
        <f ca="1">IF(Table2[[#This Row],[field of work]]="genral work",1,0)</f>
        <v>0</v>
      </c>
      <c r="AI209" s="5"/>
      <c r="AJ209" s="5"/>
      <c r="AK209" s="5"/>
      <c r="AL209" s="5"/>
      <c r="AM209" s="5"/>
      <c r="AN209" s="6"/>
      <c r="AP209" s="16">
        <f t="shared" ca="1" si="91"/>
        <v>66020.338559305004</v>
      </c>
      <c r="AQ209" s="6"/>
      <c r="AR209" s="4">
        <f ca="1">IF(Table2[[#This Row],[Value of a person]]&gt;$AS$6,1,0)</f>
        <v>1</v>
      </c>
      <c r="AS209" s="5"/>
      <c r="AT209" s="5"/>
      <c r="AU209" s="6"/>
      <c r="AV209" s="23">
        <f ca="1">Table2[[#This Row],[Mortage left]]/Table2[[#This Row],[Value of house]]</f>
        <v>0.98613032844668758</v>
      </c>
      <c r="AW209" s="5">
        <f t="shared" ca="1" si="92"/>
        <v>0</v>
      </c>
      <c r="AX209" s="5"/>
      <c r="AY209" s="5"/>
      <c r="AZ209" s="4">
        <f ca="1">IF(Table2[[#This Row],[Area ]]="Area 1",Table2[[#This Row],[income]],0)</f>
        <v>0</v>
      </c>
      <c r="BA209" s="5">
        <f ca="1">IF(Table2[[#This Row],[Area ]]="Area 2",Table2[[#This Row],[income]],0)</f>
        <v>79560</v>
      </c>
      <c r="BB209" s="5">
        <f ca="1">IF(Table2[[#This Row],[Area ]]="Area 3",Table2[[#This Row],[income]],0)</f>
        <v>0</v>
      </c>
      <c r="BC209" s="5">
        <f ca="1">IF(Table2[[#This Row],[Area ]]="Area 4",Table2[[#This Row],[income]],0)</f>
        <v>0</v>
      </c>
      <c r="BD209" s="5">
        <f ca="1">IF(Table2[[#This Row],[Area ]]="Area 5",Table2[[#This Row],[income]],0)</f>
        <v>0</v>
      </c>
      <c r="BE209" s="5">
        <f ca="1">IF(Table2[[#This Row],[Area ]]="Area 6",Table2[[#This Row],[income]],0)</f>
        <v>0</v>
      </c>
      <c r="BF209" s="5">
        <f ca="1">IF(Table2[[#This Row],[Area ]]="Area 7",Table2[[#This Row],[income]],0)</f>
        <v>0</v>
      </c>
      <c r="BG209" s="5">
        <f ca="1">IF(Table2[[#This Row],[Area ]]="Area 8",Table2[[#This Row],[income]],0)</f>
        <v>0</v>
      </c>
      <c r="BH209" s="5">
        <f ca="1">IF(Table2[[#This Row],[Area ]]="Area 9",Table2[[#This Row],[income]],0)</f>
        <v>0</v>
      </c>
      <c r="BI209" s="5">
        <f ca="1">IF(Table2[[#This Row],[Area ]]="Area 10",Table2[[#This Row],[income]],0)</f>
        <v>0</v>
      </c>
      <c r="BJ209" s="5">
        <f ca="1">IF(Table2[[#This Row],[Area ]]="Area 6",Table2[[#This Row],[income]],0)</f>
        <v>0</v>
      </c>
      <c r="BK209" s="5">
        <f ca="1">IF(Table2[[#This Row],[Area ]]="Area 12",Table2[[#This Row],[income]],0)</f>
        <v>0</v>
      </c>
      <c r="BL209" s="5">
        <f ca="1">IF(Table2[[#This Row],[Area ]]="Area 13",Table2[[#This Row],[income]],0)</f>
        <v>0</v>
      </c>
      <c r="BM209" s="6">
        <f ca="1">IF(Table2[[#This Row],[Area ]]="Area 14",Table2[[#This Row],[income]],0)</f>
        <v>0</v>
      </c>
      <c r="BN209" s="4">
        <f ca="1">IF(Table2[[#This Row],[field of work]]="teaching",Table2[[#This Row],[income]],0)</f>
        <v>0</v>
      </c>
      <c r="BO209" s="5">
        <f ca="1">IF(Table2[[#This Row],[field of work]]="health",Table2[[#This Row],[income]],0)</f>
        <v>0</v>
      </c>
      <c r="BP209" s="5">
        <f ca="1">IF(Table2[[#This Row],[field of work]]="IT",Table2[[#This Row],[income]],0)</f>
        <v>0</v>
      </c>
      <c r="BQ209" s="5">
        <f ca="1">IF(Table2[[#This Row],[field of work]]="agriculture",Table2[[#This Row],[income]],0)</f>
        <v>0</v>
      </c>
      <c r="BR209" s="5">
        <f ca="1">IF(Table2[[#This Row],[field of work]]="contruction",Table2[[#This Row],[income]],0)</f>
        <v>79560</v>
      </c>
      <c r="BS209" s="6">
        <f ca="1">IF(Table2[[#This Row],[field of work]]="genral work",Table2[[#This Row],[income]],0)</f>
        <v>0</v>
      </c>
      <c r="BU209" s="4">
        <f ca="1">IF(Table2[[#This Row],[value of debts]]&gt;Table2[[#This Row],[income]],1,0)</f>
        <v>1</v>
      </c>
      <c r="BV209" s="6"/>
      <c r="BX209" s="4">
        <f ca="1">IF(Table2[[#This Row],[Net worth of person]]&gt;$BY$6,Table2[[#This Row],[age]],0)</f>
        <v>0</v>
      </c>
      <c r="BY209" s="6"/>
    </row>
    <row r="210" spans="2:77" x14ac:dyDescent="0.3">
      <c r="B210">
        <f t="shared" ca="1" si="78"/>
        <v>2</v>
      </c>
      <c r="C210" t="str">
        <f t="shared" ca="1" si="77"/>
        <v>women</v>
      </c>
      <c r="D210">
        <f t="shared" ca="1" si="79"/>
        <v>39</v>
      </c>
      <c r="E210">
        <f t="shared" ca="1" si="80"/>
        <v>3</v>
      </c>
      <c r="F210" t="str">
        <f t="shared" ca="1" si="81"/>
        <v>teaching</v>
      </c>
      <c r="G210">
        <f t="shared" ca="1" si="82"/>
        <v>1</v>
      </c>
      <c r="H210">
        <f t="shared" ca="1" si="83"/>
        <v>0</v>
      </c>
      <c r="I210">
        <f t="shared" ca="1" si="84"/>
        <v>3</v>
      </c>
      <c r="J210">
        <f t="shared" ca="1" si="85"/>
        <v>2</v>
      </c>
      <c r="K210">
        <f t="shared" ca="1" si="86"/>
        <v>72709</v>
      </c>
      <c r="L210">
        <f t="shared" ca="1" si="87"/>
        <v>4</v>
      </c>
      <c r="M210" t="str">
        <f t="shared" ca="1" si="88"/>
        <v>Area 4</v>
      </c>
      <c r="N210">
        <f t="shared" ca="1" si="70"/>
        <v>363545</v>
      </c>
      <c r="O210">
        <f t="shared" ca="1" si="89"/>
        <v>115196.67654290381</v>
      </c>
      <c r="P210">
        <f t="shared" ca="1" si="71"/>
        <v>106897.62876442923</v>
      </c>
      <c r="Q210">
        <f t="shared" ca="1" si="90"/>
        <v>90848</v>
      </c>
      <c r="R210">
        <f t="shared" ca="1" si="72"/>
        <v>131178.65272372757</v>
      </c>
      <c r="S210">
        <f t="shared" ca="1" si="73"/>
        <v>73546.613971501647</v>
      </c>
      <c r="T210">
        <f t="shared" ca="1" si="74"/>
        <v>543989.24273593095</v>
      </c>
      <c r="U210">
        <f t="shared" ca="1" si="75"/>
        <v>337223.32926663139</v>
      </c>
      <c r="V210">
        <f t="shared" ca="1" si="76"/>
        <v>206765.91346929956</v>
      </c>
      <c r="X210" s="4">
        <f ca="1">IF(Table2[[#This Row],[Gnder]]="men",1,0)</f>
        <v>0</v>
      </c>
      <c r="Y210" s="5">
        <f ca="1">IF(Table2[[#This Row],[Gnder]]="women",1,0)</f>
        <v>1</v>
      </c>
      <c r="Z210" s="5"/>
      <c r="AA210" s="6"/>
      <c r="AB210" s="5"/>
      <c r="AC210" s="4">
        <f ca="1">IF(Table2[[#This Row],[field of work]]="teaching",1,0)</f>
        <v>1</v>
      </c>
      <c r="AD210" s="5">
        <f ca="1">IF(Table2[[#This Row],[field of work]]="health",1,0)</f>
        <v>0</v>
      </c>
      <c r="AE210" s="5">
        <f ca="1">IF(Table2[[#This Row],[field of work]]="IT",1,0)</f>
        <v>0</v>
      </c>
      <c r="AF210" s="5">
        <f ca="1">IF(Table2[[#This Row],[field of work]]="agriculture",1,0)</f>
        <v>0</v>
      </c>
      <c r="AG210" s="5">
        <f ca="1">IF(Table2[[#This Row],[field of work]]="contruction",1,0)</f>
        <v>0</v>
      </c>
      <c r="AH210" s="5">
        <f ca="1">IF(Table2[[#This Row],[field of work]]="genral work",1,0)</f>
        <v>0</v>
      </c>
      <c r="AI210" s="5"/>
      <c r="AJ210" s="5"/>
      <c r="AK210" s="5"/>
      <c r="AL210" s="5"/>
      <c r="AM210" s="5"/>
      <c r="AN210" s="6"/>
      <c r="AP210" s="16">
        <f t="shared" ca="1" si="91"/>
        <v>53448.814382214616</v>
      </c>
      <c r="AQ210" s="6"/>
      <c r="AR210" s="4">
        <f ca="1">IF(Table2[[#This Row],[Value of a person]]&gt;$AS$6,1,0)</f>
        <v>1</v>
      </c>
      <c r="AS210" s="5"/>
      <c r="AT210" s="5"/>
      <c r="AU210" s="6"/>
      <c r="AV210" s="23">
        <f ca="1">Table2[[#This Row],[Mortage left]]/Table2[[#This Row],[Value of house]]</f>
        <v>0.3168704741996281</v>
      </c>
      <c r="AW210" s="5">
        <f t="shared" ca="1" si="92"/>
        <v>0</v>
      </c>
      <c r="AX210" s="5"/>
      <c r="AY210" s="5"/>
      <c r="AZ210" s="4">
        <f ca="1">IF(Table2[[#This Row],[Area ]]="Area 1",Table2[[#This Row],[income]],0)</f>
        <v>0</v>
      </c>
      <c r="BA210" s="5">
        <f ca="1">IF(Table2[[#This Row],[Area ]]="Area 2",Table2[[#This Row],[income]],0)</f>
        <v>0</v>
      </c>
      <c r="BB210" s="5">
        <f ca="1">IF(Table2[[#This Row],[Area ]]="Area 3",Table2[[#This Row],[income]],0)</f>
        <v>0</v>
      </c>
      <c r="BC210" s="5">
        <f ca="1">IF(Table2[[#This Row],[Area ]]="Area 4",Table2[[#This Row],[income]],0)</f>
        <v>72709</v>
      </c>
      <c r="BD210" s="5">
        <f ca="1">IF(Table2[[#This Row],[Area ]]="Area 5",Table2[[#This Row],[income]],0)</f>
        <v>0</v>
      </c>
      <c r="BE210" s="5">
        <f ca="1">IF(Table2[[#This Row],[Area ]]="Area 6",Table2[[#This Row],[income]],0)</f>
        <v>0</v>
      </c>
      <c r="BF210" s="5">
        <f ca="1">IF(Table2[[#This Row],[Area ]]="Area 7",Table2[[#This Row],[income]],0)</f>
        <v>0</v>
      </c>
      <c r="BG210" s="5">
        <f ca="1">IF(Table2[[#This Row],[Area ]]="Area 8",Table2[[#This Row],[income]],0)</f>
        <v>0</v>
      </c>
      <c r="BH210" s="5">
        <f ca="1">IF(Table2[[#This Row],[Area ]]="Area 9",Table2[[#This Row],[income]],0)</f>
        <v>0</v>
      </c>
      <c r="BI210" s="5">
        <f ca="1">IF(Table2[[#This Row],[Area ]]="Area 10",Table2[[#This Row],[income]],0)</f>
        <v>0</v>
      </c>
      <c r="BJ210" s="5">
        <f ca="1">IF(Table2[[#This Row],[Area ]]="Area 6",Table2[[#This Row],[income]],0)</f>
        <v>0</v>
      </c>
      <c r="BK210" s="5">
        <f ca="1">IF(Table2[[#This Row],[Area ]]="Area 12",Table2[[#This Row],[income]],0)</f>
        <v>0</v>
      </c>
      <c r="BL210" s="5">
        <f ca="1">IF(Table2[[#This Row],[Area ]]="Area 13",Table2[[#This Row],[income]],0)</f>
        <v>0</v>
      </c>
      <c r="BM210" s="6">
        <f ca="1">IF(Table2[[#This Row],[Area ]]="Area 14",Table2[[#This Row],[income]],0)</f>
        <v>0</v>
      </c>
      <c r="BN210" s="4">
        <f ca="1">IF(Table2[[#This Row],[field of work]]="teaching",Table2[[#This Row],[income]],0)</f>
        <v>72709</v>
      </c>
      <c r="BO210" s="5">
        <f ca="1">IF(Table2[[#This Row],[field of work]]="health",Table2[[#This Row],[income]],0)</f>
        <v>0</v>
      </c>
      <c r="BP210" s="5">
        <f ca="1">IF(Table2[[#This Row],[field of work]]="IT",Table2[[#This Row],[income]],0)</f>
        <v>0</v>
      </c>
      <c r="BQ210" s="5">
        <f ca="1">IF(Table2[[#This Row],[field of work]]="agriculture",Table2[[#This Row],[income]],0)</f>
        <v>0</v>
      </c>
      <c r="BR210" s="5">
        <f ca="1">IF(Table2[[#This Row],[field of work]]="contruction",Table2[[#This Row],[income]],0)</f>
        <v>0</v>
      </c>
      <c r="BS210" s="6">
        <f ca="1">IF(Table2[[#This Row],[field of work]]="genral work",Table2[[#This Row],[income]],0)</f>
        <v>0</v>
      </c>
      <c r="BU210" s="4">
        <f ca="1">IF(Table2[[#This Row],[value of debts]]&gt;Table2[[#This Row],[income]],1,0)</f>
        <v>1</v>
      </c>
      <c r="BV210" s="6"/>
      <c r="BX210" s="4">
        <f ca="1">IF(Table2[[#This Row],[Net worth of person]]&gt;$BY$6,Table2[[#This Row],[age]],0)</f>
        <v>39</v>
      </c>
      <c r="BY210" s="6"/>
    </row>
    <row r="211" spans="2:77" x14ac:dyDescent="0.3">
      <c r="B211">
        <f t="shared" ca="1" si="78"/>
        <v>2</v>
      </c>
      <c r="C211" t="str">
        <f t="shared" ca="1" si="77"/>
        <v>women</v>
      </c>
      <c r="D211">
        <f t="shared" ca="1" si="79"/>
        <v>38</v>
      </c>
      <c r="E211">
        <f t="shared" ca="1" si="80"/>
        <v>2</v>
      </c>
      <c r="F211" t="str">
        <f t="shared" ca="1" si="81"/>
        <v>IT</v>
      </c>
      <c r="G211">
        <f t="shared" ca="1" si="82"/>
        <v>5</v>
      </c>
      <c r="H211">
        <f t="shared" ca="1" si="83"/>
        <v>0</v>
      </c>
      <c r="I211">
        <f t="shared" ca="1" si="84"/>
        <v>3</v>
      </c>
      <c r="J211">
        <f t="shared" ca="1" si="85"/>
        <v>3</v>
      </c>
      <c r="K211">
        <f t="shared" ca="1" si="86"/>
        <v>56289</v>
      </c>
      <c r="L211">
        <f t="shared" ca="1" si="87"/>
        <v>5</v>
      </c>
      <c r="M211" t="str">
        <f t="shared" ca="1" si="88"/>
        <v>Area 5</v>
      </c>
      <c r="N211">
        <f t="shared" ca="1" si="70"/>
        <v>281445</v>
      </c>
      <c r="O211">
        <f t="shared" ca="1" si="89"/>
        <v>262887.90439388546</v>
      </c>
      <c r="P211">
        <f t="shared" ca="1" si="71"/>
        <v>28064.348342408768</v>
      </c>
      <c r="Q211">
        <f t="shared" ca="1" si="90"/>
        <v>13657</v>
      </c>
      <c r="R211">
        <f t="shared" ca="1" si="72"/>
        <v>38016.797074219467</v>
      </c>
      <c r="S211">
        <f t="shared" ca="1" si="73"/>
        <v>81907.558253373718</v>
      </c>
      <c r="T211">
        <f t="shared" ca="1" si="74"/>
        <v>391416.90659578249</v>
      </c>
      <c r="U211">
        <f t="shared" ca="1" si="75"/>
        <v>314561.7014681049</v>
      </c>
      <c r="V211">
        <f t="shared" ca="1" si="76"/>
        <v>76855.205127677589</v>
      </c>
      <c r="X211" s="4">
        <f ca="1">IF(Table2[[#This Row],[Gnder]]="men",1,0)</f>
        <v>0</v>
      </c>
      <c r="Y211" s="5">
        <f ca="1">IF(Table2[[#This Row],[Gnder]]="women",1,0)</f>
        <v>1</v>
      </c>
      <c r="Z211" s="5"/>
      <c r="AA211" s="6"/>
      <c r="AB211" s="5"/>
      <c r="AC211" s="4">
        <f ca="1">IF(Table2[[#This Row],[field of work]]="teaching",1,0)</f>
        <v>0</v>
      </c>
      <c r="AD211" s="5">
        <f ca="1">IF(Table2[[#This Row],[field of work]]="health",1,0)</f>
        <v>0</v>
      </c>
      <c r="AE211" s="5">
        <f ca="1">IF(Table2[[#This Row],[field of work]]="IT",1,0)</f>
        <v>1</v>
      </c>
      <c r="AF211" s="5">
        <f ca="1">IF(Table2[[#This Row],[field of work]]="agriculture",1,0)</f>
        <v>0</v>
      </c>
      <c r="AG211" s="5">
        <f ca="1">IF(Table2[[#This Row],[field of work]]="contruction",1,0)</f>
        <v>0</v>
      </c>
      <c r="AH211" s="5">
        <f ca="1">IF(Table2[[#This Row],[field of work]]="genral work",1,0)</f>
        <v>0</v>
      </c>
      <c r="AI211" s="5"/>
      <c r="AJ211" s="5"/>
      <c r="AK211" s="5"/>
      <c r="AL211" s="5"/>
      <c r="AM211" s="5"/>
      <c r="AN211" s="6"/>
      <c r="AP211" s="16">
        <f t="shared" ca="1" si="91"/>
        <v>9354.7827808029233</v>
      </c>
      <c r="AQ211" s="6"/>
      <c r="AR211" s="4">
        <f ca="1">IF(Table2[[#This Row],[Value of a person]]&gt;$AS$6,1,0)</f>
        <v>1</v>
      </c>
      <c r="AS211" s="5"/>
      <c r="AT211" s="5"/>
      <c r="AU211" s="6"/>
      <c r="AV211" s="23">
        <f ca="1">Table2[[#This Row],[Mortage left]]/Table2[[#This Row],[Value of house]]</f>
        <v>0.93406493060415163</v>
      </c>
      <c r="AW211" s="5">
        <f t="shared" ca="1" si="92"/>
        <v>0</v>
      </c>
      <c r="AX211" s="5"/>
      <c r="AY211" s="5"/>
      <c r="AZ211" s="4">
        <f ca="1">IF(Table2[[#This Row],[Area ]]="Area 1",Table2[[#This Row],[income]],0)</f>
        <v>0</v>
      </c>
      <c r="BA211" s="5">
        <f ca="1">IF(Table2[[#This Row],[Area ]]="Area 2",Table2[[#This Row],[income]],0)</f>
        <v>0</v>
      </c>
      <c r="BB211" s="5">
        <f ca="1">IF(Table2[[#This Row],[Area ]]="Area 3",Table2[[#This Row],[income]],0)</f>
        <v>0</v>
      </c>
      <c r="BC211" s="5">
        <f ca="1">IF(Table2[[#This Row],[Area ]]="Area 4",Table2[[#This Row],[income]],0)</f>
        <v>0</v>
      </c>
      <c r="BD211" s="5">
        <f ca="1">IF(Table2[[#This Row],[Area ]]="Area 5",Table2[[#This Row],[income]],0)</f>
        <v>56289</v>
      </c>
      <c r="BE211" s="5">
        <f ca="1">IF(Table2[[#This Row],[Area ]]="Area 6",Table2[[#This Row],[income]],0)</f>
        <v>0</v>
      </c>
      <c r="BF211" s="5">
        <f ca="1">IF(Table2[[#This Row],[Area ]]="Area 7",Table2[[#This Row],[income]],0)</f>
        <v>0</v>
      </c>
      <c r="BG211" s="5">
        <f ca="1">IF(Table2[[#This Row],[Area ]]="Area 8",Table2[[#This Row],[income]],0)</f>
        <v>0</v>
      </c>
      <c r="BH211" s="5">
        <f ca="1">IF(Table2[[#This Row],[Area ]]="Area 9",Table2[[#This Row],[income]],0)</f>
        <v>0</v>
      </c>
      <c r="BI211" s="5">
        <f ca="1">IF(Table2[[#This Row],[Area ]]="Area 10",Table2[[#This Row],[income]],0)</f>
        <v>0</v>
      </c>
      <c r="BJ211" s="5">
        <f ca="1">IF(Table2[[#This Row],[Area ]]="Area 6",Table2[[#This Row],[income]],0)</f>
        <v>0</v>
      </c>
      <c r="BK211" s="5">
        <f ca="1">IF(Table2[[#This Row],[Area ]]="Area 12",Table2[[#This Row],[income]],0)</f>
        <v>0</v>
      </c>
      <c r="BL211" s="5">
        <f ca="1">IF(Table2[[#This Row],[Area ]]="Area 13",Table2[[#This Row],[income]],0)</f>
        <v>0</v>
      </c>
      <c r="BM211" s="6">
        <f ca="1">IF(Table2[[#This Row],[Area ]]="Area 14",Table2[[#This Row],[income]],0)</f>
        <v>0</v>
      </c>
      <c r="BN211" s="4">
        <f ca="1">IF(Table2[[#This Row],[field of work]]="teaching",Table2[[#This Row],[income]],0)</f>
        <v>0</v>
      </c>
      <c r="BO211" s="5">
        <f ca="1">IF(Table2[[#This Row],[field of work]]="health",Table2[[#This Row],[income]],0)</f>
        <v>0</v>
      </c>
      <c r="BP211" s="5">
        <f ca="1">IF(Table2[[#This Row],[field of work]]="IT",Table2[[#This Row],[income]],0)</f>
        <v>56289</v>
      </c>
      <c r="BQ211" s="5">
        <f ca="1">IF(Table2[[#This Row],[field of work]]="agriculture",Table2[[#This Row],[income]],0)</f>
        <v>0</v>
      </c>
      <c r="BR211" s="5">
        <f ca="1">IF(Table2[[#This Row],[field of work]]="contruction",Table2[[#This Row],[income]],0)</f>
        <v>0</v>
      </c>
      <c r="BS211" s="6">
        <f ca="1">IF(Table2[[#This Row],[field of work]]="genral work",Table2[[#This Row],[income]],0)</f>
        <v>0</v>
      </c>
      <c r="BU211" s="4">
        <f ca="1">IF(Table2[[#This Row],[value of debts]]&gt;Table2[[#This Row],[income]],1,0)</f>
        <v>1</v>
      </c>
      <c r="BV211" s="6"/>
      <c r="BX211" s="4">
        <f ca="1">IF(Table2[[#This Row],[Net worth of person]]&gt;$BY$6,Table2[[#This Row],[age]],0)</f>
        <v>0</v>
      </c>
      <c r="BY211" s="6"/>
    </row>
    <row r="212" spans="2:77" x14ac:dyDescent="0.3">
      <c r="B212">
        <f t="shared" ca="1" si="78"/>
        <v>2</v>
      </c>
      <c r="C212" t="str">
        <f t="shared" ca="1" si="77"/>
        <v>women</v>
      </c>
      <c r="D212">
        <f t="shared" ca="1" si="79"/>
        <v>41</v>
      </c>
      <c r="E212">
        <f t="shared" ca="1" si="80"/>
        <v>1</v>
      </c>
      <c r="F212" t="str">
        <f t="shared" ca="1" si="81"/>
        <v>health</v>
      </c>
      <c r="G212">
        <f t="shared" ca="1" si="82"/>
        <v>4</v>
      </c>
      <c r="H212">
        <f t="shared" ca="1" si="83"/>
        <v>0</v>
      </c>
      <c r="I212">
        <f t="shared" ca="1" si="84"/>
        <v>1</v>
      </c>
      <c r="J212">
        <f t="shared" ca="1" si="85"/>
        <v>1</v>
      </c>
      <c r="K212">
        <f t="shared" ca="1" si="86"/>
        <v>32962</v>
      </c>
      <c r="L212">
        <f t="shared" ca="1" si="87"/>
        <v>9</v>
      </c>
      <c r="M212" t="str">
        <f t="shared" ca="1" si="88"/>
        <v>Area 9</v>
      </c>
      <c r="N212">
        <f t="shared" ca="1" si="70"/>
        <v>131848</v>
      </c>
      <c r="O212">
        <f t="shared" ca="1" si="89"/>
        <v>115253.92145681441</v>
      </c>
      <c r="P212">
        <f t="shared" ca="1" si="71"/>
        <v>32885.816739186288</v>
      </c>
      <c r="Q212">
        <f t="shared" ca="1" si="90"/>
        <v>12960</v>
      </c>
      <c r="R212">
        <f t="shared" ca="1" si="72"/>
        <v>47960.112198416777</v>
      </c>
      <c r="S212">
        <f t="shared" ca="1" si="73"/>
        <v>23588.356477052366</v>
      </c>
      <c r="T212">
        <f t="shared" ca="1" si="74"/>
        <v>188322.17321623868</v>
      </c>
      <c r="U212">
        <f t="shared" ca="1" si="75"/>
        <v>176174.03365523118</v>
      </c>
      <c r="V212">
        <f t="shared" ca="1" si="76"/>
        <v>12148.139561007498</v>
      </c>
      <c r="X212" s="4">
        <f ca="1">IF(Table2[[#This Row],[Gnder]]="men",1,0)</f>
        <v>0</v>
      </c>
      <c r="Y212" s="5">
        <f ca="1">IF(Table2[[#This Row],[Gnder]]="women",1,0)</f>
        <v>1</v>
      </c>
      <c r="Z212" s="5"/>
      <c r="AA212" s="6"/>
      <c r="AB212" s="5"/>
      <c r="AC212" s="4">
        <f ca="1">IF(Table2[[#This Row],[field of work]]="teaching",1,0)</f>
        <v>0</v>
      </c>
      <c r="AD212" s="5">
        <f ca="1">IF(Table2[[#This Row],[field of work]]="health",1,0)</f>
        <v>1</v>
      </c>
      <c r="AE212" s="5">
        <f ca="1">IF(Table2[[#This Row],[field of work]]="IT",1,0)</f>
        <v>0</v>
      </c>
      <c r="AF212" s="5">
        <f ca="1">IF(Table2[[#This Row],[field of work]]="agriculture",1,0)</f>
        <v>0</v>
      </c>
      <c r="AG212" s="5">
        <f ca="1">IF(Table2[[#This Row],[field of work]]="contruction",1,0)</f>
        <v>0</v>
      </c>
      <c r="AH212" s="5">
        <f ca="1">IF(Table2[[#This Row],[field of work]]="genral work",1,0)</f>
        <v>0</v>
      </c>
      <c r="AI212" s="5"/>
      <c r="AJ212" s="5"/>
      <c r="AK212" s="5"/>
      <c r="AL212" s="5"/>
      <c r="AM212" s="5"/>
      <c r="AN212" s="6"/>
      <c r="AP212" s="16">
        <f t="shared" ca="1" si="91"/>
        <v>32885.816739186288</v>
      </c>
      <c r="AQ212" s="6"/>
      <c r="AR212" s="4">
        <f ca="1">IF(Table2[[#This Row],[Value of a person]]&gt;$AS$6,1,0)</f>
        <v>1</v>
      </c>
      <c r="AS212" s="5"/>
      <c r="AT212" s="5"/>
      <c r="AU212" s="6"/>
      <c r="AV212" s="23">
        <f ca="1">Table2[[#This Row],[Mortage left]]/Table2[[#This Row],[Value of house]]</f>
        <v>0.87414235678064445</v>
      </c>
      <c r="AW212" s="5">
        <f t="shared" ca="1" si="92"/>
        <v>0</v>
      </c>
      <c r="AX212" s="5"/>
      <c r="AY212" s="5"/>
      <c r="AZ212" s="4">
        <f ca="1">IF(Table2[[#This Row],[Area ]]="Area 1",Table2[[#This Row],[income]],0)</f>
        <v>0</v>
      </c>
      <c r="BA212" s="5">
        <f ca="1">IF(Table2[[#This Row],[Area ]]="Area 2",Table2[[#This Row],[income]],0)</f>
        <v>0</v>
      </c>
      <c r="BB212" s="5">
        <f ca="1">IF(Table2[[#This Row],[Area ]]="Area 3",Table2[[#This Row],[income]],0)</f>
        <v>0</v>
      </c>
      <c r="BC212" s="5">
        <f ca="1">IF(Table2[[#This Row],[Area ]]="Area 4",Table2[[#This Row],[income]],0)</f>
        <v>0</v>
      </c>
      <c r="BD212" s="5">
        <f ca="1">IF(Table2[[#This Row],[Area ]]="Area 5",Table2[[#This Row],[income]],0)</f>
        <v>0</v>
      </c>
      <c r="BE212" s="5">
        <f ca="1">IF(Table2[[#This Row],[Area ]]="Area 6",Table2[[#This Row],[income]],0)</f>
        <v>0</v>
      </c>
      <c r="BF212" s="5">
        <f ca="1">IF(Table2[[#This Row],[Area ]]="Area 7",Table2[[#This Row],[income]],0)</f>
        <v>0</v>
      </c>
      <c r="BG212" s="5">
        <f ca="1">IF(Table2[[#This Row],[Area ]]="Area 8",Table2[[#This Row],[income]],0)</f>
        <v>0</v>
      </c>
      <c r="BH212" s="5">
        <f ca="1">IF(Table2[[#This Row],[Area ]]="Area 9",Table2[[#This Row],[income]],0)</f>
        <v>32962</v>
      </c>
      <c r="BI212" s="5">
        <f ca="1">IF(Table2[[#This Row],[Area ]]="Area 10",Table2[[#This Row],[income]],0)</f>
        <v>0</v>
      </c>
      <c r="BJ212" s="5">
        <f ca="1">IF(Table2[[#This Row],[Area ]]="Area 6",Table2[[#This Row],[income]],0)</f>
        <v>0</v>
      </c>
      <c r="BK212" s="5">
        <f ca="1">IF(Table2[[#This Row],[Area ]]="Area 12",Table2[[#This Row],[income]],0)</f>
        <v>0</v>
      </c>
      <c r="BL212" s="5">
        <f ca="1">IF(Table2[[#This Row],[Area ]]="Area 13",Table2[[#This Row],[income]],0)</f>
        <v>0</v>
      </c>
      <c r="BM212" s="6">
        <f ca="1">IF(Table2[[#This Row],[Area ]]="Area 14",Table2[[#This Row],[income]],0)</f>
        <v>0</v>
      </c>
      <c r="BN212" s="4">
        <f ca="1">IF(Table2[[#This Row],[field of work]]="teaching",Table2[[#This Row],[income]],0)</f>
        <v>0</v>
      </c>
      <c r="BO212" s="5">
        <f ca="1">IF(Table2[[#This Row],[field of work]]="health",Table2[[#This Row],[income]],0)</f>
        <v>32962</v>
      </c>
      <c r="BP212" s="5">
        <f ca="1">IF(Table2[[#This Row],[field of work]]="IT",Table2[[#This Row],[income]],0)</f>
        <v>0</v>
      </c>
      <c r="BQ212" s="5">
        <f ca="1">IF(Table2[[#This Row],[field of work]]="agriculture",Table2[[#This Row],[income]],0)</f>
        <v>0</v>
      </c>
      <c r="BR212" s="5">
        <f ca="1">IF(Table2[[#This Row],[field of work]]="contruction",Table2[[#This Row],[income]],0)</f>
        <v>0</v>
      </c>
      <c r="BS212" s="6">
        <f ca="1">IF(Table2[[#This Row],[field of work]]="genral work",Table2[[#This Row],[income]],0)</f>
        <v>0</v>
      </c>
      <c r="BU212" s="4">
        <f ca="1">IF(Table2[[#This Row],[value of debts]]&gt;Table2[[#This Row],[income]],1,0)</f>
        <v>1</v>
      </c>
      <c r="BV212" s="6"/>
      <c r="BX212" s="4">
        <f ca="1">IF(Table2[[#This Row],[Net worth of person]]&gt;$BY$6,Table2[[#This Row],[age]],0)</f>
        <v>0</v>
      </c>
      <c r="BY212" s="6"/>
    </row>
    <row r="213" spans="2:77" x14ac:dyDescent="0.3">
      <c r="B213">
        <f t="shared" ca="1" si="78"/>
        <v>1</v>
      </c>
      <c r="C213" t="str">
        <f t="shared" ca="1" si="77"/>
        <v>men</v>
      </c>
      <c r="D213">
        <f t="shared" ca="1" si="79"/>
        <v>30</v>
      </c>
      <c r="E213">
        <f t="shared" ca="1" si="80"/>
        <v>6</v>
      </c>
      <c r="F213" t="str">
        <f t="shared" ca="1" si="81"/>
        <v>contruction</v>
      </c>
      <c r="G213">
        <f t="shared" ca="1" si="82"/>
        <v>1</v>
      </c>
      <c r="H213">
        <f t="shared" ca="1" si="83"/>
        <v>0</v>
      </c>
      <c r="I213">
        <f t="shared" ca="1" si="84"/>
        <v>4</v>
      </c>
      <c r="J213">
        <f t="shared" ca="1" si="85"/>
        <v>2</v>
      </c>
      <c r="K213">
        <f t="shared" ca="1" si="86"/>
        <v>54695</v>
      </c>
      <c r="L213">
        <f t="shared" ca="1" si="87"/>
        <v>10</v>
      </c>
      <c r="M213" t="str">
        <f t="shared" ca="1" si="88"/>
        <v>Area 10</v>
      </c>
      <c r="N213">
        <f t="shared" ca="1" si="70"/>
        <v>164085</v>
      </c>
      <c r="O213">
        <f t="shared" ca="1" si="89"/>
        <v>104138.27848738534</v>
      </c>
      <c r="P213">
        <f t="shared" ca="1" si="71"/>
        <v>18583.257975228971</v>
      </c>
      <c r="Q213">
        <f t="shared" ca="1" si="90"/>
        <v>14098</v>
      </c>
      <c r="R213">
        <f t="shared" ca="1" si="72"/>
        <v>71324.641466541958</v>
      </c>
      <c r="S213">
        <f t="shared" ca="1" si="73"/>
        <v>45259.773560061978</v>
      </c>
      <c r="T213">
        <f t="shared" ca="1" si="74"/>
        <v>227928.03153529094</v>
      </c>
      <c r="U213">
        <f t="shared" ca="1" si="75"/>
        <v>189560.91995392728</v>
      </c>
      <c r="V213">
        <f t="shared" ca="1" si="76"/>
        <v>38367.111581363657</v>
      </c>
      <c r="X213" s="4">
        <f ca="1">IF(Table2[[#This Row],[Gnder]]="men",1,0)</f>
        <v>1</v>
      </c>
      <c r="Y213" s="5">
        <f ca="1">IF(Table2[[#This Row],[Gnder]]="women",1,0)</f>
        <v>0</v>
      </c>
      <c r="Z213" s="5"/>
      <c r="AA213" s="6"/>
      <c r="AB213" s="5"/>
      <c r="AC213" s="4">
        <f ca="1">IF(Table2[[#This Row],[field of work]]="teaching",1,0)</f>
        <v>0</v>
      </c>
      <c r="AD213" s="5">
        <f ca="1">IF(Table2[[#This Row],[field of work]]="health",1,0)</f>
        <v>0</v>
      </c>
      <c r="AE213" s="5">
        <f ca="1">IF(Table2[[#This Row],[field of work]]="IT",1,0)</f>
        <v>0</v>
      </c>
      <c r="AF213" s="5">
        <f ca="1">IF(Table2[[#This Row],[field of work]]="agriculture",1,0)</f>
        <v>0</v>
      </c>
      <c r="AG213" s="5">
        <f ca="1">IF(Table2[[#This Row],[field of work]]="contruction",1,0)</f>
        <v>1</v>
      </c>
      <c r="AH213" s="5">
        <f ca="1">IF(Table2[[#This Row],[field of work]]="genral work",1,0)</f>
        <v>0</v>
      </c>
      <c r="AI213" s="5"/>
      <c r="AJ213" s="5"/>
      <c r="AK213" s="5"/>
      <c r="AL213" s="5"/>
      <c r="AM213" s="5"/>
      <c r="AN213" s="6"/>
      <c r="AP213" s="16">
        <f t="shared" ca="1" si="91"/>
        <v>9291.6289876144856</v>
      </c>
      <c r="AQ213" s="6"/>
      <c r="AR213" s="4">
        <f ca="1">IF(Table2[[#This Row],[Value of a person]]&gt;$AS$6,1,0)</f>
        <v>1</v>
      </c>
      <c r="AS213" s="5"/>
      <c r="AT213" s="5"/>
      <c r="AU213" s="6"/>
      <c r="AV213" s="23">
        <f ca="1">Table2[[#This Row],[Mortage left]]/Table2[[#This Row],[Value of house]]</f>
        <v>0.63466056304589291</v>
      </c>
      <c r="AW213" s="5">
        <f t="shared" ca="1" si="92"/>
        <v>0</v>
      </c>
      <c r="AX213" s="5"/>
      <c r="AY213" s="5"/>
      <c r="AZ213" s="4">
        <f ca="1">IF(Table2[[#This Row],[Area ]]="Area 1",Table2[[#This Row],[income]],0)</f>
        <v>0</v>
      </c>
      <c r="BA213" s="5">
        <f ca="1">IF(Table2[[#This Row],[Area ]]="Area 2",Table2[[#This Row],[income]],0)</f>
        <v>0</v>
      </c>
      <c r="BB213" s="5">
        <f ca="1">IF(Table2[[#This Row],[Area ]]="Area 3",Table2[[#This Row],[income]],0)</f>
        <v>0</v>
      </c>
      <c r="BC213" s="5">
        <f ca="1">IF(Table2[[#This Row],[Area ]]="Area 4",Table2[[#This Row],[income]],0)</f>
        <v>0</v>
      </c>
      <c r="BD213" s="5">
        <f ca="1">IF(Table2[[#This Row],[Area ]]="Area 5",Table2[[#This Row],[income]],0)</f>
        <v>0</v>
      </c>
      <c r="BE213" s="5">
        <f ca="1">IF(Table2[[#This Row],[Area ]]="Area 6",Table2[[#This Row],[income]],0)</f>
        <v>0</v>
      </c>
      <c r="BF213" s="5">
        <f ca="1">IF(Table2[[#This Row],[Area ]]="Area 7",Table2[[#This Row],[income]],0)</f>
        <v>0</v>
      </c>
      <c r="BG213" s="5">
        <f ca="1">IF(Table2[[#This Row],[Area ]]="Area 8",Table2[[#This Row],[income]],0)</f>
        <v>0</v>
      </c>
      <c r="BH213" s="5">
        <f ca="1">IF(Table2[[#This Row],[Area ]]="Area 9",Table2[[#This Row],[income]],0)</f>
        <v>0</v>
      </c>
      <c r="BI213" s="5">
        <f ca="1">IF(Table2[[#This Row],[Area ]]="Area 10",Table2[[#This Row],[income]],0)</f>
        <v>54695</v>
      </c>
      <c r="BJ213" s="5">
        <f ca="1">IF(Table2[[#This Row],[Area ]]="Area 6",Table2[[#This Row],[income]],0)</f>
        <v>0</v>
      </c>
      <c r="BK213" s="5">
        <f ca="1">IF(Table2[[#This Row],[Area ]]="Area 12",Table2[[#This Row],[income]],0)</f>
        <v>0</v>
      </c>
      <c r="BL213" s="5">
        <f ca="1">IF(Table2[[#This Row],[Area ]]="Area 13",Table2[[#This Row],[income]],0)</f>
        <v>0</v>
      </c>
      <c r="BM213" s="6">
        <f ca="1">IF(Table2[[#This Row],[Area ]]="Area 14",Table2[[#This Row],[income]],0)</f>
        <v>0</v>
      </c>
      <c r="BN213" s="4">
        <f ca="1">IF(Table2[[#This Row],[field of work]]="teaching",Table2[[#This Row],[income]],0)</f>
        <v>0</v>
      </c>
      <c r="BO213" s="5">
        <f ca="1">IF(Table2[[#This Row],[field of work]]="health",Table2[[#This Row],[income]],0)</f>
        <v>0</v>
      </c>
      <c r="BP213" s="5">
        <f ca="1">IF(Table2[[#This Row],[field of work]]="IT",Table2[[#This Row],[income]],0)</f>
        <v>0</v>
      </c>
      <c r="BQ213" s="5">
        <f ca="1">IF(Table2[[#This Row],[field of work]]="agriculture",Table2[[#This Row],[income]],0)</f>
        <v>0</v>
      </c>
      <c r="BR213" s="5">
        <f ca="1">IF(Table2[[#This Row],[field of work]]="contruction",Table2[[#This Row],[income]],0)</f>
        <v>54695</v>
      </c>
      <c r="BS213" s="6">
        <f ca="1">IF(Table2[[#This Row],[field of work]]="genral work",Table2[[#This Row],[income]],0)</f>
        <v>0</v>
      </c>
      <c r="BU213" s="4">
        <f ca="1">IF(Table2[[#This Row],[value of debts]]&gt;Table2[[#This Row],[income]],1,0)</f>
        <v>1</v>
      </c>
      <c r="BV213" s="6"/>
      <c r="BX213" s="4">
        <f ca="1">IF(Table2[[#This Row],[Net worth of person]]&gt;$BY$6,Table2[[#This Row],[age]],0)</f>
        <v>0</v>
      </c>
      <c r="BY213" s="6"/>
    </row>
    <row r="214" spans="2:77" x14ac:dyDescent="0.3">
      <c r="B214">
        <f t="shared" ca="1" si="78"/>
        <v>2</v>
      </c>
      <c r="C214" t="str">
        <f t="shared" ca="1" si="77"/>
        <v>women</v>
      </c>
      <c r="D214">
        <f t="shared" ca="1" si="79"/>
        <v>34</v>
      </c>
      <c r="E214">
        <f t="shared" ca="1" si="80"/>
        <v>2</v>
      </c>
      <c r="F214" t="str">
        <f t="shared" ca="1" si="81"/>
        <v>IT</v>
      </c>
      <c r="G214">
        <f t="shared" ca="1" si="82"/>
        <v>3</v>
      </c>
      <c r="H214">
        <f t="shared" ca="1" si="83"/>
        <v>0</v>
      </c>
      <c r="I214">
        <f t="shared" ca="1" si="84"/>
        <v>0</v>
      </c>
      <c r="J214">
        <f t="shared" ca="1" si="85"/>
        <v>3</v>
      </c>
      <c r="K214">
        <f t="shared" ca="1" si="86"/>
        <v>66892</v>
      </c>
      <c r="L214">
        <f t="shared" ca="1" si="87"/>
        <v>7</v>
      </c>
      <c r="M214" t="str">
        <f t="shared" ca="1" si="88"/>
        <v>Area 7</v>
      </c>
      <c r="N214">
        <f t="shared" ca="1" si="70"/>
        <v>200676</v>
      </c>
      <c r="O214">
        <f t="shared" ca="1" si="89"/>
        <v>163009.61586625525</v>
      </c>
      <c r="P214">
        <f t="shared" ca="1" si="71"/>
        <v>118139.49902113565</v>
      </c>
      <c r="Q214">
        <f t="shared" ca="1" si="90"/>
        <v>37676</v>
      </c>
      <c r="R214">
        <f t="shared" ca="1" si="72"/>
        <v>44970.928089829576</v>
      </c>
      <c r="S214">
        <f t="shared" ca="1" si="73"/>
        <v>55669.513956614785</v>
      </c>
      <c r="T214">
        <f t="shared" ca="1" si="74"/>
        <v>374485.01297775039</v>
      </c>
      <c r="U214">
        <f t="shared" ca="1" si="75"/>
        <v>245656.54395608482</v>
      </c>
      <c r="V214">
        <f t="shared" ca="1" si="76"/>
        <v>128828.46902166557</v>
      </c>
      <c r="X214" s="4">
        <f ca="1">IF(Table2[[#This Row],[Gnder]]="men",1,0)</f>
        <v>0</v>
      </c>
      <c r="Y214" s="5">
        <f ca="1">IF(Table2[[#This Row],[Gnder]]="women",1,0)</f>
        <v>1</v>
      </c>
      <c r="Z214" s="5"/>
      <c r="AA214" s="6"/>
      <c r="AB214" s="5"/>
      <c r="AC214" s="4">
        <f ca="1">IF(Table2[[#This Row],[field of work]]="teaching",1,0)</f>
        <v>0</v>
      </c>
      <c r="AD214" s="5">
        <f ca="1">IF(Table2[[#This Row],[field of work]]="health",1,0)</f>
        <v>0</v>
      </c>
      <c r="AE214" s="5">
        <f ca="1">IF(Table2[[#This Row],[field of work]]="IT",1,0)</f>
        <v>1</v>
      </c>
      <c r="AF214" s="5">
        <f ca="1">IF(Table2[[#This Row],[field of work]]="agriculture",1,0)</f>
        <v>0</v>
      </c>
      <c r="AG214" s="5">
        <f ca="1">IF(Table2[[#This Row],[field of work]]="contruction",1,0)</f>
        <v>0</v>
      </c>
      <c r="AH214" s="5">
        <f ca="1">IF(Table2[[#This Row],[field of work]]="genral work",1,0)</f>
        <v>0</v>
      </c>
      <c r="AI214" s="5"/>
      <c r="AJ214" s="5"/>
      <c r="AK214" s="5"/>
      <c r="AL214" s="5"/>
      <c r="AM214" s="5"/>
      <c r="AN214" s="6"/>
      <c r="AP214" s="16">
        <f t="shared" ca="1" si="91"/>
        <v>39379.833007045214</v>
      </c>
      <c r="AQ214" s="6"/>
      <c r="AR214" s="4">
        <f ca="1">IF(Table2[[#This Row],[Value of a person]]&gt;$AS$6,1,0)</f>
        <v>1</v>
      </c>
      <c r="AS214" s="5"/>
      <c r="AT214" s="5"/>
      <c r="AU214" s="6"/>
      <c r="AV214" s="23">
        <f ca="1">Table2[[#This Row],[Mortage left]]/Table2[[#This Row],[Value of house]]</f>
        <v>0.81230249689178202</v>
      </c>
      <c r="AW214" s="5">
        <f t="shared" ca="1" si="92"/>
        <v>0</v>
      </c>
      <c r="AX214" s="5"/>
      <c r="AY214" s="5"/>
      <c r="AZ214" s="4">
        <f ca="1">IF(Table2[[#This Row],[Area ]]="Area 1",Table2[[#This Row],[income]],0)</f>
        <v>0</v>
      </c>
      <c r="BA214" s="5">
        <f ca="1">IF(Table2[[#This Row],[Area ]]="Area 2",Table2[[#This Row],[income]],0)</f>
        <v>0</v>
      </c>
      <c r="BB214" s="5">
        <f ca="1">IF(Table2[[#This Row],[Area ]]="Area 3",Table2[[#This Row],[income]],0)</f>
        <v>0</v>
      </c>
      <c r="BC214" s="5">
        <f ca="1">IF(Table2[[#This Row],[Area ]]="Area 4",Table2[[#This Row],[income]],0)</f>
        <v>0</v>
      </c>
      <c r="BD214" s="5">
        <f ca="1">IF(Table2[[#This Row],[Area ]]="Area 5",Table2[[#This Row],[income]],0)</f>
        <v>0</v>
      </c>
      <c r="BE214" s="5">
        <f ca="1">IF(Table2[[#This Row],[Area ]]="Area 6",Table2[[#This Row],[income]],0)</f>
        <v>0</v>
      </c>
      <c r="BF214" s="5">
        <f ca="1">IF(Table2[[#This Row],[Area ]]="Area 7",Table2[[#This Row],[income]],0)</f>
        <v>66892</v>
      </c>
      <c r="BG214" s="5">
        <f ca="1">IF(Table2[[#This Row],[Area ]]="Area 8",Table2[[#This Row],[income]],0)</f>
        <v>0</v>
      </c>
      <c r="BH214" s="5">
        <f ca="1">IF(Table2[[#This Row],[Area ]]="Area 9",Table2[[#This Row],[income]],0)</f>
        <v>0</v>
      </c>
      <c r="BI214" s="5">
        <f ca="1">IF(Table2[[#This Row],[Area ]]="Area 10",Table2[[#This Row],[income]],0)</f>
        <v>0</v>
      </c>
      <c r="BJ214" s="5">
        <f ca="1">IF(Table2[[#This Row],[Area ]]="Area 6",Table2[[#This Row],[income]],0)</f>
        <v>0</v>
      </c>
      <c r="BK214" s="5">
        <f ca="1">IF(Table2[[#This Row],[Area ]]="Area 12",Table2[[#This Row],[income]],0)</f>
        <v>0</v>
      </c>
      <c r="BL214" s="5">
        <f ca="1">IF(Table2[[#This Row],[Area ]]="Area 13",Table2[[#This Row],[income]],0)</f>
        <v>0</v>
      </c>
      <c r="BM214" s="6">
        <f ca="1">IF(Table2[[#This Row],[Area ]]="Area 14",Table2[[#This Row],[income]],0)</f>
        <v>0</v>
      </c>
      <c r="BN214" s="4">
        <f ca="1">IF(Table2[[#This Row],[field of work]]="teaching",Table2[[#This Row],[income]],0)</f>
        <v>0</v>
      </c>
      <c r="BO214" s="5">
        <f ca="1">IF(Table2[[#This Row],[field of work]]="health",Table2[[#This Row],[income]],0)</f>
        <v>0</v>
      </c>
      <c r="BP214" s="5">
        <f ca="1">IF(Table2[[#This Row],[field of work]]="IT",Table2[[#This Row],[income]],0)</f>
        <v>66892</v>
      </c>
      <c r="BQ214" s="5">
        <f ca="1">IF(Table2[[#This Row],[field of work]]="agriculture",Table2[[#This Row],[income]],0)</f>
        <v>0</v>
      </c>
      <c r="BR214" s="5">
        <f ca="1">IF(Table2[[#This Row],[field of work]]="contruction",Table2[[#This Row],[income]],0)</f>
        <v>0</v>
      </c>
      <c r="BS214" s="6">
        <f ca="1">IF(Table2[[#This Row],[field of work]]="genral work",Table2[[#This Row],[income]],0)</f>
        <v>0</v>
      </c>
      <c r="BU214" s="4">
        <f ca="1">IF(Table2[[#This Row],[value of debts]]&gt;Table2[[#This Row],[income]],1,0)</f>
        <v>1</v>
      </c>
      <c r="BV214" s="6"/>
      <c r="BX214" s="4">
        <f ca="1">IF(Table2[[#This Row],[Net worth of person]]&gt;$BY$6,Table2[[#This Row],[age]],0)</f>
        <v>34</v>
      </c>
      <c r="BY214" s="6"/>
    </row>
    <row r="215" spans="2:77" x14ac:dyDescent="0.3">
      <c r="B215">
        <f t="shared" ca="1" si="78"/>
        <v>2</v>
      </c>
      <c r="C215" t="str">
        <f t="shared" ca="1" si="77"/>
        <v>women</v>
      </c>
      <c r="D215">
        <f t="shared" ca="1" si="79"/>
        <v>36</v>
      </c>
      <c r="E215">
        <f t="shared" ca="1" si="80"/>
        <v>4</v>
      </c>
      <c r="F215" t="str">
        <f t="shared" ca="1" si="81"/>
        <v>genral work</v>
      </c>
      <c r="G215">
        <f t="shared" ca="1" si="82"/>
        <v>1</v>
      </c>
      <c r="H215">
        <f t="shared" ca="1" si="83"/>
        <v>0</v>
      </c>
      <c r="I215">
        <f t="shared" ca="1" si="84"/>
        <v>1</v>
      </c>
      <c r="J215">
        <f t="shared" ca="1" si="85"/>
        <v>2</v>
      </c>
      <c r="K215">
        <f t="shared" ca="1" si="86"/>
        <v>82948</v>
      </c>
      <c r="L215">
        <f t="shared" ca="1" si="87"/>
        <v>1</v>
      </c>
      <c r="M215" t="str">
        <f t="shared" ca="1" si="88"/>
        <v>Area 1</v>
      </c>
      <c r="N215">
        <f t="shared" ca="1" si="70"/>
        <v>497688</v>
      </c>
      <c r="O215">
        <f t="shared" ca="1" si="89"/>
        <v>419823.93763039546</v>
      </c>
      <c r="P215">
        <f t="shared" ca="1" si="71"/>
        <v>27163.012310952734</v>
      </c>
      <c r="Q215">
        <f t="shared" ca="1" si="90"/>
        <v>11458</v>
      </c>
      <c r="R215">
        <f t="shared" ca="1" si="72"/>
        <v>77405.134388404098</v>
      </c>
      <c r="S215">
        <f t="shared" ca="1" si="73"/>
        <v>13809.013513903757</v>
      </c>
      <c r="T215">
        <f t="shared" ca="1" si="74"/>
        <v>538660.02582485648</v>
      </c>
      <c r="U215">
        <f t="shared" ca="1" si="75"/>
        <v>508687.07201879955</v>
      </c>
      <c r="V215">
        <f t="shared" ca="1" si="76"/>
        <v>29972.953806056932</v>
      </c>
      <c r="X215" s="4">
        <f ca="1">IF(Table2[[#This Row],[Gnder]]="men",1,0)</f>
        <v>0</v>
      </c>
      <c r="Y215" s="5">
        <f ca="1">IF(Table2[[#This Row],[Gnder]]="women",1,0)</f>
        <v>1</v>
      </c>
      <c r="Z215" s="5"/>
      <c r="AA215" s="6"/>
      <c r="AB215" s="5"/>
      <c r="AC215" s="4">
        <f ca="1">IF(Table2[[#This Row],[field of work]]="teaching",1,0)</f>
        <v>0</v>
      </c>
      <c r="AD215" s="5">
        <f ca="1">IF(Table2[[#This Row],[field of work]]="health",1,0)</f>
        <v>0</v>
      </c>
      <c r="AE215" s="5">
        <f ca="1">IF(Table2[[#This Row],[field of work]]="IT",1,0)</f>
        <v>0</v>
      </c>
      <c r="AF215" s="5">
        <f ca="1">IF(Table2[[#This Row],[field of work]]="agriculture",1,0)</f>
        <v>0</v>
      </c>
      <c r="AG215" s="5">
        <f ca="1">IF(Table2[[#This Row],[field of work]]="contruction",1,0)</f>
        <v>0</v>
      </c>
      <c r="AH215" s="5">
        <f ca="1">IF(Table2[[#This Row],[field of work]]="genral work",1,0)</f>
        <v>1</v>
      </c>
      <c r="AI215" s="5"/>
      <c r="AJ215" s="5"/>
      <c r="AK215" s="5"/>
      <c r="AL215" s="5"/>
      <c r="AM215" s="5"/>
      <c r="AN215" s="6"/>
      <c r="AP215" s="16">
        <f t="shared" ca="1" si="91"/>
        <v>13581.506155476367</v>
      </c>
      <c r="AQ215" s="6"/>
      <c r="AR215" s="4">
        <f ca="1">IF(Table2[[#This Row],[Value of a person]]&gt;$AS$6,1,0)</f>
        <v>1</v>
      </c>
      <c r="AS215" s="5"/>
      <c r="AT215" s="5"/>
      <c r="AU215" s="6"/>
      <c r="AV215" s="23">
        <f ca="1">Table2[[#This Row],[Mortage left]]/Table2[[#This Row],[Value of house]]</f>
        <v>0.84354844326243639</v>
      </c>
      <c r="AW215" s="5">
        <f t="shared" ca="1" si="92"/>
        <v>0</v>
      </c>
      <c r="AX215" s="5"/>
      <c r="AY215" s="5"/>
      <c r="AZ215" s="4">
        <f ca="1">IF(Table2[[#This Row],[Area ]]="Area 1",Table2[[#This Row],[income]],0)</f>
        <v>82948</v>
      </c>
      <c r="BA215" s="5">
        <f ca="1">IF(Table2[[#This Row],[Area ]]="Area 2",Table2[[#This Row],[income]],0)</f>
        <v>0</v>
      </c>
      <c r="BB215" s="5">
        <f ca="1">IF(Table2[[#This Row],[Area ]]="Area 3",Table2[[#This Row],[income]],0)</f>
        <v>0</v>
      </c>
      <c r="BC215" s="5">
        <f ca="1">IF(Table2[[#This Row],[Area ]]="Area 4",Table2[[#This Row],[income]],0)</f>
        <v>0</v>
      </c>
      <c r="BD215" s="5">
        <f ca="1">IF(Table2[[#This Row],[Area ]]="Area 5",Table2[[#This Row],[income]],0)</f>
        <v>0</v>
      </c>
      <c r="BE215" s="5">
        <f ca="1">IF(Table2[[#This Row],[Area ]]="Area 6",Table2[[#This Row],[income]],0)</f>
        <v>0</v>
      </c>
      <c r="BF215" s="5">
        <f ca="1">IF(Table2[[#This Row],[Area ]]="Area 7",Table2[[#This Row],[income]],0)</f>
        <v>0</v>
      </c>
      <c r="BG215" s="5">
        <f ca="1">IF(Table2[[#This Row],[Area ]]="Area 8",Table2[[#This Row],[income]],0)</f>
        <v>0</v>
      </c>
      <c r="BH215" s="5">
        <f ca="1">IF(Table2[[#This Row],[Area ]]="Area 9",Table2[[#This Row],[income]],0)</f>
        <v>0</v>
      </c>
      <c r="BI215" s="5">
        <f ca="1">IF(Table2[[#This Row],[Area ]]="Area 10",Table2[[#This Row],[income]],0)</f>
        <v>0</v>
      </c>
      <c r="BJ215" s="5">
        <f ca="1">IF(Table2[[#This Row],[Area ]]="Area 6",Table2[[#This Row],[income]],0)</f>
        <v>0</v>
      </c>
      <c r="BK215" s="5">
        <f ca="1">IF(Table2[[#This Row],[Area ]]="Area 12",Table2[[#This Row],[income]],0)</f>
        <v>0</v>
      </c>
      <c r="BL215" s="5">
        <f ca="1">IF(Table2[[#This Row],[Area ]]="Area 13",Table2[[#This Row],[income]],0)</f>
        <v>0</v>
      </c>
      <c r="BM215" s="6">
        <f ca="1">IF(Table2[[#This Row],[Area ]]="Area 14",Table2[[#This Row],[income]],0)</f>
        <v>0</v>
      </c>
      <c r="BN215" s="4">
        <f ca="1">IF(Table2[[#This Row],[field of work]]="teaching",Table2[[#This Row],[income]],0)</f>
        <v>0</v>
      </c>
      <c r="BO215" s="5">
        <f ca="1">IF(Table2[[#This Row],[field of work]]="health",Table2[[#This Row],[income]],0)</f>
        <v>0</v>
      </c>
      <c r="BP215" s="5">
        <f ca="1">IF(Table2[[#This Row],[field of work]]="IT",Table2[[#This Row],[income]],0)</f>
        <v>0</v>
      </c>
      <c r="BQ215" s="5">
        <f ca="1">IF(Table2[[#This Row],[field of work]]="agriculture",Table2[[#This Row],[income]],0)</f>
        <v>0</v>
      </c>
      <c r="BR215" s="5">
        <f ca="1">IF(Table2[[#This Row],[field of work]]="contruction",Table2[[#This Row],[income]],0)</f>
        <v>0</v>
      </c>
      <c r="BS215" s="6">
        <f ca="1">IF(Table2[[#This Row],[field of work]]="genral work",Table2[[#This Row],[income]],0)</f>
        <v>82948</v>
      </c>
      <c r="BU215" s="4">
        <f ca="1">IF(Table2[[#This Row],[value of debts]]&gt;Table2[[#This Row],[income]],1,0)</f>
        <v>1</v>
      </c>
      <c r="BV215" s="6"/>
      <c r="BX215" s="4">
        <f ca="1">IF(Table2[[#This Row],[Net worth of person]]&gt;$BY$6,Table2[[#This Row],[age]],0)</f>
        <v>0</v>
      </c>
      <c r="BY215" s="6"/>
    </row>
    <row r="216" spans="2:77" x14ac:dyDescent="0.3">
      <c r="B216">
        <f t="shared" ca="1" si="78"/>
        <v>1</v>
      </c>
      <c r="C216" t="str">
        <f t="shared" ca="1" si="77"/>
        <v>men</v>
      </c>
      <c r="D216">
        <f t="shared" ca="1" si="79"/>
        <v>32</v>
      </c>
      <c r="E216">
        <f t="shared" ca="1" si="80"/>
        <v>4</v>
      </c>
      <c r="F216" t="str">
        <f t="shared" ca="1" si="81"/>
        <v>genral work</v>
      </c>
      <c r="G216">
        <f t="shared" ca="1" si="82"/>
        <v>5</v>
      </c>
      <c r="H216">
        <f t="shared" ca="1" si="83"/>
        <v>0</v>
      </c>
      <c r="I216">
        <f t="shared" ca="1" si="84"/>
        <v>1</v>
      </c>
      <c r="J216">
        <f t="shared" ca="1" si="85"/>
        <v>2</v>
      </c>
      <c r="K216">
        <f t="shared" ca="1" si="86"/>
        <v>72745</v>
      </c>
      <c r="L216">
        <f t="shared" ca="1" si="87"/>
        <v>9</v>
      </c>
      <c r="M216" t="str">
        <f t="shared" ca="1" si="88"/>
        <v>Area 9</v>
      </c>
      <c r="N216">
        <f t="shared" ca="1" si="70"/>
        <v>218235</v>
      </c>
      <c r="O216">
        <f t="shared" ca="1" si="89"/>
        <v>125103.92419323852</v>
      </c>
      <c r="P216">
        <f t="shared" ca="1" si="71"/>
        <v>114272.53664168692</v>
      </c>
      <c r="Q216">
        <f t="shared" ca="1" si="90"/>
        <v>17799</v>
      </c>
      <c r="R216">
        <f t="shared" ca="1" si="72"/>
        <v>113702.74535832561</v>
      </c>
      <c r="S216">
        <f t="shared" ca="1" si="73"/>
        <v>78578.435475034057</v>
      </c>
      <c r="T216">
        <f t="shared" ca="1" si="74"/>
        <v>411085.97211672098</v>
      </c>
      <c r="U216">
        <f t="shared" ca="1" si="75"/>
        <v>256605.66955156415</v>
      </c>
      <c r="V216">
        <f t="shared" ca="1" si="76"/>
        <v>154480.30256515683</v>
      </c>
      <c r="X216" s="4">
        <f ca="1">IF(Table2[[#This Row],[Gnder]]="men",1,0)</f>
        <v>1</v>
      </c>
      <c r="Y216" s="5">
        <f ca="1">IF(Table2[[#This Row],[Gnder]]="women",1,0)</f>
        <v>0</v>
      </c>
      <c r="Z216" s="5"/>
      <c r="AA216" s="6"/>
      <c r="AB216" s="5"/>
      <c r="AC216" s="4">
        <f ca="1">IF(Table2[[#This Row],[field of work]]="teaching",1,0)</f>
        <v>0</v>
      </c>
      <c r="AD216" s="5">
        <f ca="1">IF(Table2[[#This Row],[field of work]]="health",1,0)</f>
        <v>0</v>
      </c>
      <c r="AE216" s="5">
        <f ca="1">IF(Table2[[#This Row],[field of work]]="IT",1,0)</f>
        <v>0</v>
      </c>
      <c r="AF216" s="5">
        <f ca="1">IF(Table2[[#This Row],[field of work]]="agriculture",1,0)</f>
        <v>0</v>
      </c>
      <c r="AG216" s="5">
        <f ca="1">IF(Table2[[#This Row],[field of work]]="contruction",1,0)</f>
        <v>0</v>
      </c>
      <c r="AH216" s="5">
        <f ca="1">IF(Table2[[#This Row],[field of work]]="genral work",1,0)</f>
        <v>1</v>
      </c>
      <c r="AI216" s="5"/>
      <c r="AJ216" s="5"/>
      <c r="AK216" s="5"/>
      <c r="AL216" s="5"/>
      <c r="AM216" s="5"/>
      <c r="AN216" s="6"/>
      <c r="AP216" s="16">
        <f t="shared" ca="1" si="91"/>
        <v>57136.268320843461</v>
      </c>
      <c r="AQ216" s="6"/>
      <c r="AR216" s="4">
        <f ca="1">IF(Table2[[#This Row],[Value of a person]]&gt;$AS$6,1,0)</f>
        <v>1</v>
      </c>
      <c r="AS216" s="5"/>
      <c r="AT216" s="5"/>
      <c r="AU216" s="6"/>
      <c r="AV216" s="23">
        <f ca="1">Table2[[#This Row],[Mortage left]]/Table2[[#This Row],[Value of house]]</f>
        <v>0.57325325540467165</v>
      </c>
      <c r="AW216" s="5">
        <f t="shared" ca="1" si="92"/>
        <v>0</v>
      </c>
      <c r="AX216" s="5"/>
      <c r="AY216" s="5"/>
      <c r="AZ216" s="4">
        <f ca="1">IF(Table2[[#This Row],[Area ]]="Area 1",Table2[[#This Row],[income]],0)</f>
        <v>0</v>
      </c>
      <c r="BA216" s="5">
        <f ca="1">IF(Table2[[#This Row],[Area ]]="Area 2",Table2[[#This Row],[income]],0)</f>
        <v>0</v>
      </c>
      <c r="BB216" s="5">
        <f ca="1">IF(Table2[[#This Row],[Area ]]="Area 3",Table2[[#This Row],[income]],0)</f>
        <v>0</v>
      </c>
      <c r="BC216" s="5">
        <f ca="1">IF(Table2[[#This Row],[Area ]]="Area 4",Table2[[#This Row],[income]],0)</f>
        <v>0</v>
      </c>
      <c r="BD216" s="5">
        <f ca="1">IF(Table2[[#This Row],[Area ]]="Area 5",Table2[[#This Row],[income]],0)</f>
        <v>0</v>
      </c>
      <c r="BE216" s="5">
        <f ca="1">IF(Table2[[#This Row],[Area ]]="Area 6",Table2[[#This Row],[income]],0)</f>
        <v>0</v>
      </c>
      <c r="BF216" s="5">
        <f ca="1">IF(Table2[[#This Row],[Area ]]="Area 7",Table2[[#This Row],[income]],0)</f>
        <v>0</v>
      </c>
      <c r="BG216" s="5">
        <f ca="1">IF(Table2[[#This Row],[Area ]]="Area 8",Table2[[#This Row],[income]],0)</f>
        <v>0</v>
      </c>
      <c r="BH216" s="5">
        <f ca="1">IF(Table2[[#This Row],[Area ]]="Area 9",Table2[[#This Row],[income]],0)</f>
        <v>72745</v>
      </c>
      <c r="BI216" s="5">
        <f ca="1">IF(Table2[[#This Row],[Area ]]="Area 10",Table2[[#This Row],[income]],0)</f>
        <v>0</v>
      </c>
      <c r="BJ216" s="5">
        <f ca="1">IF(Table2[[#This Row],[Area ]]="Area 6",Table2[[#This Row],[income]],0)</f>
        <v>0</v>
      </c>
      <c r="BK216" s="5">
        <f ca="1">IF(Table2[[#This Row],[Area ]]="Area 12",Table2[[#This Row],[income]],0)</f>
        <v>0</v>
      </c>
      <c r="BL216" s="5">
        <f ca="1">IF(Table2[[#This Row],[Area ]]="Area 13",Table2[[#This Row],[income]],0)</f>
        <v>0</v>
      </c>
      <c r="BM216" s="6">
        <f ca="1">IF(Table2[[#This Row],[Area ]]="Area 14",Table2[[#This Row],[income]],0)</f>
        <v>0</v>
      </c>
      <c r="BN216" s="4">
        <f ca="1">IF(Table2[[#This Row],[field of work]]="teaching",Table2[[#This Row],[income]],0)</f>
        <v>0</v>
      </c>
      <c r="BO216" s="5">
        <f ca="1">IF(Table2[[#This Row],[field of work]]="health",Table2[[#This Row],[income]],0)</f>
        <v>0</v>
      </c>
      <c r="BP216" s="5">
        <f ca="1">IF(Table2[[#This Row],[field of work]]="IT",Table2[[#This Row],[income]],0)</f>
        <v>0</v>
      </c>
      <c r="BQ216" s="5">
        <f ca="1">IF(Table2[[#This Row],[field of work]]="agriculture",Table2[[#This Row],[income]],0)</f>
        <v>0</v>
      </c>
      <c r="BR216" s="5">
        <f ca="1">IF(Table2[[#This Row],[field of work]]="contruction",Table2[[#This Row],[income]],0)</f>
        <v>0</v>
      </c>
      <c r="BS216" s="6">
        <f ca="1">IF(Table2[[#This Row],[field of work]]="genral work",Table2[[#This Row],[income]],0)</f>
        <v>72745</v>
      </c>
      <c r="BU216" s="4">
        <f ca="1">IF(Table2[[#This Row],[value of debts]]&gt;Table2[[#This Row],[income]],1,0)</f>
        <v>1</v>
      </c>
      <c r="BV216" s="6"/>
      <c r="BX216" s="4">
        <f ca="1">IF(Table2[[#This Row],[Net worth of person]]&gt;$BY$6,Table2[[#This Row],[age]],0)</f>
        <v>32</v>
      </c>
      <c r="BY216" s="6"/>
    </row>
    <row r="217" spans="2:77" x14ac:dyDescent="0.3">
      <c r="B217">
        <f t="shared" ca="1" si="78"/>
        <v>1</v>
      </c>
      <c r="C217" t="str">
        <f t="shared" ca="1" si="77"/>
        <v>men</v>
      </c>
      <c r="D217">
        <f t="shared" ca="1" si="79"/>
        <v>41</v>
      </c>
      <c r="E217">
        <f t="shared" ca="1" si="80"/>
        <v>6</v>
      </c>
      <c r="F217" t="str">
        <f t="shared" ca="1" si="81"/>
        <v>contruction</v>
      </c>
      <c r="G217">
        <f t="shared" ca="1" si="82"/>
        <v>2</v>
      </c>
      <c r="H217">
        <f t="shared" ca="1" si="83"/>
        <v>0</v>
      </c>
      <c r="I217">
        <f t="shared" ca="1" si="84"/>
        <v>4</v>
      </c>
      <c r="J217">
        <f t="shared" ca="1" si="85"/>
        <v>3</v>
      </c>
      <c r="K217">
        <f t="shared" ca="1" si="86"/>
        <v>43700</v>
      </c>
      <c r="L217">
        <f t="shared" ca="1" si="87"/>
        <v>11</v>
      </c>
      <c r="M217" t="str">
        <f t="shared" ca="1" si="88"/>
        <v>Area 11</v>
      </c>
      <c r="N217">
        <f t="shared" ca="1" si="70"/>
        <v>262200</v>
      </c>
      <c r="O217">
        <f t="shared" ca="1" si="89"/>
        <v>213492.44734045042</v>
      </c>
      <c r="P217">
        <f t="shared" ca="1" si="71"/>
        <v>59270.352001717212</v>
      </c>
      <c r="Q217">
        <f t="shared" ca="1" si="90"/>
        <v>3471</v>
      </c>
      <c r="R217">
        <f t="shared" ca="1" si="72"/>
        <v>17210.337952211819</v>
      </c>
      <c r="S217">
        <f t="shared" ca="1" si="73"/>
        <v>25398.924030947273</v>
      </c>
      <c r="T217">
        <f t="shared" ca="1" si="74"/>
        <v>346869.27603266446</v>
      </c>
      <c r="U217">
        <f t="shared" ca="1" si="75"/>
        <v>234173.78529266224</v>
      </c>
      <c r="V217">
        <f t="shared" ca="1" si="76"/>
        <v>112695.49074000222</v>
      </c>
      <c r="X217" s="4">
        <f ca="1">IF(Table2[[#This Row],[Gnder]]="men",1,0)</f>
        <v>1</v>
      </c>
      <c r="Y217" s="5">
        <f ca="1">IF(Table2[[#This Row],[Gnder]]="women",1,0)</f>
        <v>0</v>
      </c>
      <c r="Z217" s="5"/>
      <c r="AA217" s="6"/>
      <c r="AB217" s="5"/>
      <c r="AC217" s="4">
        <f ca="1">IF(Table2[[#This Row],[field of work]]="teaching",1,0)</f>
        <v>0</v>
      </c>
      <c r="AD217" s="5">
        <f ca="1">IF(Table2[[#This Row],[field of work]]="health",1,0)</f>
        <v>0</v>
      </c>
      <c r="AE217" s="5">
        <f ca="1">IF(Table2[[#This Row],[field of work]]="IT",1,0)</f>
        <v>0</v>
      </c>
      <c r="AF217" s="5">
        <f ca="1">IF(Table2[[#This Row],[field of work]]="agriculture",1,0)</f>
        <v>0</v>
      </c>
      <c r="AG217" s="5">
        <f ca="1">IF(Table2[[#This Row],[field of work]]="contruction",1,0)</f>
        <v>1</v>
      </c>
      <c r="AH217" s="5">
        <f ca="1">IF(Table2[[#This Row],[field of work]]="genral work",1,0)</f>
        <v>0</v>
      </c>
      <c r="AI217" s="5"/>
      <c r="AJ217" s="5"/>
      <c r="AK217" s="5"/>
      <c r="AL217" s="5"/>
      <c r="AM217" s="5"/>
      <c r="AN217" s="6"/>
      <c r="AP217" s="16">
        <f t="shared" ca="1" si="91"/>
        <v>19756.784000572403</v>
      </c>
      <c r="AQ217" s="6"/>
      <c r="AR217" s="4">
        <f ca="1">IF(Table2[[#This Row],[Value of a person]]&gt;$AS$6,1,0)</f>
        <v>1</v>
      </c>
      <c r="AS217" s="5"/>
      <c r="AT217" s="5"/>
      <c r="AU217" s="6"/>
      <c r="AV217" s="23">
        <f ca="1">Table2[[#This Row],[Mortage left]]/Table2[[#This Row],[Value of house]]</f>
        <v>0.81423511571491392</v>
      </c>
      <c r="AW217" s="5">
        <f t="shared" ca="1" si="92"/>
        <v>0</v>
      </c>
      <c r="AX217" s="5"/>
      <c r="AY217" s="5"/>
      <c r="AZ217" s="4">
        <f ca="1">IF(Table2[[#This Row],[Area ]]="Area 1",Table2[[#This Row],[income]],0)</f>
        <v>0</v>
      </c>
      <c r="BA217" s="5">
        <f ca="1">IF(Table2[[#This Row],[Area ]]="Area 2",Table2[[#This Row],[income]],0)</f>
        <v>0</v>
      </c>
      <c r="BB217" s="5">
        <f ca="1">IF(Table2[[#This Row],[Area ]]="Area 3",Table2[[#This Row],[income]],0)</f>
        <v>0</v>
      </c>
      <c r="BC217" s="5">
        <f ca="1">IF(Table2[[#This Row],[Area ]]="Area 4",Table2[[#This Row],[income]],0)</f>
        <v>0</v>
      </c>
      <c r="BD217" s="5">
        <f ca="1">IF(Table2[[#This Row],[Area ]]="Area 5",Table2[[#This Row],[income]],0)</f>
        <v>0</v>
      </c>
      <c r="BE217" s="5">
        <f ca="1">IF(Table2[[#This Row],[Area ]]="Area 6",Table2[[#This Row],[income]],0)</f>
        <v>0</v>
      </c>
      <c r="BF217" s="5">
        <f ca="1">IF(Table2[[#This Row],[Area ]]="Area 7",Table2[[#This Row],[income]],0)</f>
        <v>0</v>
      </c>
      <c r="BG217" s="5">
        <f ca="1">IF(Table2[[#This Row],[Area ]]="Area 8",Table2[[#This Row],[income]],0)</f>
        <v>0</v>
      </c>
      <c r="BH217" s="5">
        <f ca="1">IF(Table2[[#This Row],[Area ]]="Area 9",Table2[[#This Row],[income]],0)</f>
        <v>0</v>
      </c>
      <c r="BI217" s="5">
        <f ca="1">IF(Table2[[#This Row],[Area ]]="Area 10",Table2[[#This Row],[income]],0)</f>
        <v>0</v>
      </c>
      <c r="BJ217" s="5">
        <f ca="1">IF(Table2[[#This Row],[Area ]]="Area 6",Table2[[#This Row],[income]],0)</f>
        <v>0</v>
      </c>
      <c r="BK217" s="5">
        <f ca="1">IF(Table2[[#This Row],[Area ]]="Area 12",Table2[[#This Row],[income]],0)</f>
        <v>0</v>
      </c>
      <c r="BL217" s="5">
        <f ca="1">IF(Table2[[#This Row],[Area ]]="Area 13",Table2[[#This Row],[income]],0)</f>
        <v>0</v>
      </c>
      <c r="BM217" s="6">
        <f ca="1">IF(Table2[[#This Row],[Area ]]="Area 14",Table2[[#This Row],[income]],0)</f>
        <v>0</v>
      </c>
      <c r="BN217" s="4">
        <f ca="1">IF(Table2[[#This Row],[field of work]]="teaching",Table2[[#This Row],[income]],0)</f>
        <v>0</v>
      </c>
      <c r="BO217" s="5">
        <f ca="1">IF(Table2[[#This Row],[field of work]]="health",Table2[[#This Row],[income]],0)</f>
        <v>0</v>
      </c>
      <c r="BP217" s="5">
        <f ca="1">IF(Table2[[#This Row],[field of work]]="IT",Table2[[#This Row],[income]],0)</f>
        <v>0</v>
      </c>
      <c r="BQ217" s="5">
        <f ca="1">IF(Table2[[#This Row],[field of work]]="agriculture",Table2[[#This Row],[income]],0)</f>
        <v>0</v>
      </c>
      <c r="BR217" s="5">
        <f ca="1">IF(Table2[[#This Row],[field of work]]="contruction",Table2[[#This Row],[income]],0)</f>
        <v>43700</v>
      </c>
      <c r="BS217" s="6">
        <f ca="1">IF(Table2[[#This Row],[field of work]]="genral work",Table2[[#This Row],[income]],0)</f>
        <v>0</v>
      </c>
      <c r="BU217" s="4">
        <f ca="1">IF(Table2[[#This Row],[value of debts]]&gt;Table2[[#This Row],[income]],1,0)</f>
        <v>1</v>
      </c>
      <c r="BV217" s="6"/>
      <c r="BX217" s="4">
        <f ca="1">IF(Table2[[#This Row],[Net worth of person]]&gt;$BY$6,Table2[[#This Row],[age]],0)</f>
        <v>41</v>
      </c>
      <c r="BY217" s="6"/>
    </row>
    <row r="218" spans="2:77" x14ac:dyDescent="0.3">
      <c r="B218">
        <f t="shared" ca="1" si="78"/>
        <v>2</v>
      </c>
      <c r="C218" t="str">
        <f t="shared" ca="1" si="77"/>
        <v>women</v>
      </c>
      <c r="D218">
        <f t="shared" ca="1" si="79"/>
        <v>30</v>
      </c>
      <c r="E218">
        <f t="shared" ca="1" si="80"/>
        <v>5</v>
      </c>
      <c r="F218" t="str">
        <f t="shared" ca="1" si="81"/>
        <v>agriculture</v>
      </c>
      <c r="G218">
        <f t="shared" ca="1" si="82"/>
        <v>4</v>
      </c>
      <c r="H218">
        <f t="shared" ca="1" si="83"/>
        <v>0</v>
      </c>
      <c r="I218">
        <f t="shared" ca="1" si="84"/>
        <v>4</v>
      </c>
      <c r="J218">
        <f t="shared" ca="1" si="85"/>
        <v>1</v>
      </c>
      <c r="K218">
        <f t="shared" ca="1" si="86"/>
        <v>87394</v>
      </c>
      <c r="L218">
        <f t="shared" ca="1" si="87"/>
        <v>10</v>
      </c>
      <c r="M218" t="str">
        <f t="shared" ca="1" si="88"/>
        <v>Area 10</v>
      </c>
      <c r="N218">
        <f t="shared" ref="N218:N281" ca="1" si="93">K218*RANDBETWEEN(3,6)</f>
        <v>349576</v>
      </c>
      <c r="O218">
        <f t="shared" ca="1" si="89"/>
        <v>307711.1079481339</v>
      </c>
      <c r="P218">
        <f t="shared" ref="P218:P281" ca="1" si="94">J218*K218*RAND()</f>
        <v>5513.7128508726591</v>
      </c>
      <c r="Q218">
        <f t="shared" ca="1" si="90"/>
        <v>3928</v>
      </c>
      <c r="R218">
        <f t="shared" ref="R218:R281" ca="1" si="95">K218*RAND()*2</f>
        <v>115700.71377433742</v>
      </c>
      <c r="S218">
        <f t="shared" ref="S218:S281" ca="1" si="96">RAND()*K218*1.5</f>
        <v>81809.45193289718</v>
      </c>
      <c r="T218">
        <f t="shared" ref="T218:T281" ca="1" si="97">N218+P218+S218</f>
        <v>436899.16478376987</v>
      </c>
      <c r="U218">
        <f t="shared" ref="U218:U281" ca="1" si="98">O218+Q218+R218</f>
        <v>427339.82172247133</v>
      </c>
      <c r="V218">
        <f t="shared" ref="V218:V281" ca="1" si="99">T218-U218</f>
        <v>9559.3430612985394</v>
      </c>
      <c r="X218" s="4">
        <f ca="1">IF(Table2[[#This Row],[Gnder]]="men",1,0)</f>
        <v>0</v>
      </c>
      <c r="Y218" s="5">
        <f ca="1">IF(Table2[[#This Row],[Gnder]]="women",1,0)</f>
        <v>1</v>
      </c>
      <c r="Z218" s="5"/>
      <c r="AA218" s="6"/>
      <c r="AB218" s="5"/>
      <c r="AC218" s="4">
        <f ca="1">IF(Table2[[#This Row],[field of work]]="teaching",1,0)</f>
        <v>0</v>
      </c>
      <c r="AD218" s="5">
        <f ca="1">IF(Table2[[#This Row],[field of work]]="health",1,0)</f>
        <v>0</v>
      </c>
      <c r="AE218" s="5">
        <f ca="1">IF(Table2[[#This Row],[field of work]]="IT",1,0)</f>
        <v>0</v>
      </c>
      <c r="AF218" s="5">
        <f ca="1">IF(Table2[[#This Row],[field of work]]="agriculture",1,0)</f>
        <v>1</v>
      </c>
      <c r="AG218" s="5">
        <f ca="1">IF(Table2[[#This Row],[field of work]]="contruction",1,0)</f>
        <v>0</v>
      </c>
      <c r="AH218" s="5">
        <f ca="1">IF(Table2[[#This Row],[field of work]]="genral work",1,0)</f>
        <v>0</v>
      </c>
      <c r="AI218" s="5"/>
      <c r="AJ218" s="5"/>
      <c r="AK218" s="5"/>
      <c r="AL218" s="5"/>
      <c r="AM218" s="5"/>
      <c r="AN218" s="6"/>
      <c r="AP218" s="16">
        <f t="shared" ca="1" si="91"/>
        <v>5513.7128508726591</v>
      </c>
      <c r="AQ218" s="6"/>
      <c r="AR218" s="4">
        <f ca="1">IF(Table2[[#This Row],[Value of a person]]&gt;$AS$6,1,0)</f>
        <v>1</v>
      </c>
      <c r="AS218" s="5"/>
      <c r="AT218" s="5"/>
      <c r="AU218" s="6"/>
      <c r="AV218" s="23">
        <f ca="1">Table2[[#This Row],[Mortage left]]/Table2[[#This Row],[Value of house]]</f>
        <v>0.88024094316581769</v>
      </c>
      <c r="AW218" s="5">
        <f t="shared" ca="1" si="92"/>
        <v>0</v>
      </c>
      <c r="AX218" s="5"/>
      <c r="AY218" s="5"/>
      <c r="AZ218" s="4">
        <f ca="1">IF(Table2[[#This Row],[Area ]]="Area 1",Table2[[#This Row],[income]],0)</f>
        <v>0</v>
      </c>
      <c r="BA218" s="5">
        <f ca="1">IF(Table2[[#This Row],[Area ]]="Area 2",Table2[[#This Row],[income]],0)</f>
        <v>0</v>
      </c>
      <c r="BB218" s="5">
        <f ca="1">IF(Table2[[#This Row],[Area ]]="Area 3",Table2[[#This Row],[income]],0)</f>
        <v>0</v>
      </c>
      <c r="BC218" s="5">
        <f ca="1">IF(Table2[[#This Row],[Area ]]="Area 4",Table2[[#This Row],[income]],0)</f>
        <v>0</v>
      </c>
      <c r="BD218" s="5">
        <f ca="1">IF(Table2[[#This Row],[Area ]]="Area 5",Table2[[#This Row],[income]],0)</f>
        <v>0</v>
      </c>
      <c r="BE218" s="5">
        <f ca="1">IF(Table2[[#This Row],[Area ]]="Area 6",Table2[[#This Row],[income]],0)</f>
        <v>0</v>
      </c>
      <c r="BF218" s="5">
        <f ca="1">IF(Table2[[#This Row],[Area ]]="Area 7",Table2[[#This Row],[income]],0)</f>
        <v>0</v>
      </c>
      <c r="BG218" s="5">
        <f ca="1">IF(Table2[[#This Row],[Area ]]="Area 8",Table2[[#This Row],[income]],0)</f>
        <v>0</v>
      </c>
      <c r="BH218" s="5">
        <f ca="1">IF(Table2[[#This Row],[Area ]]="Area 9",Table2[[#This Row],[income]],0)</f>
        <v>0</v>
      </c>
      <c r="BI218" s="5">
        <f ca="1">IF(Table2[[#This Row],[Area ]]="Area 10",Table2[[#This Row],[income]],0)</f>
        <v>87394</v>
      </c>
      <c r="BJ218" s="5">
        <f ca="1">IF(Table2[[#This Row],[Area ]]="Area 6",Table2[[#This Row],[income]],0)</f>
        <v>0</v>
      </c>
      <c r="BK218" s="5">
        <f ca="1">IF(Table2[[#This Row],[Area ]]="Area 12",Table2[[#This Row],[income]],0)</f>
        <v>0</v>
      </c>
      <c r="BL218" s="5">
        <f ca="1">IF(Table2[[#This Row],[Area ]]="Area 13",Table2[[#This Row],[income]],0)</f>
        <v>0</v>
      </c>
      <c r="BM218" s="6">
        <f ca="1">IF(Table2[[#This Row],[Area ]]="Area 14",Table2[[#This Row],[income]],0)</f>
        <v>0</v>
      </c>
      <c r="BN218" s="4">
        <f ca="1">IF(Table2[[#This Row],[field of work]]="teaching",Table2[[#This Row],[income]],0)</f>
        <v>0</v>
      </c>
      <c r="BO218" s="5">
        <f ca="1">IF(Table2[[#This Row],[field of work]]="health",Table2[[#This Row],[income]],0)</f>
        <v>0</v>
      </c>
      <c r="BP218" s="5">
        <f ca="1">IF(Table2[[#This Row],[field of work]]="IT",Table2[[#This Row],[income]],0)</f>
        <v>0</v>
      </c>
      <c r="BQ218" s="5">
        <f ca="1">IF(Table2[[#This Row],[field of work]]="agriculture",Table2[[#This Row],[income]],0)</f>
        <v>87394</v>
      </c>
      <c r="BR218" s="5">
        <f ca="1">IF(Table2[[#This Row],[field of work]]="contruction",Table2[[#This Row],[income]],0)</f>
        <v>0</v>
      </c>
      <c r="BS218" s="6">
        <f ca="1">IF(Table2[[#This Row],[field of work]]="genral work",Table2[[#This Row],[income]],0)</f>
        <v>0</v>
      </c>
      <c r="BU218" s="4">
        <f ca="1">IF(Table2[[#This Row],[value of debts]]&gt;Table2[[#This Row],[income]],1,0)</f>
        <v>1</v>
      </c>
      <c r="BV218" s="6"/>
      <c r="BX218" s="4">
        <f ca="1">IF(Table2[[#This Row],[Net worth of person]]&gt;$BY$6,Table2[[#This Row],[age]],0)</f>
        <v>0</v>
      </c>
      <c r="BY218" s="6"/>
    </row>
    <row r="219" spans="2:77" x14ac:dyDescent="0.3">
      <c r="B219">
        <f t="shared" ca="1" si="78"/>
        <v>2</v>
      </c>
      <c r="C219" t="str">
        <f t="shared" ca="1" si="77"/>
        <v>women</v>
      </c>
      <c r="D219">
        <f t="shared" ca="1" si="79"/>
        <v>38</v>
      </c>
      <c r="E219">
        <f t="shared" ca="1" si="80"/>
        <v>6</v>
      </c>
      <c r="F219" t="str">
        <f t="shared" ca="1" si="81"/>
        <v>contruction</v>
      </c>
      <c r="G219">
        <f t="shared" ca="1" si="82"/>
        <v>5</v>
      </c>
      <c r="H219">
        <f t="shared" ca="1" si="83"/>
        <v>0</v>
      </c>
      <c r="I219">
        <f t="shared" ca="1" si="84"/>
        <v>0</v>
      </c>
      <c r="J219">
        <f t="shared" ca="1" si="85"/>
        <v>3</v>
      </c>
      <c r="K219">
        <f t="shared" ca="1" si="86"/>
        <v>60374</v>
      </c>
      <c r="L219">
        <f t="shared" ca="1" si="87"/>
        <v>13</v>
      </c>
      <c r="M219" t="str">
        <f t="shared" ca="1" si="88"/>
        <v>Area 13</v>
      </c>
      <c r="N219">
        <f t="shared" ca="1" si="93"/>
        <v>362244</v>
      </c>
      <c r="O219">
        <f t="shared" ca="1" si="89"/>
        <v>281146.23831375421</v>
      </c>
      <c r="P219">
        <f t="shared" ca="1" si="94"/>
        <v>45622.941250580137</v>
      </c>
      <c r="Q219">
        <f t="shared" ca="1" si="90"/>
        <v>26804</v>
      </c>
      <c r="R219">
        <f t="shared" ca="1" si="95"/>
        <v>14293.167206496681</v>
      </c>
      <c r="S219">
        <f t="shared" ca="1" si="96"/>
        <v>29613.742531059223</v>
      </c>
      <c r="T219">
        <f t="shared" ca="1" si="97"/>
        <v>437480.68378163932</v>
      </c>
      <c r="U219">
        <f t="shared" ca="1" si="98"/>
        <v>322243.4055202509</v>
      </c>
      <c r="V219">
        <f t="shared" ca="1" si="99"/>
        <v>115237.27826138842</v>
      </c>
      <c r="X219" s="4">
        <f ca="1">IF(Table2[[#This Row],[Gnder]]="men",1,0)</f>
        <v>0</v>
      </c>
      <c r="Y219" s="5">
        <f ca="1">IF(Table2[[#This Row],[Gnder]]="women",1,0)</f>
        <v>1</v>
      </c>
      <c r="Z219" s="5"/>
      <c r="AA219" s="6"/>
      <c r="AB219" s="5"/>
      <c r="AC219" s="4">
        <f ca="1">IF(Table2[[#This Row],[field of work]]="teaching",1,0)</f>
        <v>0</v>
      </c>
      <c r="AD219" s="5">
        <f ca="1">IF(Table2[[#This Row],[field of work]]="health",1,0)</f>
        <v>0</v>
      </c>
      <c r="AE219" s="5">
        <f ca="1">IF(Table2[[#This Row],[field of work]]="IT",1,0)</f>
        <v>0</v>
      </c>
      <c r="AF219" s="5">
        <f ca="1">IF(Table2[[#This Row],[field of work]]="agriculture",1,0)</f>
        <v>0</v>
      </c>
      <c r="AG219" s="5">
        <f ca="1">IF(Table2[[#This Row],[field of work]]="contruction",1,0)</f>
        <v>1</v>
      </c>
      <c r="AH219" s="5">
        <f ca="1">IF(Table2[[#This Row],[field of work]]="genral work",1,0)</f>
        <v>0</v>
      </c>
      <c r="AI219" s="5"/>
      <c r="AJ219" s="5"/>
      <c r="AK219" s="5"/>
      <c r="AL219" s="5"/>
      <c r="AM219" s="5"/>
      <c r="AN219" s="6"/>
      <c r="AP219" s="16">
        <f t="shared" ca="1" si="91"/>
        <v>15207.647083526712</v>
      </c>
      <c r="AQ219" s="6"/>
      <c r="AR219" s="4">
        <f ca="1">IF(Table2[[#This Row],[Value of a person]]&gt;$AS$6,1,0)</f>
        <v>1</v>
      </c>
      <c r="AS219" s="5"/>
      <c r="AT219" s="5"/>
      <c r="AU219" s="6"/>
      <c r="AV219" s="23">
        <f ca="1">Table2[[#This Row],[Mortage left]]/Table2[[#This Row],[Value of house]]</f>
        <v>0.77612393390574919</v>
      </c>
      <c r="AW219" s="5">
        <f t="shared" ca="1" si="92"/>
        <v>0</v>
      </c>
      <c r="AX219" s="5"/>
      <c r="AY219" s="5"/>
      <c r="AZ219" s="4">
        <f ca="1">IF(Table2[[#This Row],[Area ]]="Area 1",Table2[[#This Row],[income]],0)</f>
        <v>0</v>
      </c>
      <c r="BA219" s="5">
        <f ca="1">IF(Table2[[#This Row],[Area ]]="Area 2",Table2[[#This Row],[income]],0)</f>
        <v>0</v>
      </c>
      <c r="BB219" s="5">
        <f ca="1">IF(Table2[[#This Row],[Area ]]="Area 3",Table2[[#This Row],[income]],0)</f>
        <v>0</v>
      </c>
      <c r="BC219" s="5">
        <f ca="1">IF(Table2[[#This Row],[Area ]]="Area 4",Table2[[#This Row],[income]],0)</f>
        <v>0</v>
      </c>
      <c r="BD219" s="5">
        <f ca="1">IF(Table2[[#This Row],[Area ]]="Area 5",Table2[[#This Row],[income]],0)</f>
        <v>0</v>
      </c>
      <c r="BE219" s="5">
        <f ca="1">IF(Table2[[#This Row],[Area ]]="Area 6",Table2[[#This Row],[income]],0)</f>
        <v>0</v>
      </c>
      <c r="BF219" s="5">
        <f ca="1">IF(Table2[[#This Row],[Area ]]="Area 7",Table2[[#This Row],[income]],0)</f>
        <v>0</v>
      </c>
      <c r="BG219" s="5">
        <f ca="1">IF(Table2[[#This Row],[Area ]]="Area 8",Table2[[#This Row],[income]],0)</f>
        <v>0</v>
      </c>
      <c r="BH219" s="5">
        <f ca="1">IF(Table2[[#This Row],[Area ]]="Area 9",Table2[[#This Row],[income]],0)</f>
        <v>0</v>
      </c>
      <c r="BI219" s="5">
        <f ca="1">IF(Table2[[#This Row],[Area ]]="Area 10",Table2[[#This Row],[income]],0)</f>
        <v>0</v>
      </c>
      <c r="BJ219" s="5">
        <f ca="1">IF(Table2[[#This Row],[Area ]]="Area 6",Table2[[#This Row],[income]],0)</f>
        <v>0</v>
      </c>
      <c r="BK219" s="5">
        <f ca="1">IF(Table2[[#This Row],[Area ]]="Area 12",Table2[[#This Row],[income]],0)</f>
        <v>0</v>
      </c>
      <c r="BL219" s="5">
        <f ca="1">IF(Table2[[#This Row],[Area ]]="Area 13",Table2[[#This Row],[income]],0)</f>
        <v>60374</v>
      </c>
      <c r="BM219" s="6">
        <f ca="1">IF(Table2[[#This Row],[Area ]]="Area 14",Table2[[#This Row],[income]],0)</f>
        <v>0</v>
      </c>
      <c r="BN219" s="4">
        <f ca="1">IF(Table2[[#This Row],[field of work]]="teaching",Table2[[#This Row],[income]],0)</f>
        <v>0</v>
      </c>
      <c r="BO219" s="5">
        <f ca="1">IF(Table2[[#This Row],[field of work]]="health",Table2[[#This Row],[income]],0)</f>
        <v>0</v>
      </c>
      <c r="BP219" s="5">
        <f ca="1">IF(Table2[[#This Row],[field of work]]="IT",Table2[[#This Row],[income]],0)</f>
        <v>0</v>
      </c>
      <c r="BQ219" s="5">
        <f ca="1">IF(Table2[[#This Row],[field of work]]="agriculture",Table2[[#This Row],[income]],0)</f>
        <v>0</v>
      </c>
      <c r="BR219" s="5">
        <f ca="1">IF(Table2[[#This Row],[field of work]]="contruction",Table2[[#This Row],[income]],0)</f>
        <v>60374</v>
      </c>
      <c r="BS219" s="6">
        <f ca="1">IF(Table2[[#This Row],[field of work]]="genral work",Table2[[#This Row],[income]],0)</f>
        <v>0</v>
      </c>
      <c r="BU219" s="4">
        <f ca="1">IF(Table2[[#This Row],[value of debts]]&gt;Table2[[#This Row],[income]],1,0)</f>
        <v>1</v>
      </c>
      <c r="BV219" s="6"/>
      <c r="BX219" s="4">
        <f ca="1">IF(Table2[[#This Row],[Net worth of person]]&gt;$BY$6,Table2[[#This Row],[age]],0)</f>
        <v>38</v>
      </c>
      <c r="BY219" s="6"/>
    </row>
    <row r="220" spans="2:77" x14ac:dyDescent="0.3">
      <c r="B220">
        <f t="shared" ca="1" si="78"/>
        <v>2</v>
      </c>
      <c r="C220" t="str">
        <f t="shared" ca="1" si="77"/>
        <v>women</v>
      </c>
      <c r="D220">
        <f t="shared" ca="1" si="79"/>
        <v>40</v>
      </c>
      <c r="E220">
        <f t="shared" ca="1" si="80"/>
        <v>1</v>
      </c>
      <c r="F220" t="str">
        <f t="shared" ca="1" si="81"/>
        <v>health</v>
      </c>
      <c r="G220">
        <f t="shared" ca="1" si="82"/>
        <v>2</v>
      </c>
      <c r="H220">
        <f t="shared" ca="1" si="83"/>
        <v>0</v>
      </c>
      <c r="I220">
        <f t="shared" ca="1" si="84"/>
        <v>0</v>
      </c>
      <c r="J220">
        <f t="shared" ca="1" si="85"/>
        <v>3</v>
      </c>
      <c r="K220">
        <f t="shared" ca="1" si="86"/>
        <v>32268</v>
      </c>
      <c r="L220">
        <f t="shared" ca="1" si="87"/>
        <v>14</v>
      </c>
      <c r="M220" t="str">
        <f t="shared" ca="1" si="88"/>
        <v>Area 14</v>
      </c>
      <c r="N220">
        <f t="shared" ca="1" si="93"/>
        <v>193608</v>
      </c>
      <c r="O220">
        <f t="shared" ca="1" si="89"/>
        <v>88475.524969204824</v>
      </c>
      <c r="P220">
        <f t="shared" ca="1" si="94"/>
        <v>84896.726851783314</v>
      </c>
      <c r="Q220">
        <f t="shared" ca="1" si="90"/>
        <v>73773</v>
      </c>
      <c r="R220">
        <f t="shared" ca="1" si="95"/>
        <v>10623.417914793588</v>
      </c>
      <c r="S220">
        <f t="shared" ca="1" si="96"/>
        <v>45951.562471404628</v>
      </c>
      <c r="T220">
        <f t="shared" ca="1" si="97"/>
        <v>324456.28932318796</v>
      </c>
      <c r="U220">
        <f t="shared" ca="1" si="98"/>
        <v>172871.94288399842</v>
      </c>
      <c r="V220">
        <f t="shared" ca="1" si="99"/>
        <v>151584.34643918954</v>
      </c>
      <c r="X220" s="4">
        <f ca="1">IF(Table2[[#This Row],[Gnder]]="men",1,0)</f>
        <v>0</v>
      </c>
      <c r="Y220" s="5">
        <f ca="1">IF(Table2[[#This Row],[Gnder]]="women",1,0)</f>
        <v>1</v>
      </c>
      <c r="Z220" s="5"/>
      <c r="AA220" s="6"/>
      <c r="AB220" s="5"/>
      <c r="AC220" s="4">
        <f ca="1">IF(Table2[[#This Row],[field of work]]="teaching",1,0)</f>
        <v>0</v>
      </c>
      <c r="AD220" s="5">
        <f ca="1">IF(Table2[[#This Row],[field of work]]="health",1,0)</f>
        <v>1</v>
      </c>
      <c r="AE220" s="5">
        <f ca="1">IF(Table2[[#This Row],[field of work]]="IT",1,0)</f>
        <v>0</v>
      </c>
      <c r="AF220" s="5">
        <f ca="1">IF(Table2[[#This Row],[field of work]]="agriculture",1,0)</f>
        <v>0</v>
      </c>
      <c r="AG220" s="5">
        <f ca="1">IF(Table2[[#This Row],[field of work]]="contruction",1,0)</f>
        <v>0</v>
      </c>
      <c r="AH220" s="5">
        <f ca="1">IF(Table2[[#This Row],[field of work]]="genral work",1,0)</f>
        <v>0</v>
      </c>
      <c r="AI220" s="5"/>
      <c r="AJ220" s="5"/>
      <c r="AK220" s="5"/>
      <c r="AL220" s="5"/>
      <c r="AM220" s="5"/>
      <c r="AN220" s="6"/>
      <c r="AP220" s="16">
        <f t="shared" ca="1" si="91"/>
        <v>28298.908950594439</v>
      </c>
      <c r="AQ220" s="6"/>
      <c r="AR220" s="4">
        <f ca="1">IF(Table2[[#This Row],[Value of a person]]&gt;$AS$6,1,0)</f>
        <v>1</v>
      </c>
      <c r="AS220" s="5"/>
      <c r="AT220" s="5"/>
      <c r="AU220" s="6"/>
      <c r="AV220" s="23">
        <f ca="1">Table2[[#This Row],[Mortage left]]/Table2[[#This Row],[Value of house]]</f>
        <v>0.45698279497337313</v>
      </c>
      <c r="AW220" s="5">
        <f t="shared" ca="1" si="92"/>
        <v>0</v>
      </c>
      <c r="AX220" s="5"/>
      <c r="AY220" s="5"/>
      <c r="AZ220" s="4">
        <f ca="1">IF(Table2[[#This Row],[Area ]]="Area 1",Table2[[#This Row],[income]],0)</f>
        <v>0</v>
      </c>
      <c r="BA220" s="5">
        <f ca="1">IF(Table2[[#This Row],[Area ]]="Area 2",Table2[[#This Row],[income]],0)</f>
        <v>0</v>
      </c>
      <c r="BB220" s="5">
        <f ca="1">IF(Table2[[#This Row],[Area ]]="Area 3",Table2[[#This Row],[income]],0)</f>
        <v>0</v>
      </c>
      <c r="BC220" s="5">
        <f ca="1">IF(Table2[[#This Row],[Area ]]="Area 4",Table2[[#This Row],[income]],0)</f>
        <v>0</v>
      </c>
      <c r="BD220" s="5">
        <f ca="1">IF(Table2[[#This Row],[Area ]]="Area 5",Table2[[#This Row],[income]],0)</f>
        <v>0</v>
      </c>
      <c r="BE220" s="5">
        <f ca="1">IF(Table2[[#This Row],[Area ]]="Area 6",Table2[[#This Row],[income]],0)</f>
        <v>0</v>
      </c>
      <c r="BF220" s="5">
        <f ca="1">IF(Table2[[#This Row],[Area ]]="Area 7",Table2[[#This Row],[income]],0)</f>
        <v>0</v>
      </c>
      <c r="BG220" s="5">
        <f ca="1">IF(Table2[[#This Row],[Area ]]="Area 8",Table2[[#This Row],[income]],0)</f>
        <v>0</v>
      </c>
      <c r="BH220" s="5">
        <f ca="1">IF(Table2[[#This Row],[Area ]]="Area 9",Table2[[#This Row],[income]],0)</f>
        <v>0</v>
      </c>
      <c r="BI220" s="5">
        <f ca="1">IF(Table2[[#This Row],[Area ]]="Area 10",Table2[[#This Row],[income]],0)</f>
        <v>0</v>
      </c>
      <c r="BJ220" s="5">
        <f ca="1">IF(Table2[[#This Row],[Area ]]="Area 6",Table2[[#This Row],[income]],0)</f>
        <v>0</v>
      </c>
      <c r="BK220" s="5">
        <f ca="1">IF(Table2[[#This Row],[Area ]]="Area 12",Table2[[#This Row],[income]],0)</f>
        <v>0</v>
      </c>
      <c r="BL220" s="5">
        <f ca="1">IF(Table2[[#This Row],[Area ]]="Area 13",Table2[[#This Row],[income]],0)</f>
        <v>0</v>
      </c>
      <c r="BM220" s="6">
        <f ca="1">IF(Table2[[#This Row],[Area ]]="Area 14",Table2[[#This Row],[income]],0)</f>
        <v>32268</v>
      </c>
      <c r="BN220" s="4">
        <f ca="1">IF(Table2[[#This Row],[field of work]]="teaching",Table2[[#This Row],[income]],0)</f>
        <v>0</v>
      </c>
      <c r="BO220" s="5">
        <f ca="1">IF(Table2[[#This Row],[field of work]]="health",Table2[[#This Row],[income]],0)</f>
        <v>32268</v>
      </c>
      <c r="BP220" s="5">
        <f ca="1">IF(Table2[[#This Row],[field of work]]="IT",Table2[[#This Row],[income]],0)</f>
        <v>0</v>
      </c>
      <c r="BQ220" s="5">
        <f ca="1">IF(Table2[[#This Row],[field of work]]="agriculture",Table2[[#This Row],[income]],0)</f>
        <v>0</v>
      </c>
      <c r="BR220" s="5">
        <f ca="1">IF(Table2[[#This Row],[field of work]]="contruction",Table2[[#This Row],[income]],0)</f>
        <v>0</v>
      </c>
      <c r="BS220" s="6">
        <f ca="1">IF(Table2[[#This Row],[field of work]]="genral work",Table2[[#This Row],[income]],0)</f>
        <v>0</v>
      </c>
      <c r="BU220" s="4">
        <f ca="1">IF(Table2[[#This Row],[value of debts]]&gt;Table2[[#This Row],[income]],1,0)</f>
        <v>1</v>
      </c>
      <c r="BV220" s="6"/>
      <c r="BX220" s="4">
        <f ca="1">IF(Table2[[#This Row],[Net worth of person]]&gt;$BY$6,Table2[[#This Row],[age]],0)</f>
        <v>40</v>
      </c>
      <c r="BY220" s="6"/>
    </row>
    <row r="221" spans="2:77" x14ac:dyDescent="0.3">
      <c r="B221">
        <f t="shared" ca="1" si="78"/>
        <v>2</v>
      </c>
      <c r="C221" t="str">
        <f t="shared" ca="1" si="77"/>
        <v>women</v>
      </c>
      <c r="D221">
        <f t="shared" ca="1" si="79"/>
        <v>43</v>
      </c>
      <c r="E221">
        <f t="shared" ca="1" si="80"/>
        <v>4</v>
      </c>
      <c r="F221" t="str">
        <f t="shared" ca="1" si="81"/>
        <v>genral work</v>
      </c>
      <c r="G221">
        <f t="shared" ca="1" si="82"/>
        <v>1</v>
      </c>
      <c r="H221">
        <f t="shared" ca="1" si="83"/>
        <v>0</v>
      </c>
      <c r="I221">
        <f t="shared" ca="1" si="84"/>
        <v>0</v>
      </c>
      <c r="J221">
        <f t="shared" ca="1" si="85"/>
        <v>3</v>
      </c>
      <c r="K221">
        <f t="shared" ca="1" si="86"/>
        <v>81165</v>
      </c>
      <c r="L221">
        <f t="shared" ca="1" si="87"/>
        <v>13</v>
      </c>
      <c r="M221" t="str">
        <f t="shared" ca="1" si="88"/>
        <v>Area 13</v>
      </c>
      <c r="N221">
        <f t="shared" ca="1" si="93"/>
        <v>243495</v>
      </c>
      <c r="O221">
        <f t="shared" ca="1" si="89"/>
        <v>181695.42727109409</v>
      </c>
      <c r="P221">
        <f t="shared" ca="1" si="94"/>
        <v>123199.51124859057</v>
      </c>
      <c r="Q221">
        <f t="shared" ca="1" si="90"/>
        <v>78278</v>
      </c>
      <c r="R221">
        <f t="shared" ca="1" si="95"/>
        <v>132630.51630009038</v>
      </c>
      <c r="S221">
        <f t="shared" ca="1" si="96"/>
        <v>38320.015831211662</v>
      </c>
      <c r="T221">
        <f t="shared" ca="1" si="97"/>
        <v>405014.52707980218</v>
      </c>
      <c r="U221">
        <f t="shared" ca="1" si="98"/>
        <v>392603.94357118447</v>
      </c>
      <c r="V221">
        <f t="shared" ca="1" si="99"/>
        <v>12410.58350861771</v>
      </c>
      <c r="X221" s="4">
        <f ca="1">IF(Table2[[#This Row],[Gnder]]="men",1,0)</f>
        <v>0</v>
      </c>
      <c r="Y221" s="5">
        <f ca="1">IF(Table2[[#This Row],[Gnder]]="women",1,0)</f>
        <v>1</v>
      </c>
      <c r="Z221" s="5"/>
      <c r="AA221" s="6"/>
      <c r="AB221" s="5"/>
      <c r="AC221" s="4">
        <f ca="1">IF(Table2[[#This Row],[field of work]]="teaching",1,0)</f>
        <v>0</v>
      </c>
      <c r="AD221" s="5">
        <f ca="1">IF(Table2[[#This Row],[field of work]]="health",1,0)</f>
        <v>0</v>
      </c>
      <c r="AE221" s="5">
        <f ca="1">IF(Table2[[#This Row],[field of work]]="IT",1,0)</f>
        <v>0</v>
      </c>
      <c r="AF221" s="5">
        <f ca="1">IF(Table2[[#This Row],[field of work]]="agriculture",1,0)</f>
        <v>0</v>
      </c>
      <c r="AG221" s="5">
        <f ca="1">IF(Table2[[#This Row],[field of work]]="contruction",1,0)</f>
        <v>0</v>
      </c>
      <c r="AH221" s="5">
        <f ca="1">IF(Table2[[#This Row],[field of work]]="genral work",1,0)</f>
        <v>1</v>
      </c>
      <c r="AI221" s="5"/>
      <c r="AJ221" s="5"/>
      <c r="AK221" s="5"/>
      <c r="AL221" s="5"/>
      <c r="AM221" s="5"/>
      <c r="AN221" s="6"/>
      <c r="AP221" s="16">
        <f t="shared" ca="1" si="91"/>
        <v>41066.503749530188</v>
      </c>
      <c r="AQ221" s="6"/>
      <c r="AR221" s="4">
        <f ca="1">IF(Table2[[#This Row],[Value of a person]]&gt;$AS$6,1,0)</f>
        <v>1</v>
      </c>
      <c r="AS221" s="5"/>
      <c r="AT221" s="5"/>
      <c r="AU221" s="6"/>
      <c r="AV221" s="23">
        <f ca="1">Table2[[#This Row],[Mortage left]]/Table2[[#This Row],[Value of house]]</f>
        <v>0.7461977751949489</v>
      </c>
      <c r="AW221" s="5">
        <f t="shared" ca="1" si="92"/>
        <v>0</v>
      </c>
      <c r="AX221" s="5"/>
      <c r="AY221" s="5"/>
      <c r="AZ221" s="4">
        <f ca="1">IF(Table2[[#This Row],[Area ]]="Area 1",Table2[[#This Row],[income]],0)</f>
        <v>0</v>
      </c>
      <c r="BA221" s="5">
        <f ca="1">IF(Table2[[#This Row],[Area ]]="Area 2",Table2[[#This Row],[income]],0)</f>
        <v>0</v>
      </c>
      <c r="BB221" s="5">
        <f ca="1">IF(Table2[[#This Row],[Area ]]="Area 3",Table2[[#This Row],[income]],0)</f>
        <v>0</v>
      </c>
      <c r="BC221" s="5">
        <f ca="1">IF(Table2[[#This Row],[Area ]]="Area 4",Table2[[#This Row],[income]],0)</f>
        <v>0</v>
      </c>
      <c r="BD221" s="5">
        <f ca="1">IF(Table2[[#This Row],[Area ]]="Area 5",Table2[[#This Row],[income]],0)</f>
        <v>0</v>
      </c>
      <c r="BE221" s="5">
        <f ca="1">IF(Table2[[#This Row],[Area ]]="Area 6",Table2[[#This Row],[income]],0)</f>
        <v>0</v>
      </c>
      <c r="BF221" s="5">
        <f ca="1">IF(Table2[[#This Row],[Area ]]="Area 7",Table2[[#This Row],[income]],0)</f>
        <v>0</v>
      </c>
      <c r="BG221" s="5">
        <f ca="1">IF(Table2[[#This Row],[Area ]]="Area 8",Table2[[#This Row],[income]],0)</f>
        <v>0</v>
      </c>
      <c r="BH221" s="5">
        <f ca="1">IF(Table2[[#This Row],[Area ]]="Area 9",Table2[[#This Row],[income]],0)</f>
        <v>0</v>
      </c>
      <c r="BI221" s="5">
        <f ca="1">IF(Table2[[#This Row],[Area ]]="Area 10",Table2[[#This Row],[income]],0)</f>
        <v>0</v>
      </c>
      <c r="BJ221" s="5">
        <f ca="1">IF(Table2[[#This Row],[Area ]]="Area 6",Table2[[#This Row],[income]],0)</f>
        <v>0</v>
      </c>
      <c r="BK221" s="5">
        <f ca="1">IF(Table2[[#This Row],[Area ]]="Area 12",Table2[[#This Row],[income]],0)</f>
        <v>0</v>
      </c>
      <c r="BL221" s="5">
        <f ca="1">IF(Table2[[#This Row],[Area ]]="Area 13",Table2[[#This Row],[income]],0)</f>
        <v>81165</v>
      </c>
      <c r="BM221" s="6">
        <f ca="1">IF(Table2[[#This Row],[Area ]]="Area 14",Table2[[#This Row],[income]],0)</f>
        <v>0</v>
      </c>
      <c r="BN221" s="4">
        <f ca="1">IF(Table2[[#This Row],[field of work]]="teaching",Table2[[#This Row],[income]],0)</f>
        <v>0</v>
      </c>
      <c r="BO221" s="5">
        <f ca="1">IF(Table2[[#This Row],[field of work]]="health",Table2[[#This Row],[income]],0)</f>
        <v>0</v>
      </c>
      <c r="BP221" s="5">
        <f ca="1">IF(Table2[[#This Row],[field of work]]="IT",Table2[[#This Row],[income]],0)</f>
        <v>0</v>
      </c>
      <c r="BQ221" s="5">
        <f ca="1">IF(Table2[[#This Row],[field of work]]="agriculture",Table2[[#This Row],[income]],0)</f>
        <v>0</v>
      </c>
      <c r="BR221" s="5">
        <f ca="1">IF(Table2[[#This Row],[field of work]]="contruction",Table2[[#This Row],[income]],0)</f>
        <v>0</v>
      </c>
      <c r="BS221" s="6">
        <f ca="1">IF(Table2[[#This Row],[field of work]]="genral work",Table2[[#This Row],[income]],0)</f>
        <v>81165</v>
      </c>
      <c r="BU221" s="4">
        <f ca="1">IF(Table2[[#This Row],[value of debts]]&gt;Table2[[#This Row],[income]],1,0)</f>
        <v>1</v>
      </c>
      <c r="BV221" s="6"/>
      <c r="BX221" s="4">
        <f ca="1">IF(Table2[[#This Row],[Net worth of person]]&gt;$BY$6,Table2[[#This Row],[age]],0)</f>
        <v>0</v>
      </c>
      <c r="BY221" s="6"/>
    </row>
    <row r="222" spans="2:77" x14ac:dyDescent="0.3">
      <c r="B222">
        <f t="shared" ca="1" si="78"/>
        <v>2</v>
      </c>
      <c r="C222" t="str">
        <f t="shared" ca="1" si="77"/>
        <v>women</v>
      </c>
      <c r="D222">
        <f t="shared" ca="1" si="79"/>
        <v>33</v>
      </c>
      <c r="E222">
        <f t="shared" ca="1" si="80"/>
        <v>2</v>
      </c>
      <c r="F222" t="str">
        <f t="shared" ca="1" si="81"/>
        <v>IT</v>
      </c>
      <c r="G222">
        <f t="shared" ca="1" si="82"/>
        <v>5</v>
      </c>
      <c r="H222">
        <f t="shared" ca="1" si="83"/>
        <v>0</v>
      </c>
      <c r="I222">
        <f t="shared" ca="1" si="84"/>
        <v>0</v>
      </c>
      <c r="J222">
        <f t="shared" ca="1" si="85"/>
        <v>3</v>
      </c>
      <c r="K222">
        <f t="shared" ca="1" si="86"/>
        <v>33075</v>
      </c>
      <c r="L222">
        <f t="shared" ca="1" si="87"/>
        <v>14</v>
      </c>
      <c r="M222" t="str">
        <f t="shared" ca="1" si="88"/>
        <v>Area 14</v>
      </c>
      <c r="N222">
        <f t="shared" ca="1" si="93"/>
        <v>198450</v>
      </c>
      <c r="O222">
        <f t="shared" ca="1" si="89"/>
        <v>129903.3864531927</v>
      </c>
      <c r="P222">
        <f t="shared" ca="1" si="94"/>
        <v>95896.684829582882</v>
      </c>
      <c r="Q222">
        <f t="shared" ca="1" si="90"/>
        <v>10611</v>
      </c>
      <c r="R222">
        <f t="shared" ca="1" si="95"/>
        <v>7849.643276355393</v>
      </c>
      <c r="S222">
        <f t="shared" ca="1" si="96"/>
        <v>31117.51741036414</v>
      </c>
      <c r="T222">
        <f t="shared" ca="1" si="97"/>
        <v>325464.20223994699</v>
      </c>
      <c r="U222">
        <f t="shared" ca="1" si="98"/>
        <v>148364.02972954809</v>
      </c>
      <c r="V222">
        <f t="shared" ca="1" si="99"/>
        <v>177100.1725103989</v>
      </c>
      <c r="X222" s="4">
        <f ca="1">IF(Table2[[#This Row],[Gnder]]="men",1,0)</f>
        <v>0</v>
      </c>
      <c r="Y222" s="5">
        <f ca="1">IF(Table2[[#This Row],[Gnder]]="women",1,0)</f>
        <v>1</v>
      </c>
      <c r="Z222" s="5"/>
      <c r="AA222" s="6"/>
      <c r="AB222" s="5"/>
      <c r="AC222" s="4">
        <f ca="1">IF(Table2[[#This Row],[field of work]]="teaching",1,0)</f>
        <v>0</v>
      </c>
      <c r="AD222" s="5">
        <f ca="1">IF(Table2[[#This Row],[field of work]]="health",1,0)</f>
        <v>0</v>
      </c>
      <c r="AE222" s="5">
        <f ca="1">IF(Table2[[#This Row],[field of work]]="IT",1,0)</f>
        <v>1</v>
      </c>
      <c r="AF222" s="5">
        <f ca="1">IF(Table2[[#This Row],[field of work]]="agriculture",1,0)</f>
        <v>0</v>
      </c>
      <c r="AG222" s="5">
        <f ca="1">IF(Table2[[#This Row],[field of work]]="contruction",1,0)</f>
        <v>0</v>
      </c>
      <c r="AH222" s="5">
        <f ca="1">IF(Table2[[#This Row],[field of work]]="genral work",1,0)</f>
        <v>0</v>
      </c>
      <c r="AI222" s="5"/>
      <c r="AJ222" s="5"/>
      <c r="AK222" s="5"/>
      <c r="AL222" s="5"/>
      <c r="AM222" s="5"/>
      <c r="AN222" s="6"/>
      <c r="AP222" s="16">
        <f t="shared" ca="1" si="91"/>
        <v>31965.561609860961</v>
      </c>
      <c r="AQ222" s="6"/>
      <c r="AR222" s="4">
        <f ca="1">IF(Table2[[#This Row],[Value of a person]]&gt;$AS$6,1,0)</f>
        <v>1</v>
      </c>
      <c r="AS222" s="5"/>
      <c r="AT222" s="5"/>
      <c r="AU222" s="6"/>
      <c r="AV222" s="23">
        <f ca="1">Table2[[#This Row],[Mortage left]]/Table2[[#This Row],[Value of house]]</f>
        <v>0.65459000480318819</v>
      </c>
      <c r="AW222" s="5">
        <f t="shared" ca="1" si="92"/>
        <v>0</v>
      </c>
      <c r="AX222" s="5"/>
      <c r="AY222" s="5"/>
      <c r="AZ222" s="4">
        <f ca="1">IF(Table2[[#This Row],[Area ]]="Area 1",Table2[[#This Row],[income]],0)</f>
        <v>0</v>
      </c>
      <c r="BA222" s="5">
        <f ca="1">IF(Table2[[#This Row],[Area ]]="Area 2",Table2[[#This Row],[income]],0)</f>
        <v>0</v>
      </c>
      <c r="BB222" s="5">
        <f ca="1">IF(Table2[[#This Row],[Area ]]="Area 3",Table2[[#This Row],[income]],0)</f>
        <v>0</v>
      </c>
      <c r="BC222" s="5">
        <f ca="1">IF(Table2[[#This Row],[Area ]]="Area 4",Table2[[#This Row],[income]],0)</f>
        <v>0</v>
      </c>
      <c r="BD222" s="5">
        <f ca="1">IF(Table2[[#This Row],[Area ]]="Area 5",Table2[[#This Row],[income]],0)</f>
        <v>0</v>
      </c>
      <c r="BE222" s="5">
        <f ca="1">IF(Table2[[#This Row],[Area ]]="Area 6",Table2[[#This Row],[income]],0)</f>
        <v>0</v>
      </c>
      <c r="BF222" s="5">
        <f ca="1">IF(Table2[[#This Row],[Area ]]="Area 7",Table2[[#This Row],[income]],0)</f>
        <v>0</v>
      </c>
      <c r="BG222" s="5">
        <f ca="1">IF(Table2[[#This Row],[Area ]]="Area 8",Table2[[#This Row],[income]],0)</f>
        <v>0</v>
      </c>
      <c r="BH222" s="5">
        <f ca="1">IF(Table2[[#This Row],[Area ]]="Area 9",Table2[[#This Row],[income]],0)</f>
        <v>0</v>
      </c>
      <c r="BI222" s="5">
        <f ca="1">IF(Table2[[#This Row],[Area ]]="Area 10",Table2[[#This Row],[income]],0)</f>
        <v>0</v>
      </c>
      <c r="BJ222" s="5">
        <f ca="1">IF(Table2[[#This Row],[Area ]]="Area 6",Table2[[#This Row],[income]],0)</f>
        <v>0</v>
      </c>
      <c r="BK222" s="5">
        <f ca="1">IF(Table2[[#This Row],[Area ]]="Area 12",Table2[[#This Row],[income]],0)</f>
        <v>0</v>
      </c>
      <c r="BL222" s="5">
        <f ca="1">IF(Table2[[#This Row],[Area ]]="Area 13",Table2[[#This Row],[income]],0)</f>
        <v>0</v>
      </c>
      <c r="BM222" s="6">
        <f ca="1">IF(Table2[[#This Row],[Area ]]="Area 14",Table2[[#This Row],[income]],0)</f>
        <v>33075</v>
      </c>
      <c r="BN222" s="4">
        <f ca="1">IF(Table2[[#This Row],[field of work]]="teaching",Table2[[#This Row],[income]],0)</f>
        <v>0</v>
      </c>
      <c r="BO222" s="5">
        <f ca="1">IF(Table2[[#This Row],[field of work]]="health",Table2[[#This Row],[income]],0)</f>
        <v>0</v>
      </c>
      <c r="BP222" s="5">
        <f ca="1">IF(Table2[[#This Row],[field of work]]="IT",Table2[[#This Row],[income]],0)</f>
        <v>33075</v>
      </c>
      <c r="BQ222" s="5">
        <f ca="1">IF(Table2[[#This Row],[field of work]]="agriculture",Table2[[#This Row],[income]],0)</f>
        <v>0</v>
      </c>
      <c r="BR222" s="5">
        <f ca="1">IF(Table2[[#This Row],[field of work]]="contruction",Table2[[#This Row],[income]],0)</f>
        <v>0</v>
      </c>
      <c r="BS222" s="6">
        <f ca="1">IF(Table2[[#This Row],[field of work]]="genral work",Table2[[#This Row],[income]],0)</f>
        <v>0</v>
      </c>
      <c r="BU222" s="4">
        <f ca="1">IF(Table2[[#This Row],[value of debts]]&gt;Table2[[#This Row],[income]],1,0)</f>
        <v>1</v>
      </c>
      <c r="BV222" s="6"/>
      <c r="BX222" s="4">
        <f ca="1">IF(Table2[[#This Row],[Net worth of person]]&gt;$BY$6,Table2[[#This Row],[age]],0)</f>
        <v>33</v>
      </c>
      <c r="BY222" s="6"/>
    </row>
    <row r="223" spans="2:77" x14ac:dyDescent="0.3">
      <c r="B223">
        <f t="shared" ca="1" si="78"/>
        <v>1</v>
      </c>
      <c r="C223" t="str">
        <f t="shared" ca="1" si="77"/>
        <v>men</v>
      </c>
      <c r="D223">
        <f t="shared" ca="1" si="79"/>
        <v>40</v>
      </c>
      <c r="E223">
        <f t="shared" ca="1" si="80"/>
        <v>4</v>
      </c>
      <c r="F223" t="str">
        <f t="shared" ca="1" si="81"/>
        <v>genral work</v>
      </c>
      <c r="G223">
        <f t="shared" ca="1" si="82"/>
        <v>5</v>
      </c>
      <c r="H223">
        <f t="shared" ca="1" si="83"/>
        <v>0</v>
      </c>
      <c r="I223">
        <f t="shared" ca="1" si="84"/>
        <v>1</v>
      </c>
      <c r="J223">
        <f t="shared" ca="1" si="85"/>
        <v>2</v>
      </c>
      <c r="K223">
        <f t="shared" ca="1" si="86"/>
        <v>54716</v>
      </c>
      <c r="L223">
        <f t="shared" ca="1" si="87"/>
        <v>3</v>
      </c>
      <c r="M223" t="str">
        <f t="shared" ca="1" si="88"/>
        <v>Area 3</v>
      </c>
      <c r="N223">
        <f t="shared" ca="1" si="93"/>
        <v>273580</v>
      </c>
      <c r="O223">
        <f t="shared" ca="1" si="89"/>
        <v>165121.86957551498</v>
      </c>
      <c r="P223">
        <f t="shared" ca="1" si="94"/>
        <v>80510.946200226594</v>
      </c>
      <c r="Q223">
        <f t="shared" ca="1" si="90"/>
        <v>71097</v>
      </c>
      <c r="R223">
        <f t="shared" ca="1" si="95"/>
        <v>8535.3233303453217</v>
      </c>
      <c r="S223">
        <f t="shared" ca="1" si="96"/>
        <v>73546.491740016732</v>
      </c>
      <c r="T223">
        <f t="shared" ca="1" si="97"/>
        <v>427637.43794024334</v>
      </c>
      <c r="U223">
        <f t="shared" ca="1" si="98"/>
        <v>244754.19290586031</v>
      </c>
      <c r="V223">
        <f t="shared" ca="1" si="99"/>
        <v>182883.24503438303</v>
      </c>
      <c r="X223" s="4">
        <f ca="1">IF(Table2[[#This Row],[Gnder]]="men",1,0)</f>
        <v>1</v>
      </c>
      <c r="Y223" s="5">
        <f ca="1">IF(Table2[[#This Row],[Gnder]]="women",1,0)</f>
        <v>0</v>
      </c>
      <c r="Z223" s="5"/>
      <c r="AA223" s="6"/>
      <c r="AB223" s="5"/>
      <c r="AC223" s="4">
        <f ca="1">IF(Table2[[#This Row],[field of work]]="teaching",1,0)</f>
        <v>0</v>
      </c>
      <c r="AD223" s="5">
        <f ca="1">IF(Table2[[#This Row],[field of work]]="health",1,0)</f>
        <v>0</v>
      </c>
      <c r="AE223" s="5">
        <f ca="1">IF(Table2[[#This Row],[field of work]]="IT",1,0)</f>
        <v>0</v>
      </c>
      <c r="AF223" s="5">
        <f ca="1">IF(Table2[[#This Row],[field of work]]="agriculture",1,0)</f>
        <v>0</v>
      </c>
      <c r="AG223" s="5">
        <f ca="1">IF(Table2[[#This Row],[field of work]]="contruction",1,0)</f>
        <v>0</v>
      </c>
      <c r="AH223" s="5">
        <f ca="1">IF(Table2[[#This Row],[field of work]]="genral work",1,0)</f>
        <v>1</v>
      </c>
      <c r="AI223" s="5"/>
      <c r="AJ223" s="5"/>
      <c r="AK223" s="5"/>
      <c r="AL223" s="5"/>
      <c r="AM223" s="5"/>
      <c r="AN223" s="6"/>
      <c r="AP223" s="16">
        <f t="shared" ca="1" si="91"/>
        <v>40255.473100113297</v>
      </c>
      <c r="AQ223" s="6"/>
      <c r="AR223" s="4">
        <f ca="1">IF(Table2[[#This Row],[Value of a person]]&gt;$AS$6,1,0)</f>
        <v>1</v>
      </c>
      <c r="AS223" s="5"/>
      <c r="AT223" s="5"/>
      <c r="AU223" s="6"/>
      <c r="AV223" s="23">
        <f ca="1">Table2[[#This Row],[Mortage left]]/Table2[[#This Row],[Value of house]]</f>
        <v>0.60355972503660715</v>
      </c>
      <c r="AW223" s="5">
        <f t="shared" ca="1" si="92"/>
        <v>0</v>
      </c>
      <c r="AX223" s="5"/>
      <c r="AY223" s="5"/>
      <c r="AZ223" s="4">
        <f ca="1">IF(Table2[[#This Row],[Area ]]="Area 1",Table2[[#This Row],[income]],0)</f>
        <v>0</v>
      </c>
      <c r="BA223" s="5">
        <f ca="1">IF(Table2[[#This Row],[Area ]]="Area 2",Table2[[#This Row],[income]],0)</f>
        <v>0</v>
      </c>
      <c r="BB223" s="5">
        <f ca="1">IF(Table2[[#This Row],[Area ]]="Area 3",Table2[[#This Row],[income]],0)</f>
        <v>54716</v>
      </c>
      <c r="BC223" s="5">
        <f ca="1">IF(Table2[[#This Row],[Area ]]="Area 4",Table2[[#This Row],[income]],0)</f>
        <v>0</v>
      </c>
      <c r="BD223" s="5">
        <f ca="1">IF(Table2[[#This Row],[Area ]]="Area 5",Table2[[#This Row],[income]],0)</f>
        <v>0</v>
      </c>
      <c r="BE223" s="5">
        <f ca="1">IF(Table2[[#This Row],[Area ]]="Area 6",Table2[[#This Row],[income]],0)</f>
        <v>0</v>
      </c>
      <c r="BF223" s="5">
        <f ca="1">IF(Table2[[#This Row],[Area ]]="Area 7",Table2[[#This Row],[income]],0)</f>
        <v>0</v>
      </c>
      <c r="BG223" s="5">
        <f ca="1">IF(Table2[[#This Row],[Area ]]="Area 8",Table2[[#This Row],[income]],0)</f>
        <v>0</v>
      </c>
      <c r="BH223" s="5">
        <f ca="1">IF(Table2[[#This Row],[Area ]]="Area 9",Table2[[#This Row],[income]],0)</f>
        <v>0</v>
      </c>
      <c r="BI223" s="5">
        <f ca="1">IF(Table2[[#This Row],[Area ]]="Area 10",Table2[[#This Row],[income]],0)</f>
        <v>0</v>
      </c>
      <c r="BJ223" s="5">
        <f ca="1">IF(Table2[[#This Row],[Area ]]="Area 6",Table2[[#This Row],[income]],0)</f>
        <v>0</v>
      </c>
      <c r="BK223" s="5">
        <f ca="1">IF(Table2[[#This Row],[Area ]]="Area 12",Table2[[#This Row],[income]],0)</f>
        <v>0</v>
      </c>
      <c r="BL223" s="5">
        <f ca="1">IF(Table2[[#This Row],[Area ]]="Area 13",Table2[[#This Row],[income]],0)</f>
        <v>0</v>
      </c>
      <c r="BM223" s="6">
        <f ca="1">IF(Table2[[#This Row],[Area ]]="Area 14",Table2[[#This Row],[income]],0)</f>
        <v>0</v>
      </c>
      <c r="BN223" s="4">
        <f ca="1">IF(Table2[[#This Row],[field of work]]="teaching",Table2[[#This Row],[income]],0)</f>
        <v>0</v>
      </c>
      <c r="BO223" s="5">
        <f ca="1">IF(Table2[[#This Row],[field of work]]="health",Table2[[#This Row],[income]],0)</f>
        <v>0</v>
      </c>
      <c r="BP223" s="5">
        <f ca="1">IF(Table2[[#This Row],[field of work]]="IT",Table2[[#This Row],[income]],0)</f>
        <v>0</v>
      </c>
      <c r="BQ223" s="5">
        <f ca="1">IF(Table2[[#This Row],[field of work]]="agriculture",Table2[[#This Row],[income]],0)</f>
        <v>0</v>
      </c>
      <c r="BR223" s="5">
        <f ca="1">IF(Table2[[#This Row],[field of work]]="contruction",Table2[[#This Row],[income]],0)</f>
        <v>0</v>
      </c>
      <c r="BS223" s="6">
        <f ca="1">IF(Table2[[#This Row],[field of work]]="genral work",Table2[[#This Row],[income]],0)</f>
        <v>54716</v>
      </c>
      <c r="BU223" s="4">
        <f ca="1">IF(Table2[[#This Row],[value of debts]]&gt;Table2[[#This Row],[income]],1,0)</f>
        <v>1</v>
      </c>
      <c r="BV223" s="6"/>
      <c r="BX223" s="4">
        <f ca="1">IF(Table2[[#This Row],[Net worth of person]]&gt;$BY$6,Table2[[#This Row],[age]],0)</f>
        <v>40</v>
      </c>
      <c r="BY223" s="6"/>
    </row>
    <row r="224" spans="2:77" x14ac:dyDescent="0.3">
      <c r="B224">
        <f t="shared" ca="1" si="78"/>
        <v>2</v>
      </c>
      <c r="C224" t="str">
        <f t="shared" ca="1" si="77"/>
        <v>women</v>
      </c>
      <c r="D224">
        <f t="shared" ca="1" si="79"/>
        <v>33</v>
      </c>
      <c r="E224">
        <f t="shared" ca="1" si="80"/>
        <v>4</v>
      </c>
      <c r="F224" t="str">
        <f t="shared" ca="1" si="81"/>
        <v>genral work</v>
      </c>
      <c r="G224">
        <f t="shared" ca="1" si="82"/>
        <v>5</v>
      </c>
      <c r="H224">
        <f t="shared" ca="1" si="83"/>
        <v>0</v>
      </c>
      <c r="I224">
        <f t="shared" ca="1" si="84"/>
        <v>3</v>
      </c>
      <c r="J224">
        <f t="shared" ca="1" si="85"/>
        <v>3</v>
      </c>
      <c r="K224">
        <f t="shared" ca="1" si="86"/>
        <v>84842</v>
      </c>
      <c r="L224">
        <f t="shared" ca="1" si="87"/>
        <v>8</v>
      </c>
      <c r="M224" t="str">
        <f t="shared" ca="1" si="88"/>
        <v>Area 8</v>
      </c>
      <c r="N224">
        <f t="shared" ca="1" si="93"/>
        <v>254526</v>
      </c>
      <c r="O224">
        <f t="shared" ca="1" si="89"/>
        <v>183986.19870231388</v>
      </c>
      <c r="P224">
        <f t="shared" ca="1" si="94"/>
        <v>70003.360557459426</v>
      </c>
      <c r="Q224">
        <f t="shared" ca="1" si="90"/>
        <v>50592</v>
      </c>
      <c r="R224">
        <f t="shared" ca="1" si="95"/>
        <v>88060.982480756706</v>
      </c>
      <c r="S224">
        <f t="shared" ca="1" si="96"/>
        <v>43597.661116233416</v>
      </c>
      <c r="T224">
        <f t="shared" ca="1" si="97"/>
        <v>368127.02167369286</v>
      </c>
      <c r="U224">
        <f t="shared" ca="1" si="98"/>
        <v>322639.18118307058</v>
      </c>
      <c r="V224">
        <f t="shared" ca="1" si="99"/>
        <v>45487.840490622271</v>
      </c>
      <c r="X224" s="4">
        <f ca="1">IF(Table2[[#This Row],[Gnder]]="men",1,0)</f>
        <v>0</v>
      </c>
      <c r="Y224" s="5">
        <f ca="1">IF(Table2[[#This Row],[Gnder]]="women",1,0)</f>
        <v>1</v>
      </c>
      <c r="Z224" s="5"/>
      <c r="AA224" s="6"/>
      <c r="AB224" s="5"/>
      <c r="AC224" s="4">
        <f ca="1">IF(Table2[[#This Row],[field of work]]="teaching",1,0)</f>
        <v>0</v>
      </c>
      <c r="AD224" s="5">
        <f ca="1">IF(Table2[[#This Row],[field of work]]="health",1,0)</f>
        <v>0</v>
      </c>
      <c r="AE224" s="5">
        <f ca="1">IF(Table2[[#This Row],[field of work]]="IT",1,0)</f>
        <v>0</v>
      </c>
      <c r="AF224" s="5">
        <f ca="1">IF(Table2[[#This Row],[field of work]]="agriculture",1,0)</f>
        <v>0</v>
      </c>
      <c r="AG224" s="5">
        <f ca="1">IF(Table2[[#This Row],[field of work]]="contruction",1,0)</f>
        <v>0</v>
      </c>
      <c r="AH224" s="5">
        <f ca="1">IF(Table2[[#This Row],[field of work]]="genral work",1,0)</f>
        <v>1</v>
      </c>
      <c r="AI224" s="5"/>
      <c r="AJ224" s="5"/>
      <c r="AK224" s="5"/>
      <c r="AL224" s="5"/>
      <c r="AM224" s="5"/>
      <c r="AN224" s="6"/>
      <c r="AP224" s="16">
        <f t="shared" ca="1" si="91"/>
        <v>23334.453519153143</v>
      </c>
      <c r="AQ224" s="6"/>
      <c r="AR224" s="4">
        <f ca="1">IF(Table2[[#This Row],[Value of a person]]&gt;$AS$6,1,0)</f>
        <v>1</v>
      </c>
      <c r="AS224" s="5"/>
      <c r="AT224" s="5"/>
      <c r="AU224" s="6"/>
      <c r="AV224" s="23">
        <f ca="1">Table2[[#This Row],[Mortage left]]/Table2[[#This Row],[Value of house]]</f>
        <v>0.72285817049069201</v>
      </c>
      <c r="AW224" s="5">
        <f t="shared" ca="1" si="92"/>
        <v>0</v>
      </c>
      <c r="AX224" s="5"/>
      <c r="AY224" s="5"/>
      <c r="AZ224" s="4">
        <f ca="1">IF(Table2[[#This Row],[Area ]]="Area 1",Table2[[#This Row],[income]],0)</f>
        <v>0</v>
      </c>
      <c r="BA224" s="5">
        <f ca="1">IF(Table2[[#This Row],[Area ]]="Area 2",Table2[[#This Row],[income]],0)</f>
        <v>0</v>
      </c>
      <c r="BB224" s="5">
        <f ca="1">IF(Table2[[#This Row],[Area ]]="Area 3",Table2[[#This Row],[income]],0)</f>
        <v>0</v>
      </c>
      <c r="BC224" s="5">
        <f ca="1">IF(Table2[[#This Row],[Area ]]="Area 4",Table2[[#This Row],[income]],0)</f>
        <v>0</v>
      </c>
      <c r="BD224" s="5">
        <f ca="1">IF(Table2[[#This Row],[Area ]]="Area 5",Table2[[#This Row],[income]],0)</f>
        <v>0</v>
      </c>
      <c r="BE224" s="5">
        <f ca="1">IF(Table2[[#This Row],[Area ]]="Area 6",Table2[[#This Row],[income]],0)</f>
        <v>0</v>
      </c>
      <c r="BF224" s="5">
        <f ca="1">IF(Table2[[#This Row],[Area ]]="Area 7",Table2[[#This Row],[income]],0)</f>
        <v>0</v>
      </c>
      <c r="BG224" s="5">
        <f ca="1">IF(Table2[[#This Row],[Area ]]="Area 8",Table2[[#This Row],[income]],0)</f>
        <v>84842</v>
      </c>
      <c r="BH224" s="5">
        <f ca="1">IF(Table2[[#This Row],[Area ]]="Area 9",Table2[[#This Row],[income]],0)</f>
        <v>0</v>
      </c>
      <c r="BI224" s="5">
        <f ca="1">IF(Table2[[#This Row],[Area ]]="Area 10",Table2[[#This Row],[income]],0)</f>
        <v>0</v>
      </c>
      <c r="BJ224" s="5">
        <f ca="1">IF(Table2[[#This Row],[Area ]]="Area 6",Table2[[#This Row],[income]],0)</f>
        <v>0</v>
      </c>
      <c r="BK224" s="5">
        <f ca="1">IF(Table2[[#This Row],[Area ]]="Area 12",Table2[[#This Row],[income]],0)</f>
        <v>0</v>
      </c>
      <c r="BL224" s="5">
        <f ca="1">IF(Table2[[#This Row],[Area ]]="Area 13",Table2[[#This Row],[income]],0)</f>
        <v>0</v>
      </c>
      <c r="BM224" s="6">
        <f ca="1">IF(Table2[[#This Row],[Area ]]="Area 14",Table2[[#This Row],[income]],0)</f>
        <v>0</v>
      </c>
      <c r="BN224" s="4">
        <f ca="1">IF(Table2[[#This Row],[field of work]]="teaching",Table2[[#This Row],[income]],0)</f>
        <v>0</v>
      </c>
      <c r="BO224" s="5">
        <f ca="1">IF(Table2[[#This Row],[field of work]]="health",Table2[[#This Row],[income]],0)</f>
        <v>0</v>
      </c>
      <c r="BP224" s="5">
        <f ca="1">IF(Table2[[#This Row],[field of work]]="IT",Table2[[#This Row],[income]],0)</f>
        <v>0</v>
      </c>
      <c r="BQ224" s="5">
        <f ca="1">IF(Table2[[#This Row],[field of work]]="agriculture",Table2[[#This Row],[income]],0)</f>
        <v>0</v>
      </c>
      <c r="BR224" s="5">
        <f ca="1">IF(Table2[[#This Row],[field of work]]="contruction",Table2[[#This Row],[income]],0)</f>
        <v>0</v>
      </c>
      <c r="BS224" s="6">
        <f ca="1">IF(Table2[[#This Row],[field of work]]="genral work",Table2[[#This Row],[income]],0)</f>
        <v>84842</v>
      </c>
      <c r="BU224" s="4">
        <f ca="1">IF(Table2[[#This Row],[value of debts]]&gt;Table2[[#This Row],[income]],1,0)</f>
        <v>1</v>
      </c>
      <c r="BV224" s="6"/>
      <c r="BX224" s="4">
        <f ca="1">IF(Table2[[#This Row],[Net worth of person]]&gt;$BY$6,Table2[[#This Row],[age]],0)</f>
        <v>0</v>
      </c>
      <c r="BY224" s="6"/>
    </row>
    <row r="225" spans="2:77" x14ac:dyDescent="0.3">
      <c r="B225">
        <f t="shared" ca="1" si="78"/>
        <v>1</v>
      </c>
      <c r="C225" t="str">
        <f t="shared" ca="1" si="77"/>
        <v>men</v>
      </c>
      <c r="D225">
        <f t="shared" ca="1" si="79"/>
        <v>38</v>
      </c>
      <c r="E225">
        <f t="shared" ca="1" si="80"/>
        <v>2</v>
      </c>
      <c r="F225" t="str">
        <f t="shared" ca="1" si="81"/>
        <v>IT</v>
      </c>
      <c r="G225">
        <f t="shared" ca="1" si="82"/>
        <v>5</v>
      </c>
      <c r="H225">
        <f t="shared" ca="1" si="83"/>
        <v>0</v>
      </c>
      <c r="I225">
        <f t="shared" ca="1" si="84"/>
        <v>0</v>
      </c>
      <c r="J225">
        <f t="shared" ca="1" si="85"/>
        <v>1</v>
      </c>
      <c r="K225">
        <f t="shared" ca="1" si="86"/>
        <v>79508</v>
      </c>
      <c r="L225">
        <f t="shared" ca="1" si="87"/>
        <v>9</v>
      </c>
      <c r="M225" t="str">
        <f t="shared" ca="1" si="88"/>
        <v>Area 9</v>
      </c>
      <c r="N225">
        <f t="shared" ca="1" si="93"/>
        <v>318032</v>
      </c>
      <c r="O225">
        <f t="shared" ca="1" si="89"/>
        <v>255929.70001016615</v>
      </c>
      <c r="P225">
        <f t="shared" ca="1" si="94"/>
        <v>15571.418149677622</v>
      </c>
      <c r="Q225">
        <f t="shared" ca="1" si="90"/>
        <v>11684</v>
      </c>
      <c r="R225">
        <f t="shared" ca="1" si="95"/>
        <v>25171.261642550577</v>
      </c>
      <c r="S225">
        <f t="shared" ca="1" si="96"/>
        <v>86256.664289124674</v>
      </c>
      <c r="T225">
        <f t="shared" ca="1" si="97"/>
        <v>419860.08243880229</v>
      </c>
      <c r="U225">
        <f t="shared" ca="1" si="98"/>
        <v>292784.96165271674</v>
      </c>
      <c r="V225">
        <f t="shared" ca="1" si="99"/>
        <v>127075.12078608555</v>
      </c>
      <c r="X225" s="4">
        <f ca="1">IF(Table2[[#This Row],[Gnder]]="men",1,0)</f>
        <v>1</v>
      </c>
      <c r="Y225" s="5">
        <f ca="1">IF(Table2[[#This Row],[Gnder]]="women",1,0)</f>
        <v>0</v>
      </c>
      <c r="Z225" s="5"/>
      <c r="AA225" s="6"/>
      <c r="AB225" s="5"/>
      <c r="AC225" s="4">
        <f ca="1">IF(Table2[[#This Row],[field of work]]="teaching",1,0)</f>
        <v>0</v>
      </c>
      <c r="AD225" s="5">
        <f ca="1">IF(Table2[[#This Row],[field of work]]="health",1,0)</f>
        <v>0</v>
      </c>
      <c r="AE225" s="5">
        <f ca="1">IF(Table2[[#This Row],[field of work]]="IT",1,0)</f>
        <v>1</v>
      </c>
      <c r="AF225" s="5">
        <f ca="1">IF(Table2[[#This Row],[field of work]]="agriculture",1,0)</f>
        <v>0</v>
      </c>
      <c r="AG225" s="5">
        <f ca="1">IF(Table2[[#This Row],[field of work]]="contruction",1,0)</f>
        <v>0</v>
      </c>
      <c r="AH225" s="5">
        <f ca="1">IF(Table2[[#This Row],[field of work]]="genral work",1,0)</f>
        <v>0</v>
      </c>
      <c r="AI225" s="5"/>
      <c r="AJ225" s="5"/>
      <c r="AK225" s="5"/>
      <c r="AL225" s="5"/>
      <c r="AM225" s="5"/>
      <c r="AN225" s="6"/>
      <c r="AP225" s="16">
        <f t="shared" ca="1" si="91"/>
        <v>15571.418149677622</v>
      </c>
      <c r="AQ225" s="6"/>
      <c r="AR225" s="4">
        <f ca="1">IF(Table2[[#This Row],[Value of a person]]&gt;$AS$6,1,0)</f>
        <v>1</v>
      </c>
      <c r="AS225" s="5"/>
      <c r="AT225" s="5"/>
      <c r="AU225" s="6"/>
      <c r="AV225" s="23">
        <f ca="1">Table2[[#This Row],[Mortage left]]/Table2[[#This Row],[Value of house]]</f>
        <v>0.80472939833150803</v>
      </c>
      <c r="AW225" s="5">
        <f t="shared" ca="1" si="92"/>
        <v>0</v>
      </c>
      <c r="AX225" s="5"/>
      <c r="AY225" s="5"/>
      <c r="AZ225" s="4">
        <f ca="1">IF(Table2[[#This Row],[Area ]]="Area 1",Table2[[#This Row],[income]],0)</f>
        <v>0</v>
      </c>
      <c r="BA225" s="5">
        <f ca="1">IF(Table2[[#This Row],[Area ]]="Area 2",Table2[[#This Row],[income]],0)</f>
        <v>0</v>
      </c>
      <c r="BB225" s="5">
        <f ca="1">IF(Table2[[#This Row],[Area ]]="Area 3",Table2[[#This Row],[income]],0)</f>
        <v>0</v>
      </c>
      <c r="BC225" s="5">
        <f ca="1">IF(Table2[[#This Row],[Area ]]="Area 4",Table2[[#This Row],[income]],0)</f>
        <v>0</v>
      </c>
      <c r="BD225" s="5">
        <f ca="1">IF(Table2[[#This Row],[Area ]]="Area 5",Table2[[#This Row],[income]],0)</f>
        <v>0</v>
      </c>
      <c r="BE225" s="5">
        <f ca="1">IF(Table2[[#This Row],[Area ]]="Area 6",Table2[[#This Row],[income]],0)</f>
        <v>0</v>
      </c>
      <c r="BF225" s="5">
        <f ca="1">IF(Table2[[#This Row],[Area ]]="Area 7",Table2[[#This Row],[income]],0)</f>
        <v>0</v>
      </c>
      <c r="BG225" s="5">
        <f ca="1">IF(Table2[[#This Row],[Area ]]="Area 8",Table2[[#This Row],[income]],0)</f>
        <v>0</v>
      </c>
      <c r="BH225" s="5">
        <f ca="1">IF(Table2[[#This Row],[Area ]]="Area 9",Table2[[#This Row],[income]],0)</f>
        <v>79508</v>
      </c>
      <c r="BI225" s="5">
        <f ca="1">IF(Table2[[#This Row],[Area ]]="Area 10",Table2[[#This Row],[income]],0)</f>
        <v>0</v>
      </c>
      <c r="BJ225" s="5">
        <f ca="1">IF(Table2[[#This Row],[Area ]]="Area 6",Table2[[#This Row],[income]],0)</f>
        <v>0</v>
      </c>
      <c r="BK225" s="5">
        <f ca="1">IF(Table2[[#This Row],[Area ]]="Area 12",Table2[[#This Row],[income]],0)</f>
        <v>0</v>
      </c>
      <c r="BL225" s="5">
        <f ca="1">IF(Table2[[#This Row],[Area ]]="Area 13",Table2[[#This Row],[income]],0)</f>
        <v>0</v>
      </c>
      <c r="BM225" s="6">
        <f ca="1">IF(Table2[[#This Row],[Area ]]="Area 14",Table2[[#This Row],[income]],0)</f>
        <v>0</v>
      </c>
      <c r="BN225" s="4">
        <f ca="1">IF(Table2[[#This Row],[field of work]]="teaching",Table2[[#This Row],[income]],0)</f>
        <v>0</v>
      </c>
      <c r="BO225" s="5">
        <f ca="1">IF(Table2[[#This Row],[field of work]]="health",Table2[[#This Row],[income]],0)</f>
        <v>0</v>
      </c>
      <c r="BP225" s="5">
        <f ca="1">IF(Table2[[#This Row],[field of work]]="IT",Table2[[#This Row],[income]],0)</f>
        <v>79508</v>
      </c>
      <c r="BQ225" s="5">
        <f ca="1">IF(Table2[[#This Row],[field of work]]="agriculture",Table2[[#This Row],[income]],0)</f>
        <v>0</v>
      </c>
      <c r="BR225" s="5">
        <f ca="1">IF(Table2[[#This Row],[field of work]]="contruction",Table2[[#This Row],[income]],0)</f>
        <v>0</v>
      </c>
      <c r="BS225" s="6">
        <f ca="1">IF(Table2[[#This Row],[field of work]]="genral work",Table2[[#This Row],[income]],0)</f>
        <v>0</v>
      </c>
      <c r="BU225" s="4">
        <f ca="1">IF(Table2[[#This Row],[value of debts]]&gt;Table2[[#This Row],[income]],1,0)</f>
        <v>1</v>
      </c>
      <c r="BV225" s="6"/>
      <c r="BX225" s="4">
        <f ca="1">IF(Table2[[#This Row],[Net worth of person]]&gt;$BY$6,Table2[[#This Row],[age]],0)</f>
        <v>38</v>
      </c>
      <c r="BY225" s="6"/>
    </row>
    <row r="226" spans="2:77" x14ac:dyDescent="0.3">
      <c r="B226">
        <f t="shared" ca="1" si="78"/>
        <v>1</v>
      </c>
      <c r="C226" t="str">
        <f t="shared" ca="1" si="77"/>
        <v>men</v>
      </c>
      <c r="D226">
        <f t="shared" ca="1" si="79"/>
        <v>30</v>
      </c>
      <c r="E226">
        <f t="shared" ca="1" si="80"/>
        <v>5</v>
      </c>
      <c r="F226" t="str">
        <f t="shared" ca="1" si="81"/>
        <v>agriculture</v>
      </c>
      <c r="G226">
        <f t="shared" ca="1" si="82"/>
        <v>3</v>
      </c>
      <c r="H226">
        <f t="shared" ca="1" si="83"/>
        <v>0</v>
      </c>
      <c r="I226">
        <f t="shared" ca="1" si="84"/>
        <v>2</v>
      </c>
      <c r="J226">
        <f t="shared" ca="1" si="85"/>
        <v>1</v>
      </c>
      <c r="K226">
        <f t="shared" ca="1" si="86"/>
        <v>47278</v>
      </c>
      <c r="L226">
        <f t="shared" ca="1" si="87"/>
        <v>5</v>
      </c>
      <c r="M226" t="str">
        <f t="shared" ca="1" si="88"/>
        <v>Area 5</v>
      </c>
      <c r="N226">
        <f t="shared" ca="1" si="93"/>
        <v>283668</v>
      </c>
      <c r="O226">
        <f t="shared" ca="1" si="89"/>
        <v>172516.32085801859</v>
      </c>
      <c r="P226">
        <f t="shared" ca="1" si="94"/>
        <v>2789.8344871514323</v>
      </c>
      <c r="Q226">
        <f t="shared" ca="1" si="90"/>
        <v>1164</v>
      </c>
      <c r="R226">
        <f t="shared" ca="1" si="95"/>
        <v>234.93452607169201</v>
      </c>
      <c r="S226">
        <f t="shared" ca="1" si="96"/>
        <v>17041.469450922934</v>
      </c>
      <c r="T226">
        <f t="shared" ca="1" si="97"/>
        <v>303499.30393807433</v>
      </c>
      <c r="U226">
        <f t="shared" ca="1" si="98"/>
        <v>173915.25538409027</v>
      </c>
      <c r="V226">
        <f t="shared" ca="1" si="99"/>
        <v>129584.04855398406</v>
      </c>
      <c r="X226" s="4">
        <f ca="1">IF(Table2[[#This Row],[Gnder]]="men",1,0)</f>
        <v>1</v>
      </c>
      <c r="Y226" s="5">
        <f ca="1">IF(Table2[[#This Row],[Gnder]]="women",1,0)</f>
        <v>0</v>
      </c>
      <c r="Z226" s="5"/>
      <c r="AA226" s="6"/>
      <c r="AB226" s="5"/>
      <c r="AC226" s="4">
        <f ca="1">IF(Table2[[#This Row],[field of work]]="teaching",1,0)</f>
        <v>0</v>
      </c>
      <c r="AD226" s="5">
        <f ca="1">IF(Table2[[#This Row],[field of work]]="health",1,0)</f>
        <v>0</v>
      </c>
      <c r="AE226" s="5">
        <f ca="1">IF(Table2[[#This Row],[field of work]]="IT",1,0)</f>
        <v>0</v>
      </c>
      <c r="AF226" s="5">
        <f ca="1">IF(Table2[[#This Row],[field of work]]="agriculture",1,0)</f>
        <v>1</v>
      </c>
      <c r="AG226" s="5">
        <f ca="1">IF(Table2[[#This Row],[field of work]]="contruction",1,0)</f>
        <v>0</v>
      </c>
      <c r="AH226" s="5">
        <f ca="1">IF(Table2[[#This Row],[field of work]]="genral work",1,0)</f>
        <v>0</v>
      </c>
      <c r="AI226" s="5"/>
      <c r="AJ226" s="5"/>
      <c r="AK226" s="5"/>
      <c r="AL226" s="5"/>
      <c r="AM226" s="5"/>
      <c r="AN226" s="6"/>
      <c r="AP226" s="16">
        <f t="shared" ca="1" si="91"/>
        <v>2789.8344871514323</v>
      </c>
      <c r="AQ226" s="6"/>
      <c r="AR226" s="4">
        <f ca="1">IF(Table2[[#This Row],[Value of a person]]&gt;$AS$6,1,0)</f>
        <v>1</v>
      </c>
      <c r="AS226" s="5"/>
      <c r="AT226" s="5"/>
      <c r="AU226" s="6"/>
      <c r="AV226" s="23">
        <f ca="1">Table2[[#This Row],[Mortage left]]/Table2[[#This Row],[Value of house]]</f>
        <v>0.60816278486829178</v>
      </c>
      <c r="AW226" s="5">
        <f t="shared" ca="1" si="92"/>
        <v>0</v>
      </c>
      <c r="AX226" s="5"/>
      <c r="AY226" s="5"/>
      <c r="AZ226" s="4">
        <f ca="1">IF(Table2[[#This Row],[Area ]]="Area 1",Table2[[#This Row],[income]],0)</f>
        <v>0</v>
      </c>
      <c r="BA226" s="5">
        <f ca="1">IF(Table2[[#This Row],[Area ]]="Area 2",Table2[[#This Row],[income]],0)</f>
        <v>0</v>
      </c>
      <c r="BB226" s="5">
        <f ca="1">IF(Table2[[#This Row],[Area ]]="Area 3",Table2[[#This Row],[income]],0)</f>
        <v>0</v>
      </c>
      <c r="BC226" s="5">
        <f ca="1">IF(Table2[[#This Row],[Area ]]="Area 4",Table2[[#This Row],[income]],0)</f>
        <v>0</v>
      </c>
      <c r="BD226" s="5">
        <f ca="1">IF(Table2[[#This Row],[Area ]]="Area 5",Table2[[#This Row],[income]],0)</f>
        <v>47278</v>
      </c>
      <c r="BE226" s="5">
        <f ca="1">IF(Table2[[#This Row],[Area ]]="Area 6",Table2[[#This Row],[income]],0)</f>
        <v>0</v>
      </c>
      <c r="BF226" s="5">
        <f ca="1">IF(Table2[[#This Row],[Area ]]="Area 7",Table2[[#This Row],[income]],0)</f>
        <v>0</v>
      </c>
      <c r="BG226" s="5">
        <f ca="1">IF(Table2[[#This Row],[Area ]]="Area 8",Table2[[#This Row],[income]],0)</f>
        <v>0</v>
      </c>
      <c r="BH226" s="5">
        <f ca="1">IF(Table2[[#This Row],[Area ]]="Area 9",Table2[[#This Row],[income]],0)</f>
        <v>0</v>
      </c>
      <c r="BI226" s="5">
        <f ca="1">IF(Table2[[#This Row],[Area ]]="Area 10",Table2[[#This Row],[income]],0)</f>
        <v>0</v>
      </c>
      <c r="BJ226" s="5">
        <f ca="1">IF(Table2[[#This Row],[Area ]]="Area 6",Table2[[#This Row],[income]],0)</f>
        <v>0</v>
      </c>
      <c r="BK226" s="5">
        <f ca="1">IF(Table2[[#This Row],[Area ]]="Area 12",Table2[[#This Row],[income]],0)</f>
        <v>0</v>
      </c>
      <c r="BL226" s="5">
        <f ca="1">IF(Table2[[#This Row],[Area ]]="Area 13",Table2[[#This Row],[income]],0)</f>
        <v>0</v>
      </c>
      <c r="BM226" s="6">
        <f ca="1">IF(Table2[[#This Row],[Area ]]="Area 14",Table2[[#This Row],[income]],0)</f>
        <v>0</v>
      </c>
      <c r="BN226" s="4">
        <f ca="1">IF(Table2[[#This Row],[field of work]]="teaching",Table2[[#This Row],[income]],0)</f>
        <v>0</v>
      </c>
      <c r="BO226" s="5">
        <f ca="1">IF(Table2[[#This Row],[field of work]]="health",Table2[[#This Row],[income]],0)</f>
        <v>0</v>
      </c>
      <c r="BP226" s="5">
        <f ca="1">IF(Table2[[#This Row],[field of work]]="IT",Table2[[#This Row],[income]],0)</f>
        <v>0</v>
      </c>
      <c r="BQ226" s="5">
        <f ca="1">IF(Table2[[#This Row],[field of work]]="agriculture",Table2[[#This Row],[income]],0)</f>
        <v>47278</v>
      </c>
      <c r="BR226" s="5">
        <f ca="1">IF(Table2[[#This Row],[field of work]]="contruction",Table2[[#This Row],[income]],0)</f>
        <v>0</v>
      </c>
      <c r="BS226" s="6">
        <f ca="1">IF(Table2[[#This Row],[field of work]]="genral work",Table2[[#This Row],[income]],0)</f>
        <v>0</v>
      </c>
      <c r="BU226" s="4">
        <f ca="1">IF(Table2[[#This Row],[value of debts]]&gt;Table2[[#This Row],[income]],1,0)</f>
        <v>1</v>
      </c>
      <c r="BV226" s="6"/>
      <c r="BX226" s="4">
        <f ca="1">IF(Table2[[#This Row],[Net worth of person]]&gt;$BY$6,Table2[[#This Row],[age]],0)</f>
        <v>30</v>
      </c>
      <c r="BY226" s="6"/>
    </row>
    <row r="227" spans="2:77" x14ac:dyDescent="0.3">
      <c r="B227">
        <f t="shared" ca="1" si="78"/>
        <v>1</v>
      </c>
      <c r="C227" t="str">
        <f t="shared" ca="1" si="77"/>
        <v>men</v>
      </c>
      <c r="D227">
        <f t="shared" ca="1" si="79"/>
        <v>41</v>
      </c>
      <c r="E227">
        <f t="shared" ca="1" si="80"/>
        <v>1</v>
      </c>
      <c r="F227" t="str">
        <f t="shared" ca="1" si="81"/>
        <v>health</v>
      </c>
      <c r="G227">
        <f t="shared" ca="1" si="82"/>
        <v>5</v>
      </c>
      <c r="H227">
        <f t="shared" ca="1" si="83"/>
        <v>0</v>
      </c>
      <c r="I227">
        <f t="shared" ca="1" si="84"/>
        <v>3</v>
      </c>
      <c r="J227">
        <f t="shared" ca="1" si="85"/>
        <v>2</v>
      </c>
      <c r="K227">
        <f t="shared" ca="1" si="86"/>
        <v>73794</v>
      </c>
      <c r="L227">
        <f t="shared" ca="1" si="87"/>
        <v>3</v>
      </c>
      <c r="M227" t="str">
        <f t="shared" ca="1" si="88"/>
        <v>Area 3</v>
      </c>
      <c r="N227">
        <f t="shared" ca="1" si="93"/>
        <v>295176</v>
      </c>
      <c r="O227">
        <f t="shared" ca="1" si="89"/>
        <v>265039.10003066342</v>
      </c>
      <c r="P227">
        <f t="shared" ca="1" si="94"/>
        <v>99327.641756547062</v>
      </c>
      <c r="Q227">
        <f t="shared" ca="1" si="90"/>
        <v>90985</v>
      </c>
      <c r="R227">
        <f t="shared" ca="1" si="95"/>
        <v>49014.997126628448</v>
      </c>
      <c r="S227">
        <f t="shared" ca="1" si="96"/>
        <v>50475.155516314124</v>
      </c>
      <c r="T227">
        <f t="shared" ca="1" si="97"/>
        <v>444978.79727286118</v>
      </c>
      <c r="U227">
        <f t="shared" ca="1" si="98"/>
        <v>405039.09715729189</v>
      </c>
      <c r="V227">
        <f t="shared" ca="1" si="99"/>
        <v>39939.700115569285</v>
      </c>
      <c r="X227" s="4">
        <f ca="1">IF(Table2[[#This Row],[Gnder]]="men",1,0)</f>
        <v>1</v>
      </c>
      <c r="Y227" s="5">
        <f ca="1">IF(Table2[[#This Row],[Gnder]]="women",1,0)</f>
        <v>0</v>
      </c>
      <c r="Z227" s="5"/>
      <c r="AA227" s="6"/>
      <c r="AB227" s="5"/>
      <c r="AC227" s="4">
        <f ca="1">IF(Table2[[#This Row],[field of work]]="teaching",1,0)</f>
        <v>0</v>
      </c>
      <c r="AD227" s="5">
        <f ca="1">IF(Table2[[#This Row],[field of work]]="health",1,0)</f>
        <v>1</v>
      </c>
      <c r="AE227" s="5">
        <f ca="1">IF(Table2[[#This Row],[field of work]]="IT",1,0)</f>
        <v>0</v>
      </c>
      <c r="AF227" s="5">
        <f ca="1">IF(Table2[[#This Row],[field of work]]="agriculture",1,0)</f>
        <v>0</v>
      </c>
      <c r="AG227" s="5">
        <f ca="1">IF(Table2[[#This Row],[field of work]]="contruction",1,0)</f>
        <v>0</v>
      </c>
      <c r="AH227" s="5">
        <f ca="1">IF(Table2[[#This Row],[field of work]]="genral work",1,0)</f>
        <v>0</v>
      </c>
      <c r="AI227" s="5"/>
      <c r="AJ227" s="5"/>
      <c r="AK227" s="5"/>
      <c r="AL227" s="5"/>
      <c r="AM227" s="5"/>
      <c r="AN227" s="6"/>
      <c r="AP227" s="16">
        <f t="shared" ca="1" si="91"/>
        <v>49663.820878273531</v>
      </c>
      <c r="AQ227" s="6"/>
      <c r="AR227" s="4">
        <f ca="1">IF(Table2[[#This Row],[Value of a person]]&gt;$AS$6,1,0)</f>
        <v>1</v>
      </c>
      <c r="AS227" s="5"/>
      <c r="AT227" s="5"/>
      <c r="AU227" s="6"/>
      <c r="AV227" s="23">
        <f ca="1">Table2[[#This Row],[Mortage left]]/Table2[[#This Row],[Value of house]]</f>
        <v>0.89790192980006311</v>
      </c>
      <c r="AW227" s="5">
        <f t="shared" ca="1" si="92"/>
        <v>0</v>
      </c>
      <c r="AX227" s="5"/>
      <c r="AY227" s="5"/>
      <c r="AZ227" s="4">
        <f ca="1">IF(Table2[[#This Row],[Area ]]="Area 1",Table2[[#This Row],[income]],0)</f>
        <v>0</v>
      </c>
      <c r="BA227" s="5">
        <f ca="1">IF(Table2[[#This Row],[Area ]]="Area 2",Table2[[#This Row],[income]],0)</f>
        <v>0</v>
      </c>
      <c r="BB227" s="5">
        <f ca="1">IF(Table2[[#This Row],[Area ]]="Area 3",Table2[[#This Row],[income]],0)</f>
        <v>73794</v>
      </c>
      <c r="BC227" s="5">
        <f ca="1">IF(Table2[[#This Row],[Area ]]="Area 4",Table2[[#This Row],[income]],0)</f>
        <v>0</v>
      </c>
      <c r="BD227" s="5">
        <f ca="1">IF(Table2[[#This Row],[Area ]]="Area 5",Table2[[#This Row],[income]],0)</f>
        <v>0</v>
      </c>
      <c r="BE227" s="5">
        <f ca="1">IF(Table2[[#This Row],[Area ]]="Area 6",Table2[[#This Row],[income]],0)</f>
        <v>0</v>
      </c>
      <c r="BF227" s="5">
        <f ca="1">IF(Table2[[#This Row],[Area ]]="Area 7",Table2[[#This Row],[income]],0)</f>
        <v>0</v>
      </c>
      <c r="BG227" s="5">
        <f ca="1">IF(Table2[[#This Row],[Area ]]="Area 8",Table2[[#This Row],[income]],0)</f>
        <v>0</v>
      </c>
      <c r="BH227" s="5">
        <f ca="1">IF(Table2[[#This Row],[Area ]]="Area 9",Table2[[#This Row],[income]],0)</f>
        <v>0</v>
      </c>
      <c r="BI227" s="5">
        <f ca="1">IF(Table2[[#This Row],[Area ]]="Area 10",Table2[[#This Row],[income]],0)</f>
        <v>0</v>
      </c>
      <c r="BJ227" s="5">
        <f ca="1">IF(Table2[[#This Row],[Area ]]="Area 6",Table2[[#This Row],[income]],0)</f>
        <v>0</v>
      </c>
      <c r="BK227" s="5">
        <f ca="1">IF(Table2[[#This Row],[Area ]]="Area 12",Table2[[#This Row],[income]],0)</f>
        <v>0</v>
      </c>
      <c r="BL227" s="5">
        <f ca="1">IF(Table2[[#This Row],[Area ]]="Area 13",Table2[[#This Row],[income]],0)</f>
        <v>0</v>
      </c>
      <c r="BM227" s="6">
        <f ca="1">IF(Table2[[#This Row],[Area ]]="Area 14",Table2[[#This Row],[income]],0)</f>
        <v>0</v>
      </c>
      <c r="BN227" s="4">
        <f ca="1">IF(Table2[[#This Row],[field of work]]="teaching",Table2[[#This Row],[income]],0)</f>
        <v>0</v>
      </c>
      <c r="BO227" s="5">
        <f ca="1">IF(Table2[[#This Row],[field of work]]="health",Table2[[#This Row],[income]],0)</f>
        <v>73794</v>
      </c>
      <c r="BP227" s="5">
        <f ca="1">IF(Table2[[#This Row],[field of work]]="IT",Table2[[#This Row],[income]],0)</f>
        <v>0</v>
      </c>
      <c r="BQ227" s="5">
        <f ca="1">IF(Table2[[#This Row],[field of work]]="agriculture",Table2[[#This Row],[income]],0)</f>
        <v>0</v>
      </c>
      <c r="BR227" s="5">
        <f ca="1">IF(Table2[[#This Row],[field of work]]="contruction",Table2[[#This Row],[income]],0)</f>
        <v>0</v>
      </c>
      <c r="BS227" s="6">
        <f ca="1">IF(Table2[[#This Row],[field of work]]="genral work",Table2[[#This Row],[income]],0)</f>
        <v>0</v>
      </c>
      <c r="BU227" s="4">
        <f ca="1">IF(Table2[[#This Row],[value of debts]]&gt;Table2[[#This Row],[income]],1,0)</f>
        <v>1</v>
      </c>
      <c r="BV227" s="6"/>
      <c r="BX227" s="4">
        <f ca="1">IF(Table2[[#This Row],[Net worth of person]]&gt;$BY$6,Table2[[#This Row],[age]],0)</f>
        <v>0</v>
      </c>
      <c r="BY227" s="6"/>
    </row>
    <row r="228" spans="2:77" x14ac:dyDescent="0.3">
      <c r="B228">
        <f t="shared" ca="1" si="78"/>
        <v>2</v>
      </c>
      <c r="C228" t="str">
        <f t="shared" ca="1" si="77"/>
        <v>women</v>
      </c>
      <c r="D228">
        <f t="shared" ca="1" si="79"/>
        <v>25</v>
      </c>
      <c r="E228">
        <f t="shared" ca="1" si="80"/>
        <v>1</v>
      </c>
      <c r="F228" t="str">
        <f t="shared" ca="1" si="81"/>
        <v>health</v>
      </c>
      <c r="G228">
        <f t="shared" ca="1" si="82"/>
        <v>5</v>
      </c>
      <c r="H228">
        <f t="shared" ca="1" si="83"/>
        <v>0</v>
      </c>
      <c r="I228">
        <f t="shared" ca="1" si="84"/>
        <v>0</v>
      </c>
      <c r="J228">
        <f t="shared" ca="1" si="85"/>
        <v>2</v>
      </c>
      <c r="K228">
        <f t="shared" ca="1" si="86"/>
        <v>33744</v>
      </c>
      <c r="L228">
        <f t="shared" ca="1" si="87"/>
        <v>14</v>
      </c>
      <c r="M228" t="str">
        <f t="shared" ca="1" si="88"/>
        <v>Area 14</v>
      </c>
      <c r="N228">
        <f t="shared" ca="1" si="93"/>
        <v>202464</v>
      </c>
      <c r="O228">
        <f t="shared" ca="1" si="89"/>
        <v>138370.95776618709</v>
      </c>
      <c r="P228">
        <f t="shared" ca="1" si="94"/>
        <v>39370.923332871411</v>
      </c>
      <c r="Q228">
        <f t="shared" ca="1" si="90"/>
        <v>27818</v>
      </c>
      <c r="R228">
        <f t="shared" ca="1" si="95"/>
        <v>60902.610693895978</v>
      </c>
      <c r="S228">
        <f t="shared" ca="1" si="96"/>
        <v>46582.804637411966</v>
      </c>
      <c r="T228">
        <f t="shared" ca="1" si="97"/>
        <v>288417.72797028336</v>
      </c>
      <c r="U228">
        <f t="shared" ca="1" si="98"/>
        <v>227091.56846008307</v>
      </c>
      <c r="V228">
        <f t="shared" ca="1" si="99"/>
        <v>61326.15951020029</v>
      </c>
      <c r="X228" s="4">
        <f ca="1">IF(Table2[[#This Row],[Gnder]]="men",1,0)</f>
        <v>0</v>
      </c>
      <c r="Y228" s="5">
        <f ca="1">IF(Table2[[#This Row],[Gnder]]="women",1,0)</f>
        <v>1</v>
      </c>
      <c r="Z228" s="5"/>
      <c r="AA228" s="6"/>
      <c r="AB228" s="5"/>
      <c r="AC228" s="4">
        <f ca="1">IF(Table2[[#This Row],[field of work]]="teaching",1,0)</f>
        <v>0</v>
      </c>
      <c r="AD228" s="5">
        <f ca="1">IF(Table2[[#This Row],[field of work]]="health",1,0)</f>
        <v>1</v>
      </c>
      <c r="AE228" s="5">
        <f ca="1">IF(Table2[[#This Row],[field of work]]="IT",1,0)</f>
        <v>0</v>
      </c>
      <c r="AF228" s="5">
        <f ca="1">IF(Table2[[#This Row],[field of work]]="agriculture",1,0)</f>
        <v>0</v>
      </c>
      <c r="AG228" s="5">
        <f ca="1">IF(Table2[[#This Row],[field of work]]="contruction",1,0)</f>
        <v>0</v>
      </c>
      <c r="AH228" s="5">
        <f ca="1">IF(Table2[[#This Row],[field of work]]="genral work",1,0)</f>
        <v>0</v>
      </c>
      <c r="AI228" s="5"/>
      <c r="AJ228" s="5"/>
      <c r="AK228" s="5"/>
      <c r="AL228" s="5"/>
      <c r="AM228" s="5"/>
      <c r="AN228" s="6"/>
      <c r="AP228" s="16">
        <f t="shared" ca="1" si="91"/>
        <v>19685.461666435705</v>
      </c>
      <c r="AQ228" s="6"/>
      <c r="AR228" s="4">
        <f ca="1">IF(Table2[[#This Row],[Value of a person]]&gt;$AS$6,1,0)</f>
        <v>1</v>
      </c>
      <c r="AS228" s="5"/>
      <c r="AT228" s="5"/>
      <c r="AU228" s="6"/>
      <c r="AV228" s="23">
        <f ca="1">Table2[[#This Row],[Mortage left]]/Table2[[#This Row],[Value of house]]</f>
        <v>0.68343487121753543</v>
      </c>
      <c r="AW228" s="5">
        <f t="shared" ca="1" si="92"/>
        <v>0</v>
      </c>
      <c r="AX228" s="5"/>
      <c r="AY228" s="5"/>
      <c r="AZ228" s="4">
        <f ca="1">IF(Table2[[#This Row],[Area ]]="Area 1",Table2[[#This Row],[income]],0)</f>
        <v>0</v>
      </c>
      <c r="BA228" s="5">
        <f ca="1">IF(Table2[[#This Row],[Area ]]="Area 2",Table2[[#This Row],[income]],0)</f>
        <v>0</v>
      </c>
      <c r="BB228" s="5">
        <f ca="1">IF(Table2[[#This Row],[Area ]]="Area 3",Table2[[#This Row],[income]],0)</f>
        <v>0</v>
      </c>
      <c r="BC228" s="5">
        <f ca="1">IF(Table2[[#This Row],[Area ]]="Area 4",Table2[[#This Row],[income]],0)</f>
        <v>0</v>
      </c>
      <c r="BD228" s="5">
        <f ca="1">IF(Table2[[#This Row],[Area ]]="Area 5",Table2[[#This Row],[income]],0)</f>
        <v>0</v>
      </c>
      <c r="BE228" s="5">
        <f ca="1">IF(Table2[[#This Row],[Area ]]="Area 6",Table2[[#This Row],[income]],0)</f>
        <v>0</v>
      </c>
      <c r="BF228" s="5">
        <f ca="1">IF(Table2[[#This Row],[Area ]]="Area 7",Table2[[#This Row],[income]],0)</f>
        <v>0</v>
      </c>
      <c r="BG228" s="5">
        <f ca="1">IF(Table2[[#This Row],[Area ]]="Area 8",Table2[[#This Row],[income]],0)</f>
        <v>0</v>
      </c>
      <c r="BH228" s="5">
        <f ca="1">IF(Table2[[#This Row],[Area ]]="Area 9",Table2[[#This Row],[income]],0)</f>
        <v>0</v>
      </c>
      <c r="BI228" s="5">
        <f ca="1">IF(Table2[[#This Row],[Area ]]="Area 10",Table2[[#This Row],[income]],0)</f>
        <v>0</v>
      </c>
      <c r="BJ228" s="5">
        <f ca="1">IF(Table2[[#This Row],[Area ]]="Area 6",Table2[[#This Row],[income]],0)</f>
        <v>0</v>
      </c>
      <c r="BK228" s="5">
        <f ca="1">IF(Table2[[#This Row],[Area ]]="Area 12",Table2[[#This Row],[income]],0)</f>
        <v>0</v>
      </c>
      <c r="BL228" s="5">
        <f ca="1">IF(Table2[[#This Row],[Area ]]="Area 13",Table2[[#This Row],[income]],0)</f>
        <v>0</v>
      </c>
      <c r="BM228" s="6">
        <f ca="1">IF(Table2[[#This Row],[Area ]]="Area 14",Table2[[#This Row],[income]],0)</f>
        <v>33744</v>
      </c>
      <c r="BN228" s="4">
        <f ca="1">IF(Table2[[#This Row],[field of work]]="teaching",Table2[[#This Row],[income]],0)</f>
        <v>0</v>
      </c>
      <c r="BO228" s="5">
        <f ca="1">IF(Table2[[#This Row],[field of work]]="health",Table2[[#This Row],[income]],0)</f>
        <v>33744</v>
      </c>
      <c r="BP228" s="5">
        <f ca="1">IF(Table2[[#This Row],[field of work]]="IT",Table2[[#This Row],[income]],0)</f>
        <v>0</v>
      </c>
      <c r="BQ228" s="5">
        <f ca="1">IF(Table2[[#This Row],[field of work]]="agriculture",Table2[[#This Row],[income]],0)</f>
        <v>0</v>
      </c>
      <c r="BR228" s="5">
        <f ca="1">IF(Table2[[#This Row],[field of work]]="contruction",Table2[[#This Row],[income]],0)</f>
        <v>0</v>
      </c>
      <c r="BS228" s="6">
        <f ca="1">IF(Table2[[#This Row],[field of work]]="genral work",Table2[[#This Row],[income]],0)</f>
        <v>0</v>
      </c>
      <c r="BU228" s="4">
        <f ca="1">IF(Table2[[#This Row],[value of debts]]&gt;Table2[[#This Row],[income]],1,0)</f>
        <v>1</v>
      </c>
      <c r="BV228" s="6"/>
      <c r="BX228" s="4">
        <f ca="1">IF(Table2[[#This Row],[Net worth of person]]&gt;$BY$6,Table2[[#This Row],[age]],0)</f>
        <v>0</v>
      </c>
      <c r="BY228" s="6"/>
    </row>
    <row r="229" spans="2:77" x14ac:dyDescent="0.3">
      <c r="B229">
        <f t="shared" ca="1" si="78"/>
        <v>2</v>
      </c>
      <c r="C229" t="str">
        <f t="shared" ca="1" si="77"/>
        <v>women</v>
      </c>
      <c r="D229">
        <f t="shared" ca="1" si="79"/>
        <v>29</v>
      </c>
      <c r="E229">
        <f t="shared" ca="1" si="80"/>
        <v>6</v>
      </c>
      <c r="F229" t="str">
        <f t="shared" ca="1" si="81"/>
        <v>contruction</v>
      </c>
      <c r="G229">
        <f t="shared" ca="1" si="82"/>
        <v>2</v>
      </c>
      <c r="H229">
        <f t="shared" ca="1" si="83"/>
        <v>0</v>
      </c>
      <c r="I229">
        <f t="shared" ca="1" si="84"/>
        <v>1</v>
      </c>
      <c r="J229">
        <f t="shared" ca="1" si="85"/>
        <v>1</v>
      </c>
      <c r="K229">
        <f t="shared" ca="1" si="86"/>
        <v>30541</v>
      </c>
      <c r="L229">
        <f t="shared" ca="1" si="87"/>
        <v>12</v>
      </c>
      <c r="M229" t="str">
        <f t="shared" ca="1" si="88"/>
        <v>Area 12</v>
      </c>
      <c r="N229">
        <f t="shared" ca="1" si="93"/>
        <v>91623</v>
      </c>
      <c r="O229">
        <f t="shared" ca="1" si="89"/>
        <v>11875.174267760631</v>
      </c>
      <c r="P229">
        <f t="shared" ca="1" si="94"/>
        <v>14363.594285541487</v>
      </c>
      <c r="Q229">
        <f t="shared" ca="1" si="90"/>
        <v>10538</v>
      </c>
      <c r="R229">
        <f t="shared" ca="1" si="95"/>
        <v>43389.38606908673</v>
      </c>
      <c r="S229">
        <f t="shared" ca="1" si="96"/>
        <v>32319.848615333874</v>
      </c>
      <c r="T229">
        <f t="shared" ca="1" si="97"/>
        <v>138306.44290087535</v>
      </c>
      <c r="U229">
        <f t="shared" ca="1" si="98"/>
        <v>65802.560336847353</v>
      </c>
      <c r="V229">
        <f t="shared" ca="1" si="99"/>
        <v>72503.882564027997</v>
      </c>
      <c r="X229" s="4">
        <f ca="1">IF(Table2[[#This Row],[Gnder]]="men",1,0)</f>
        <v>0</v>
      </c>
      <c r="Y229" s="5">
        <f ca="1">IF(Table2[[#This Row],[Gnder]]="women",1,0)</f>
        <v>1</v>
      </c>
      <c r="Z229" s="5"/>
      <c r="AA229" s="6"/>
      <c r="AB229" s="5"/>
      <c r="AC229" s="4">
        <f ca="1">IF(Table2[[#This Row],[field of work]]="teaching",1,0)</f>
        <v>0</v>
      </c>
      <c r="AD229" s="5">
        <f ca="1">IF(Table2[[#This Row],[field of work]]="health",1,0)</f>
        <v>0</v>
      </c>
      <c r="AE229" s="5">
        <f ca="1">IF(Table2[[#This Row],[field of work]]="IT",1,0)</f>
        <v>0</v>
      </c>
      <c r="AF229" s="5">
        <f ca="1">IF(Table2[[#This Row],[field of work]]="agriculture",1,0)</f>
        <v>0</v>
      </c>
      <c r="AG229" s="5">
        <f ca="1">IF(Table2[[#This Row],[field of work]]="contruction",1,0)</f>
        <v>1</v>
      </c>
      <c r="AH229" s="5">
        <f ca="1">IF(Table2[[#This Row],[field of work]]="genral work",1,0)</f>
        <v>0</v>
      </c>
      <c r="AI229" s="5"/>
      <c r="AJ229" s="5"/>
      <c r="AK229" s="5"/>
      <c r="AL229" s="5"/>
      <c r="AM229" s="5"/>
      <c r="AN229" s="6"/>
      <c r="AP229" s="16">
        <f t="shared" ca="1" si="91"/>
        <v>14363.594285541487</v>
      </c>
      <c r="AQ229" s="6"/>
      <c r="AR229" s="4">
        <f ca="1">IF(Table2[[#This Row],[Value of a person]]&gt;$AS$6,1,0)</f>
        <v>1</v>
      </c>
      <c r="AS229" s="5"/>
      <c r="AT229" s="5"/>
      <c r="AU229" s="6"/>
      <c r="AV229" s="23">
        <f ca="1">Table2[[#This Row],[Mortage left]]/Table2[[#This Row],[Value of house]]</f>
        <v>0.12960909670891185</v>
      </c>
      <c r="AW229" s="5">
        <f t="shared" ca="1" si="92"/>
        <v>1</v>
      </c>
      <c r="AX229" s="5"/>
      <c r="AY229" s="5"/>
      <c r="AZ229" s="4">
        <f ca="1">IF(Table2[[#This Row],[Area ]]="Area 1",Table2[[#This Row],[income]],0)</f>
        <v>0</v>
      </c>
      <c r="BA229" s="5">
        <f ca="1">IF(Table2[[#This Row],[Area ]]="Area 2",Table2[[#This Row],[income]],0)</f>
        <v>0</v>
      </c>
      <c r="BB229" s="5">
        <f ca="1">IF(Table2[[#This Row],[Area ]]="Area 3",Table2[[#This Row],[income]],0)</f>
        <v>0</v>
      </c>
      <c r="BC229" s="5">
        <f ca="1">IF(Table2[[#This Row],[Area ]]="Area 4",Table2[[#This Row],[income]],0)</f>
        <v>0</v>
      </c>
      <c r="BD229" s="5">
        <f ca="1">IF(Table2[[#This Row],[Area ]]="Area 5",Table2[[#This Row],[income]],0)</f>
        <v>0</v>
      </c>
      <c r="BE229" s="5">
        <f ca="1">IF(Table2[[#This Row],[Area ]]="Area 6",Table2[[#This Row],[income]],0)</f>
        <v>0</v>
      </c>
      <c r="BF229" s="5">
        <f ca="1">IF(Table2[[#This Row],[Area ]]="Area 7",Table2[[#This Row],[income]],0)</f>
        <v>0</v>
      </c>
      <c r="BG229" s="5">
        <f ca="1">IF(Table2[[#This Row],[Area ]]="Area 8",Table2[[#This Row],[income]],0)</f>
        <v>0</v>
      </c>
      <c r="BH229" s="5">
        <f ca="1">IF(Table2[[#This Row],[Area ]]="Area 9",Table2[[#This Row],[income]],0)</f>
        <v>0</v>
      </c>
      <c r="BI229" s="5">
        <f ca="1">IF(Table2[[#This Row],[Area ]]="Area 10",Table2[[#This Row],[income]],0)</f>
        <v>0</v>
      </c>
      <c r="BJ229" s="5">
        <f ca="1">IF(Table2[[#This Row],[Area ]]="Area 6",Table2[[#This Row],[income]],0)</f>
        <v>0</v>
      </c>
      <c r="BK229" s="5">
        <f ca="1">IF(Table2[[#This Row],[Area ]]="Area 12",Table2[[#This Row],[income]],0)</f>
        <v>30541</v>
      </c>
      <c r="BL229" s="5">
        <f ca="1">IF(Table2[[#This Row],[Area ]]="Area 13",Table2[[#This Row],[income]],0)</f>
        <v>0</v>
      </c>
      <c r="BM229" s="6">
        <f ca="1">IF(Table2[[#This Row],[Area ]]="Area 14",Table2[[#This Row],[income]],0)</f>
        <v>0</v>
      </c>
      <c r="BN229" s="4">
        <f ca="1">IF(Table2[[#This Row],[field of work]]="teaching",Table2[[#This Row],[income]],0)</f>
        <v>0</v>
      </c>
      <c r="BO229" s="5">
        <f ca="1">IF(Table2[[#This Row],[field of work]]="health",Table2[[#This Row],[income]],0)</f>
        <v>0</v>
      </c>
      <c r="BP229" s="5">
        <f ca="1">IF(Table2[[#This Row],[field of work]]="IT",Table2[[#This Row],[income]],0)</f>
        <v>0</v>
      </c>
      <c r="BQ229" s="5">
        <f ca="1">IF(Table2[[#This Row],[field of work]]="agriculture",Table2[[#This Row],[income]],0)</f>
        <v>0</v>
      </c>
      <c r="BR229" s="5">
        <f ca="1">IF(Table2[[#This Row],[field of work]]="contruction",Table2[[#This Row],[income]],0)</f>
        <v>30541</v>
      </c>
      <c r="BS229" s="6">
        <f ca="1">IF(Table2[[#This Row],[field of work]]="genral work",Table2[[#This Row],[income]],0)</f>
        <v>0</v>
      </c>
      <c r="BU229" s="4">
        <f ca="1">IF(Table2[[#This Row],[value of debts]]&gt;Table2[[#This Row],[income]],1,0)</f>
        <v>1</v>
      </c>
      <c r="BV229" s="6"/>
      <c r="BX229" s="4">
        <f ca="1">IF(Table2[[#This Row],[Net worth of person]]&gt;$BY$6,Table2[[#This Row],[age]],0)</f>
        <v>0</v>
      </c>
      <c r="BY229" s="6"/>
    </row>
    <row r="230" spans="2:77" x14ac:dyDescent="0.3">
      <c r="B230">
        <f t="shared" ca="1" si="78"/>
        <v>1</v>
      </c>
      <c r="C230" t="str">
        <f t="shared" ca="1" si="77"/>
        <v>men</v>
      </c>
      <c r="D230">
        <f t="shared" ca="1" si="79"/>
        <v>34</v>
      </c>
      <c r="E230">
        <f t="shared" ca="1" si="80"/>
        <v>5</v>
      </c>
      <c r="F230" t="str">
        <f t="shared" ca="1" si="81"/>
        <v>agriculture</v>
      </c>
      <c r="G230">
        <f t="shared" ca="1" si="82"/>
        <v>1</v>
      </c>
      <c r="H230">
        <f t="shared" ca="1" si="83"/>
        <v>0</v>
      </c>
      <c r="I230">
        <f t="shared" ca="1" si="84"/>
        <v>0</v>
      </c>
      <c r="J230">
        <f t="shared" ca="1" si="85"/>
        <v>3</v>
      </c>
      <c r="K230">
        <f t="shared" ca="1" si="86"/>
        <v>49034</v>
      </c>
      <c r="L230">
        <f t="shared" ca="1" si="87"/>
        <v>2</v>
      </c>
      <c r="M230" t="str">
        <f t="shared" ca="1" si="88"/>
        <v>Area 2</v>
      </c>
      <c r="N230">
        <f t="shared" ca="1" si="93"/>
        <v>294204</v>
      </c>
      <c r="O230">
        <f t="shared" ca="1" si="89"/>
        <v>78717.073775129335</v>
      </c>
      <c r="P230">
        <f t="shared" ca="1" si="94"/>
        <v>138502.26687689757</v>
      </c>
      <c r="Q230">
        <f t="shared" ca="1" si="90"/>
        <v>74503</v>
      </c>
      <c r="R230">
        <f t="shared" ca="1" si="95"/>
        <v>82409.534446992184</v>
      </c>
      <c r="S230">
        <f t="shared" ca="1" si="96"/>
        <v>24267.441808304309</v>
      </c>
      <c r="T230">
        <f t="shared" ca="1" si="97"/>
        <v>456973.70868520183</v>
      </c>
      <c r="U230">
        <f t="shared" ca="1" si="98"/>
        <v>235629.60822212152</v>
      </c>
      <c r="V230">
        <f t="shared" ca="1" si="99"/>
        <v>221344.10046308031</v>
      </c>
      <c r="X230" s="4">
        <f ca="1">IF(Table2[[#This Row],[Gnder]]="men",1,0)</f>
        <v>1</v>
      </c>
      <c r="Y230" s="5">
        <f ca="1">IF(Table2[[#This Row],[Gnder]]="women",1,0)</f>
        <v>0</v>
      </c>
      <c r="Z230" s="5"/>
      <c r="AA230" s="6"/>
      <c r="AB230" s="5"/>
      <c r="AC230" s="4">
        <f ca="1">IF(Table2[[#This Row],[field of work]]="teaching",1,0)</f>
        <v>0</v>
      </c>
      <c r="AD230" s="5">
        <f ca="1">IF(Table2[[#This Row],[field of work]]="health",1,0)</f>
        <v>0</v>
      </c>
      <c r="AE230" s="5">
        <f ca="1">IF(Table2[[#This Row],[field of work]]="IT",1,0)</f>
        <v>0</v>
      </c>
      <c r="AF230" s="5">
        <f ca="1">IF(Table2[[#This Row],[field of work]]="agriculture",1,0)</f>
        <v>1</v>
      </c>
      <c r="AG230" s="5">
        <f ca="1">IF(Table2[[#This Row],[field of work]]="contruction",1,0)</f>
        <v>0</v>
      </c>
      <c r="AH230" s="5">
        <f ca="1">IF(Table2[[#This Row],[field of work]]="genral work",1,0)</f>
        <v>0</v>
      </c>
      <c r="AI230" s="5"/>
      <c r="AJ230" s="5"/>
      <c r="AK230" s="5"/>
      <c r="AL230" s="5"/>
      <c r="AM230" s="5"/>
      <c r="AN230" s="6"/>
      <c r="AP230" s="16">
        <f t="shared" ca="1" si="91"/>
        <v>46167.42229229919</v>
      </c>
      <c r="AQ230" s="6"/>
      <c r="AR230" s="4">
        <f ca="1">IF(Table2[[#This Row],[Value of a person]]&gt;$AS$6,1,0)</f>
        <v>1</v>
      </c>
      <c r="AS230" s="5"/>
      <c r="AT230" s="5"/>
      <c r="AU230" s="6"/>
      <c r="AV230" s="23">
        <f ca="1">Table2[[#This Row],[Mortage left]]/Table2[[#This Row],[Value of house]]</f>
        <v>0.26755949536759982</v>
      </c>
      <c r="AW230" s="5">
        <f t="shared" ca="1" si="92"/>
        <v>1</v>
      </c>
      <c r="AX230" s="5"/>
      <c r="AY230" s="5"/>
      <c r="AZ230" s="4">
        <f ca="1">IF(Table2[[#This Row],[Area ]]="Area 1",Table2[[#This Row],[income]],0)</f>
        <v>0</v>
      </c>
      <c r="BA230" s="5">
        <f ca="1">IF(Table2[[#This Row],[Area ]]="Area 2",Table2[[#This Row],[income]],0)</f>
        <v>49034</v>
      </c>
      <c r="BB230" s="5">
        <f ca="1">IF(Table2[[#This Row],[Area ]]="Area 3",Table2[[#This Row],[income]],0)</f>
        <v>0</v>
      </c>
      <c r="BC230" s="5">
        <f ca="1">IF(Table2[[#This Row],[Area ]]="Area 4",Table2[[#This Row],[income]],0)</f>
        <v>0</v>
      </c>
      <c r="BD230" s="5">
        <f ca="1">IF(Table2[[#This Row],[Area ]]="Area 5",Table2[[#This Row],[income]],0)</f>
        <v>0</v>
      </c>
      <c r="BE230" s="5">
        <f ca="1">IF(Table2[[#This Row],[Area ]]="Area 6",Table2[[#This Row],[income]],0)</f>
        <v>0</v>
      </c>
      <c r="BF230" s="5">
        <f ca="1">IF(Table2[[#This Row],[Area ]]="Area 7",Table2[[#This Row],[income]],0)</f>
        <v>0</v>
      </c>
      <c r="BG230" s="5">
        <f ca="1">IF(Table2[[#This Row],[Area ]]="Area 8",Table2[[#This Row],[income]],0)</f>
        <v>0</v>
      </c>
      <c r="BH230" s="5">
        <f ca="1">IF(Table2[[#This Row],[Area ]]="Area 9",Table2[[#This Row],[income]],0)</f>
        <v>0</v>
      </c>
      <c r="BI230" s="5">
        <f ca="1">IF(Table2[[#This Row],[Area ]]="Area 10",Table2[[#This Row],[income]],0)</f>
        <v>0</v>
      </c>
      <c r="BJ230" s="5">
        <f ca="1">IF(Table2[[#This Row],[Area ]]="Area 6",Table2[[#This Row],[income]],0)</f>
        <v>0</v>
      </c>
      <c r="BK230" s="5">
        <f ca="1">IF(Table2[[#This Row],[Area ]]="Area 12",Table2[[#This Row],[income]],0)</f>
        <v>0</v>
      </c>
      <c r="BL230" s="5">
        <f ca="1">IF(Table2[[#This Row],[Area ]]="Area 13",Table2[[#This Row],[income]],0)</f>
        <v>0</v>
      </c>
      <c r="BM230" s="6">
        <f ca="1">IF(Table2[[#This Row],[Area ]]="Area 14",Table2[[#This Row],[income]],0)</f>
        <v>0</v>
      </c>
      <c r="BN230" s="4">
        <f ca="1">IF(Table2[[#This Row],[field of work]]="teaching",Table2[[#This Row],[income]],0)</f>
        <v>0</v>
      </c>
      <c r="BO230" s="5">
        <f ca="1">IF(Table2[[#This Row],[field of work]]="health",Table2[[#This Row],[income]],0)</f>
        <v>0</v>
      </c>
      <c r="BP230" s="5">
        <f ca="1">IF(Table2[[#This Row],[field of work]]="IT",Table2[[#This Row],[income]],0)</f>
        <v>0</v>
      </c>
      <c r="BQ230" s="5">
        <f ca="1">IF(Table2[[#This Row],[field of work]]="agriculture",Table2[[#This Row],[income]],0)</f>
        <v>49034</v>
      </c>
      <c r="BR230" s="5">
        <f ca="1">IF(Table2[[#This Row],[field of work]]="contruction",Table2[[#This Row],[income]],0)</f>
        <v>0</v>
      </c>
      <c r="BS230" s="6">
        <f ca="1">IF(Table2[[#This Row],[field of work]]="genral work",Table2[[#This Row],[income]],0)</f>
        <v>0</v>
      </c>
      <c r="BU230" s="4">
        <f ca="1">IF(Table2[[#This Row],[value of debts]]&gt;Table2[[#This Row],[income]],1,0)</f>
        <v>1</v>
      </c>
      <c r="BV230" s="6"/>
      <c r="BX230" s="4">
        <f ca="1">IF(Table2[[#This Row],[Net worth of person]]&gt;$BY$6,Table2[[#This Row],[age]],0)</f>
        <v>34</v>
      </c>
      <c r="BY230" s="6"/>
    </row>
    <row r="231" spans="2:77" x14ac:dyDescent="0.3">
      <c r="B231">
        <f t="shared" ca="1" si="78"/>
        <v>2</v>
      </c>
      <c r="C231" t="str">
        <f t="shared" ca="1" si="77"/>
        <v>women</v>
      </c>
      <c r="D231">
        <f t="shared" ca="1" si="79"/>
        <v>25</v>
      </c>
      <c r="E231">
        <f t="shared" ca="1" si="80"/>
        <v>2</v>
      </c>
      <c r="F231" t="str">
        <f t="shared" ca="1" si="81"/>
        <v>IT</v>
      </c>
      <c r="G231">
        <f t="shared" ca="1" si="82"/>
        <v>4</v>
      </c>
      <c r="H231">
        <f t="shared" ca="1" si="83"/>
        <v>0</v>
      </c>
      <c r="I231">
        <f t="shared" ca="1" si="84"/>
        <v>1</v>
      </c>
      <c r="J231">
        <f t="shared" ca="1" si="85"/>
        <v>1</v>
      </c>
      <c r="K231">
        <f t="shared" ca="1" si="86"/>
        <v>51388</v>
      </c>
      <c r="L231">
        <f t="shared" ca="1" si="87"/>
        <v>14</v>
      </c>
      <c r="M231" t="str">
        <f t="shared" ca="1" si="88"/>
        <v>Area 14</v>
      </c>
      <c r="N231">
        <f t="shared" ca="1" si="93"/>
        <v>154164</v>
      </c>
      <c r="O231">
        <f t="shared" ca="1" si="89"/>
        <v>1611.5527437218154</v>
      </c>
      <c r="P231">
        <f t="shared" ca="1" si="94"/>
        <v>26364.210732587926</v>
      </c>
      <c r="Q231">
        <f t="shared" ca="1" si="90"/>
        <v>4771</v>
      </c>
      <c r="R231">
        <f t="shared" ca="1" si="95"/>
        <v>43040.79901196916</v>
      </c>
      <c r="S231">
        <f t="shared" ca="1" si="96"/>
        <v>5061.9193600769986</v>
      </c>
      <c r="T231">
        <f t="shared" ca="1" si="97"/>
        <v>185590.13009266494</v>
      </c>
      <c r="U231">
        <f t="shared" ca="1" si="98"/>
        <v>49423.351755690979</v>
      </c>
      <c r="V231">
        <f t="shared" ca="1" si="99"/>
        <v>136166.77833697398</v>
      </c>
      <c r="X231" s="4">
        <f ca="1">IF(Table2[[#This Row],[Gnder]]="men",1,0)</f>
        <v>0</v>
      </c>
      <c r="Y231" s="5">
        <f ca="1">IF(Table2[[#This Row],[Gnder]]="women",1,0)</f>
        <v>1</v>
      </c>
      <c r="Z231" s="5"/>
      <c r="AA231" s="6"/>
      <c r="AB231" s="5"/>
      <c r="AC231" s="4">
        <f ca="1">IF(Table2[[#This Row],[field of work]]="teaching",1,0)</f>
        <v>0</v>
      </c>
      <c r="AD231" s="5">
        <f ca="1">IF(Table2[[#This Row],[field of work]]="health",1,0)</f>
        <v>0</v>
      </c>
      <c r="AE231" s="5">
        <f ca="1">IF(Table2[[#This Row],[field of work]]="IT",1,0)</f>
        <v>1</v>
      </c>
      <c r="AF231" s="5">
        <f ca="1">IF(Table2[[#This Row],[field of work]]="agriculture",1,0)</f>
        <v>0</v>
      </c>
      <c r="AG231" s="5">
        <f ca="1">IF(Table2[[#This Row],[field of work]]="contruction",1,0)</f>
        <v>0</v>
      </c>
      <c r="AH231" s="5">
        <f ca="1">IF(Table2[[#This Row],[field of work]]="genral work",1,0)</f>
        <v>0</v>
      </c>
      <c r="AI231" s="5"/>
      <c r="AJ231" s="5"/>
      <c r="AK231" s="5"/>
      <c r="AL231" s="5"/>
      <c r="AM231" s="5"/>
      <c r="AN231" s="6"/>
      <c r="AP231" s="16">
        <f t="shared" ca="1" si="91"/>
        <v>26364.210732587926</v>
      </c>
      <c r="AQ231" s="6"/>
      <c r="AR231" s="4">
        <f ca="1">IF(Table2[[#This Row],[Value of a person]]&gt;$AS$6,1,0)</f>
        <v>1</v>
      </c>
      <c r="AS231" s="5"/>
      <c r="AT231" s="5"/>
      <c r="AU231" s="6"/>
      <c r="AV231" s="23">
        <f ca="1">Table2[[#This Row],[Mortage left]]/Table2[[#This Row],[Value of house]]</f>
        <v>1.0453495911638355E-2</v>
      </c>
      <c r="AW231" s="5">
        <f t="shared" ca="1" si="92"/>
        <v>1</v>
      </c>
      <c r="AX231" s="5"/>
      <c r="AY231" s="5"/>
      <c r="AZ231" s="4">
        <f ca="1">IF(Table2[[#This Row],[Area ]]="Area 1",Table2[[#This Row],[income]],0)</f>
        <v>0</v>
      </c>
      <c r="BA231" s="5">
        <f ca="1">IF(Table2[[#This Row],[Area ]]="Area 2",Table2[[#This Row],[income]],0)</f>
        <v>0</v>
      </c>
      <c r="BB231" s="5">
        <f ca="1">IF(Table2[[#This Row],[Area ]]="Area 3",Table2[[#This Row],[income]],0)</f>
        <v>0</v>
      </c>
      <c r="BC231" s="5">
        <f ca="1">IF(Table2[[#This Row],[Area ]]="Area 4",Table2[[#This Row],[income]],0)</f>
        <v>0</v>
      </c>
      <c r="BD231" s="5">
        <f ca="1">IF(Table2[[#This Row],[Area ]]="Area 5",Table2[[#This Row],[income]],0)</f>
        <v>0</v>
      </c>
      <c r="BE231" s="5">
        <f ca="1">IF(Table2[[#This Row],[Area ]]="Area 6",Table2[[#This Row],[income]],0)</f>
        <v>0</v>
      </c>
      <c r="BF231" s="5">
        <f ca="1">IF(Table2[[#This Row],[Area ]]="Area 7",Table2[[#This Row],[income]],0)</f>
        <v>0</v>
      </c>
      <c r="BG231" s="5">
        <f ca="1">IF(Table2[[#This Row],[Area ]]="Area 8",Table2[[#This Row],[income]],0)</f>
        <v>0</v>
      </c>
      <c r="BH231" s="5">
        <f ca="1">IF(Table2[[#This Row],[Area ]]="Area 9",Table2[[#This Row],[income]],0)</f>
        <v>0</v>
      </c>
      <c r="BI231" s="5">
        <f ca="1">IF(Table2[[#This Row],[Area ]]="Area 10",Table2[[#This Row],[income]],0)</f>
        <v>0</v>
      </c>
      <c r="BJ231" s="5">
        <f ca="1">IF(Table2[[#This Row],[Area ]]="Area 6",Table2[[#This Row],[income]],0)</f>
        <v>0</v>
      </c>
      <c r="BK231" s="5">
        <f ca="1">IF(Table2[[#This Row],[Area ]]="Area 12",Table2[[#This Row],[income]],0)</f>
        <v>0</v>
      </c>
      <c r="BL231" s="5">
        <f ca="1">IF(Table2[[#This Row],[Area ]]="Area 13",Table2[[#This Row],[income]],0)</f>
        <v>0</v>
      </c>
      <c r="BM231" s="6">
        <f ca="1">IF(Table2[[#This Row],[Area ]]="Area 14",Table2[[#This Row],[income]],0)</f>
        <v>51388</v>
      </c>
      <c r="BN231" s="4">
        <f ca="1">IF(Table2[[#This Row],[field of work]]="teaching",Table2[[#This Row],[income]],0)</f>
        <v>0</v>
      </c>
      <c r="BO231" s="5">
        <f ca="1">IF(Table2[[#This Row],[field of work]]="health",Table2[[#This Row],[income]],0)</f>
        <v>0</v>
      </c>
      <c r="BP231" s="5">
        <f ca="1">IF(Table2[[#This Row],[field of work]]="IT",Table2[[#This Row],[income]],0)</f>
        <v>51388</v>
      </c>
      <c r="BQ231" s="5">
        <f ca="1">IF(Table2[[#This Row],[field of work]]="agriculture",Table2[[#This Row],[income]],0)</f>
        <v>0</v>
      </c>
      <c r="BR231" s="5">
        <f ca="1">IF(Table2[[#This Row],[field of work]]="contruction",Table2[[#This Row],[income]],0)</f>
        <v>0</v>
      </c>
      <c r="BS231" s="6">
        <f ca="1">IF(Table2[[#This Row],[field of work]]="genral work",Table2[[#This Row],[income]],0)</f>
        <v>0</v>
      </c>
      <c r="BU231" s="4">
        <f ca="1">IF(Table2[[#This Row],[value of debts]]&gt;Table2[[#This Row],[income]],1,0)</f>
        <v>0</v>
      </c>
      <c r="BV231" s="6"/>
      <c r="BX231" s="4">
        <f ca="1">IF(Table2[[#This Row],[Net worth of person]]&gt;$BY$6,Table2[[#This Row],[age]],0)</f>
        <v>25</v>
      </c>
      <c r="BY231" s="6"/>
    </row>
    <row r="232" spans="2:77" x14ac:dyDescent="0.3">
      <c r="B232">
        <f t="shared" ca="1" si="78"/>
        <v>2</v>
      </c>
      <c r="C232" t="str">
        <f t="shared" ca="1" si="77"/>
        <v>women</v>
      </c>
      <c r="D232">
        <f t="shared" ca="1" si="79"/>
        <v>39</v>
      </c>
      <c r="E232">
        <f t="shared" ca="1" si="80"/>
        <v>2</v>
      </c>
      <c r="F232" t="str">
        <f t="shared" ca="1" si="81"/>
        <v>IT</v>
      </c>
      <c r="G232">
        <f t="shared" ca="1" si="82"/>
        <v>5</v>
      </c>
      <c r="H232">
        <f t="shared" ca="1" si="83"/>
        <v>0</v>
      </c>
      <c r="I232">
        <f t="shared" ca="1" si="84"/>
        <v>4</v>
      </c>
      <c r="J232">
        <f t="shared" ca="1" si="85"/>
        <v>2</v>
      </c>
      <c r="K232">
        <f t="shared" ca="1" si="86"/>
        <v>66153</v>
      </c>
      <c r="L232">
        <f t="shared" ca="1" si="87"/>
        <v>9</v>
      </c>
      <c r="M232" t="str">
        <f t="shared" ca="1" si="88"/>
        <v>Area 9</v>
      </c>
      <c r="N232">
        <f t="shared" ca="1" si="93"/>
        <v>396918</v>
      </c>
      <c r="O232">
        <f t="shared" ca="1" si="89"/>
        <v>20227.326115058688</v>
      </c>
      <c r="P232">
        <f t="shared" ca="1" si="94"/>
        <v>66590.625959482422</v>
      </c>
      <c r="Q232">
        <f t="shared" ca="1" si="90"/>
        <v>36977</v>
      </c>
      <c r="R232">
        <f t="shared" ca="1" si="95"/>
        <v>67367.994248442788</v>
      </c>
      <c r="S232">
        <f t="shared" ca="1" si="96"/>
        <v>5661.4434128911271</v>
      </c>
      <c r="T232">
        <f t="shared" ca="1" si="97"/>
        <v>469170.06937237352</v>
      </c>
      <c r="U232">
        <f t="shared" ca="1" si="98"/>
        <v>124572.32036350148</v>
      </c>
      <c r="V232">
        <f t="shared" ca="1" si="99"/>
        <v>344597.74900887202</v>
      </c>
      <c r="X232" s="4">
        <f ca="1">IF(Table2[[#This Row],[Gnder]]="men",1,0)</f>
        <v>0</v>
      </c>
      <c r="Y232" s="5">
        <f ca="1">IF(Table2[[#This Row],[Gnder]]="women",1,0)</f>
        <v>1</v>
      </c>
      <c r="Z232" s="5"/>
      <c r="AA232" s="6"/>
      <c r="AB232" s="5"/>
      <c r="AC232" s="4">
        <f ca="1">IF(Table2[[#This Row],[field of work]]="teaching",1,0)</f>
        <v>0</v>
      </c>
      <c r="AD232" s="5">
        <f ca="1">IF(Table2[[#This Row],[field of work]]="health",1,0)</f>
        <v>0</v>
      </c>
      <c r="AE232" s="5">
        <f ca="1">IF(Table2[[#This Row],[field of work]]="IT",1,0)</f>
        <v>1</v>
      </c>
      <c r="AF232" s="5">
        <f ca="1">IF(Table2[[#This Row],[field of work]]="agriculture",1,0)</f>
        <v>0</v>
      </c>
      <c r="AG232" s="5">
        <f ca="1">IF(Table2[[#This Row],[field of work]]="contruction",1,0)</f>
        <v>0</v>
      </c>
      <c r="AH232" s="5">
        <f ca="1">IF(Table2[[#This Row],[field of work]]="genral work",1,0)</f>
        <v>0</v>
      </c>
      <c r="AI232" s="5"/>
      <c r="AJ232" s="5"/>
      <c r="AK232" s="5"/>
      <c r="AL232" s="5"/>
      <c r="AM232" s="5"/>
      <c r="AN232" s="6"/>
      <c r="AP232" s="16">
        <f t="shared" ca="1" si="91"/>
        <v>33295.312979741211</v>
      </c>
      <c r="AQ232" s="6"/>
      <c r="AR232" s="4">
        <f ca="1">IF(Table2[[#This Row],[Value of a person]]&gt;$AS$6,1,0)</f>
        <v>1</v>
      </c>
      <c r="AS232" s="5"/>
      <c r="AT232" s="5"/>
      <c r="AU232" s="6"/>
      <c r="AV232" s="23">
        <f ca="1">Table2[[#This Row],[Mortage left]]/Table2[[#This Row],[Value of house]]</f>
        <v>5.0960969558091818E-2</v>
      </c>
      <c r="AW232" s="5">
        <f t="shared" ca="1" si="92"/>
        <v>1</v>
      </c>
      <c r="AX232" s="5"/>
      <c r="AY232" s="5"/>
      <c r="AZ232" s="4">
        <f ca="1">IF(Table2[[#This Row],[Area ]]="Area 1",Table2[[#This Row],[income]],0)</f>
        <v>0</v>
      </c>
      <c r="BA232" s="5">
        <f ca="1">IF(Table2[[#This Row],[Area ]]="Area 2",Table2[[#This Row],[income]],0)</f>
        <v>0</v>
      </c>
      <c r="BB232" s="5">
        <f ca="1">IF(Table2[[#This Row],[Area ]]="Area 3",Table2[[#This Row],[income]],0)</f>
        <v>0</v>
      </c>
      <c r="BC232" s="5">
        <f ca="1">IF(Table2[[#This Row],[Area ]]="Area 4",Table2[[#This Row],[income]],0)</f>
        <v>0</v>
      </c>
      <c r="BD232" s="5">
        <f ca="1">IF(Table2[[#This Row],[Area ]]="Area 5",Table2[[#This Row],[income]],0)</f>
        <v>0</v>
      </c>
      <c r="BE232" s="5">
        <f ca="1">IF(Table2[[#This Row],[Area ]]="Area 6",Table2[[#This Row],[income]],0)</f>
        <v>0</v>
      </c>
      <c r="BF232" s="5">
        <f ca="1">IF(Table2[[#This Row],[Area ]]="Area 7",Table2[[#This Row],[income]],0)</f>
        <v>0</v>
      </c>
      <c r="BG232" s="5">
        <f ca="1">IF(Table2[[#This Row],[Area ]]="Area 8",Table2[[#This Row],[income]],0)</f>
        <v>0</v>
      </c>
      <c r="BH232" s="5">
        <f ca="1">IF(Table2[[#This Row],[Area ]]="Area 9",Table2[[#This Row],[income]],0)</f>
        <v>66153</v>
      </c>
      <c r="BI232" s="5">
        <f ca="1">IF(Table2[[#This Row],[Area ]]="Area 10",Table2[[#This Row],[income]],0)</f>
        <v>0</v>
      </c>
      <c r="BJ232" s="5">
        <f ca="1">IF(Table2[[#This Row],[Area ]]="Area 6",Table2[[#This Row],[income]],0)</f>
        <v>0</v>
      </c>
      <c r="BK232" s="5">
        <f ca="1">IF(Table2[[#This Row],[Area ]]="Area 12",Table2[[#This Row],[income]],0)</f>
        <v>0</v>
      </c>
      <c r="BL232" s="5">
        <f ca="1">IF(Table2[[#This Row],[Area ]]="Area 13",Table2[[#This Row],[income]],0)</f>
        <v>0</v>
      </c>
      <c r="BM232" s="6">
        <f ca="1">IF(Table2[[#This Row],[Area ]]="Area 14",Table2[[#This Row],[income]],0)</f>
        <v>0</v>
      </c>
      <c r="BN232" s="4">
        <f ca="1">IF(Table2[[#This Row],[field of work]]="teaching",Table2[[#This Row],[income]],0)</f>
        <v>0</v>
      </c>
      <c r="BO232" s="5">
        <f ca="1">IF(Table2[[#This Row],[field of work]]="health",Table2[[#This Row],[income]],0)</f>
        <v>0</v>
      </c>
      <c r="BP232" s="5">
        <f ca="1">IF(Table2[[#This Row],[field of work]]="IT",Table2[[#This Row],[income]],0)</f>
        <v>66153</v>
      </c>
      <c r="BQ232" s="5">
        <f ca="1">IF(Table2[[#This Row],[field of work]]="agriculture",Table2[[#This Row],[income]],0)</f>
        <v>0</v>
      </c>
      <c r="BR232" s="5">
        <f ca="1">IF(Table2[[#This Row],[field of work]]="contruction",Table2[[#This Row],[income]],0)</f>
        <v>0</v>
      </c>
      <c r="BS232" s="6">
        <f ca="1">IF(Table2[[#This Row],[field of work]]="genral work",Table2[[#This Row],[income]],0)</f>
        <v>0</v>
      </c>
      <c r="BU232" s="4">
        <f ca="1">IF(Table2[[#This Row],[value of debts]]&gt;Table2[[#This Row],[income]],1,0)</f>
        <v>1</v>
      </c>
      <c r="BV232" s="6"/>
      <c r="BX232" s="4">
        <f ca="1">IF(Table2[[#This Row],[Net worth of person]]&gt;$BY$6,Table2[[#This Row],[age]],0)</f>
        <v>39</v>
      </c>
      <c r="BY232" s="6"/>
    </row>
    <row r="233" spans="2:77" x14ac:dyDescent="0.3">
      <c r="B233">
        <f t="shared" ca="1" si="78"/>
        <v>1</v>
      </c>
      <c r="C233" t="str">
        <f t="shared" ca="1" si="77"/>
        <v>men</v>
      </c>
      <c r="D233">
        <f t="shared" ca="1" si="79"/>
        <v>38</v>
      </c>
      <c r="E233">
        <f t="shared" ca="1" si="80"/>
        <v>3</v>
      </c>
      <c r="F233" t="str">
        <f t="shared" ca="1" si="81"/>
        <v>teaching</v>
      </c>
      <c r="G233">
        <f t="shared" ca="1" si="82"/>
        <v>4</v>
      </c>
      <c r="H233">
        <f t="shared" ca="1" si="83"/>
        <v>0</v>
      </c>
      <c r="I233">
        <f t="shared" ca="1" si="84"/>
        <v>3</v>
      </c>
      <c r="J233">
        <f t="shared" ca="1" si="85"/>
        <v>3</v>
      </c>
      <c r="K233">
        <f t="shared" ca="1" si="86"/>
        <v>38818</v>
      </c>
      <c r="L233">
        <f t="shared" ca="1" si="87"/>
        <v>2</v>
      </c>
      <c r="M233" t="str">
        <f t="shared" ca="1" si="88"/>
        <v>Area 2</v>
      </c>
      <c r="N233">
        <f t="shared" ca="1" si="93"/>
        <v>194090</v>
      </c>
      <c r="O233">
        <f t="shared" ca="1" si="89"/>
        <v>162195.34503787695</v>
      </c>
      <c r="P233">
        <f t="shared" ca="1" si="94"/>
        <v>53835.719235538891</v>
      </c>
      <c r="Q233">
        <f t="shared" ca="1" si="90"/>
        <v>29372</v>
      </c>
      <c r="R233">
        <f t="shared" ca="1" si="95"/>
        <v>15181.16277749276</v>
      </c>
      <c r="S233">
        <f t="shared" ca="1" si="96"/>
        <v>56690.587885768138</v>
      </c>
      <c r="T233">
        <f t="shared" ca="1" si="97"/>
        <v>304616.30712130701</v>
      </c>
      <c r="U233">
        <f t="shared" ca="1" si="98"/>
        <v>206748.5078153697</v>
      </c>
      <c r="V233">
        <f t="shared" ca="1" si="99"/>
        <v>97867.799305937311</v>
      </c>
      <c r="X233" s="4">
        <f ca="1">IF(Table2[[#This Row],[Gnder]]="men",1,0)</f>
        <v>1</v>
      </c>
      <c r="Y233" s="5">
        <f ca="1">IF(Table2[[#This Row],[Gnder]]="women",1,0)</f>
        <v>0</v>
      </c>
      <c r="Z233" s="5"/>
      <c r="AA233" s="6"/>
      <c r="AB233" s="5"/>
      <c r="AC233" s="4">
        <f ca="1">IF(Table2[[#This Row],[field of work]]="teaching",1,0)</f>
        <v>1</v>
      </c>
      <c r="AD233" s="5">
        <f ca="1">IF(Table2[[#This Row],[field of work]]="health",1,0)</f>
        <v>0</v>
      </c>
      <c r="AE233" s="5">
        <f ca="1">IF(Table2[[#This Row],[field of work]]="IT",1,0)</f>
        <v>0</v>
      </c>
      <c r="AF233" s="5">
        <f ca="1">IF(Table2[[#This Row],[field of work]]="agriculture",1,0)</f>
        <v>0</v>
      </c>
      <c r="AG233" s="5">
        <f ca="1">IF(Table2[[#This Row],[field of work]]="contruction",1,0)</f>
        <v>0</v>
      </c>
      <c r="AH233" s="5">
        <f ca="1">IF(Table2[[#This Row],[field of work]]="genral work",1,0)</f>
        <v>0</v>
      </c>
      <c r="AI233" s="5"/>
      <c r="AJ233" s="5"/>
      <c r="AK233" s="5"/>
      <c r="AL233" s="5"/>
      <c r="AM233" s="5"/>
      <c r="AN233" s="6"/>
      <c r="AP233" s="16">
        <f t="shared" ca="1" si="91"/>
        <v>17945.239745179631</v>
      </c>
      <c r="AQ233" s="6"/>
      <c r="AR233" s="4">
        <f ca="1">IF(Table2[[#This Row],[Value of a person]]&gt;$AS$6,1,0)</f>
        <v>1</v>
      </c>
      <c r="AS233" s="5"/>
      <c r="AT233" s="5"/>
      <c r="AU233" s="6"/>
      <c r="AV233" s="23">
        <f ca="1">Table2[[#This Row],[Mortage left]]/Table2[[#This Row],[Value of house]]</f>
        <v>0.83567079724806503</v>
      </c>
      <c r="AW233" s="5">
        <f t="shared" ca="1" si="92"/>
        <v>0</v>
      </c>
      <c r="AX233" s="5"/>
      <c r="AY233" s="5"/>
      <c r="AZ233" s="4">
        <f ca="1">IF(Table2[[#This Row],[Area ]]="Area 1",Table2[[#This Row],[income]],0)</f>
        <v>0</v>
      </c>
      <c r="BA233" s="5">
        <f ca="1">IF(Table2[[#This Row],[Area ]]="Area 2",Table2[[#This Row],[income]],0)</f>
        <v>38818</v>
      </c>
      <c r="BB233" s="5">
        <f ca="1">IF(Table2[[#This Row],[Area ]]="Area 3",Table2[[#This Row],[income]],0)</f>
        <v>0</v>
      </c>
      <c r="BC233" s="5">
        <f ca="1">IF(Table2[[#This Row],[Area ]]="Area 4",Table2[[#This Row],[income]],0)</f>
        <v>0</v>
      </c>
      <c r="BD233" s="5">
        <f ca="1">IF(Table2[[#This Row],[Area ]]="Area 5",Table2[[#This Row],[income]],0)</f>
        <v>0</v>
      </c>
      <c r="BE233" s="5">
        <f ca="1">IF(Table2[[#This Row],[Area ]]="Area 6",Table2[[#This Row],[income]],0)</f>
        <v>0</v>
      </c>
      <c r="BF233" s="5">
        <f ca="1">IF(Table2[[#This Row],[Area ]]="Area 7",Table2[[#This Row],[income]],0)</f>
        <v>0</v>
      </c>
      <c r="BG233" s="5">
        <f ca="1">IF(Table2[[#This Row],[Area ]]="Area 8",Table2[[#This Row],[income]],0)</f>
        <v>0</v>
      </c>
      <c r="BH233" s="5">
        <f ca="1">IF(Table2[[#This Row],[Area ]]="Area 9",Table2[[#This Row],[income]],0)</f>
        <v>0</v>
      </c>
      <c r="BI233" s="5">
        <f ca="1">IF(Table2[[#This Row],[Area ]]="Area 10",Table2[[#This Row],[income]],0)</f>
        <v>0</v>
      </c>
      <c r="BJ233" s="5">
        <f ca="1">IF(Table2[[#This Row],[Area ]]="Area 6",Table2[[#This Row],[income]],0)</f>
        <v>0</v>
      </c>
      <c r="BK233" s="5">
        <f ca="1">IF(Table2[[#This Row],[Area ]]="Area 12",Table2[[#This Row],[income]],0)</f>
        <v>0</v>
      </c>
      <c r="BL233" s="5">
        <f ca="1">IF(Table2[[#This Row],[Area ]]="Area 13",Table2[[#This Row],[income]],0)</f>
        <v>0</v>
      </c>
      <c r="BM233" s="6">
        <f ca="1">IF(Table2[[#This Row],[Area ]]="Area 14",Table2[[#This Row],[income]],0)</f>
        <v>0</v>
      </c>
      <c r="BN233" s="4">
        <f ca="1">IF(Table2[[#This Row],[field of work]]="teaching",Table2[[#This Row],[income]],0)</f>
        <v>38818</v>
      </c>
      <c r="BO233" s="5">
        <f ca="1">IF(Table2[[#This Row],[field of work]]="health",Table2[[#This Row],[income]],0)</f>
        <v>0</v>
      </c>
      <c r="BP233" s="5">
        <f ca="1">IF(Table2[[#This Row],[field of work]]="IT",Table2[[#This Row],[income]],0)</f>
        <v>0</v>
      </c>
      <c r="BQ233" s="5">
        <f ca="1">IF(Table2[[#This Row],[field of work]]="agriculture",Table2[[#This Row],[income]],0)</f>
        <v>0</v>
      </c>
      <c r="BR233" s="5">
        <f ca="1">IF(Table2[[#This Row],[field of work]]="contruction",Table2[[#This Row],[income]],0)</f>
        <v>0</v>
      </c>
      <c r="BS233" s="6">
        <f ca="1">IF(Table2[[#This Row],[field of work]]="genral work",Table2[[#This Row],[income]],0)</f>
        <v>0</v>
      </c>
      <c r="BU233" s="4">
        <f ca="1">IF(Table2[[#This Row],[value of debts]]&gt;Table2[[#This Row],[income]],1,0)</f>
        <v>1</v>
      </c>
      <c r="BV233" s="6"/>
      <c r="BX233" s="4">
        <f ca="1">IF(Table2[[#This Row],[Net worth of person]]&gt;$BY$6,Table2[[#This Row],[age]],0)</f>
        <v>0</v>
      </c>
      <c r="BY233" s="6"/>
    </row>
    <row r="234" spans="2:77" x14ac:dyDescent="0.3">
      <c r="B234">
        <f t="shared" ca="1" si="78"/>
        <v>1</v>
      </c>
      <c r="C234" t="str">
        <f t="shared" ca="1" si="77"/>
        <v>men</v>
      </c>
      <c r="D234">
        <f t="shared" ca="1" si="79"/>
        <v>45</v>
      </c>
      <c r="E234">
        <f t="shared" ca="1" si="80"/>
        <v>4</v>
      </c>
      <c r="F234" t="str">
        <f t="shared" ca="1" si="81"/>
        <v>genral work</v>
      </c>
      <c r="G234">
        <f t="shared" ca="1" si="82"/>
        <v>3</v>
      </c>
      <c r="H234">
        <f t="shared" ca="1" si="83"/>
        <v>0</v>
      </c>
      <c r="I234">
        <f t="shared" ca="1" si="84"/>
        <v>0</v>
      </c>
      <c r="J234">
        <f t="shared" ca="1" si="85"/>
        <v>3</v>
      </c>
      <c r="K234">
        <f t="shared" ca="1" si="86"/>
        <v>86586</v>
      </c>
      <c r="L234">
        <f t="shared" ca="1" si="87"/>
        <v>9</v>
      </c>
      <c r="M234" t="str">
        <f t="shared" ca="1" si="88"/>
        <v>Area 9</v>
      </c>
      <c r="N234">
        <f t="shared" ca="1" si="93"/>
        <v>346344</v>
      </c>
      <c r="O234">
        <f t="shared" ca="1" si="89"/>
        <v>113560.88215302549</v>
      </c>
      <c r="P234">
        <f t="shared" ca="1" si="94"/>
        <v>121325.47406987959</v>
      </c>
      <c r="Q234">
        <f t="shared" ca="1" si="90"/>
        <v>58813</v>
      </c>
      <c r="R234">
        <f t="shared" ca="1" si="95"/>
        <v>172117.97112553098</v>
      </c>
      <c r="S234">
        <f t="shared" ca="1" si="96"/>
        <v>49475.986956114051</v>
      </c>
      <c r="T234">
        <f t="shared" ca="1" si="97"/>
        <v>517145.46102599369</v>
      </c>
      <c r="U234">
        <f t="shared" ca="1" si="98"/>
        <v>344491.85327855649</v>
      </c>
      <c r="V234">
        <f t="shared" ca="1" si="99"/>
        <v>172653.6077474372</v>
      </c>
      <c r="X234" s="4">
        <f ca="1">IF(Table2[[#This Row],[Gnder]]="men",1,0)</f>
        <v>1</v>
      </c>
      <c r="Y234" s="5">
        <f ca="1">IF(Table2[[#This Row],[Gnder]]="women",1,0)</f>
        <v>0</v>
      </c>
      <c r="Z234" s="5"/>
      <c r="AA234" s="6"/>
      <c r="AB234" s="5"/>
      <c r="AC234" s="4">
        <f ca="1">IF(Table2[[#This Row],[field of work]]="teaching",1,0)</f>
        <v>0</v>
      </c>
      <c r="AD234" s="5">
        <f ca="1">IF(Table2[[#This Row],[field of work]]="health",1,0)</f>
        <v>0</v>
      </c>
      <c r="AE234" s="5">
        <f ca="1">IF(Table2[[#This Row],[field of work]]="IT",1,0)</f>
        <v>0</v>
      </c>
      <c r="AF234" s="5">
        <f ca="1">IF(Table2[[#This Row],[field of work]]="agriculture",1,0)</f>
        <v>0</v>
      </c>
      <c r="AG234" s="5">
        <f ca="1">IF(Table2[[#This Row],[field of work]]="contruction",1,0)</f>
        <v>0</v>
      </c>
      <c r="AH234" s="5">
        <f ca="1">IF(Table2[[#This Row],[field of work]]="genral work",1,0)</f>
        <v>1</v>
      </c>
      <c r="AI234" s="5"/>
      <c r="AJ234" s="5"/>
      <c r="AK234" s="5"/>
      <c r="AL234" s="5"/>
      <c r="AM234" s="5"/>
      <c r="AN234" s="6"/>
      <c r="AP234" s="16">
        <f t="shared" ca="1" si="91"/>
        <v>40441.824689959867</v>
      </c>
      <c r="AQ234" s="6"/>
      <c r="AR234" s="4">
        <f ca="1">IF(Table2[[#This Row],[Value of a person]]&gt;$AS$6,1,0)</f>
        <v>1</v>
      </c>
      <c r="AS234" s="5"/>
      <c r="AT234" s="5"/>
      <c r="AU234" s="6"/>
      <c r="AV234" s="23">
        <f ca="1">Table2[[#This Row],[Mortage left]]/Table2[[#This Row],[Value of house]]</f>
        <v>0.32788465269508205</v>
      </c>
      <c r="AW234" s="5">
        <f t="shared" ca="1" si="92"/>
        <v>0</v>
      </c>
      <c r="AX234" s="5"/>
      <c r="AY234" s="5"/>
      <c r="AZ234" s="4">
        <f ca="1">IF(Table2[[#This Row],[Area ]]="Area 1",Table2[[#This Row],[income]],0)</f>
        <v>0</v>
      </c>
      <c r="BA234" s="5">
        <f ca="1">IF(Table2[[#This Row],[Area ]]="Area 2",Table2[[#This Row],[income]],0)</f>
        <v>0</v>
      </c>
      <c r="BB234" s="5">
        <f ca="1">IF(Table2[[#This Row],[Area ]]="Area 3",Table2[[#This Row],[income]],0)</f>
        <v>0</v>
      </c>
      <c r="BC234" s="5">
        <f ca="1">IF(Table2[[#This Row],[Area ]]="Area 4",Table2[[#This Row],[income]],0)</f>
        <v>0</v>
      </c>
      <c r="BD234" s="5">
        <f ca="1">IF(Table2[[#This Row],[Area ]]="Area 5",Table2[[#This Row],[income]],0)</f>
        <v>0</v>
      </c>
      <c r="BE234" s="5">
        <f ca="1">IF(Table2[[#This Row],[Area ]]="Area 6",Table2[[#This Row],[income]],0)</f>
        <v>0</v>
      </c>
      <c r="BF234" s="5">
        <f ca="1">IF(Table2[[#This Row],[Area ]]="Area 7",Table2[[#This Row],[income]],0)</f>
        <v>0</v>
      </c>
      <c r="BG234" s="5">
        <f ca="1">IF(Table2[[#This Row],[Area ]]="Area 8",Table2[[#This Row],[income]],0)</f>
        <v>0</v>
      </c>
      <c r="BH234" s="5">
        <f ca="1">IF(Table2[[#This Row],[Area ]]="Area 9",Table2[[#This Row],[income]],0)</f>
        <v>86586</v>
      </c>
      <c r="BI234" s="5">
        <f ca="1">IF(Table2[[#This Row],[Area ]]="Area 10",Table2[[#This Row],[income]],0)</f>
        <v>0</v>
      </c>
      <c r="BJ234" s="5">
        <f ca="1">IF(Table2[[#This Row],[Area ]]="Area 6",Table2[[#This Row],[income]],0)</f>
        <v>0</v>
      </c>
      <c r="BK234" s="5">
        <f ca="1">IF(Table2[[#This Row],[Area ]]="Area 12",Table2[[#This Row],[income]],0)</f>
        <v>0</v>
      </c>
      <c r="BL234" s="5">
        <f ca="1">IF(Table2[[#This Row],[Area ]]="Area 13",Table2[[#This Row],[income]],0)</f>
        <v>0</v>
      </c>
      <c r="BM234" s="6">
        <f ca="1">IF(Table2[[#This Row],[Area ]]="Area 14",Table2[[#This Row],[income]],0)</f>
        <v>0</v>
      </c>
      <c r="BN234" s="4">
        <f ca="1">IF(Table2[[#This Row],[field of work]]="teaching",Table2[[#This Row],[income]],0)</f>
        <v>0</v>
      </c>
      <c r="BO234" s="5">
        <f ca="1">IF(Table2[[#This Row],[field of work]]="health",Table2[[#This Row],[income]],0)</f>
        <v>0</v>
      </c>
      <c r="BP234" s="5">
        <f ca="1">IF(Table2[[#This Row],[field of work]]="IT",Table2[[#This Row],[income]],0)</f>
        <v>0</v>
      </c>
      <c r="BQ234" s="5">
        <f ca="1">IF(Table2[[#This Row],[field of work]]="agriculture",Table2[[#This Row],[income]],0)</f>
        <v>0</v>
      </c>
      <c r="BR234" s="5">
        <f ca="1">IF(Table2[[#This Row],[field of work]]="contruction",Table2[[#This Row],[income]],0)</f>
        <v>0</v>
      </c>
      <c r="BS234" s="6">
        <f ca="1">IF(Table2[[#This Row],[field of work]]="genral work",Table2[[#This Row],[income]],0)</f>
        <v>86586</v>
      </c>
      <c r="BU234" s="4">
        <f ca="1">IF(Table2[[#This Row],[value of debts]]&gt;Table2[[#This Row],[income]],1,0)</f>
        <v>1</v>
      </c>
      <c r="BV234" s="6"/>
      <c r="BX234" s="4">
        <f ca="1">IF(Table2[[#This Row],[Net worth of person]]&gt;$BY$6,Table2[[#This Row],[age]],0)</f>
        <v>45</v>
      </c>
      <c r="BY234" s="6"/>
    </row>
    <row r="235" spans="2:77" x14ac:dyDescent="0.3">
      <c r="B235">
        <f t="shared" ca="1" si="78"/>
        <v>1</v>
      </c>
      <c r="C235" t="str">
        <f t="shared" ca="1" si="77"/>
        <v>men</v>
      </c>
      <c r="D235">
        <f t="shared" ca="1" si="79"/>
        <v>43</v>
      </c>
      <c r="E235">
        <f t="shared" ca="1" si="80"/>
        <v>6</v>
      </c>
      <c r="F235" t="str">
        <f t="shared" ca="1" si="81"/>
        <v>contruction</v>
      </c>
      <c r="G235">
        <f t="shared" ca="1" si="82"/>
        <v>2</v>
      </c>
      <c r="H235">
        <f t="shared" ca="1" si="83"/>
        <v>0</v>
      </c>
      <c r="I235">
        <f t="shared" ca="1" si="84"/>
        <v>0</v>
      </c>
      <c r="J235">
        <f t="shared" ca="1" si="85"/>
        <v>2</v>
      </c>
      <c r="K235">
        <f t="shared" ca="1" si="86"/>
        <v>47600</v>
      </c>
      <c r="L235">
        <f t="shared" ca="1" si="87"/>
        <v>11</v>
      </c>
      <c r="M235" t="str">
        <f t="shared" ca="1" si="88"/>
        <v>Area 11</v>
      </c>
      <c r="N235">
        <f t="shared" ca="1" si="93"/>
        <v>190400</v>
      </c>
      <c r="O235">
        <f t="shared" ca="1" si="89"/>
        <v>21574.534060910311</v>
      </c>
      <c r="P235">
        <f t="shared" ca="1" si="94"/>
        <v>30600.724098700364</v>
      </c>
      <c r="Q235">
        <f t="shared" ca="1" si="90"/>
        <v>17637</v>
      </c>
      <c r="R235">
        <f t="shared" ca="1" si="95"/>
        <v>10695.013747152816</v>
      </c>
      <c r="S235">
        <f t="shared" ca="1" si="96"/>
        <v>14272.896362445827</v>
      </c>
      <c r="T235">
        <f t="shared" ca="1" si="97"/>
        <v>235273.62046114617</v>
      </c>
      <c r="U235">
        <f t="shared" ca="1" si="98"/>
        <v>49906.547808063129</v>
      </c>
      <c r="V235">
        <f t="shared" ca="1" si="99"/>
        <v>185367.07265308304</v>
      </c>
      <c r="X235" s="4">
        <f ca="1">IF(Table2[[#This Row],[Gnder]]="men",1,0)</f>
        <v>1</v>
      </c>
      <c r="Y235" s="5">
        <f ca="1">IF(Table2[[#This Row],[Gnder]]="women",1,0)</f>
        <v>0</v>
      </c>
      <c r="Z235" s="5"/>
      <c r="AA235" s="6"/>
      <c r="AB235" s="5"/>
      <c r="AC235" s="4">
        <f ca="1">IF(Table2[[#This Row],[field of work]]="teaching",1,0)</f>
        <v>0</v>
      </c>
      <c r="AD235" s="5">
        <f ca="1">IF(Table2[[#This Row],[field of work]]="health",1,0)</f>
        <v>0</v>
      </c>
      <c r="AE235" s="5">
        <f ca="1">IF(Table2[[#This Row],[field of work]]="IT",1,0)</f>
        <v>0</v>
      </c>
      <c r="AF235" s="5">
        <f ca="1">IF(Table2[[#This Row],[field of work]]="agriculture",1,0)</f>
        <v>0</v>
      </c>
      <c r="AG235" s="5">
        <f ca="1">IF(Table2[[#This Row],[field of work]]="contruction",1,0)</f>
        <v>1</v>
      </c>
      <c r="AH235" s="5">
        <f ca="1">IF(Table2[[#This Row],[field of work]]="genral work",1,0)</f>
        <v>0</v>
      </c>
      <c r="AI235" s="5"/>
      <c r="AJ235" s="5"/>
      <c r="AK235" s="5"/>
      <c r="AL235" s="5"/>
      <c r="AM235" s="5"/>
      <c r="AN235" s="6"/>
      <c r="AP235" s="16">
        <f t="shared" ca="1" si="91"/>
        <v>15300.362049350182</v>
      </c>
      <c r="AQ235" s="6"/>
      <c r="AR235" s="4">
        <f ca="1">IF(Table2[[#This Row],[Value of a person]]&gt;$AS$6,1,0)</f>
        <v>1</v>
      </c>
      <c r="AS235" s="5"/>
      <c r="AT235" s="5"/>
      <c r="AU235" s="6"/>
      <c r="AV235" s="23">
        <f ca="1">Table2[[#This Row],[Mortage left]]/Table2[[#This Row],[Value of house]]</f>
        <v>0.1133116284711676</v>
      </c>
      <c r="AW235" s="5">
        <f t="shared" ca="1" si="92"/>
        <v>1</v>
      </c>
      <c r="AX235" s="5"/>
      <c r="AY235" s="5"/>
      <c r="AZ235" s="4">
        <f ca="1">IF(Table2[[#This Row],[Area ]]="Area 1",Table2[[#This Row],[income]],0)</f>
        <v>0</v>
      </c>
      <c r="BA235" s="5">
        <f ca="1">IF(Table2[[#This Row],[Area ]]="Area 2",Table2[[#This Row],[income]],0)</f>
        <v>0</v>
      </c>
      <c r="BB235" s="5">
        <f ca="1">IF(Table2[[#This Row],[Area ]]="Area 3",Table2[[#This Row],[income]],0)</f>
        <v>0</v>
      </c>
      <c r="BC235" s="5">
        <f ca="1">IF(Table2[[#This Row],[Area ]]="Area 4",Table2[[#This Row],[income]],0)</f>
        <v>0</v>
      </c>
      <c r="BD235" s="5">
        <f ca="1">IF(Table2[[#This Row],[Area ]]="Area 5",Table2[[#This Row],[income]],0)</f>
        <v>0</v>
      </c>
      <c r="BE235" s="5">
        <f ca="1">IF(Table2[[#This Row],[Area ]]="Area 6",Table2[[#This Row],[income]],0)</f>
        <v>0</v>
      </c>
      <c r="BF235" s="5">
        <f ca="1">IF(Table2[[#This Row],[Area ]]="Area 7",Table2[[#This Row],[income]],0)</f>
        <v>0</v>
      </c>
      <c r="BG235" s="5">
        <f ca="1">IF(Table2[[#This Row],[Area ]]="Area 8",Table2[[#This Row],[income]],0)</f>
        <v>0</v>
      </c>
      <c r="BH235" s="5">
        <f ca="1">IF(Table2[[#This Row],[Area ]]="Area 9",Table2[[#This Row],[income]],0)</f>
        <v>0</v>
      </c>
      <c r="BI235" s="5">
        <f ca="1">IF(Table2[[#This Row],[Area ]]="Area 10",Table2[[#This Row],[income]],0)</f>
        <v>0</v>
      </c>
      <c r="BJ235" s="5">
        <f ca="1">IF(Table2[[#This Row],[Area ]]="Area 6",Table2[[#This Row],[income]],0)</f>
        <v>0</v>
      </c>
      <c r="BK235" s="5">
        <f ca="1">IF(Table2[[#This Row],[Area ]]="Area 12",Table2[[#This Row],[income]],0)</f>
        <v>0</v>
      </c>
      <c r="BL235" s="5">
        <f ca="1">IF(Table2[[#This Row],[Area ]]="Area 13",Table2[[#This Row],[income]],0)</f>
        <v>0</v>
      </c>
      <c r="BM235" s="6">
        <f ca="1">IF(Table2[[#This Row],[Area ]]="Area 14",Table2[[#This Row],[income]],0)</f>
        <v>0</v>
      </c>
      <c r="BN235" s="4">
        <f ca="1">IF(Table2[[#This Row],[field of work]]="teaching",Table2[[#This Row],[income]],0)</f>
        <v>0</v>
      </c>
      <c r="BO235" s="5">
        <f ca="1">IF(Table2[[#This Row],[field of work]]="health",Table2[[#This Row],[income]],0)</f>
        <v>0</v>
      </c>
      <c r="BP235" s="5">
        <f ca="1">IF(Table2[[#This Row],[field of work]]="IT",Table2[[#This Row],[income]],0)</f>
        <v>0</v>
      </c>
      <c r="BQ235" s="5">
        <f ca="1">IF(Table2[[#This Row],[field of work]]="agriculture",Table2[[#This Row],[income]],0)</f>
        <v>0</v>
      </c>
      <c r="BR235" s="5">
        <f ca="1">IF(Table2[[#This Row],[field of work]]="contruction",Table2[[#This Row],[income]],0)</f>
        <v>47600</v>
      </c>
      <c r="BS235" s="6">
        <f ca="1">IF(Table2[[#This Row],[field of work]]="genral work",Table2[[#This Row],[income]],0)</f>
        <v>0</v>
      </c>
      <c r="BU235" s="4">
        <f ca="1">IF(Table2[[#This Row],[value of debts]]&gt;Table2[[#This Row],[income]],1,0)</f>
        <v>1</v>
      </c>
      <c r="BV235" s="6"/>
      <c r="BX235" s="4">
        <f ca="1">IF(Table2[[#This Row],[Net worth of person]]&gt;$BY$6,Table2[[#This Row],[age]],0)</f>
        <v>43</v>
      </c>
      <c r="BY235" s="6"/>
    </row>
    <row r="236" spans="2:77" x14ac:dyDescent="0.3">
      <c r="B236">
        <f t="shared" ca="1" si="78"/>
        <v>2</v>
      </c>
      <c r="C236" t="str">
        <f t="shared" ca="1" si="77"/>
        <v>women</v>
      </c>
      <c r="D236">
        <f t="shared" ca="1" si="79"/>
        <v>26</v>
      </c>
      <c r="E236">
        <f t="shared" ca="1" si="80"/>
        <v>2</v>
      </c>
      <c r="F236" t="str">
        <f t="shared" ca="1" si="81"/>
        <v>IT</v>
      </c>
      <c r="G236">
        <f t="shared" ca="1" si="82"/>
        <v>2</v>
      </c>
      <c r="H236">
        <f t="shared" ca="1" si="83"/>
        <v>0</v>
      </c>
      <c r="I236">
        <f t="shared" ca="1" si="84"/>
        <v>4</v>
      </c>
      <c r="J236">
        <f t="shared" ca="1" si="85"/>
        <v>3</v>
      </c>
      <c r="K236">
        <f t="shared" ca="1" si="86"/>
        <v>68121</v>
      </c>
      <c r="L236">
        <f t="shared" ca="1" si="87"/>
        <v>9</v>
      </c>
      <c r="M236" t="str">
        <f t="shared" ca="1" si="88"/>
        <v>Area 9</v>
      </c>
      <c r="N236">
        <f t="shared" ca="1" si="93"/>
        <v>272484</v>
      </c>
      <c r="O236">
        <f t="shared" ca="1" si="89"/>
        <v>162015.74075952705</v>
      </c>
      <c r="P236">
        <f t="shared" ca="1" si="94"/>
        <v>187810.94080363936</v>
      </c>
      <c r="Q236">
        <f t="shared" ca="1" si="90"/>
        <v>150912</v>
      </c>
      <c r="R236">
        <f t="shared" ca="1" si="95"/>
        <v>78111.23329499604</v>
      </c>
      <c r="S236">
        <f t="shared" ca="1" si="96"/>
        <v>75472.63528840759</v>
      </c>
      <c r="T236">
        <f t="shared" ca="1" si="97"/>
        <v>535767.57609204692</v>
      </c>
      <c r="U236">
        <f t="shared" ca="1" si="98"/>
        <v>391038.9740545231</v>
      </c>
      <c r="V236">
        <f t="shared" ca="1" si="99"/>
        <v>144728.60203752381</v>
      </c>
      <c r="X236" s="4">
        <f ca="1">IF(Table2[[#This Row],[Gnder]]="men",1,0)</f>
        <v>0</v>
      </c>
      <c r="Y236" s="5">
        <f ca="1">IF(Table2[[#This Row],[Gnder]]="women",1,0)</f>
        <v>1</v>
      </c>
      <c r="Z236" s="5"/>
      <c r="AA236" s="6"/>
      <c r="AB236" s="5"/>
      <c r="AC236" s="4">
        <f ca="1">IF(Table2[[#This Row],[field of work]]="teaching",1,0)</f>
        <v>0</v>
      </c>
      <c r="AD236" s="5">
        <f ca="1">IF(Table2[[#This Row],[field of work]]="health",1,0)</f>
        <v>0</v>
      </c>
      <c r="AE236" s="5">
        <f ca="1">IF(Table2[[#This Row],[field of work]]="IT",1,0)</f>
        <v>1</v>
      </c>
      <c r="AF236" s="5">
        <f ca="1">IF(Table2[[#This Row],[field of work]]="agriculture",1,0)</f>
        <v>0</v>
      </c>
      <c r="AG236" s="5">
        <f ca="1">IF(Table2[[#This Row],[field of work]]="contruction",1,0)</f>
        <v>0</v>
      </c>
      <c r="AH236" s="5">
        <f ca="1">IF(Table2[[#This Row],[field of work]]="genral work",1,0)</f>
        <v>0</v>
      </c>
      <c r="AI236" s="5"/>
      <c r="AJ236" s="5"/>
      <c r="AK236" s="5"/>
      <c r="AL236" s="5"/>
      <c r="AM236" s="5"/>
      <c r="AN236" s="6"/>
      <c r="AP236" s="16">
        <f t="shared" ca="1" si="91"/>
        <v>62603.64693454645</v>
      </c>
      <c r="AQ236" s="6"/>
      <c r="AR236" s="4">
        <f ca="1">IF(Table2[[#This Row],[Value of a person]]&gt;$AS$6,1,0)</f>
        <v>1</v>
      </c>
      <c r="AS236" s="5"/>
      <c r="AT236" s="5"/>
      <c r="AU236" s="6"/>
      <c r="AV236" s="23">
        <f ca="1">Table2[[#This Row],[Mortage left]]/Table2[[#This Row],[Value of house]]</f>
        <v>0.59458808869338031</v>
      </c>
      <c r="AW236" s="5">
        <f t="shared" ca="1" si="92"/>
        <v>0</v>
      </c>
      <c r="AX236" s="5"/>
      <c r="AY236" s="5"/>
      <c r="AZ236" s="4">
        <f ca="1">IF(Table2[[#This Row],[Area ]]="Area 1",Table2[[#This Row],[income]],0)</f>
        <v>0</v>
      </c>
      <c r="BA236" s="5">
        <f ca="1">IF(Table2[[#This Row],[Area ]]="Area 2",Table2[[#This Row],[income]],0)</f>
        <v>0</v>
      </c>
      <c r="BB236" s="5">
        <f ca="1">IF(Table2[[#This Row],[Area ]]="Area 3",Table2[[#This Row],[income]],0)</f>
        <v>0</v>
      </c>
      <c r="BC236" s="5">
        <f ca="1">IF(Table2[[#This Row],[Area ]]="Area 4",Table2[[#This Row],[income]],0)</f>
        <v>0</v>
      </c>
      <c r="BD236" s="5">
        <f ca="1">IF(Table2[[#This Row],[Area ]]="Area 5",Table2[[#This Row],[income]],0)</f>
        <v>0</v>
      </c>
      <c r="BE236" s="5">
        <f ca="1">IF(Table2[[#This Row],[Area ]]="Area 6",Table2[[#This Row],[income]],0)</f>
        <v>0</v>
      </c>
      <c r="BF236" s="5">
        <f ca="1">IF(Table2[[#This Row],[Area ]]="Area 7",Table2[[#This Row],[income]],0)</f>
        <v>0</v>
      </c>
      <c r="BG236" s="5">
        <f ca="1">IF(Table2[[#This Row],[Area ]]="Area 8",Table2[[#This Row],[income]],0)</f>
        <v>0</v>
      </c>
      <c r="BH236" s="5">
        <f ca="1">IF(Table2[[#This Row],[Area ]]="Area 9",Table2[[#This Row],[income]],0)</f>
        <v>68121</v>
      </c>
      <c r="BI236" s="5">
        <f ca="1">IF(Table2[[#This Row],[Area ]]="Area 10",Table2[[#This Row],[income]],0)</f>
        <v>0</v>
      </c>
      <c r="BJ236" s="5">
        <f ca="1">IF(Table2[[#This Row],[Area ]]="Area 6",Table2[[#This Row],[income]],0)</f>
        <v>0</v>
      </c>
      <c r="BK236" s="5">
        <f ca="1">IF(Table2[[#This Row],[Area ]]="Area 12",Table2[[#This Row],[income]],0)</f>
        <v>0</v>
      </c>
      <c r="BL236" s="5">
        <f ca="1">IF(Table2[[#This Row],[Area ]]="Area 13",Table2[[#This Row],[income]],0)</f>
        <v>0</v>
      </c>
      <c r="BM236" s="6">
        <f ca="1">IF(Table2[[#This Row],[Area ]]="Area 14",Table2[[#This Row],[income]],0)</f>
        <v>0</v>
      </c>
      <c r="BN236" s="4">
        <f ca="1">IF(Table2[[#This Row],[field of work]]="teaching",Table2[[#This Row],[income]],0)</f>
        <v>0</v>
      </c>
      <c r="BO236" s="5">
        <f ca="1">IF(Table2[[#This Row],[field of work]]="health",Table2[[#This Row],[income]],0)</f>
        <v>0</v>
      </c>
      <c r="BP236" s="5">
        <f ca="1">IF(Table2[[#This Row],[field of work]]="IT",Table2[[#This Row],[income]],0)</f>
        <v>68121</v>
      </c>
      <c r="BQ236" s="5">
        <f ca="1">IF(Table2[[#This Row],[field of work]]="agriculture",Table2[[#This Row],[income]],0)</f>
        <v>0</v>
      </c>
      <c r="BR236" s="5">
        <f ca="1">IF(Table2[[#This Row],[field of work]]="contruction",Table2[[#This Row],[income]],0)</f>
        <v>0</v>
      </c>
      <c r="BS236" s="6">
        <f ca="1">IF(Table2[[#This Row],[field of work]]="genral work",Table2[[#This Row],[income]],0)</f>
        <v>0</v>
      </c>
      <c r="BU236" s="4">
        <f ca="1">IF(Table2[[#This Row],[value of debts]]&gt;Table2[[#This Row],[income]],1,0)</f>
        <v>1</v>
      </c>
      <c r="BV236" s="6"/>
      <c r="BX236" s="4">
        <f ca="1">IF(Table2[[#This Row],[Net worth of person]]&gt;$BY$6,Table2[[#This Row],[age]],0)</f>
        <v>26</v>
      </c>
      <c r="BY236" s="6"/>
    </row>
    <row r="237" spans="2:77" x14ac:dyDescent="0.3">
      <c r="B237">
        <f t="shared" ca="1" si="78"/>
        <v>1</v>
      </c>
      <c r="C237" t="str">
        <f t="shared" ca="1" si="77"/>
        <v>men</v>
      </c>
      <c r="D237">
        <f t="shared" ca="1" si="79"/>
        <v>35</v>
      </c>
      <c r="E237">
        <f t="shared" ca="1" si="80"/>
        <v>3</v>
      </c>
      <c r="F237" t="str">
        <f t="shared" ca="1" si="81"/>
        <v>teaching</v>
      </c>
      <c r="G237">
        <f t="shared" ca="1" si="82"/>
        <v>3</v>
      </c>
      <c r="H237">
        <f t="shared" ca="1" si="83"/>
        <v>0</v>
      </c>
      <c r="I237">
        <f t="shared" ca="1" si="84"/>
        <v>2</v>
      </c>
      <c r="J237">
        <f t="shared" ca="1" si="85"/>
        <v>1</v>
      </c>
      <c r="K237">
        <f t="shared" ca="1" si="86"/>
        <v>49623</v>
      </c>
      <c r="L237">
        <f t="shared" ca="1" si="87"/>
        <v>1</v>
      </c>
      <c r="M237" t="str">
        <f t="shared" ca="1" si="88"/>
        <v>Area 1</v>
      </c>
      <c r="N237">
        <f t="shared" ca="1" si="93"/>
        <v>248115</v>
      </c>
      <c r="O237">
        <f t="shared" ca="1" si="89"/>
        <v>62825.364270256548</v>
      </c>
      <c r="P237">
        <f t="shared" ca="1" si="94"/>
        <v>14489.306366111898</v>
      </c>
      <c r="Q237">
        <f t="shared" ca="1" si="90"/>
        <v>5396</v>
      </c>
      <c r="R237">
        <f t="shared" ca="1" si="95"/>
        <v>19723.391873642231</v>
      </c>
      <c r="S237">
        <f t="shared" ca="1" si="96"/>
        <v>44984.92263851063</v>
      </c>
      <c r="T237">
        <f t="shared" ca="1" si="97"/>
        <v>307589.22900462255</v>
      </c>
      <c r="U237">
        <f t="shared" ca="1" si="98"/>
        <v>87944.756143898776</v>
      </c>
      <c r="V237">
        <f t="shared" ca="1" si="99"/>
        <v>219644.47286072379</v>
      </c>
      <c r="X237" s="4">
        <f ca="1">IF(Table2[[#This Row],[Gnder]]="men",1,0)</f>
        <v>1</v>
      </c>
      <c r="Y237" s="5">
        <f ca="1">IF(Table2[[#This Row],[Gnder]]="women",1,0)</f>
        <v>0</v>
      </c>
      <c r="Z237" s="5"/>
      <c r="AA237" s="6"/>
      <c r="AB237" s="5"/>
      <c r="AC237" s="4">
        <f ca="1">IF(Table2[[#This Row],[field of work]]="teaching",1,0)</f>
        <v>1</v>
      </c>
      <c r="AD237" s="5">
        <f ca="1">IF(Table2[[#This Row],[field of work]]="health",1,0)</f>
        <v>0</v>
      </c>
      <c r="AE237" s="5">
        <f ca="1">IF(Table2[[#This Row],[field of work]]="IT",1,0)</f>
        <v>0</v>
      </c>
      <c r="AF237" s="5">
        <f ca="1">IF(Table2[[#This Row],[field of work]]="agriculture",1,0)</f>
        <v>0</v>
      </c>
      <c r="AG237" s="5">
        <f ca="1">IF(Table2[[#This Row],[field of work]]="contruction",1,0)</f>
        <v>0</v>
      </c>
      <c r="AH237" s="5">
        <f ca="1">IF(Table2[[#This Row],[field of work]]="genral work",1,0)</f>
        <v>0</v>
      </c>
      <c r="AI237" s="5"/>
      <c r="AJ237" s="5"/>
      <c r="AK237" s="5"/>
      <c r="AL237" s="5"/>
      <c r="AM237" s="5"/>
      <c r="AN237" s="6"/>
      <c r="AP237" s="16">
        <f t="shared" ca="1" si="91"/>
        <v>14489.306366111898</v>
      </c>
      <c r="AQ237" s="6"/>
      <c r="AR237" s="4">
        <f ca="1">IF(Table2[[#This Row],[Value of a person]]&gt;$AS$6,1,0)</f>
        <v>1</v>
      </c>
      <c r="AS237" s="5"/>
      <c r="AT237" s="5"/>
      <c r="AU237" s="6"/>
      <c r="AV237" s="23">
        <f ca="1">Table2[[#This Row],[Mortage left]]/Table2[[#This Row],[Value of house]]</f>
        <v>0.25321066549888782</v>
      </c>
      <c r="AW237" s="5">
        <f t="shared" ca="1" si="92"/>
        <v>1</v>
      </c>
      <c r="AX237" s="5"/>
      <c r="AY237" s="5"/>
      <c r="AZ237" s="4">
        <f ca="1">IF(Table2[[#This Row],[Area ]]="Area 1",Table2[[#This Row],[income]],0)</f>
        <v>49623</v>
      </c>
      <c r="BA237" s="5">
        <f ca="1">IF(Table2[[#This Row],[Area ]]="Area 2",Table2[[#This Row],[income]],0)</f>
        <v>0</v>
      </c>
      <c r="BB237" s="5">
        <f ca="1">IF(Table2[[#This Row],[Area ]]="Area 3",Table2[[#This Row],[income]],0)</f>
        <v>0</v>
      </c>
      <c r="BC237" s="5">
        <f ca="1">IF(Table2[[#This Row],[Area ]]="Area 4",Table2[[#This Row],[income]],0)</f>
        <v>0</v>
      </c>
      <c r="BD237" s="5">
        <f ca="1">IF(Table2[[#This Row],[Area ]]="Area 5",Table2[[#This Row],[income]],0)</f>
        <v>0</v>
      </c>
      <c r="BE237" s="5">
        <f ca="1">IF(Table2[[#This Row],[Area ]]="Area 6",Table2[[#This Row],[income]],0)</f>
        <v>0</v>
      </c>
      <c r="BF237" s="5">
        <f ca="1">IF(Table2[[#This Row],[Area ]]="Area 7",Table2[[#This Row],[income]],0)</f>
        <v>0</v>
      </c>
      <c r="BG237" s="5">
        <f ca="1">IF(Table2[[#This Row],[Area ]]="Area 8",Table2[[#This Row],[income]],0)</f>
        <v>0</v>
      </c>
      <c r="BH237" s="5">
        <f ca="1">IF(Table2[[#This Row],[Area ]]="Area 9",Table2[[#This Row],[income]],0)</f>
        <v>0</v>
      </c>
      <c r="BI237" s="5">
        <f ca="1">IF(Table2[[#This Row],[Area ]]="Area 10",Table2[[#This Row],[income]],0)</f>
        <v>0</v>
      </c>
      <c r="BJ237" s="5">
        <f ca="1">IF(Table2[[#This Row],[Area ]]="Area 6",Table2[[#This Row],[income]],0)</f>
        <v>0</v>
      </c>
      <c r="BK237" s="5">
        <f ca="1">IF(Table2[[#This Row],[Area ]]="Area 12",Table2[[#This Row],[income]],0)</f>
        <v>0</v>
      </c>
      <c r="BL237" s="5">
        <f ca="1">IF(Table2[[#This Row],[Area ]]="Area 13",Table2[[#This Row],[income]],0)</f>
        <v>0</v>
      </c>
      <c r="BM237" s="6">
        <f ca="1">IF(Table2[[#This Row],[Area ]]="Area 14",Table2[[#This Row],[income]],0)</f>
        <v>0</v>
      </c>
      <c r="BN237" s="4">
        <f ca="1">IF(Table2[[#This Row],[field of work]]="teaching",Table2[[#This Row],[income]],0)</f>
        <v>49623</v>
      </c>
      <c r="BO237" s="5">
        <f ca="1">IF(Table2[[#This Row],[field of work]]="health",Table2[[#This Row],[income]],0)</f>
        <v>0</v>
      </c>
      <c r="BP237" s="5">
        <f ca="1">IF(Table2[[#This Row],[field of work]]="IT",Table2[[#This Row],[income]],0)</f>
        <v>0</v>
      </c>
      <c r="BQ237" s="5">
        <f ca="1">IF(Table2[[#This Row],[field of work]]="agriculture",Table2[[#This Row],[income]],0)</f>
        <v>0</v>
      </c>
      <c r="BR237" s="5">
        <f ca="1">IF(Table2[[#This Row],[field of work]]="contruction",Table2[[#This Row],[income]],0)</f>
        <v>0</v>
      </c>
      <c r="BS237" s="6">
        <f ca="1">IF(Table2[[#This Row],[field of work]]="genral work",Table2[[#This Row],[income]],0)</f>
        <v>0</v>
      </c>
      <c r="BU237" s="4">
        <f ca="1">IF(Table2[[#This Row],[value of debts]]&gt;Table2[[#This Row],[income]],1,0)</f>
        <v>1</v>
      </c>
      <c r="BV237" s="6"/>
      <c r="BX237" s="4">
        <f ca="1">IF(Table2[[#This Row],[Net worth of person]]&gt;$BY$6,Table2[[#This Row],[age]],0)</f>
        <v>35</v>
      </c>
      <c r="BY237" s="6"/>
    </row>
    <row r="238" spans="2:77" x14ac:dyDescent="0.3">
      <c r="B238">
        <f t="shared" ca="1" si="78"/>
        <v>1</v>
      </c>
      <c r="C238" t="str">
        <f t="shared" ca="1" si="77"/>
        <v>men</v>
      </c>
      <c r="D238">
        <f t="shared" ca="1" si="79"/>
        <v>29</v>
      </c>
      <c r="E238">
        <f t="shared" ca="1" si="80"/>
        <v>6</v>
      </c>
      <c r="F238" t="str">
        <f t="shared" ca="1" si="81"/>
        <v>contruction</v>
      </c>
      <c r="G238">
        <f t="shared" ca="1" si="82"/>
        <v>3</v>
      </c>
      <c r="H238">
        <f t="shared" ca="1" si="83"/>
        <v>0</v>
      </c>
      <c r="I238">
        <f t="shared" ca="1" si="84"/>
        <v>3</v>
      </c>
      <c r="J238">
        <f t="shared" ca="1" si="85"/>
        <v>2</v>
      </c>
      <c r="K238">
        <f t="shared" ca="1" si="86"/>
        <v>55268</v>
      </c>
      <c r="L238">
        <f t="shared" ca="1" si="87"/>
        <v>12</v>
      </c>
      <c r="M238" t="str">
        <f t="shared" ca="1" si="88"/>
        <v>Area 12</v>
      </c>
      <c r="N238">
        <f t="shared" ca="1" si="93"/>
        <v>165804</v>
      </c>
      <c r="O238">
        <f t="shared" ca="1" si="89"/>
        <v>147285.43038895738</v>
      </c>
      <c r="P238">
        <f t="shared" ca="1" si="94"/>
        <v>4825.7084944353501</v>
      </c>
      <c r="Q238">
        <f t="shared" ca="1" si="90"/>
        <v>4186</v>
      </c>
      <c r="R238">
        <f t="shared" ca="1" si="95"/>
        <v>18960.996709562034</v>
      </c>
      <c r="S238">
        <f t="shared" ca="1" si="96"/>
        <v>54536.388104454258</v>
      </c>
      <c r="T238">
        <f t="shared" ca="1" si="97"/>
        <v>225166.09659888962</v>
      </c>
      <c r="U238">
        <f t="shared" ca="1" si="98"/>
        <v>170432.4270985194</v>
      </c>
      <c r="V238">
        <f t="shared" ca="1" si="99"/>
        <v>54733.669500370219</v>
      </c>
      <c r="X238" s="4">
        <f ca="1">IF(Table2[[#This Row],[Gnder]]="men",1,0)</f>
        <v>1</v>
      </c>
      <c r="Y238" s="5">
        <f ca="1">IF(Table2[[#This Row],[Gnder]]="women",1,0)</f>
        <v>0</v>
      </c>
      <c r="Z238" s="5"/>
      <c r="AA238" s="6"/>
      <c r="AB238" s="5"/>
      <c r="AC238" s="4">
        <f ca="1">IF(Table2[[#This Row],[field of work]]="teaching",1,0)</f>
        <v>0</v>
      </c>
      <c r="AD238" s="5">
        <f ca="1">IF(Table2[[#This Row],[field of work]]="health",1,0)</f>
        <v>0</v>
      </c>
      <c r="AE238" s="5">
        <f ca="1">IF(Table2[[#This Row],[field of work]]="IT",1,0)</f>
        <v>0</v>
      </c>
      <c r="AF238" s="5">
        <f ca="1">IF(Table2[[#This Row],[field of work]]="agriculture",1,0)</f>
        <v>0</v>
      </c>
      <c r="AG238" s="5">
        <f ca="1">IF(Table2[[#This Row],[field of work]]="contruction",1,0)</f>
        <v>1</v>
      </c>
      <c r="AH238" s="5">
        <f ca="1">IF(Table2[[#This Row],[field of work]]="genral work",1,0)</f>
        <v>0</v>
      </c>
      <c r="AI238" s="5"/>
      <c r="AJ238" s="5"/>
      <c r="AK238" s="5"/>
      <c r="AL238" s="5"/>
      <c r="AM238" s="5"/>
      <c r="AN238" s="6"/>
      <c r="AP238" s="16">
        <f t="shared" ca="1" si="91"/>
        <v>2412.854247217675</v>
      </c>
      <c r="AQ238" s="6"/>
      <c r="AR238" s="4">
        <f ca="1">IF(Table2[[#This Row],[Value of a person]]&gt;$AS$6,1,0)</f>
        <v>1</v>
      </c>
      <c r="AS238" s="5"/>
      <c r="AT238" s="5"/>
      <c r="AU238" s="6"/>
      <c r="AV238" s="23">
        <f ca="1">Table2[[#This Row],[Mortage left]]/Table2[[#This Row],[Value of house]]</f>
        <v>0.88831047736458335</v>
      </c>
      <c r="AW238" s="5">
        <f t="shared" ca="1" si="92"/>
        <v>0</v>
      </c>
      <c r="AX238" s="5"/>
      <c r="AY238" s="5"/>
      <c r="AZ238" s="4">
        <f ca="1">IF(Table2[[#This Row],[Area ]]="Area 1",Table2[[#This Row],[income]],0)</f>
        <v>0</v>
      </c>
      <c r="BA238" s="5">
        <f ca="1">IF(Table2[[#This Row],[Area ]]="Area 2",Table2[[#This Row],[income]],0)</f>
        <v>0</v>
      </c>
      <c r="BB238" s="5">
        <f ca="1">IF(Table2[[#This Row],[Area ]]="Area 3",Table2[[#This Row],[income]],0)</f>
        <v>0</v>
      </c>
      <c r="BC238" s="5">
        <f ca="1">IF(Table2[[#This Row],[Area ]]="Area 4",Table2[[#This Row],[income]],0)</f>
        <v>0</v>
      </c>
      <c r="BD238" s="5">
        <f ca="1">IF(Table2[[#This Row],[Area ]]="Area 5",Table2[[#This Row],[income]],0)</f>
        <v>0</v>
      </c>
      <c r="BE238" s="5">
        <f ca="1">IF(Table2[[#This Row],[Area ]]="Area 6",Table2[[#This Row],[income]],0)</f>
        <v>0</v>
      </c>
      <c r="BF238" s="5">
        <f ca="1">IF(Table2[[#This Row],[Area ]]="Area 7",Table2[[#This Row],[income]],0)</f>
        <v>0</v>
      </c>
      <c r="BG238" s="5">
        <f ca="1">IF(Table2[[#This Row],[Area ]]="Area 8",Table2[[#This Row],[income]],0)</f>
        <v>0</v>
      </c>
      <c r="BH238" s="5">
        <f ca="1">IF(Table2[[#This Row],[Area ]]="Area 9",Table2[[#This Row],[income]],0)</f>
        <v>0</v>
      </c>
      <c r="BI238" s="5">
        <f ca="1">IF(Table2[[#This Row],[Area ]]="Area 10",Table2[[#This Row],[income]],0)</f>
        <v>0</v>
      </c>
      <c r="BJ238" s="5">
        <f ca="1">IF(Table2[[#This Row],[Area ]]="Area 6",Table2[[#This Row],[income]],0)</f>
        <v>0</v>
      </c>
      <c r="BK238" s="5">
        <f ca="1">IF(Table2[[#This Row],[Area ]]="Area 12",Table2[[#This Row],[income]],0)</f>
        <v>55268</v>
      </c>
      <c r="BL238" s="5">
        <f ca="1">IF(Table2[[#This Row],[Area ]]="Area 13",Table2[[#This Row],[income]],0)</f>
        <v>0</v>
      </c>
      <c r="BM238" s="6">
        <f ca="1">IF(Table2[[#This Row],[Area ]]="Area 14",Table2[[#This Row],[income]],0)</f>
        <v>0</v>
      </c>
      <c r="BN238" s="4">
        <f ca="1">IF(Table2[[#This Row],[field of work]]="teaching",Table2[[#This Row],[income]],0)</f>
        <v>0</v>
      </c>
      <c r="BO238" s="5">
        <f ca="1">IF(Table2[[#This Row],[field of work]]="health",Table2[[#This Row],[income]],0)</f>
        <v>0</v>
      </c>
      <c r="BP238" s="5">
        <f ca="1">IF(Table2[[#This Row],[field of work]]="IT",Table2[[#This Row],[income]],0)</f>
        <v>0</v>
      </c>
      <c r="BQ238" s="5">
        <f ca="1">IF(Table2[[#This Row],[field of work]]="agriculture",Table2[[#This Row],[income]],0)</f>
        <v>0</v>
      </c>
      <c r="BR238" s="5">
        <f ca="1">IF(Table2[[#This Row],[field of work]]="contruction",Table2[[#This Row],[income]],0)</f>
        <v>55268</v>
      </c>
      <c r="BS238" s="6">
        <f ca="1">IF(Table2[[#This Row],[field of work]]="genral work",Table2[[#This Row],[income]],0)</f>
        <v>0</v>
      </c>
      <c r="BU238" s="4">
        <f ca="1">IF(Table2[[#This Row],[value of debts]]&gt;Table2[[#This Row],[income]],1,0)</f>
        <v>1</v>
      </c>
      <c r="BV238" s="6"/>
      <c r="BX238" s="4">
        <f ca="1">IF(Table2[[#This Row],[Net worth of person]]&gt;$BY$6,Table2[[#This Row],[age]],0)</f>
        <v>0</v>
      </c>
      <c r="BY238" s="6"/>
    </row>
    <row r="239" spans="2:77" x14ac:dyDescent="0.3">
      <c r="B239">
        <f t="shared" ca="1" si="78"/>
        <v>1</v>
      </c>
      <c r="C239" t="str">
        <f t="shared" ca="1" si="77"/>
        <v>men</v>
      </c>
      <c r="D239">
        <f t="shared" ca="1" si="79"/>
        <v>41</v>
      </c>
      <c r="E239">
        <f t="shared" ca="1" si="80"/>
        <v>1</v>
      </c>
      <c r="F239" t="str">
        <f t="shared" ca="1" si="81"/>
        <v>health</v>
      </c>
      <c r="G239">
        <f t="shared" ca="1" si="82"/>
        <v>1</v>
      </c>
      <c r="H239">
        <f t="shared" ca="1" si="83"/>
        <v>0</v>
      </c>
      <c r="I239">
        <f t="shared" ca="1" si="84"/>
        <v>4</v>
      </c>
      <c r="J239">
        <f t="shared" ca="1" si="85"/>
        <v>1</v>
      </c>
      <c r="K239">
        <f t="shared" ca="1" si="86"/>
        <v>58566</v>
      </c>
      <c r="L239">
        <f t="shared" ca="1" si="87"/>
        <v>5</v>
      </c>
      <c r="M239" t="str">
        <f t="shared" ca="1" si="88"/>
        <v>Area 5</v>
      </c>
      <c r="N239">
        <f t="shared" ca="1" si="93"/>
        <v>234264</v>
      </c>
      <c r="O239">
        <f t="shared" ca="1" si="89"/>
        <v>118698.14858134632</v>
      </c>
      <c r="P239">
        <f t="shared" ca="1" si="94"/>
        <v>45256.462248566982</v>
      </c>
      <c r="Q239">
        <f t="shared" ca="1" si="90"/>
        <v>5589</v>
      </c>
      <c r="R239">
        <f t="shared" ca="1" si="95"/>
        <v>70890.803439724958</v>
      </c>
      <c r="S239">
        <f t="shared" ca="1" si="96"/>
        <v>75213.611990188641</v>
      </c>
      <c r="T239">
        <f t="shared" ca="1" si="97"/>
        <v>354734.07423875562</v>
      </c>
      <c r="U239">
        <f t="shared" ca="1" si="98"/>
        <v>195177.95202107128</v>
      </c>
      <c r="V239">
        <f t="shared" ca="1" si="99"/>
        <v>159556.12221768434</v>
      </c>
      <c r="X239" s="4">
        <f ca="1">IF(Table2[[#This Row],[Gnder]]="men",1,0)</f>
        <v>1</v>
      </c>
      <c r="Y239" s="5">
        <f ca="1">IF(Table2[[#This Row],[Gnder]]="women",1,0)</f>
        <v>0</v>
      </c>
      <c r="Z239" s="5"/>
      <c r="AA239" s="6"/>
      <c r="AB239" s="5"/>
      <c r="AC239" s="4">
        <f ca="1">IF(Table2[[#This Row],[field of work]]="teaching",1,0)</f>
        <v>0</v>
      </c>
      <c r="AD239" s="5">
        <f ca="1">IF(Table2[[#This Row],[field of work]]="health",1,0)</f>
        <v>1</v>
      </c>
      <c r="AE239" s="5">
        <f ca="1">IF(Table2[[#This Row],[field of work]]="IT",1,0)</f>
        <v>0</v>
      </c>
      <c r="AF239" s="5">
        <f ca="1">IF(Table2[[#This Row],[field of work]]="agriculture",1,0)</f>
        <v>0</v>
      </c>
      <c r="AG239" s="5">
        <f ca="1">IF(Table2[[#This Row],[field of work]]="contruction",1,0)</f>
        <v>0</v>
      </c>
      <c r="AH239" s="5">
        <f ca="1">IF(Table2[[#This Row],[field of work]]="genral work",1,0)</f>
        <v>0</v>
      </c>
      <c r="AI239" s="5"/>
      <c r="AJ239" s="5"/>
      <c r="AK239" s="5"/>
      <c r="AL239" s="5"/>
      <c r="AM239" s="5"/>
      <c r="AN239" s="6"/>
      <c r="AP239" s="16">
        <f t="shared" ca="1" si="91"/>
        <v>45256.462248566982</v>
      </c>
      <c r="AQ239" s="6"/>
      <c r="AR239" s="4">
        <f ca="1">IF(Table2[[#This Row],[Value of a person]]&gt;$AS$6,1,0)</f>
        <v>1</v>
      </c>
      <c r="AS239" s="5"/>
      <c r="AT239" s="5"/>
      <c r="AU239" s="6"/>
      <c r="AV239" s="23">
        <f ca="1">Table2[[#This Row],[Mortage left]]/Table2[[#This Row],[Value of house]]</f>
        <v>0.50668540015258989</v>
      </c>
      <c r="AW239" s="5">
        <f t="shared" ca="1" si="92"/>
        <v>0</v>
      </c>
      <c r="AX239" s="5"/>
      <c r="AY239" s="5"/>
      <c r="AZ239" s="4">
        <f ca="1">IF(Table2[[#This Row],[Area ]]="Area 1",Table2[[#This Row],[income]],0)</f>
        <v>0</v>
      </c>
      <c r="BA239" s="5">
        <f ca="1">IF(Table2[[#This Row],[Area ]]="Area 2",Table2[[#This Row],[income]],0)</f>
        <v>0</v>
      </c>
      <c r="BB239" s="5">
        <f ca="1">IF(Table2[[#This Row],[Area ]]="Area 3",Table2[[#This Row],[income]],0)</f>
        <v>0</v>
      </c>
      <c r="BC239" s="5">
        <f ca="1">IF(Table2[[#This Row],[Area ]]="Area 4",Table2[[#This Row],[income]],0)</f>
        <v>0</v>
      </c>
      <c r="BD239" s="5">
        <f ca="1">IF(Table2[[#This Row],[Area ]]="Area 5",Table2[[#This Row],[income]],0)</f>
        <v>58566</v>
      </c>
      <c r="BE239" s="5">
        <f ca="1">IF(Table2[[#This Row],[Area ]]="Area 6",Table2[[#This Row],[income]],0)</f>
        <v>0</v>
      </c>
      <c r="BF239" s="5">
        <f ca="1">IF(Table2[[#This Row],[Area ]]="Area 7",Table2[[#This Row],[income]],0)</f>
        <v>0</v>
      </c>
      <c r="BG239" s="5">
        <f ca="1">IF(Table2[[#This Row],[Area ]]="Area 8",Table2[[#This Row],[income]],0)</f>
        <v>0</v>
      </c>
      <c r="BH239" s="5">
        <f ca="1">IF(Table2[[#This Row],[Area ]]="Area 9",Table2[[#This Row],[income]],0)</f>
        <v>0</v>
      </c>
      <c r="BI239" s="5">
        <f ca="1">IF(Table2[[#This Row],[Area ]]="Area 10",Table2[[#This Row],[income]],0)</f>
        <v>0</v>
      </c>
      <c r="BJ239" s="5">
        <f ca="1">IF(Table2[[#This Row],[Area ]]="Area 6",Table2[[#This Row],[income]],0)</f>
        <v>0</v>
      </c>
      <c r="BK239" s="5">
        <f ca="1">IF(Table2[[#This Row],[Area ]]="Area 12",Table2[[#This Row],[income]],0)</f>
        <v>0</v>
      </c>
      <c r="BL239" s="5">
        <f ca="1">IF(Table2[[#This Row],[Area ]]="Area 13",Table2[[#This Row],[income]],0)</f>
        <v>0</v>
      </c>
      <c r="BM239" s="6">
        <f ca="1">IF(Table2[[#This Row],[Area ]]="Area 14",Table2[[#This Row],[income]],0)</f>
        <v>0</v>
      </c>
      <c r="BN239" s="4">
        <f ca="1">IF(Table2[[#This Row],[field of work]]="teaching",Table2[[#This Row],[income]],0)</f>
        <v>0</v>
      </c>
      <c r="BO239" s="5">
        <f ca="1">IF(Table2[[#This Row],[field of work]]="health",Table2[[#This Row],[income]],0)</f>
        <v>58566</v>
      </c>
      <c r="BP239" s="5">
        <f ca="1">IF(Table2[[#This Row],[field of work]]="IT",Table2[[#This Row],[income]],0)</f>
        <v>0</v>
      </c>
      <c r="BQ239" s="5">
        <f ca="1">IF(Table2[[#This Row],[field of work]]="agriculture",Table2[[#This Row],[income]],0)</f>
        <v>0</v>
      </c>
      <c r="BR239" s="5">
        <f ca="1">IF(Table2[[#This Row],[field of work]]="contruction",Table2[[#This Row],[income]],0)</f>
        <v>0</v>
      </c>
      <c r="BS239" s="6">
        <f ca="1">IF(Table2[[#This Row],[field of work]]="genral work",Table2[[#This Row],[income]],0)</f>
        <v>0</v>
      </c>
      <c r="BU239" s="4">
        <f ca="1">IF(Table2[[#This Row],[value of debts]]&gt;Table2[[#This Row],[income]],1,0)</f>
        <v>1</v>
      </c>
      <c r="BV239" s="6"/>
      <c r="BX239" s="4">
        <f ca="1">IF(Table2[[#This Row],[Net worth of person]]&gt;$BY$6,Table2[[#This Row],[age]],0)</f>
        <v>41</v>
      </c>
      <c r="BY239" s="6"/>
    </row>
    <row r="240" spans="2:77" x14ac:dyDescent="0.3">
      <c r="B240">
        <f t="shared" ca="1" si="78"/>
        <v>1</v>
      </c>
      <c r="C240" t="str">
        <f t="shared" ca="1" si="77"/>
        <v>men</v>
      </c>
      <c r="D240">
        <f t="shared" ca="1" si="79"/>
        <v>41</v>
      </c>
      <c r="E240">
        <f t="shared" ca="1" si="80"/>
        <v>1</v>
      </c>
      <c r="F240" t="str">
        <f t="shared" ca="1" si="81"/>
        <v>health</v>
      </c>
      <c r="G240">
        <f t="shared" ca="1" si="82"/>
        <v>1</v>
      </c>
      <c r="H240">
        <f t="shared" ca="1" si="83"/>
        <v>0</v>
      </c>
      <c r="I240">
        <f t="shared" ca="1" si="84"/>
        <v>1</v>
      </c>
      <c r="J240">
        <f t="shared" ca="1" si="85"/>
        <v>2</v>
      </c>
      <c r="K240">
        <f t="shared" ca="1" si="86"/>
        <v>87953</v>
      </c>
      <c r="L240">
        <f t="shared" ca="1" si="87"/>
        <v>14</v>
      </c>
      <c r="M240" t="str">
        <f t="shared" ca="1" si="88"/>
        <v>Area 14</v>
      </c>
      <c r="N240">
        <f t="shared" ca="1" si="93"/>
        <v>439765</v>
      </c>
      <c r="O240">
        <f t="shared" ca="1" si="89"/>
        <v>134345.45555947747</v>
      </c>
      <c r="P240">
        <f t="shared" ca="1" si="94"/>
        <v>109735.88049393837</v>
      </c>
      <c r="Q240">
        <f t="shared" ca="1" si="90"/>
        <v>61216</v>
      </c>
      <c r="R240">
        <f t="shared" ca="1" si="95"/>
        <v>87331.576614478254</v>
      </c>
      <c r="S240">
        <f t="shared" ca="1" si="96"/>
        <v>637.56883344024095</v>
      </c>
      <c r="T240">
        <f t="shared" ca="1" si="97"/>
        <v>550138.44932737853</v>
      </c>
      <c r="U240">
        <f t="shared" ca="1" si="98"/>
        <v>282893.0321739557</v>
      </c>
      <c r="V240">
        <f t="shared" ca="1" si="99"/>
        <v>267245.41715342284</v>
      </c>
      <c r="X240" s="4">
        <f ca="1">IF(Table2[[#This Row],[Gnder]]="men",1,0)</f>
        <v>1</v>
      </c>
      <c r="Y240" s="5">
        <f ca="1">IF(Table2[[#This Row],[Gnder]]="women",1,0)</f>
        <v>0</v>
      </c>
      <c r="Z240" s="5"/>
      <c r="AA240" s="6"/>
      <c r="AB240" s="5"/>
      <c r="AC240" s="4">
        <f ca="1">IF(Table2[[#This Row],[field of work]]="teaching",1,0)</f>
        <v>0</v>
      </c>
      <c r="AD240" s="5">
        <f ca="1">IF(Table2[[#This Row],[field of work]]="health",1,0)</f>
        <v>1</v>
      </c>
      <c r="AE240" s="5">
        <f ca="1">IF(Table2[[#This Row],[field of work]]="IT",1,0)</f>
        <v>0</v>
      </c>
      <c r="AF240" s="5">
        <f ca="1">IF(Table2[[#This Row],[field of work]]="agriculture",1,0)</f>
        <v>0</v>
      </c>
      <c r="AG240" s="5">
        <f ca="1">IF(Table2[[#This Row],[field of work]]="contruction",1,0)</f>
        <v>0</v>
      </c>
      <c r="AH240" s="5">
        <f ca="1">IF(Table2[[#This Row],[field of work]]="genral work",1,0)</f>
        <v>0</v>
      </c>
      <c r="AI240" s="5"/>
      <c r="AJ240" s="5"/>
      <c r="AK240" s="5"/>
      <c r="AL240" s="5"/>
      <c r="AM240" s="5"/>
      <c r="AN240" s="6"/>
      <c r="AP240" s="16">
        <f t="shared" ca="1" si="91"/>
        <v>54867.940246969185</v>
      </c>
      <c r="AQ240" s="6"/>
      <c r="AR240" s="4">
        <f ca="1">IF(Table2[[#This Row],[Value of a person]]&gt;$AS$6,1,0)</f>
        <v>1</v>
      </c>
      <c r="AS240" s="5"/>
      <c r="AT240" s="5"/>
      <c r="AU240" s="6"/>
      <c r="AV240" s="23">
        <f ca="1">Table2[[#This Row],[Mortage left]]/Table2[[#This Row],[Value of house]]</f>
        <v>0.3054937422475128</v>
      </c>
      <c r="AW240" s="5">
        <f t="shared" ca="1" si="92"/>
        <v>0</v>
      </c>
      <c r="AX240" s="5"/>
      <c r="AY240" s="5"/>
      <c r="AZ240" s="4">
        <f ca="1">IF(Table2[[#This Row],[Area ]]="Area 1",Table2[[#This Row],[income]],0)</f>
        <v>0</v>
      </c>
      <c r="BA240" s="5">
        <f ca="1">IF(Table2[[#This Row],[Area ]]="Area 2",Table2[[#This Row],[income]],0)</f>
        <v>0</v>
      </c>
      <c r="BB240" s="5">
        <f ca="1">IF(Table2[[#This Row],[Area ]]="Area 3",Table2[[#This Row],[income]],0)</f>
        <v>0</v>
      </c>
      <c r="BC240" s="5">
        <f ca="1">IF(Table2[[#This Row],[Area ]]="Area 4",Table2[[#This Row],[income]],0)</f>
        <v>0</v>
      </c>
      <c r="BD240" s="5">
        <f ca="1">IF(Table2[[#This Row],[Area ]]="Area 5",Table2[[#This Row],[income]],0)</f>
        <v>0</v>
      </c>
      <c r="BE240" s="5">
        <f ca="1">IF(Table2[[#This Row],[Area ]]="Area 6",Table2[[#This Row],[income]],0)</f>
        <v>0</v>
      </c>
      <c r="BF240" s="5">
        <f ca="1">IF(Table2[[#This Row],[Area ]]="Area 7",Table2[[#This Row],[income]],0)</f>
        <v>0</v>
      </c>
      <c r="BG240" s="5">
        <f ca="1">IF(Table2[[#This Row],[Area ]]="Area 8",Table2[[#This Row],[income]],0)</f>
        <v>0</v>
      </c>
      <c r="BH240" s="5">
        <f ca="1">IF(Table2[[#This Row],[Area ]]="Area 9",Table2[[#This Row],[income]],0)</f>
        <v>0</v>
      </c>
      <c r="BI240" s="5">
        <f ca="1">IF(Table2[[#This Row],[Area ]]="Area 10",Table2[[#This Row],[income]],0)</f>
        <v>0</v>
      </c>
      <c r="BJ240" s="5">
        <f ca="1">IF(Table2[[#This Row],[Area ]]="Area 6",Table2[[#This Row],[income]],0)</f>
        <v>0</v>
      </c>
      <c r="BK240" s="5">
        <f ca="1">IF(Table2[[#This Row],[Area ]]="Area 12",Table2[[#This Row],[income]],0)</f>
        <v>0</v>
      </c>
      <c r="BL240" s="5">
        <f ca="1">IF(Table2[[#This Row],[Area ]]="Area 13",Table2[[#This Row],[income]],0)</f>
        <v>0</v>
      </c>
      <c r="BM240" s="6">
        <f ca="1">IF(Table2[[#This Row],[Area ]]="Area 14",Table2[[#This Row],[income]],0)</f>
        <v>87953</v>
      </c>
      <c r="BN240" s="4">
        <f ca="1">IF(Table2[[#This Row],[field of work]]="teaching",Table2[[#This Row],[income]],0)</f>
        <v>0</v>
      </c>
      <c r="BO240" s="5">
        <f ca="1">IF(Table2[[#This Row],[field of work]]="health",Table2[[#This Row],[income]],0)</f>
        <v>87953</v>
      </c>
      <c r="BP240" s="5">
        <f ca="1">IF(Table2[[#This Row],[field of work]]="IT",Table2[[#This Row],[income]],0)</f>
        <v>0</v>
      </c>
      <c r="BQ240" s="5">
        <f ca="1">IF(Table2[[#This Row],[field of work]]="agriculture",Table2[[#This Row],[income]],0)</f>
        <v>0</v>
      </c>
      <c r="BR240" s="5">
        <f ca="1">IF(Table2[[#This Row],[field of work]]="contruction",Table2[[#This Row],[income]],0)</f>
        <v>0</v>
      </c>
      <c r="BS240" s="6">
        <f ca="1">IF(Table2[[#This Row],[field of work]]="genral work",Table2[[#This Row],[income]],0)</f>
        <v>0</v>
      </c>
      <c r="BU240" s="4">
        <f ca="1">IF(Table2[[#This Row],[value of debts]]&gt;Table2[[#This Row],[income]],1,0)</f>
        <v>1</v>
      </c>
      <c r="BV240" s="6"/>
      <c r="BX240" s="4">
        <f ca="1">IF(Table2[[#This Row],[Net worth of person]]&gt;$BY$6,Table2[[#This Row],[age]],0)</f>
        <v>41</v>
      </c>
      <c r="BY240" s="6"/>
    </row>
    <row r="241" spans="2:77" x14ac:dyDescent="0.3">
      <c r="B241">
        <f t="shared" ca="1" si="78"/>
        <v>2</v>
      </c>
      <c r="C241" t="str">
        <f t="shared" ca="1" si="77"/>
        <v>women</v>
      </c>
      <c r="D241">
        <f t="shared" ca="1" si="79"/>
        <v>38</v>
      </c>
      <c r="E241">
        <f t="shared" ca="1" si="80"/>
        <v>3</v>
      </c>
      <c r="F241" t="str">
        <f t="shared" ca="1" si="81"/>
        <v>teaching</v>
      </c>
      <c r="G241">
        <f t="shared" ca="1" si="82"/>
        <v>3</v>
      </c>
      <c r="H241">
        <f t="shared" ca="1" si="83"/>
        <v>0</v>
      </c>
      <c r="I241">
        <f t="shared" ca="1" si="84"/>
        <v>0</v>
      </c>
      <c r="J241">
        <f t="shared" ca="1" si="85"/>
        <v>2</v>
      </c>
      <c r="K241">
        <f t="shared" ca="1" si="86"/>
        <v>79916</v>
      </c>
      <c r="L241">
        <f t="shared" ca="1" si="87"/>
        <v>2</v>
      </c>
      <c r="M241" t="str">
        <f t="shared" ca="1" si="88"/>
        <v>Area 2</v>
      </c>
      <c r="N241">
        <f t="shared" ca="1" si="93"/>
        <v>239748</v>
      </c>
      <c r="O241">
        <f t="shared" ca="1" si="89"/>
        <v>152653.40813251125</v>
      </c>
      <c r="P241">
        <f t="shared" ca="1" si="94"/>
        <v>112488.90821895389</v>
      </c>
      <c r="Q241">
        <f t="shared" ca="1" si="90"/>
        <v>103453</v>
      </c>
      <c r="R241">
        <f t="shared" ca="1" si="95"/>
        <v>43309.794689832052</v>
      </c>
      <c r="S241">
        <f t="shared" ca="1" si="96"/>
        <v>9264.6730939484059</v>
      </c>
      <c r="T241">
        <f t="shared" ca="1" si="97"/>
        <v>361501.58131290227</v>
      </c>
      <c r="U241">
        <f t="shared" ca="1" si="98"/>
        <v>299416.20282234333</v>
      </c>
      <c r="V241">
        <f t="shared" ca="1" si="99"/>
        <v>62085.378490558942</v>
      </c>
      <c r="X241" s="4">
        <f ca="1">IF(Table2[[#This Row],[Gnder]]="men",1,0)</f>
        <v>0</v>
      </c>
      <c r="Y241" s="5">
        <f ca="1">IF(Table2[[#This Row],[Gnder]]="women",1,0)</f>
        <v>1</v>
      </c>
      <c r="Z241" s="5"/>
      <c r="AA241" s="6"/>
      <c r="AB241" s="5"/>
      <c r="AC241" s="4">
        <f ca="1">IF(Table2[[#This Row],[field of work]]="teaching",1,0)</f>
        <v>1</v>
      </c>
      <c r="AD241" s="5">
        <f ca="1">IF(Table2[[#This Row],[field of work]]="health",1,0)</f>
        <v>0</v>
      </c>
      <c r="AE241" s="5">
        <f ca="1">IF(Table2[[#This Row],[field of work]]="IT",1,0)</f>
        <v>0</v>
      </c>
      <c r="AF241" s="5">
        <f ca="1">IF(Table2[[#This Row],[field of work]]="agriculture",1,0)</f>
        <v>0</v>
      </c>
      <c r="AG241" s="5">
        <f ca="1">IF(Table2[[#This Row],[field of work]]="contruction",1,0)</f>
        <v>0</v>
      </c>
      <c r="AH241" s="5">
        <f ca="1">IF(Table2[[#This Row],[field of work]]="genral work",1,0)</f>
        <v>0</v>
      </c>
      <c r="AI241" s="5"/>
      <c r="AJ241" s="5"/>
      <c r="AK241" s="5"/>
      <c r="AL241" s="5"/>
      <c r="AM241" s="5"/>
      <c r="AN241" s="6"/>
      <c r="AP241" s="16">
        <f t="shared" ca="1" si="91"/>
        <v>56244.454109476945</v>
      </c>
      <c r="AQ241" s="6"/>
      <c r="AR241" s="4">
        <f ca="1">IF(Table2[[#This Row],[Value of a person]]&gt;$AS$6,1,0)</f>
        <v>1</v>
      </c>
      <c r="AS241" s="5"/>
      <c r="AT241" s="5"/>
      <c r="AU241" s="6"/>
      <c r="AV241" s="23">
        <f ca="1">Table2[[#This Row],[Mortage left]]/Table2[[#This Row],[Value of house]]</f>
        <v>0.63672442786805838</v>
      </c>
      <c r="AW241" s="5">
        <f t="shared" ca="1" si="92"/>
        <v>0</v>
      </c>
      <c r="AX241" s="5"/>
      <c r="AY241" s="5"/>
      <c r="AZ241" s="4">
        <f ca="1">IF(Table2[[#This Row],[Area ]]="Area 1",Table2[[#This Row],[income]],0)</f>
        <v>0</v>
      </c>
      <c r="BA241" s="5">
        <f ca="1">IF(Table2[[#This Row],[Area ]]="Area 2",Table2[[#This Row],[income]],0)</f>
        <v>79916</v>
      </c>
      <c r="BB241" s="5">
        <f ca="1">IF(Table2[[#This Row],[Area ]]="Area 3",Table2[[#This Row],[income]],0)</f>
        <v>0</v>
      </c>
      <c r="BC241" s="5">
        <f ca="1">IF(Table2[[#This Row],[Area ]]="Area 4",Table2[[#This Row],[income]],0)</f>
        <v>0</v>
      </c>
      <c r="BD241" s="5">
        <f ca="1">IF(Table2[[#This Row],[Area ]]="Area 5",Table2[[#This Row],[income]],0)</f>
        <v>0</v>
      </c>
      <c r="BE241" s="5">
        <f ca="1">IF(Table2[[#This Row],[Area ]]="Area 6",Table2[[#This Row],[income]],0)</f>
        <v>0</v>
      </c>
      <c r="BF241" s="5">
        <f ca="1">IF(Table2[[#This Row],[Area ]]="Area 7",Table2[[#This Row],[income]],0)</f>
        <v>0</v>
      </c>
      <c r="BG241" s="5">
        <f ca="1">IF(Table2[[#This Row],[Area ]]="Area 8",Table2[[#This Row],[income]],0)</f>
        <v>0</v>
      </c>
      <c r="BH241" s="5">
        <f ca="1">IF(Table2[[#This Row],[Area ]]="Area 9",Table2[[#This Row],[income]],0)</f>
        <v>0</v>
      </c>
      <c r="BI241" s="5">
        <f ca="1">IF(Table2[[#This Row],[Area ]]="Area 10",Table2[[#This Row],[income]],0)</f>
        <v>0</v>
      </c>
      <c r="BJ241" s="5">
        <f ca="1">IF(Table2[[#This Row],[Area ]]="Area 6",Table2[[#This Row],[income]],0)</f>
        <v>0</v>
      </c>
      <c r="BK241" s="5">
        <f ca="1">IF(Table2[[#This Row],[Area ]]="Area 12",Table2[[#This Row],[income]],0)</f>
        <v>0</v>
      </c>
      <c r="BL241" s="5">
        <f ca="1">IF(Table2[[#This Row],[Area ]]="Area 13",Table2[[#This Row],[income]],0)</f>
        <v>0</v>
      </c>
      <c r="BM241" s="6">
        <f ca="1">IF(Table2[[#This Row],[Area ]]="Area 14",Table2[[#This Row],[income]],0)</f>
        <v>0</v>
      </c>
      <c r="BN241" s="4">
        <f ca="1">IF(Table2[[#This Row],[field of work]]="teaching",Table2[[#This Row],[income]],0)</f>
        <v>79916</v>
      </c>
      <c r="BO241" s="5">
        <f ca="1">IF(Table2[[#This Row],[field of work]]="health",Table2[[#This Row],[income]],0)</f>
        <v>0</v>
      </c>
      <c r="BP241" s="5">
        <f ca="1">IF(Table2[[#This Row],[field of work]]="IT",Table2[[#This Row],[income]],0)</f>
        <v>0</v>
      </c>
      <c r="BQ241" s="5">
        <f ca="1">IF(Table2[[#This Row],[field of work]]="agriculture",Table2[[#This Row],[income]],0)</f>
        <v>0</v>
      </c>
      <c r="BR241" s="5">
        <f ca="1">IF(Table2[[#This Row],[field of work]]="contruction",Table2[[#This Row],[income]],0)</f>
        <v>0</v>
      </c>
      <c r="BS241" s="6">
        <f ca="1">IF(Table2[[#This Row],[field of work]]="genral work",Table2[[#This Row],[income]],0)</f>
        <v>0</v>
      </c>
      <c r="BU241" s="4">
        <f ca="1">IF(Table2[[#This Row],[value of debts]]&gt;Table2[[#This Row],[income]],1,0)</f>
        <v>1</v>
      </c>
      <c r="BV241" s="6"/>
      <c r="BX241" s="4">
        <f ca="1">IF(Table2[[#This Row],[Net worth of person]]&gt;$BY$6,Table2[[#This Row],[age]],0)</f>
        <v>0</v>
      </c>
      <c r="BY241" s="6"/>
    </row>
    <row r="242" spans="2:77" x14ac:dyDescent="0.3">
      <c r="B242">
        <f t="shared" ca="1" si="78"/>
        <v>1</v>
      </c>
      <c r="C242" t="str">
        <f t="shared" ca="1" si="77"/>
        <v>men</v>
      </c>
      <c r="D242">
        <f t="shared" ca="1" si="79"/>
        <v>45</v>
      </c>
      <c r="E242">
        <f t="shared" ca="1" si="80"/>
        <v>6</v>
      </c>
      <c r="F242" t="str">
        <f t="shared" ca="1" si="81"/>
        <v>contruction</v>
      </c>
      <c r="G242">
        <f t="shared" ca="1" si="82"/>
        <v>1</v>
      </c>
      <c r="H242">
        <f t="shared" ca="1" si="83"/>
        <v>0</v>
      </c>
      <c r="I242">
        <f t="shared" ca="1" si="84"/>
        <v>4</v>
      </c>
      <c r="J242">
        <f t="shared" ca="1" si="85"/>
        <v>2</v>
      </c>
      <c r="K242">
        <f t="shared" ca="1" si="86"/>
        <v>61540</v>
      </c>
      <c r="L242">
        <f t="shared" ca="1" si="87"/>
        <v>8</v>
      </c>
      <c r="M242" t="str">
        <f t="shared" ca="1" si="88"/>
        <v>Area 8</v>
      </c>
      <c r="N242">
        <f t="shared" ca="1" si="93"/>
        <v>307700</v>
      </c>
      <c r="O242">
        <f t="shared" ca="1" si="89"/>
        <v>100406.23624663719</v>
      </c>
      <c r="P242">
        <f t="shared" ca="1" si="94"/>
        <v>9444.1224190037556</v>
      </c>
      <c r="Q242">
        <f t="shared" ca="1" si="90"/>
        <v>7959</v>
      </c>
      <c r="R242">
        <f t="shared" ca="1" si="95"/>
        <v>59484.545107018872</v>
      </c>
      <c r="S242">
        <f t="shared" ca="1" si="96"/>
        <v>31448.415809150138</v>
      </c>
      <c r="T242">
        <f t="shared" ca="1" si="97"/>
        <v>348592.53822815389</v>
      </c>
      <c r="U242">
        <f t="shared" ca="1" si="98"/>
        <v>167849.78135365606</v>
      </c>
      <c r="V242">
        <f t="shared" ca="1" si="99"/>
        <v>180742.75687449783</v>
      </c>
      <c r="X242" s="4">
        <f ca="1">IF(Table2[[#This Row],[Gnder]]="men",1,0)</f>
        <v>1</v>
      </c>
      <c r="Y242" s="5">
        <f ca="1">IF(Table2[[#This Row],[Gnder]]="women",1,0)</f>
        <v>0</v>
      </c>
      <c r="Z242" s="5"/>
      <c r="AA242" s="6"/>
      <c r="AB242" s="5"/>
      <c r="AC242" s="4">
        <f ca="1">IF(Table2[[#This Row],[field of work]]="teaching",1,0)</f>
        <v>0</v>
      </c>
      <c r="AD242" s="5">
        <f ca="1">IF(Table2[[#This Row],[field of work]]="health",1,0)</f>
        <v>0</v>
      </c>
      <c r="AE242" s="5">
        <f ca="1">IF(Table2[[#This Row],[field of work]]="IT",1,0)</f>
        <v>0</v>
      </c>
      <c r="AF242" s="5">
        <f ca="1">IF(Table2[[#This Row],[field of work]]="agriculture",1,0)</f>
        <v>0</v>
      </c>
      <c r="AG242" s="5">
        <f ca="1">IF(Table2[[#This Row],[field of work]]="contruction",1,0)</f>
        <v>1</v>
      </c>
      <c r="AH242" s="5">
        <f ca="1">IF(Table2[[#This Row],[field of work]]="genral work",1,0)</f>
        <v>0</v>
      </c>
      <c r="AI242" s="5"/>
      <c r="AJ242" s="5"/>
      <c r="AK242" s="5"/>
      <c r="AL242" s="5"/>
      <c r="AM242" s="5"/>
      <c r="AN242" s="6"/>
      <c r="AP242" s="16">
        <f t="shared" ca="1" si="91"/>
        <v>4722.0612095018778</v>
      </c>
      <c r="AQ242" s="6"/>
      <c r="AR242" s="4">
        <f ca="1">IF(Table2[[#This Row],[Value of a person]]&gt;$AS$6,1,0)</f>
        <v>1</v>
      </c>
      <c r="AS242" s="5"/>
      <c r="AT242" s="5"/>
      <c r="AU242" s="6"/>
      <c r="AV242" s="23">
        <f ca="1">Table2[[#This Row],[Mortage left]]/Table2[[#This Row],[Value of house]]</f>
        <v>0.32631210999882088</v>
      </c>
      <c r="AW242" s="5">
        <f t="shared" ca="1" si="92"/>
        <v>0</v>
      </c>
      <c r="AX242" s="5"/>
      <c r="AY242" s="5"/>
      <c r="AZ242" s="4">
        <f ca="1">IF(Table2[[#This Row],[Area ]]="Area 1",Table2[[#This Row],[income]],0)</f>
        <v>0</v>
      </c>
      <c r="BA242" s="5">
        <f ca="1">IF(Table2[[#This Row],[Area ]]="Area 2",Table2[[#This Row],[income]],0)</f>
        <v>0</v>
      </c>
      <c r="BB242" s="5">
        <f ca="1">IF(Table2[[#This Row],[Area ]]="Area 3",Table2[[#This Row],[income]],0)</f>
        <v>0</v>
      </c>
      <c r="BC242" s="5">
        <f ca="1">IF(Table2[[#This Row],[Area ]]="Area 4",Table2[[#This Row],[income]],0)</f>
        <v>0</v>
      </c>
      <c r="BD242" s="5">
        <f ca="1">IF(Table2[[#This Row],[Area ]]="Area 5",Table2[[#This Row],[income]],0)</f>
        <v>0</v>
      </c>
      <c r="BE242" s="5">
        <f ca="1">IF(Table2[[#This Row],[Area ]]="Area 6",Table2[[#This Row],[income]],0)</f>
        <v>0</v>
      </c>
      <c r="BF242" s="5">
        <f ca="1">IF(Table2[[#This Row],[Area ]]="Area 7",Table2[[#This Row],[income]],0)</f>
        <v>0</v>
      </c>
      <c r="BG242" s="5">
        <f ca="1">IF(Table2[[#This Row],[Area ]]="Area 8",Table2[[#This Row],[income]],0)</f>
        <v>61540</v>
      </c>
      <c r="BH242" s="5">
        <f ca="1">IF(Table2[[#This Row],[Area ]]="Area 9",Table2[[#This Row],[income]],0)</f>
        <v>0</v>
      </c>
      <c r="BI242" s="5">
        <f ca="1">IF(Table2[[#This Row],[Area ]]="Area 10",Table2[[#This Row],[income]],0)</f>
        <v>0</v>
      </c>
      <c r="BJ242" s="5">
        <f ca="1">IF(Table2[[#This Row],[Area ]]="Area 6",Table2[[#This Row],[income]],0)</f>
        <v>0</v>
      </c>
      <c r="BK242" s="5">
        <f ca="1">IF(Table2[[#This Row],[Area ]]="Area 12",Table2[[#This Row],[income]],0)</f>
        <v>0</v>
      </c>
      <c r="BL242" s="5">
        <f ca="1">IF(Table2[[#This Row],[Area ]]="Area 13",Table2[[#This Row],[income]],0)</f>
        <v>0</v>
      </c>
      <c r="BM242" s="6">
        <f ca="1">IF(Table2[[#This Row],[Area ]]="Area 14",Table2[[#This Row],[income]],0)</f>
        <v>0</v>
      </c>
      <c r="BN242" s="4">
        <f ca="1">IF(Table2[[#This Row],[field of work]]="teaching",Table2[[#This Row],[income]],0)</f>
        <v>0</v>
      </c>
      <c r="BO242" s="5">
        <f ca="1">IF(Table2[[#This Row],[field of work]]="health",Table2[[#This Row],[income]],0)</f>
        <v>0</v>
      </c>
      <c r="BP242" s="5">
        <f ca="1">IF(Table2[[#This Row],[field of work]]="IT",Table2[[#This Row],[income]],0)</f>
        <v>0</v>
      </c>
      <c r="BQ242" s="5">
        <f ca="1">IF(Table2[[#This Row],[field of work]]="agriculture",Table2[[#This Row],[income]],0)</f>
        <v>0</v>
      </c>
      <c r="BR242" s="5">
        <f ca="1">IF(Table2[[#This Row],[field of work]]="contruction",Table2[[#This Row],[income]],0)</f>
        <v>61540</v>
      </c>
      <c r="BS242" s="6">
        <f ca="1">IF(Table2[[#This Row],[field of work]]="genral work",Table2[[#This Row],[income]],0)</f>
        <v>0</v>
      </c>
      <c r="BU242" s="4">
        <f ca="1">IF(Table2[[#This Row],[value of debts]]&gt;Table2[[#This Row],[income]],1,0)</f>
        <v>1</v>
      </c>
      <c r="BV242" s="6"/>
      <c r="BX242" s="4">
        <f ca="1">IF(Table2[[#This Row],[Net worth of person]]&gt;$BY$6,Table2[[#This Row],[age]],0)</f>
        <v>45</v>
      </c>
      <c r="BY242" s="6"/>
    </row>
    <row r="243" spans="2:77" x14ac:dyDescent="0.3">
      <c r="B243">
        <f t="shared" ca="1" si="78"/>
        <v>1</v>
      </c>
      <c r="C243" t="str">
        <f t="shared" ca="1" si="77"/>
        <v>men</v>
      </c>
      <c r="D243">
        <f t="shared" ca="1" si="79"/>
        <v>39</v>
      </c>
      <c r="E243">
        <f t="shared" ca="1" si="80"/>
        <v>5</v>
      </c>
      <c r="F243" t="str">
        <f t="shared" ca="1" si="81"/>
        <v>agriculture</v>
      </c>
      <c r="G243">
        <f t="shared" ca="1" si="82"/>
        <v>2</v>
      </c>
      <c r="H243">
        <f t="shared" ca="1" si="83"/>
        <v>0</v>
      </c>
      <c r="I243">
        <f t="shared" ca="1" si="84"/>
        <v>2</v>
      </c>
      <c r="J243">
        <f t="shared" ca="1" si="85"/>
        <v>2</v>
      </c>
      <c r="K243">
        <f t="shared" ca="1" si="86"/>
        <v>63955</v>
      </c>
      <c r="L243">
        <f t="shared" ca="1" si="87"/>
        <v>4</v>
      </c>
      <c r="M243" t="str">
        <f t="shared" ca="1" si="88"/>
        <v>Area 4</v>
      </c>
      <c r="N243">
        <f t="shared" ca="1" si="93"/>
        <v>255820</v>
      </c>
      <c r="O243">
        <f t="shared" ca="1" si="89"/>
        <v>40188.316475331856</v>
      </c>
      <c r="P243">
        <f t="shared" ca="1" si="94"/>
        <v>78678.582317774315</v>
      </c>
      <c r="Q243">
        <f t="shared" ca="1" si="90"/>
        <v>54843</v>
      </c>
      <c r="R243">
        <f t="shared" ca="1" si="95"/>
        <v>98748.255625980688</v>
      </c>
      <c r="S243">
        <f t="shared" ca="1" si="96"/>
        <v>86530.666496081234</v>
      </c>
      <c r="T243">
        <f t="shared" ca="1" si="97"/>
        <v>421029.24881385552</v>
      </c>
      <c r="U243">
        <f t="shared" ca="1" si="98"/>
        <v>193779.57210131254</v>
      </c>
      <c r="V243">
        <f t="shared" ca="1" si="99"/>
        <v>227249.67671254298</v>
      </c>
      <c r="X243" s="4">
        <f ca="1">IF(Table2[[#This Row],[Gnder]]="men",1,0)</f>
        <v>1</v>
      </c>
      <c r="Y243" s="5">
        <f ca="1">IF(Table2[[#This Row],[Gnder]]="women",1,0)</f>
        <v>0</v>
      </c>
      <c r="Z243" s="5"/>
      <c r="AA243" s="6"/>
      <c r="AB243" s="5"/>
      <c r="AC243" s="4">
        <f ca="1">IF(Table2[[#This Row],[field of work]]="teaching",1,0)</f>
        <v>0</v>
      </c>
      <c r="AD243" s="5">
        <f ca="1">IF(Table2[[#This Row],[field of work]]="health",1,0)</f>
        <v>0</v>
      </c>
      <c r="AE243" s="5">
        <f ca="1">IF(Table2[[#This Row],[field of work]]="IT",1,0)</f>
        <v>0</v>
      </c>
      <c r="AF243" s="5">
        <f ca="1">IF(Table2[[#This Row],[field of work]]="agriculture",1,0)</f>
        <v>1</v>
      </c>
      <c r="AG243" s="5">
        <f ca="1">IF(Table2[[#This Row],[field of work]]="contruction",1,0)</f>
        <v>0</v>
      </c>
      <c r="AH243" s="5">
        <f ca="1">IF(Table2[[#This Row],[field of work]]="genral work",1,0)</f>
        <v>0</v>
      </c>
      <c r="AI243" s="5"/>
      <c r="AJ243" s="5"/>
      <c r="AK243" s="5"/>
      <c r="AL243" s="5"/>
      <c r="AM243" s="5"/>
      <c r="AN243" s="6"/>
      <c r="AP243" s="16">
        <f t="shared" ca="1" si="91"/>
        <v>39339.291158887158</v>
      </c>
      <c r="AQ243" s="6"/>
      <c r="AR243" s="4">
        <f ca="1">IF(Table2[[#This Row],[Value of a person]]&gt;$AS$6,1,0)</f>
        <v>1</v>
      </c>
      <c r="AS243" s="5"/>
      <c r="AT243" s="5"/>
      <c r="AU243" s="6"/>
      <c r="AV243" s="23">
        <f ca="1">Table2[[#This Row],[Mortage left]]/Table2[[#This Row],[Value of house]]</f>
        <v>0.15709606940556586</v>
      </c>
      <c r="AW243" s="5">
        <f t="shared" ca="1" si="92"/>
        <v>1</v>
      </c>
      <c r="AX243" s="5"/>
      <c r="AY243" s="5"/>
      <c r="AZ243" s="4">
        <f ca="1">IF(Table2[[#This Row],[Area ]]="Area 1",Table2[[#This Row],[income]],0)</f>
        <v>0</v>
      </c>
      <c r="BA243" s="5">
        <f ca="1">IF(Table2[[#This Row],[Area ]]="Area 2",Table2[[#This Row],[income]],0)</f>
        <v>0</v>
      </c>
      <c r="BB243" s="5">
        <f ca="1">IF(Table2[[#This Row],[Area ]]="Area 3",Table2[[#This Row],[income]],0)</f>
        <v>0</v>
      </c>
      <c r="BC243" s="5">
        <f ca="1">IF(Table2[[#This Row],[Area ]]="Area 4",Table2[[#This Row],[income]],0)</f>
        <v>63955</v>
      </c>
      <c r="BD243" s="5">
        <f ca="1">IF(Table2[[#This Row],[Area ]]="Area 5",Table2[[#This Row],[income]],0)</f>
        <v>0</v>
      </c>
      <c r="BE243" s="5">
        <f ca="1">IF(Table2[[#This Row],[Area ]]="Area 6",Table2[[#This Row],[income]],0)</f>
        <v>0</v>
      </c>
      <c r="BF243" s="5">
        <f ca="1">IF(Table2[[#This Row],[Area ]]="Area 7",Table2[[#This Row],[income]],0)</f>
        <v>0</v>
      </c>
      <c r="BG243" s="5">
        <f ca="1">IF(Table2[[#This Row],[Area ]]="Area 8",Table2[[#This Row],[income]],0)</f>
        <v>0</v>
      </c>
      <c r="BH243" s="5">
        <f ca="1">IF(Table2[[#This Row],[Area ]]="Area 9",Table2[[#This Row],[income]],0)</f>
        <v>0</v>
      </c>
      <c r="BI243" s="5">
        <f ca="1">IF(Table2[[#This Row],[Area ]]="Area 10",Table2[[#This Row],[income]],0)</f>
        <v>0</v>
      </c>
      <c r="BJ243" s="5">
        <f ca="1">IF(Table2[[#This Row],[Area ]]="Area 6",Table2[[#This Row],[income]],0)</f>
        <v>0</v>
      </c>
      <c r="BK243" s="5">
        <f ca="1">IF(Table2[[#This Row],[Area ]]="Area 12",Table2[[#This Row],[income]],0)</f>
        <v>0</v>
      </c>
      <c r="BL243" s="5">
        <f ca="1">IF(Table2[[#This Row],[Area ]]="Area 13",Table2[[#This Row],[income]],0)</f>
        <v>0</v>
      </c>
      <c r="BM243" s="6">
        <f ca="1">IF(Table2[[#This Row],[Area ]]="Area 14",Table2[[#This Row],[income]],0)</f>
        <v>0</v>
      </c>
      <c r="BN243" s="4">
        <f ca="1">IF(Table2[[#This Row],[field of work]]="teaching",Table2[[#This Row],[income]],0)</f>
        <v>0</v>
      </c>
      <c r="BO243" s="5">
        <f ca="1">IF(Table2[[#This Row],[field of work]]="health",Table2[[#This Row],[income]],0)</f>
        <v>0</v>
      </c>
      <c r="BP243" s="5">
        <f ca="1">IF(Table2[[#This Row],[field of work]]="IT",Table2[[#This Row],[income]],0)</f>
        <v>0</v>
      </c>
      <c r="BQ243" s="5">
        <f ca="1">IF(Table2[[#This Row],[field of work]]="agriculture",Table2[[#This Row],[income]],0)</f>
        <v>63955</v>
      </c>
      <c r="BR243" s="5">
        <f ca="1">IF(Table2[[#This Row],[field of work]]="contruction",Table2[[#This Row],[income]],0)</f>
        <v>0</v>
      </c>
      <c r="BS243" s="6">
        <f ca="1">IF(Table2[[#This Row],[field of work]]="genral work",Table2[[#This Row],[income]],0)</f>
        <v>0</v>
      </c>
      <c r="BU243" s="4">
        <f ca="1">IF(Table2[[#This Row],[value of debts]]&gt;Table2[[#This Row],[income]],1,0)</f>
        <v>1</v>
      </c>
      <c r="BV243" s="6"/>
      <c r="BX243" s="4">
        <f ca="1">IF(Table2[[#This Row],[Net worth of person]]&gt;$BY$6,Table2[[#This Row],[age]],0)</f>
        <v>39</v>
      </c>
      <c r="BY243" s="6"/>
    </row>
    <row r="244" spans="2:77" x14ac:dyDescent="0.3">
      <c r="B244">
        <f t="shared" ca="1" si="78"/>
        <v>2</v>
      </c>
      <c r="C244" t="str">
        <f t="shared" ca="1" si="77"/>
        <v>women</v>
      </c>
      <c r="D244">
        <f t="shared" ca="1" si="79"/>
        <v>38</v>
      </c>
      <c r="E244">
        <f t="shared" ca="1" si="80"/>
        <v>5</v>
      </c>
      <c r="F244" t="str">
        <f t="shared" ca="1" si="81"/>
        <v>agriculture</v>
      </c>
      <c r="G244">
        <f t="shared" ca="1" si="82"/>
        <v>5</v>
      </c>
      <c r="H244">
        <f t="shared" ca="1" si="83"/>
        <v>0</v>
      </c>
      <c r="I244">
        <f t="shared" ca="1" si="84"/>
        <v>2</v>
      </c>
      <c r="J244">
        <f t="shared" ca="1" si="85"/>
        <v>1</v>
      </c>
      <c r="K244">
        <f t="shared" ca="1" si="86"/>
        <v>87138</v>
      </c>
      <c r="L244">
        <f t="shared" ca="1" si="87"/>
        <v>1</v>
      </c>
      <c r="M244" t="str">
        <f t="shared" ca="1" si="88"/>
        <v>Area 1</v>
      </c>
      <c r="N244">
        <f t="shared" ca="1" si="93"/>
        <v>435690</v>
      </c>
      <c r="O244">
        <f t="shared" ca="1" si="89"/>
        <v>415755.45743626583</v>
      </c>
      <c r="P244">
        <f t="shared" ca="1" si="94"/>
        <v>8105.3424165770384</v>
      </c>
      <c r="Q244">
        <f t="shared" ca="1" si="90"/>
        <v>5471</v>
      </c>
      <c r="R244">
        <f t="shared" ca="1" si="95"/>
        <v>33591.074660625192</v>
      </c>
      <c r="S244">
        <f t="shared" ca="1" si="96"/>
        <v>55298.858954249328</v>
      </c>
      <c r="T244">
        <f t="shared" ca="1" si="97"/>
        <v>499094.20137082634</v>
      </c>
      <c r="U244">
        <f t="shared" ca="1" si="98"/>
        <v>454817.53209689102</v>
      </c>
      <c r="V244">
        <f t="shared" ca="1" si="99"/>
        <v>44276.669273935317</v>
      </c>
      <c r="X244" s="4">
        <f ca="1">IF(Table2[[#This Row],[Gnder]]="men",1,0)</f>
        <v>0</v>
      </c>
      <c r="Y244" s="5">
        <f ca="1">IF(Table2[[#This Row],[Gnder]]="women",1,0)</f>
        <v>1</v>
      </c>
      <c r="Z244" s="5"/>
      <c r="AA244" s="6"/>
      <c r="AB244" s="5"/>
      <c r="AC244" s="4">
        <f ca="1">IF(Table2[[#This Row],[field of work]]="teaching",1,0)</f>
        <v>0</v>
      </c>
      <c r="AD244" s="5">
        <f ca="1">IF(Table2[[#This Row],[field of work]]="health",1,0)</f>
        <v>0</v>
      </c>
      <c r="AE244" s="5">
        <f ca="1">IF(Table2[[#This Row],[field of work]]="IT",1,0)</f>
        <v>0</v>
      </c>
      <c r="AF244" s="5">
        <f ca="1">IF(Table2[[#This Row],[field of work]]="agriculture",1,0)</f>
        <v>1</v>
      </c>
      <c r="AG244" s="5">
        <f ca="1">IF(Table2[[#This Row],[field of work]]="contruction",1,0)</f>
        <v>0</v>
      </c>
      <c r="AH244" s="5">
        <f ca="1">IF(Table2[[#This Row],[field of work]]="genral work",1,0)</f>
        <v>0</v>
      </c>
      <c r="AI244" s="5"/>
      <c r="AJ244" s="5"/>
      <c r="AK244" s="5"/>
      <c r="AL244" s="5"/>
      <c r="AM244" s="5"/>
      <c r="AN244" s="6"/>
      <c r="AP244" s="16">
        <f t="shared" ca="1" si="91"/>
        <v>8105.3424165770384</v>
      </c>
      <c r="AQ244" s="6"/>
      <c r="AR244" s="4">
        <f ca="1">IF(Table2[[#This Row],[Value of a person]]&gt;$AS$6,1,0)</f>
        <v>1</v>
      </c>
      <c r="AS244" s="5"/>
      <c r="AT244" s="5"/>
      <c r="AU244" s="6"/>
      <c r="AV244" s="23">
        <f ca="1">Table2[[#This Row],[Mortage left]]/Table2[[#This Row],[Value of house]]</f>
        <v>0.95424604061664442</v>
      </c>
      <c r="AW244" s="5">
        <f t="shared" ca="1" si="92"/>
        <v>0</v>
      </c>
      <c r="AX244" s="5"/>
      <c r="AY244" s="5"/>
      <c r="AZ244" s="4">
        <f ca="1">IF(Table2[[#This Row],[Area ]]="Area 1",Table2[[#This Row],[income]],0)</f>
        <v>87138</v>
      </c>
      <c r="BA244" s="5">
        <f ca="1">IF(Table2[[#This Row],[Area ]]="Area 2",Table2[[#This Row],[income]],0)</f>
        <v>0</v>
      </c>
      <c r="BB244" s="5">
        <f ca="1">IF(Table2[[#This Row],[Area ]]="Area 3",Table2[[#This Row],[income]],0)</f>
        <v>0</v>
      </c>
      <c r="BC244" s="5">
        <f ca="1">IF(Table2[[#This Row],[Area ]]="Area 4",Table2[[#This Row],[income]],0)</f>
        <v>0</v>
      </c>
      <c r="BD244" s="5">
        <f ca="1">IF(Table2[[#This Row],[Area ]]="Area 5",Table2[[#This Row],[income]],0)</f>
        <v>0</v>
      </c>
      <c r="BE244" s="5">
        <f ca="1">IF(Table2[[#This Row],[Area ]]="Area 6",Table2[[#This Row],[income]],0)</f>
        <v>0</v>
      </c>
      <c r="BF244" s="5">
        <f ca="1">IF(Table2[[#This Row],[Area ]]="Area 7",Table2[[#This Row],[income]],0)</f>
        <v>0</v>
      </c>
      <c r="BG244" s="5">
        <f ca="1">IF(Table2[[#This Row],[Area ]]="Area 8",Table2[[#This Row],[income]],0)</f>
        <v>0</v>
      </c>
      <c r="BH244" s="5">
        <f ca="1">IF(Table2[[#This Row],[Area ]]="Area 9",Table2[[#This Row],[income]],0)</f>
        <v>0</v>
      </c>
      <c r="BI244" s="5">
        <f ca="1">IF(Table2[[#This Row],[Area ]]="Area 10",Table2[[#This Row],[income]],0)</f>
        <v>0</v>
      </c>
      <c r="BJ244" s="5">
        <f ca="1">IF(Table2[[#This Row],[Area ]]="Area 6",Table2[[#This Row],[income]],0)</f>
        <v>0</v>
      </c>
      <c r="BK244" s="5">
        <f ca="1">IF(Table2[[#This Row],[Area ]]="Area 12",Table2[[#This Row],[income]],0)</f>
        <v>0</v>
      </c>
      <c r="BL244" s="5">
        <f ca="1">IF(Table2[[#This Row],[Area ]]="Area 13",Table2[[#This Row],[income]],0)</f>
        <v>0</v>
      </c>
      <c r="BM244" s="6">
        <f ca="1">IF(Table2[[#This Row],[Area ]]="Area 14",Table2[[#This Row],[income]],0)</f>
        <v>0</v>
      </c>
      <c r="BN244" s="4">
        <f ca="1">IF(Table2[[#This Row],[field of work]]="teaching",Table2[[#This Row],[income]],0)</f>
        <v>0</v>
      </c>
      <c r="BO244" s="5">
        <f ca="1">IF(Table2[[#This Row],[field of work]]="health",Table2[[#This Row],[income]],0)</f>
        <v>0</v>
      </c>
      <c r="BP244" s="5">
        <f ca="1">IF(Table2[[#This Row],[field of work]]="IT",Table2[[#This Row],[income]],0)</f>
        <v>0</v>
      </c>
      <c r="BQ244" s="5">
        <f ca="1">IF(Table2[[#This Row],[field of work]]="agriculture",Table2[[#This Row],[income]],0)</f>
        <v>87138</v>
      </c>
      <c r="BR244" s="5">
        <f ca="1">IF(Table2[[#This Row],[field of work]]="contruction",Table2[[#This Row],[income]],0)</f>
        <v>0</v>
      </c>
      <c r="BS244" s="6">
        <f ca="1">IF(Table2[[#This Row],[field of work]]="genral work",Table2[[#This Row],[income]],0)</f>
        <v>0</v>
      </c>
      <c r="BU244" s="4">
        <f ca="1">IF(Table2[[#This Row],[value of debts]]&gt;Table2[[#This Row],[income]],1,0)</f>
        <v>1</v>
      </c>
      <c r="BV244" s="6"/>
      <c r="BX244" s="4">
        <f ca="1">IF(Table2[[#This Row],[Net worth of person]]&gt;$BY$6,Table2[[#This Row],[age]],0)</f>
        <v>0</v>
      </c>
      <c r="BY244" s="6"/>
    </row>
    <row r="245" spans="2:77" x14ac:dyDescent="0.3">
      <c r="B245">
        <f t="shared" ca="1" si="78"/>
        <v>2</v>
      </c>
      <c r="C245" t="str">
        <f t="shared" ca="1" si="77"/>
        <v>women</v>
      </c>
      <c r="D245">
        <f t="shared" ca="1" si="79"/>
        <v>37</v>
      </c>
      <c r="E245">
        <f t="shared" ca="1" si="80"/>
        <v>1</v>
      </c>
      <c r="F245" t="str">
        <f t="shared" ca="1" si="81"/>
        <v>health</v>
      </c>
      <c r="G245">
        <f t="shared" ca="1" si="82"/>
        <v>2</v>
      </c>
      <c r="H245">
        <f t="shared" ca="1" si="83"/>
        <v>0</v>
      </c>
      <c r="I245">
        <f t="shared" ca="1" si="84"/>
        <v>3</v>
      </c>
      <c r="J245">
        <f t="shared" ca="1" si="85"/>
        <v>3</v>
      </c>
      <c r="K245">
        <f t="shared" ca="1" si="86"/>
        <v>78629</v>
      </c>
      <c r="L245">
        <f t="shared" ca="1" si="87"/>
        <v>14</v>
      </c>
      <c r="M245" t="str">
        <f t="shared" ca="1" si="88"/>
        <v>Area 14</v>
      </c>
      <c r="N245">
        <f t="shared" ca="1" si="93"/>
        <v>471774</v>
      </c>
      <c r="O245">
        <f t="shared" ca="1" si="89"/>
        <v>319896.5209429005</v>
      </c>
      <c r="P245">
        <f t="shared" ca="1" si="94"/>
        <v>147797.77762412757</v>
      </c>
      <c r="Q245">
        <f t="shared" ca="1" si="90"/>
        <v>101016</v>
      </c>
      <c r="R245">
        <f t="shared" ca="1" si="95"/>
        <v>122257.54361438818</v>
      </c>
      <c r="S245">
        <f t="shared" ca="1" si="96"/>
        <v>46156.33593426719</v>
      </c>
      <c r="T245">
        <f t="shared" ca="1" si="97"/>
        <v>665728.11355839472</v>
      </c>
      <c r="U245">
        <f t="shared" ca="1" si="98"/>
        <v>543170.06455728866</v>
      </c>
      <c r="V245">
        <f t="shared" ca="1" si="99"/>
        <v>122558.04900110606</v>
      </c>
      <c r="X245" s="4">
        <f ca="1">IF(Table2[[#This Row],[Gnder]]="men",1,0)</f>
        <v>0</v>
      </c>
      <c r="Y245" s="5">
        <f ca="1">IF(Table2[[#This Row],[Gnder]]="women",1,0)</f>
        <v>1</v>
      </c>
      <c r="Z245" s="5"/>
      <c r="AA245" s="6"/>
      <c r="AB245" s="5"/>
      <c r="AC245" s="4">
        <f ca="1">IF(Table2[[#This Row],[field of work]]="teaching",1,0)</f>
        <v>0</v>
      </c>
      <c r="AD245" s="5">
        <f ca="1">IF(Table2[[#This Row],[field of work]]="health",1,0)</f>
        <v>1</v>
      </c>
      <c r="AE245" s="5">
        <f ca="1">IF(Table2[[#This Row],[field of work]]="IT",1,0)</f>
        <v>0</v>
      </c>
      <c r="AF245" s="5">
        <f ca="1">IF(Table2[[#This Row],[field of work]]="agriculture",1,0)</f>
        <v>0</v>
      </c>
      <c r="AG245" s="5">
        <f ca="1">IF(Table2[[#This Row],[field of work]]="contruction",1,0)</f>
        <v>0</v>
      </c>
      <c r="AH245" s="5">
        <f ca="1">IF(Table2[[#This Row],[field of work]]="genral work",1,0)</f>
        <v>0</v>
      </c>
      <c r="AI245" s="5"/>
      <c r="AJ245" s="5"/>
      <c r="AK245" s="5"/>
      <c r="AL245" s="5"/>
      <c r="AM245" s="5"/>
      <c r="AN245" s="6"/>
      <c r="AP245" s="16">
        <f t="shared" ca="1" si="91"/>
        <v>49265.925874709188</v>
      </c>
      <c r="AQ245" s="6"/>
      <c r="AR245" s="4">
        <f ca="1">IF(Table2[[#This Row],[Value of a person]]&gt;$AS$6,1,0)</f>
        <v>1</v>
      </c>
      <c r="AS245" s="5"/>
      <c r="AT245" s="5"/>
      <c r="AU245" s="6"/>
      <c r="AV245" s="23">
        <f ca="1">Table2[[#This Row],[Mortage left]]/Table2[[#This Row],[Value of house]]</f>
        <v>0.67807153625019712</v>
      </c>
      <c r="AW245" s="5">
        <f t="shared" ca="1" si="92"/>
        <v>0</v>
      </c>
      <c r="AX245" s="5"/>
      <c r="AY245" s="5"/>
      <c r="AZ245" s="4">
        <f ca="1">IF(Table2[[#This Row],[Area ]]="Area 1",Table2[[#This Row],[income]],0)</f>
        <v>0</v>
      </c>
      <c r="BA245" s="5">
        <f ca="1">IF(Table2[[#This Row],[Area ]]="Area 2",Table2[[#This Row],[income]],0)</f>
        <v>0</v>
      </c>
      <c r="BB245" s="5">
        <f ca="1">IF(Table2[[#This Row],[Area ]]="Area 3",Table2[[#This Row],[income]],0)</f>
        <v>0</v>
      </c>
      <c r="BC245" s="5">
        <f ca="1">IF(Table2[[#This Row],[Area ]]="Area 4",Table2[[#This Row],[income]],0)</f>
        <v>0</v>
      </c>
      <c r="BD245" s="5">
        <f ca="1">IF(Table2[[#This Row],[Area ]]="Area 5",Table2[[#This Row],[income]],0)</f>
        <v>0</v>
      </c>
      <c r="BE245" s="5">
        <f ca="1">IF(Table2[[#This Row],[Area ]]="Area 6",Table2[[#This Row],[income]],0)</f>
        <v>0</v>
      </c>
      <c r="BF245" s="5">
        <f ca="1">IF(Table2[[#This Row],[Area ]]="Area 7",Table2[[#This Row],[income]],0)</f>
        <v>0</v>
      </c>
      <c r="BG245" s="5">
        <f ca="1">IF(Table2[[#This Row],[Area ]]="Area 8",Table2[[#This Row],[income]],0)</f>
        <v>0</v>
      </c>
      <c r="BH245" s="5">
        <f ca="1">IF(Table2[[#This Row],[Area ]]="Area 9",Table2[[#This Row],[income]],0)</f>
        <v>0</v>
      </c>
      <c r="BI245" s="5">
        <f ca="1">IF(Table2[[#This Row],[Area ]]="Area 10",Table2[[#This Row],[income]],0)</f>
        <v>0</v>
      </c>
      <c r="BJ245" s="5">
        <f ca="1">IF(Table2[[#This Row],[Area ]]="Area 6",Table2[[#This Row],[income]],0)</f>
        <v>0</v>
      </c>
      <c r="BK245" s="5">
        <f ca="1">IF(Table2[[#This Row],[Area ]]="Area 12",Table2[[#This Row],[income]],0)</f>
        <v>0</v>
      </c>
      <c r="BL245" s="5">
        <f ca="1">IF(Table2[[#This Row],[Area ]]="Area 13",Table2[[#This Row],[income]],0)</f>
        <v>0</v>
      </c>
      <c r="BM245" s="6">
        <f ca="1">IF(Table2[[#This Row],[Area ]]="Area 14",Table2[[#This Row],[income]],0)</f>
        <v>78629</v>
      </c>
      <c r="BN245" s="4">
        <f ca="1">IF(Table2[[#This Row],[field of work]]="teaching",Table2[[#This Row],[income]],0)</f>
        <v>0</v>
      </c>
      <c r="BO245" s="5">
        <f ca="1">IF(Table2[[#This Row],[field of work]]="health",Table2[[#This Row],[income]],0)</f>
        <v>78629</v>
      </c>
      <c r="BP245" s="5">
        <f ca="1">IF(Table2[[#This Row],[field of work]]="IT",Table2[[#This Row],[income]],0)</f>
        <v>0</v>
      </c>
      <c r="BQ245" s="5">
        <f ca="1">IF(Table2[[#This Row],[field of work]]="agriculture",Table2[[#This Row],[income]],0)</f>
        <v>0</v>
      </c>
      <c r="BR245" s="5">
        <f ca="1">IF(Table2[[#This Row],[field of work]]="contruction",Table2[[#This Row],[income]],0)</f>
        <v>0</v>
      </c>
      <c r="BS245" s="6">
        <f ca="1">IF(Table2[[#This Row],[field of work]]="genral work",Table2[[#This Row],[income]],0)</f>
        <v>0</v>
      </c>
      <c r="BU245" s="4">
        <f ca="1">IF(Table2[[#This Row],[value of debts]]&gt;Table2[[#This Row],[income]],1,0)</f>
        <v>1</v>
      </c>
      <c r="BV245" s="6"/>
      <c r="BX245" s="4">
        <f ca="1">IF(Table2[[#This Row],[Net worth of person]]&gt;$BY$6,Table2[[#This Row],[age]],0)</f>
        <v>37</v>
      </c>
      <c r="BY245" s="6"/>
    </row>
    <row r="246" spans="2:77" x14ac:dyDescent="0.3">
      <c r="B246">
        <f t="shared" ca="1" si="78"/>
        <v>1</v>
      </c>
      <c r="C246" t="str">
        <f t="shared" ca="1" si="77"/>
        <v>men</v>
      </c>
      <c r="D246">
        <f t="shared" ca="1" si="79"/>
        <v>45</v>
      </c>
      <c r="E246">
        <f t="shared" ca="1" si="80"/>
        <v>3</v>
      </c>
      <c r="F246" t="str">
        <f t="shared" ca="1" si="81"/>
        <v>teaching</v>
      </c>
      <c r="G246">
        <f t="shared" ca="1" si="82"/>
        <v>2</v>
      </c>
      <c r="H246">
        <f t="shared" ca="1" si="83"/>
        <v>0</v>
      </c>
      <c r="I246">
        <f t="shared" ca="1" si="84"/>
        <v>4</v>
      </c>
      <c r="J246">
        <f t="shared" ca="1" si="85"/>
        <v>2</v>
      </c>
      <c r="K246">
        <f t="shared" ca="1" si="86"/>
        <v>82922</v>
      </c>
      <c r="L246">
        <f t="shared" ca="1" si="87"/>
        <v>14</v>
      </c>
      <c r="M246" t="str">
        <f t="shared" ca="1" si="88"/>
        <v>Area 14</v>
      </c>
      <c r="N246">
        <f t="shared" ca="1" si="93"/>
        <v>414610</v>
      </c>
      <c r="O246">
        <f t="shared" ca="1" si="89"/>
        <v>21000.042185299219</v>
      </c>
      <c r="P246">
        <f t="shared" ca="1" si="94"/>
        <v>16425.254836130342</v>
      </c>
      <c r="Q246">
        <f t="shared" ca="1" si="90"/>
        <v>4343</v>
      </c>
      <c r="R246">
        <f t="shared" ca="1" si="95"/>
        <v>101374.13841325149</v>
      </c>
      <c r="S246">
        <f t="shared" ca="1" si="96"/>
        <v>56725.353717927319</v>
      </c>
      <c r="T246">
        <f t="shared" ca="1" si="97"/>
        <v>487760.60855405766</v>
      </c>
      <c r="U246">
        <f t="shared" ca="1" si="98"/>
        <v>126717.18059855071</v>
      </c>
      <c r="V246">
        <f t="shared" ca="1" si="99"/>
        <v>361043.42795550695</v>
      </c>
      <c r="X246" s="4">
        <f ca="1">IF(Table2[[#This Row],[Gnder]]="men",1,0)</f>
        <v>1</v>
      </c>
      <c r="Y246" s="5">
        <f ca="1">IF(Table2[[#This Row],[Gnder]]="women",1,0)</f>
        <v>0</v>
      </c>
      <c r="Z246" s="5"/>
      <c r="AA246" s="6"/>
      <c r="AB246" s="5"/>
      <c r="AC246" s="4">
        <f ca="1">IF(Table2[[#This Row],[field of work]]="teaching",1,0)</f>
        <v>1</v>
      </c>
      <c r="AD246" s="5">
        <f ca="1">IF(Table2[[#This Row],[field of work]]="health",1,0)</f>
        <v>0</v>
      </c>
      <c r="AE246" s="5">
        <f ca="1">IF(Table2[[#This Row],[field of work]]="IT",1,0)</f>
        <v>0</v>
      </c>
      <c r="AF246" s="5">
        <f ca="1">IF(Table2[[#This Row],[field of work]]="agriculture",1,0)</f>
        <v>0</v>
      </c>
      <c r="AG246" s="5">
        <f ca="1">IF(Table2[[#This Row],[field of work]]="contruction",1,0)</f>
        <v>0</v>
      </c>
      <c r="AH246" s="5">
        <f ca="1">IF(Table2[[#This Row],[field of work]]="genral work",1,0)</f>
        <v>0</v>
      </c>
      <c r="AI246" s="5"/>
      <c r="AJ246" s="5"/>
      <c r="AK246" s="5"/>
      <c r="AL246" s="5"/>
      <c r="AM246" s="5"/>
      <c r="AN246" s="6"/>
      <c r="AP246" s="16">
        <f t="shared" ca="1" si="91"/>
        <v>8212.6274180651708</v>
      </c>
      <c r="AQ246" s="6"/>
      <c r="AR246" s="4">
        <f ca="1">IF(Table2[[#This Row],[Value of a person]]&gt;$AS$6,1,0)</f>
        <v>1</v>
      </c>
      <c r="AS246" s="5"/>
      <c r="AT246" s="5"/>
      <c r="AU246" s="6"/>
      <c r="AV246" s="23">
        <f ca="1">Table2[[#This Row],[Mortage left]]/Table2[[#This Row],[Value of house]]</f>
        <v>5.0650110188609099E-2</v>
      </c>
      <c r="AW246" s="5">
        <f t="shared" ca="1" si="92"/>
        <v>1</v>
      </c>
      <c r="AX246" s="5"/>
      <c r="AY246" s="5"/>
      <c r="AZ246" s="4">
        <f ca="1">IF(Table2[[#This Row],[Area ]]="Area 1",Table2[[#This Row],[income]],0)</f>
        <v>0</v>
      </c>
      <c r="BA246" s="5">
        <f ca="1">IF(Table2[[#This Row],[Area ]]="Area 2",Table2[[#This Row],[income]],0)</f>
        <v>0</v>
      </c>
      <c r="BB246" s="5">
        <f ca="1">IF(Table2[[#This Row],[Area ]]="Area 3",Table2[[#This Row],[income]],0)</f>
        <v>0</v>
      </c>
      <c r="BC246" s="5">
        <f ca="1">IF(Table2[[#This Row],[Area ]]="Area 4",Table2[[#This Row],[income]],0)</f>
        <v>0</v>
      </c>
      <c r="BD246" s="5">
        <f ca="1">IF(Table2[[#This Row],[Area ]]="Area 5",Table2[[#This Row],[income]],0)</f>
        <v>0</v>
      </c>
      <c r="BE246" s="5">
        <f ca="1">IF(Table2[[#This Row],[Area ]]="Area 6",Table2[[#This Row],[income]],0)</f>
        <v>0</v>
      </c>
      <c r="BF246" s="5">
        <f ca="1">IF(Table2[[#This Row],[Area ]]="Area 7",Table2[[#This Row],[income]],0)</f>
        <v>0</v>
      </c>
      <c r="BG246" s="5">
        <f ca="1">IF(Table2[[#This Row],[Area ]]="Area 8",Table2[[#This Row],[income]],0)</f>
        <v>0</v>
      </c>
      <c r="BH246" s="5">
        <f ca="1">IF(Table2[[#This Row],[Area ]]="Area 9",Table2[[#This Row],[income]],0)</f>
        <v>0</v>
      </c>
      <c r="BI246" s="5">
        <f ca="1">IF(Table2[[#This Row],[Area ]]="Area 10",Table2[[#This Row],[income]],0)</f>
        <v>0</v>
      </c>
      <c r="BJ246" s="5">
        <f ca="1">IF(Table2[[#This Row],[Area ]]="Area 6",Table2[[#This Row],[income]],0)</f>
        <v>0</v>
      </c>
      <c r="BK246" s="5">
        <f ca="1">IF(Table2[[#This Row],[Area ]]="Area 12",Table2[[#This Row],[income]],0)</f>
        <v>0</v>
      </c>
      <c r="BL246" s="5">
        <f ca="1">IF(Table2[[#This Row],[Area ]]="Area 13",Table2[[#This Row],[income]],0)</f>
        <v>0</v>
      </c>
      <c r="BM246" s="6">
        <f ca="1">IF(Table2[[#This Row],[Area ]]="Area 14",Table2[[#This Row],[income]],0)</f>
        <v>82922</v>
      </c>
      <c r="BN246" s="4">
        <f ca="1">IF(Table2[[#This Row],[field of work]]="teaching",Table2[[#This Row],[income]],0)</f>
        <v>82922</v>
      </c>
      <c r="BO246" s="5">
        <f ca="1">IF(Table2[[#This Row],[field of work]]="health",Table2[[#This Row],[income]],0)</f>
        <v>0</v>
      </c>
      <c r="BP246" s="5">
        <f ca="1">IF(Table2[[#This Row],[field of work]]="IT",Table2[[#This Row],[income]],0)</f>
        <v>0</v>
      </c>
      <c r="BQ246" s="5">
        <f ca="1">IF(Table2[[#This Row],[field of work]]="agriculture",Table2[[#This Row],[income]],0)</f>
        <v>0</v>
      </c>
      <c r="BR246" s="5">
        <f ca="1">IF(Table2[[#This Row],[field of work]]="contruction",Table2[[#This Row],[income]],0)</f>
        <v>0</v>
      </c>
      <c r="BS246" s="6">
        <f ca="1">IF(Table2[[#This Row],[field of work]]="genral work",Table2[[#This Row],[income]],0)</f>
        <v>0</v>
      </c>
      <c r="BU246" s="4">
        <f ca="1">IF(Table2[[#This Row],[value of debts]]&gt;Table2[[#This Row],[income]],1,0)</f>
        <v>1</v>
      </c>
      <c r="BV246" s="6"/>
      <c r="BX246" s="4">
        <f ca="1">IF(Table2[[#This Row],[Net worth of person]]&gt;$BY$6,Table2[[#This Row],[age]],0)</f>
        <v>45</v>
      </c>
      <c r="BY246" s="6"/>
    </row>
    <row r="247" spans="2:77" x14ac:dyDescent="0.3">
      <c r="B247">
        <f t="shared" ca="1" si="78"/>
        <v>2</v>
      </c>
      <c r="C247" t="str">
        <f t="shared" ca="1" si="77"/>
        <v>women</v>
      </c>
      <c r="D247">
        <f t="shared" ca="1" si="79"/>
        <v>33</v>
      </c>
      <c r="E247">
        <f t="shared" ca="1" si="80"/>
        <v>1</v>
      </c>
      <c r="F247" t="str">
        <f t="shared" ca="1" si="81"/>
        <v>health</v>
      </c>
      <c r="G247">
        <f t="shared" ca="1" si="82"/>
        <v>4</v>
      </c>
      <c r="H247">
        <f t="shared" ca="1" si="83"/>
        <v>0</v>
      </c>
      <c r="I247">
        <f t="shared" ca="1" si="84"/>
        <v>3</v>
      </c>
      <c r="J247">
        <f t="shared" ca="1" si="85"/>
        <v>3</v>
      </c>
      <c r="K247">
        <f t="shared" ca="1" si="86"/>
        <v>37914</v>
      </c>
      <c r="L247">
        <f t="shared" ca="1" si="87"/>
        <v>12</v>
      </c>
      <c r="M247" t="str">
        <f t="shared" ca="1" si="88"/>
        <v>Area 12</v>
      </c>
      <c r="N247">
        <f t="shared" ca="1" si="93"/>
        <v>113742</v>
      </c>
      <c r="O247">
        <f t="shared" ca="1" si="89"/>
        <v>108386.82918728485</v>
      </c>
      <c r="P247">
        <f t="shared" ca="1" si="94"/>
        <v>51451.732728789088</v>
      </c>
      <c r="Q247">
        <f t="shared" ca="1" si="90"/>
        <v>43334</v>
      </c>
      <c r="R247">
        <f t="shared" ca="1" si="95"/>
        <v>51760.695411501292</v>
      </c>
      <c r="S247">
        <f t="shared" ca="1" si="96"/>
        <v>43811.290855759784</v>
      </c>
      <c r="T247">
        <f t="shared" ca="1" si="97"/>
        <v>209005.02358454888</v>
      </c>
      <c r="U247">
        <f t="shared" ca="1" si="98"/>
        <v>203481.52459878614</v>
      </c>
      <c r="V247">
        <f t="shared" ca="1" si="99"/>
        <v>5523.498985762737</v>
      </c>
      <c r="X247" s="4">
        <f ca="1">IF(Table2[[#This Row],[Gnder]]="men",1,0)</f>
        <v>0</v>
      </c>
      <c r="Y247" s="5">
        <f ca="1">IF(Table2[[#This Row],[Gnder]]="women",1,0)</f>
        <v>1</v>
      </c>
      <c r="Z247" s="5"/>
      <c r="AA247" s="6"/>
      <c r="AB247" s="5"/>
      <c r="AC247" s="4">
        <f ca="1">IF(Table2[[#This Row],[field of work]]="teaching",1,0)</f>
        <v>0</v>
      </c>
      <c r="AD247" s="5">
        <f ca="1">IF(Table2[[#This Row],[field of work]]="health",1,0)</f>
        <v>1</v>
      </c>
      <c r="AE247" s="5">
        <f ca="1">IF(Table2[[#This Row],[field of work]]="IT",1,0)</f>
        <v>0</v>
      </c>
      <c r="AF247" s="5">
        <f ca="1">IF(Table2[[#This Row],[field of work]]="agriculture",1,0)</f>
        <v>0</v>
      </c>
      <c r="AG247" s="5">
        <f ca="1">IF(Table2[[#This Row],[field of work]]="contruction",1,0)</f>
        <v>0</v>
      </c>
      <c r="AH247" s="5">
        <f ca="1">IF(Table2[[#This Row],[field of work]]="genral work",1,0)</f>
        <v>0</v>
      </c>
      <c r="AI247" s="5"/>
      <c r="AJ247" s="5"/>
      <c r="AK247" s="5"/>
      <c r="AL247" s="5"/>
      <c r="AM247" s="5"/>
      <c r="AN247" s="6"/>
      <c r="AP247" s="16">
        <f t="shared" ca="1" si="91"/>
        <v>17150.577576263029</v>
      </c>
      <c r="AQ247" s="6"/>
      <c r="AR247" s="4">
        <f ca="1">IF(Table2[[#This Row],[Value of a person]]&gt;$AS$6,1,0)</f>
        <v>1</v>
      </c>
      <c r="AS247" s="5"/>
      <c r="AT247" s="5"/>
      <c r="AU247" s="6"/>
      <c r="AV247" s="23">
        <f ca="1">Table2[[#This Row],[Mortage left]]/Table2[[#This Row],[Value of house]]</f>
        <v>0.95291826402986446</v>
      </c>
      <c r="AW247" s="5">
        <f t="shared" ca="1" si="92"/>
        <v>0</v>
      </c>
      <c r="AX247" s="5"/>
      <c r="AY247" s="5"/>
      <c r="AZ247" s="4">
        <f ca="1">IF(Table2[[#This Row],[Area ]]="Area 1",Table2[[#This Row],[income]],0)</f>
        <v>0</v>
      </c>
      <c r="BA247" s="5">
        <f ca="1">IF(Table2[[#This Row],[Area ]]="Area 2",Table2[[#This Row],[income]],0)</f>
        <v>0</v>
      </c>
      <c r="BB247" s="5">
        <f ca="1">IF(Table2[[#This Row],[Area ]]="Area 3",Table2[[#This Row],[income]],0)</f>
        <v>0</v>
      </c>
      <c r="BC247" s="5">
        <f ca="1">IF(Table2[[#This Row],[Area ]]="Area 4",Table2[[#This Row],[income]],0)</f>
        <v>0</v>
      </c>
      <c r="BD247" s="5">
        <f ca="1">IF(Table2[[#This Row],[Area ]]="Area 5",Table2[[#This Row],[income]],0)</f>
        <v>0</v>
      </c>
      <c r="BE247" s="5">
        <f ca="1">IF(Table2[[#This Row],[Area ]]="Area 6",Table2[[#This Row],[income]],0)</f>
        <v>0</v>
      </c>
      <c r="BF247" s="5">
        <f ca="1">IF(Table2[[#This Row],[Area ]]="Area 7",Table2[[#This Row],[income]],0)</f>
        <v>0</v>
      </c>
      <c r="BG247" s="5">
        <f ca="1">IF(Table2[[#This Row],[Area ]]="Area 8",Table2[[#This Row],[income]],0)</f>
        <v>0</v>
      </c>
      <c r="BH247" s="5">
        <f ca="1">IF(Table2[[#This Row],[Area ]]="Area 9",Table2[[#This Row],[income]],0)</f>
        <v>0</v>
      </c>
      <c r="BI247" s="5">
        <f ca="1">IF(Table2[[#This Row],[Area ]]="Area 10",Table2[[#This Row],[income]],0)</f>
        <v>0</v>
      </c>
      <c r="BJ247" s="5">
        <f ca="1">IF(Table2[[#This Row],[Area ]]="Area 6",Table2[[#This Row],[income]],0)</f>
        <v>0</v>
      </c>
      <c r="BK247" s="5">
        <f ca="1">IF(Table2[[#This Row],[Area ]]="Area 12",Table2[[#This Row],[income]],0)</f>
        <v>37914</v>
      </c>
      <c r="BL247" s="5">
        <f ca="1">IF(Table2[[#This Row],[Area ]]="Area 13",Table2[[#This Row],[income]],0)</f>
        <v>0</v>
      </c>
      <c r="BM247" s="6">
        <f ca="1">IF(Table2[[#This Row],[Area ]]="Area 14",Table2[[#This Row],[income]],0)</f>
        <v>0</v>
      </c>
      <c r="BN247" s="4">
        <f ca="1">IF(Table2[[#This Row],[field of work]]="teaching",Table2[[#This Row],[income]],0)</f>
        <v>0</v>
      </c>
      <c r="BO247" s="5">
        <f ca="1">IF(Table2[[#This Row],[field of work]]="health",Table2[[#This Row],[income]],0)</f>
        <v>37914</v>
      </c>
      <c r="BP247" s="5">
        <f ca="1">IF(Table2[[#This Row],[field of work]]="IT",Table2[[#This Row],[income]],0)</f>
        <v>0</v>
      </c>
      <c r="BQ247" s="5">
        <f ca="1">IF(Table2[[#This Row],[field of work]]="agriculture",Table2[[#This Row],[income]],0)</f>
        <v>0</v>
      </c>
      <c r="BR247" s="5">
        <f ca="1">IF(Table2[[#This Row],[field of work]]="contruction",Table2[[#This Row],[income]],0)</f>
        <v>0</v>
      </c>
      <c r="BS247" s="6">
        <f ca="1">IF(Table2[[#This Row],[field of work]]="genral work",Table2[[#This Row],[income]],0)</f>
        <v>0</v>
      </c>
      <c r="BU247" s="4">
        <f ca="1">IF(Table2[[#This Row],[value of debts]]&gt;Table2[[#This Row],[income]],1,0)</f>
        <v>1</v>
      </c>
      <c r="BV247" s="6"/>
      <c r="BX247" s="4">
        <f ca="1">IF(Table2[[#This Row],[Net worth of person]]&gt;$BY$6,Table2[[#This Row],[age]],0)</f>
        <v>0</v>
      </c>
      <c r="BY247" s="6"/>
    </row>
    <row r="248" spans="2:77" x14ac:dyDescent="0.3">
      <c r="B248">
        <f t="shared" ca="1" si="78"/>
        <v>1</v>
      </c>
      <c r="C248" t="str">
        <f t="shared" ca="1" si="77"/>
        <v>men</v>
      </c>
      <c r="D248">
        <f t="shared" ca="1" si="79"/>
        <v>32</v>
      </c>
      <c r="E248">
        <f t="shared" ca="1" si="80"/>
        <v>1</v>
      </c>
      <c r="F248" t="str">
        <f t="shared" ca="1" si="81"/>
        <v>health</v>
      </c>
      <c r="G248">
        <f t="shared" ca="1" si="82"/>
        <v>1</v>
      </c>
      <c r="H248">
        <f t="shared" ca="1" si="83"/>
        <v>0</v>
      </c>
      <c r="I248">
        <f t="shared" ca="1" si="84"/>
        <v>0</v>
      </c>
      <c r="J248">
        <f t="shared" ca="1" si="85"/>
        <v>2</v>
      </c>
      <c r="K248">
        <f t="shared" ca="1" si="86"/>
        <v>54892</v>
      </c>
      <c r="L248">
        <f t="shared" ca="1" si="87"/>
        <v>9</v>
      </c>
      <c r="M248" t="str">
        <f t="shared" ca="1" si="88"/>
        <v>Area 9</v>
      </c>
      <c r="N248">
        <f t="shared" ca="1" si="93"/>
        <v>164676</v>
      </c>
      <c r="O248">
        <f t="shared" ca="1" si="89"/>
        <v>12528.216345199853</v>
      </c>
      <c r="P248">
        <f t="shared" ca="1" si="94"/>
        <v>103558.47256191568</v>
      </c>
      <c r="Q248">
        <f t="shared" ca="1" si="90"/>
        <v>21134</v>
      </c>
      <c r="R248">
        <f t="shared" ca="1" si="95"/>
        <v>94832.226002946656</v>
      </c>
      <c r="S248">
        <f t="shared" ca="1" si="96"/>
        <v>29769.357029518404</v>
      </c>
      <c r="T248">
        <f t="shared" ca="1" si="97"/>
        <v>298003.8295914341</v>
      </c>
      <c r="U248">
        <f t="shared" ca="1" si="98"/>
        <v>128494.44234814651</v>
      </c>
      <c r="V248">
        <f t="shared" ca="1" si="99"/>
        <v>169509.38724328758</v>
      </c>
      <c r="X248" s="4">
        <f ca="1">IF(Table2[[#This Row],[Gnder]]="men",1,0)</f>
        <v>1</v>
      </c>
      <c r="Y248" s="5">
        <f ca="1">IF(Table2[[#This Row],[Gnder]]="women",1,0)</f>
        <v>0</v>
      </c>
      <c r="Z248" s="5"/>
      <c r="AA248" s="6"/>
      <c r="AB248" s="5"/>
      <c r="AC248" s="4">
        <f ca="1">IF(Table2[[#This Row],[field of work]]="teaching",1,0)</f>
        <v>0</v>
      </c>
      <c r="AD248" s="5">
        <f ca="1">IF(Table2[[#This Row],[field of work]]="health",1,0)</f>
        <v>1</v>
      </c>
      <c r="AE248" s="5">
        <f ca="1">IF(Table2[[#This Row],[field of work]]="IT",1,0)</f>
        <v>0</v>
      </c>
      <c r="AF248" s="5">
        <f ca="1">IF(Table2[[#This Row],[field of work]]="agriculture",1,0)</f>
        <v>0</v>
      </c>
      <c r="AG248" s="5">
        <f ca="1">IF(Table2[[#This Row],[field of work]]="contruction",1,0)</f>
        <v>0</v>
      </c>
      <c r="AH248" s="5">
        <f ca="1">IF(Table2[[#This Row],[field of work]]="genral work",1,0)</f>
        <v>0</v>
      </c>
      <c r="AI248" s="5"/>
      <c r="AJ248" s="5"/>
      <c r="AK248" s="5"/>
      <c r="AL248" s="5"/>
      <c r="AM248" s="5"/>
      <c r="AN248" s="6"/>
      <c r="AP248" s="16">
        <f t="shared" ca="1" si="91"/>
        <v>51779.236280957841</v>
      </c>
      <c r="AQ248" s="6"/>
      <c r="AR248" s="4">
        <f ca="1">IF(Table2[[#This Row],[Value of a person]]&gt;$AS$6,1,0)</f>
        <v>1</v>
      </c>
      <c r="AS248" s="5"/>
      <c r="AT248" s="5"/>
      <c r="AU248" s="6"/>
      <c r="AV248" s="23">
        <f ca="1">Table2[[#This Row],[Mortage left]]/Table2[[#This Row],[Value of house]]</f>
        <v>7.6077973385313302E-2</v>
      </c>
      <c r="AW248" s="5">
        <f t="shared" ca="1" si="92"/>
        <v>1</v>
      </c>
      <c r="AX248" s="5"/>
      <c r="AY248" s="5"/>
      <c r="AZ248" s="4">
        <f ca="1">IF(Table2[[#This Row],[Area ]]="Area 1",Table2[[#This Row],[income]],0)</f>
        <v>0</v>
      </c>
      <c r="BA248" s="5">
        <f ca="1">IF(Table2[[#This Row],[Area ]]="Area 2",Table2[[#This Row],[income]],0)</f>
        <v>0</v>
      </c>
      <c r="BB248" s="5">
        <f ca="1">IF(Table2[[#This Row],[Area ]]="Area 3",Table2[[#This Row],[income]],0)</f>
        <v>0</v>
      </c>
      <c r="BC248" s="5">
        <f ca="1">IF(Table2[[#This Row],[Area ]]="Area 4",Table2[[#This Row],[income]],0)</f>
        <v>0</v>
      </c>
      <c r="BD248" s="5">
        <f ca="1">IF(Table2[[#This Row],[Area ]]="Area 5",Table2[[#This Row],[income]],0)</f>
        <v>0</v>
      </c>
      <c r="BE248" s="5">
        <f ca="1">IF(Table2[[#This Row],[Area ]]="Area 6",Table2[[#This Row],[income]],0)</f>
        <v>0</v>
      </c>
      <c r="BF248" s="5">
        <f ca="1">IF(Table2[[#This Row],[Area ]]="Area 7",Table2[[#This Row],[income]],0)</f>
        <v>0</v>
      </c>
      <c r="BG248" s="5">
        <f ca="1">IF(Table2[[#This Row],[Area ]]="Area 8",Table2[[#This Row],[income]],0)</f>
        <v>0</v>
      </c>
      <c r="BH248" s="5">
        <f ca="1">IF(Table2[[#This Row],[Area ]]="Area 9",Table2[[#This Row],[income]],0)</f>
        <v>54892</v>
      </c>
      <c r="BI248" s="5">
        <f ca="1">IF(Table2[[#This Row],[Area ]]="Area 10",Table2[[#This Row],[income]],0)</f>
        <v>0</v>
      </c>
      <c r="BJ248" s="5">
        <f ca="1">IF(Table2[[#This Row],[Area ]]="Area 6",Table2[[#This Row],[income]],0)</f>
        <v>0</v>
      </c>
      <c r="BK248" s="5">
        <f ca="1">IF(Table2[[#This Row],[Area ]]="Area 12",Table2[[#This Row],[income]],0)</f>
        <v>0</v>
      </c>
      <c r="BL248" s="5">
        <f ca="1">IF(Table2[[#This Row],[Area ]]="Area 13",Table2[[#This Row],[income]],0)</f>
        <v>0</v>
      </c>
      <c r="BM248" s="6">
        <f ca="1">IF(Table2[[#This Row],[Area ]]="Area 14",Table2[[#This Row],[income]],0)</f>
        <v>0</v>
      </c>
      <c r="BN248" s="4">
        <f ca="1">IF(Table2[[#This Row],[field of work]]="teaching",Table2[[#This Row],[income]],0)</f>
        <v>0</v>
      </c>
      <c r="BO248" s="5">
        <f ca="1">IF(Table2[[#This Row],[field of work]]="health",Table2[[#This Row],[income]],0)</f>
        <v>54892</v>
      </c>
      <c r="BP248" s="5">
        <f ca="1">IF(Table2[[#This Row],[field of work]]="IT",Table2[[#This Row],[income]],0)</f>
        <v>0</v>
      </c>
      <c r="BQ248" s="5">
        <f ca="1">IF(Table2[[#This Row],[field of work]]="agriculture",Table2[[#This Row],[income]],0)</f>
        <v>0</v>
      </c>
      <c r="BR248" s="5">
        <f ca="1">IF(Table2[[#This Row],[field of work]]="contruction",Table2[[#This Row],[income]],0)</f>
        <v>0</v>
      </c>
      <c r="BS248" s="6">
        <f ca="1">IF(Table2[[#This Row],[field of work]]="genral work",Table2[[#This Row],[income]],0)</f>
        <v>0</v>
      </c>
      <c r="BU248" s="4">
        <f ca="1">IF(Table2[[#This Row],[value of debts]]&gt;Table2[[#This Row],[income]],1,0)</f>
        <v>1</v>
      </c>
      <c r="BV248" s="6"/>
      <c r="BX248" s="4">
        <f ca="1">IF(Table2[[#This Row],[Net worth of person]]&gt;$BY$6,Table2[[#This Row],[age]],0)</f>
        <v>32</v>
      </c>
      <c r="BY248" s="6"/>
    </row>
    <row r="249" spans="2:77" x14ac:dyDescent="0.3">
      <c r="B249">
        <f t="shared" ca="1" si="78"/>
        <v>2</v>
      </c>
      <c r="C249" t="str">
        <f t="shared" ca="1" si="77"/>
        <v>women</v>
      </c>
      <c r="D249">
        <f t="shared" ca="1" si="79"/>
        <v>26</v>
      </c>
      <c r="E249">
        <f t="shared" ca="1" si="80"/>
        <v>4</v>
      </c>
      <c r="F249" t="str">
        <f t="shared" ca="1" si="81"/>
        <v>genral work</v>
      </c>
      <c r="G249">
        <f t="shared" ca="1" si="82"/>
        <v>4</v>
      </c>
      <c r="H249">
        <f t="shared" ca="1" si="83"/>
        <v>0</v>
      </c>
      <c r="I249">
        <f t="shared" ca="1" si="84"/>
        <v>4</v>
      </c>
      <c r="J249">
        <f t="shared" ca="1" si="85"/>
        <v>3</v>
      </c>
      <c r="K249">
        <f t="shared" ca="1" si="86"/>
        <v>57494</v>
      </c>
      <c r="L249">
        <f t="shared" ca="1" si="87"/>
        <v>7</v>
      </c>
      <c r="M249" t="str">
        <f t="shared" ca="1" si="88"/>
        <v>Area 7</v>
      </c>
      <c r="N249">
        <f t="shared" ca="1" si="93"/>
        <v>229976</v>
      </c>
      <c r="O249">
        <f t="shared" ca="1" si="89"/>
        <v>24309.986898908814</v>
      </c>
      <c r="P249">
        <f t="shared" ca="1" si="94"/>
        <v>139100.4621882145</v>
      </c>
      <c r="Q249">
        <f t="shared" ca="1" si="90"/>
        <v>4769</v>
      </c>
      <c r="R249">
        <f t="shared" ca="1" si="95"/>
        <v>109675.25239556892</v>
      </c>
      <c r="S249">
        <f t="shared" ca="1" si="96"/>
        <v>20646.283781733833</v>
      </c>
      <c r="T249">
        <f t="shared" ca="1" si="97"/>
        <v>389722.74596994836</v>
      </c>
      <c r="U249">
        <f t="shared" ca="1" si="98"/>
        <v>138754.23929447774</v>
      </c>
      <c r="V249">
        <f t="shared" ca="1" si="99"/>
        <v>250968.50667547062</v>
      </c>
      <c r="X249" s="4">
        <f ca="1">IF(Table2[[#This Row],[Gnder]]="men",1,0)</f>
        <v>0</v>
      </c>
      <c r="Y249" s="5">
        <f ca="1">IF(Table2[[#This Row],[Gnder]]="women",1,0)</f>
        <v>1</v>
      </c>
      <c r="Z249" s="5"/>
      <c r="AA249" s="6"/>
      <c r="AB249" s="5"/>
      <c r="AC249" s="4">
        <f ca="1">IF(Table2[[#This Row],[field of work]]="teaching",1,0)</f>
        <v>0</v>
      </c>
      <c r="AD249" s="5">
        <f ca="1">IF(Table2[[#This Row],[field of work]]="health",1,0)</f>
        <v>0</v>
      </c>
      <c r="AE249" s="5">
        <f ca="1">IF(Table2[[#This Row],[field of work]]="IT",1,0)</f>
        <v>0</v>
      </c>
      <c r="AF249" s="5">
        <f ca="1">IF(Table2[[#This Row],[field of work]]="agriculture",1,0)</f>
        <v>0</v>
      </c>
      <c r="AG249" s="5">
        <f ca="1">IF(Table2[[#This Row],[field of work]]="contruction",1,0)</f>
        <v>0</v>
      </c>
      <c r="AH249" s="5">
        <f ca="1">IF(Table2[[#This Row],[field of work]]="genral work",1,0)</f>
        <v>1</v>
      </c>
      <c r="AI249" s="5"/>
      <c r="AJ249" s="5"/>
      <c r="AK249" s="5"/>
      <c r="AL249" s="5"/>
      <c r="AM249" s="5"/>
      <c r="AN249" s="6"/>
      <c r="AP249" s="16">
        <f t="shared" ca="1" si="91"/>
        <v>46366.820729404833</v>
      </c>
      <c r="AQ249" s="6"/>
      <c r="AR249" s="4">
        <f ca="1">IF(Table2[[#This Row],[Value of a person]]&gt;$AS$6,1,0)</f>
        <v>1</v>
      </c>
      <c r="AS249" s="5"/>
      <c r="AT249" s="5"/>
      <c r="AU249" s="6"/>
      <c r="AV249" s="23">
        <f ca="1">Table2[[#This Row],[Mortage left]]/Table2[[#This Row],[Value of house]]</f>
        <v>0.10570662546921772</v>
      </c>
      <c r="AW249" s="5">
        <f t="shared" ca="1" si="92"/>
        <v>1</v>
      </c>
      <c r="AX249" s="5"/>
      <c r="AY249" s="5"/>
      <c r="AZ249" s="4">
        <f ca="1">IF(Table2[[#This Row],[Area ]]="Area 1",Table2[[#This Row],[income]],0)</f>
        <v>0</v>
      </c>
      <c r="BA249" s="5">
        <f ca="1">IF(Table2[[#This Row],[Area ]]="Area 2",Table2[[#This Row],[income]],0)</f>
        <v>0</v>
      </c>
      <c r="BB249" s="5">
        <f ca="1">IF(Table2[[#This Row],[Area ]]="Area 3",Table2[[#This Row],[income]],0)</f>
        <v>0</v>
      </c>
      <c r="BC249" s="5">
        <f ca="1">IF(Table2[[#This Row],[Area ]]="Area 4",Table2[[#This Row],[income]],0)</f>
        <v>0</v>
      </c>
      <c r="BD249" s="5">
        <f ca="1">IF(Table2[[#This Row],[Area ]]="Area 5",Table2[[#This Row],[income]],0)</f>
        <v>0</v>
      </c>
      <c r="BE249" s="5">
        <f ca="1">IF(Table2[[#This Row],[Area ]]="Area 6",Table2[[#This Row],[income]],0)</f>
        <v>0</v>
      </c>
      <c r="BF249" s="5">
        <f ca="1">IF(Table2[[#This Row],[Area ]]="Area 7",Table2[[#This Row],[income]],0)</f>
        <v>57494</v>
      </c>
      <c r="BG249" s="5">
        <f ca="1">IF(Table2[[#This Row],[Area ]]="Area 8",Table2[[#This Row],[income]],0)</f>
        <v>0</v>
      </c>
      <c r="BH249" s="5">
        <f ca="1">IF(Table2[[#This Row],[Area ]]="Area 9",Table2[[#This Row],[income]],0)</f>
        <v>0</v>
      </c>
      <c r="BI249" s="5">
        <f ca="1">IF(Table2[[#This Row],[Area ]]="Area 10",Table2[[#This Row],[income]],0)</f>
        <v>0</v>
      </c>
      <c r="BJ249" s="5">
        <f ca="1">IF(Table2[[#This Row],[Area ]]="Area 6",Table2[[#This Row],[income]],0)</f>
        <v>0</v>
      </c>
      <c r="BK249" s="5">
        <f ca="1">IF(Table2[[#This Row],[Area ]]="Area 12",Table2[[#This Row],[income]],0)</f>
        <v>0</v>
      </c>
      <c r="BL249" s="5">
        <f ca="1">IF(Table2[[#This Row],[Area ]]="Area 13",Table2[[#This Row],[income]],0)</f>
        <v>0</v>
      </c>
      <c r="BM249" s="6">
        <f ca="1">IF(Table2[[#This Row],[Area ]]="Area 14",Table2[[#This Row],[income]],0)</f>
        <v>0</v>
      </c>
      <c r="BN249" s="4">
        <f ca="1">IF(Table2[[#This Row],[field of work]]="teaching",Table2[[#This Row],[income]],0)</f>
        <v>0</v>
      </c>
      <c r="BO249" s="5">
        <f ca="1">IF(Table2[[#This Row],[field of work]]="health",Table2[[#This Row],[income]],0)</f>
        <v>0</v>
      </c>
      <c r="BP249" s="5">
        <f ca="1">IF(Table2[[#This Row],[field of work]]="IT",Table2[[#This Row],[income]],0)</f>
        <v>0</v>
      </c>
      <c r="BQ249" s="5">
        <f ca="1">IF(Table2[[#This Row],[field of work]]="agriculture",Table2[[#This Row],[income]],0)</f>
        <v>0</v>
      </c>
      <c r="BR249" s="5">
        <f ca="1">IF(Table2[[#This Row],[field of work]]="contruction",Table2[[#This Row],[income]],0)</f>
        <v>0</v>
      </c>
      <c r="BS249" s="6">
        <f ca="1">IF(Table2[[#This Row],[field of work]]="genral work",Table2[[#This Row],[income]],0)</f>
        <v>57494</v>
      </c>
      <c r="BU249" s="4">
        <f ca="1">IF(Table2[[#This Row],[value of debts]]&gt;Table2[[#This Row],[income]],1,0)</f>
        <v>1</v>
      </c>
      <c r="BV249" s="6"/>
      <c r="BX249" s="4">
        <f ca="1">IF(Table2[[#This Row],[Net worth of person]]&gt;$BY$6,Table2[[#This Row],[age]],0)</f>
        <v>26</v>
      </c>
      <c r="BY249" s="6"/>
    </row>
    <row r="250" spans="2:77" x14ac:dyDescent="0.3">
      <c r="B250">
        <f t="shared" ca="1" si="78"/>
        <v>2</v>
      </c>
      <c r="C250" t="str">
        <f t="shared" ca="1" si="77"/>
        <v>women</v>
      </c>
      <c r="D250">
        <f t="shared" ca="1" si="79"/>
        <v>34</v>
      </c>
      <c r="E250">
        <f t="shared" ca="1" si="80"/>
        <v>5</v>
      </c>
      <c r="F250" t="str">
        <f t="shared" ca="1" si="81"/>
        <v>agriculture</v>
      </c>
      <c r="G250">
        <f t="shared" ca="1" si="82"/>
        <v>2</v>
      </c>
      <c r="H250">
        <f t="shared" ca="1" si="83"/>
        <v>0</v>
      </c>
      <c r="I250">
        <f t="shared" ca="1" si="84"/>
        <v>3</v>
      </c>
      <c r="J250">
        <f t="shared" ca="1" si="85"/>
        <v>3</v>
      </c>
      <c r="K250">
        <f t="shared" ca="1" si="86"/>
        <v>30487</v>
      </c>
      <c r="L250">
        <f t="shared" ca="1" si="87"/>
        <v>11</v>
      </c>
      <c r="M250" t="str">
        <f t="shared" ca="1" si="88"/>
        <v>Area 11</v>
      </c>
      <c r="N250">
        <f t="shared" ca="1" si="93"/>
        <v>91461</v>
      </c>
      <c r="O250">
        <f t="shared" ca="1" si="89"/>
        <v>15701.416524452297</v>
      </c>
      <c r="P250">
        <f t="shared" ca="1" si="94"/>
        <v>69506.751216621298</v>
      </c>
      <c r="Q250">
        <f t="shared" ca="1" si="90"/>
        <v>48754</v>
      </c>
      <c r="R250">
        <f t="shared" ca="1" si="95"/>
        <v>36818.019452081513</v>
      </c>
      <c r="S250">
        <f t="shared" ca="1" si="96"/>
        <v>32185.341678720033</v>
      </c>
      <c r="T250">
        <f t="shared" ca="1" si="97"/>
        <v>193153.09289534134</v>
      </c>
      <c r="U250">
        <f t="shared" ca="1" si="98"/>
        <v>101273.4359765338</v>
      </c>
      <c r="V250">
        <f t="shared" ca="1" si="99"/>
        <v>91879.656918807537</v>
      </c>
      <c r="X250" s="4">
        <f ca="1">IF(Table2[[#This Row],[Gnder]]="men",1,0)</f>
        <v>0</v>
      </c>
      <c r="Y250" s="5">
        <f ca="1">IF(Table2[[#This Row],[Gnder]]="women",1,0)</f>
        <v>1</v>
      </c>
      <c r="Z250" s="5"/>
      <c r="AA250" s="6"/>
      <c r="AB250" s="5"/>
      <c r="AC250" s="4">
        <f ca="1">IF(Table2[[#This Row],[field of work]]="teaching",1,0)</f>
        <v>0</v>
      </c>
      <c r="AD250" s="5">
        <f ca="1">IF(Table2[[#This Row],[field of work]]="health",1,0)</f>
        <v>0</v>
      </c>
      <c r="AE250" s="5">
        <f ca="1">IF(Table2[[#This Row],[field of work]]="IT",1,0)</f>
        <v>0</v>
      </c>
      <c r="AF250" s="5">
        <f ca="1">IF(Table2[[#This Row],[field of work]]="agriculture",1,0)</f>
        <v>1</v>
      </c>
      <c r="AG250" s="5">
        <f ca="1">IF(Table2[[#This Row],[field of work]]="contruction",1,0)</f>
        <v>0</v>
      </c>
      <c r="AH250" s="5">
        <f ca="1">IF(Table2[[#This Row],[field of work]]="genral work",1,0)</f>
        <v>0</v>
      </c>
      <c r="AI250" s="5"/>
      <c r="AJ250" s="5"/>
      <c r="AK250" s="5"/>
      <c r="AL250" s="5"/>
      <c r="AM250" s="5"/>
      <c r="AN250" s="6"/>
      <c r="AP250" s="16">
        <f t="shared" ca="1" si="91"/>
        <v>23168.917072207099</v>
      </c>
      <c r="AQ250" s="6"/>
      <c r="AR250" s="4">
        <f ca="1">IF(Table2[[#This Row],[Value of a person]]&gt;$AS$6,1,0)</f>
        <v>1</v>
      </c>
      <c r="AS250" s="5"/>
      <c r="AT250" s="5"/>
      <c r="AU250" s="6"/>
      <c r="AV250" s="23">
        <f ca="1">Table2[[#This Row],[Mortage left]]/Table2[[#This Row],[Value of house]]</f>
        <v>0.17167335284386021</v>
      </c>
      <c r="AW250" s="5">
        <f t="shared" ca="1" si="92"/>
        <v>1</v>
      </c>
      <c r="AX250" s="5"/>
      <c r="AY250" s="5"/>
      <c r="AZ250" s="4">
        <f ca="1">IF(Table2[[#This Row],[Area ]]="Area 1",Table2[[#This Row],[income]],0)</f>
        <v>0</v>
      </c>
      <c r="BA250" s="5">
        <f ca="1">IF(Table2[[#This Row],[Area ]]="Area 2",Table2[[#This Row],[income]],0)</f>
        <v>0</v>
      </c>
      <c r="BB250" s="5">
        <f ca="1">IF(Table2[[#This Row],[Area ]]="Area 3",Table2[[#This Row],[income]],0)</f>
        <v>0</v>
      </c>
      <c r="BC250" s="5">
        <f ca="1">IF(Table2[[#This Row],[Area ]]="Area 4",Table2[[#This Row],[income]],0)</f>
        <v>0</v>
      </c>
      <c r="BD250" s="5">
        <f ca="1">IF(Table2[[#This Row],[Area ]]="Area 5",Table2[[#This Row],[income]],0)</f>
        <v>0</v>
      </c>
      <c r="BE250" s="5">
        <f ca="1">IF(Table2[[#This Row],[Area ]]="Area 6",Table2[[#This Row],[income]],0)</f>
        <v>0</v>
      </c>
      <c r="BF250" s="5">
        <f ca="1">IF(Table2[[#This Row],[Area ]]="Area 7",Table2[[#This Row],[income]],0)</f>
        <v>0</v>
      </c>
      <c r="BG250" s="5">
        <f ca="1">IF(Table2[[#This Row],[Area ]]="Area 8",Table2[[#This Row],[income]],0)</f>
        <v>0</v>
      </c>
      <c r="BH250" s="5">
        <f ca="1">IF(Table2[[#This Row],[Area ]]="Area 9",Table2[[#This Row],[income]],0)</f>
        <v>0</v>
      </c>
      <c r="BI250" s="5">
        <f ca="1">IF(Table2[[#This Row],[Area ]]="Area 10",Table2[[#This Row],[income]],0)</f>
        <v>0</v>
      </c>
      <c r="BJ250" s="5">
        <f ca="1">IF(Table2[[#This Row],[Area ]]="Area 6",Table2[[#This Row],[income]],0)</f>
        <v>0</v>
      </c>
      <c r="BK250" s="5">
        <f ca="1">IF(Table2[[#This Row],[Area ]]="Area 12",Table2[[#This Row],[income]],0)</f>
        <v>0</v>
      </c>
      <c r="BL250" s="5">
        <f ca="1">IF(Table2[[#This Row],[Area ]]="Area 13",Table2[[#This Row],[income]],0)</f>
        <v>0</v>
      </c>
      <c r="BM250" s="6">
        <f ca="1">IF(Table2[[#This Row],[Area ]]="Area 14",Table2[[#This Row],[income]],0)</f>
        <v>0</v>
      </c>
      <c r="BN250" s="4">
        <f ca="1">IF(Table2[[#This Row],[field of work]]="teaching",Table2[[#This Row],[income]],0)</f>
        <v>0</v>
      </c>
      <c r="BO250" s="5">
        <f ca="1">IF(Table2[[#This Row],[field of work]]="health",Table2[[#This Row],[income]],0)</f>
        <v>0</v>
      </c>
      <c r="BP250" s="5">
        <f ca="1">IF(Table2[[#This Row],[field of work]]="IT",Table2[[#This Row],[income]],0)</f>
        <v>0</v>
      </c>
      <c r="BQ250" s="5">
        <f ca="1">IF(Table2[[#This Row],[field of work]]="agriculture",Table2[[#This Row],[income]],0)</f>
        <v>30487</v>
      </c>
      <c r="BR250" s="5">
        <f ca="1">IF(Table2[[#This Row],[field of work]]="contruction",Table2[[#This Row],[income]],0)</f>
        <v>0</v>
      </c>
      <c r="BS250" s="6">
        <f ca="1">IF(Table2[[#This Row],[field of work]]="genral work",Table2[[#This Row],[income]],0)</f>
        <v>0</v>
      </c>
      <c r="BU250" s="4">
        <f ca="1">IF(Table2[[#This Row],[value of debts]]&gt;Table2[[#This Row],[income]],1,0)</f>
        <v>1</v>
      </c>
      <c r="BV250" s="6"/>
      <c r="BX250" s="4">
        <f ca="1">IF(Table2[[#This Row],[Net worth of person]]&gt;$BY$6,Table2[[#This Row],[age]],0)</f>
        <v>0</v>
      </c>
      <c r="BY250" s="6"/>
    </row>
    <row r="251" spans="2:77" x14ac:dyDescent="0.3">
      <c r="B251">
        <f t="shared" ca="1" si="78"/>
        <v>2</v>
      </c>
      <c r="C251" t="str">
        <f t="shared" ca="1" si="77"/>
        <v>women</v>
      </c>
      <c r="D251">
        <f t="shared" ca="1" si="79"/>
        <v>44</v>
      </c>
      <c r="E251">
        <f t="shared" ca="1" si="80"/>
        <v>2</v>
      </c>
      <c r="F251" t="str">
        <f t="shared" ca="1" si="81"/>
        <v>IT</v>
      </c>
      <c r="G251">
        <f t="shared" ca="1" si="82"/>
        <v>1</v>
      </c>
      <c r="H251">
        <f t="shared" ca="1" si="83"/>
        <v>0</v>
      </c>
      <c r="I251">
        <f t="shared" ca="1" si="84"/>
        <v>1</v>
      </c>
      <c r="J251">
        <f t="shared" ca="1" si="85"/>
        <v>1</v>
      </c>
      <c r="K251">
        <f t="shared" ca="1" si="86"/>
        <v>35737</v>
      </c>
      <c r="L251">
        <f t="shared" ca="1" si="87"/>
        <v>6</v>
      </c>
      <c r="M251" t="str">
        <f t="shared" ca="1" si="88"/>
        <v>Area 6</v>
      </c>
      <c r="N251">
        <f t="shared" ca="1" si="93"/>
        <v>142948</v>
      </c>
      <c r="O251">
        <f t="shared" ca="1" si="89"/>
        <v>74907.610526129618</v>
      </c>
      <c r="P251">
        <f t="shared" ca="1" si="94"/>
        <v>23113.358655416552</v>
      </c>
      <c r="Q251">
        <f t="shared" ca="1" si="90"/>
        <v>10154</v>
      </c>
      <c r="R251">
        <f t="shared" ca="1" si="95"/>
        <v>67393.533995000835</v>
      </c>
      <c r="S251">
        <f t="shared" ca="1" si="96"/>
        <v>962.64613609765229</v>
      </c>
      <c r="T251">
        <f t="shared" ca="1" si="97"/>
        <v>167024.00479151419</v>
      </c>
      <c r="U251">
        <f t="shared" ca="1" si="98"/>
        <v>152455.14452113045</v>
      </c>
      <c r="V251">
        <f t="shared" ca="1" si="99"/>
        <v>14568.860270383739</v>
      </c>
      <c r="X251" s="4">
        <f ca="1">IF(Table2[[#This Row],[Gnder]]="men",1,0)</f>
        <v>0</v>
      </c>
      <c r="Y251" s="5">
        <f ca="1">IF(Table2[[#This Row],[Gnder]]="women",1,0)</f>
        <v>1</v>
      </c>
      <c r="Z251" s="5"/>
      <c r="AA251" s="6"/>
      <c r="AB251" s="5"/>
      <c r="AC251" s="4">
        <f ca="1">IF(Table2[[#This Row],[field of work]]="teaching",1,0)</f>
        <v>0</v>
      </c>
      <c r="AD251" s="5">
        <f ca="1">IF(Table2[[#This Row],[field of work]]="health",1,0)</f>
        <v>0</v>
      </c>
      <c r="AE251" s="5">
        <f ca="1">IF(Table2[[#This Row],[field of work]]="IT",1,0)</f>
        <v>1</v>
      </c>
      <c r="AF251" s="5">
        <f ca="1">IF(Table2[[#This Row],[field of work]]="agriculture",1,0)</f>
        <v>0</v>
      </c>
      <c r="AG251" s="5">
        <f ca="1">IF(Table2[[#This Row],[field of work]]="contruction",1,0)</f>
        <v>0</v>
      </c>
      <c r="AH251" s="5">
        <f ca="1">IF(Table2[[#This Row],[field of work]]="genral work",1,0)</f>
        <v>0</v>
      </c>
      <c r="AI251" s="5"/>
      <c r="AJ251" s="5"/>
      <c r="AK251" s="5"/>
      <c r="AL251" s="5"/>
      <c r="AM251" s="5"/>
      <c r="AN251" s="6"/>
      <c r="AP251" s="16">
        <f t="shared" ca="1" si="91"/>
        <v>23113.358655416552</v>
      </c>
      <c r="AQ251" s="6"/>
      <c r="AR251" s="4">
        <f ca="1">IF(Table2[[#This Row],[Value of a person]]&gt;$AS$6,1,0)</f>
        <v>1</v>
      </c>
      <c r="AS251" s="5"/>
      <c r="AT251" s="5"/>
      <c r="AU251" s="6"/>
      <c r="AV251" s="23">
        <f ca="1">Table2[[#This Row],[Mortage left]]/Table2[[#This Row],[Value of house]]</f>
        <v>0.5240199969648377</v>
      </c>
      <c r="AW251" s="5">
        <f t="shared" ca="1" si="92"/>
        <v>0</v>
      </c>
      <c r="AX251" s="5"/>
      <c r="AY251" s="5"/>
      <c r="AZ251" s="4">
        <f ca="1">IF(Table2[[#This Row],[Area ]]="Area 1",Table2[[#This Row],[income]],0)</f>
        <v>0</v>
      </c>
      <c r="BA251" s="5">
        <f ca="1">IF(Table2[[#This Row],[Area ]]="Area 2",Table2[[#This Row],[income]],0)</f>
        <v>0</v>
      </c>
      <c r="BB251" s="5">
        <f ca="1">IF(Table2[[#This Row],[Area ]]="Area 3",Table2[[#This Row],[income]],0)</f>
        <v>0</v>
      </c>
      <c r="BC251" s="5">
        <f ca="1">IF(Table2[[#This Row],[Area ]]="Area 4",Table2[[#This Row],[income]],0)</f>
        <v>0</v>
      </c>
      <c r="BD251" s="5">
        <f ca="1">IF(Table2[[#This Row],[Area ]]="Area 5",Table2[[#This Row],[income]],0)</f>
        <v>0</v>
      </c>
      <c r="BE251" s="5">
        <f ca="1">IF(Table2[[#This Row],[Area ]]="Area 6",Table2[[#This Row],[income]],0)</f>
        <v>35737</v>
      </c>
      <c r="BF251" s="5">
        <f ca="1">IF(Table2[[#This Row],[Area ]]="Area 7",Table2[[#This Row],[income]],0)</f>
        <v>0</v>
      </c>
      <c r="BG251" s="5">
        <f ca="1">IF(Table2[[#This Row],[Area ]]="Area 8",Table2[[#This Row],[income]],0)</f>
        <v>0</v>
      </c>
      <c r="BH251" s="5">
        <f ca="1">IF(Table2[[#This Row],[Area ]]="Area 9",Table2[[#This Row],[income]],0)</f>
        <v>0</v>
      </c>
      <c r="BI251" s="5">
        <f ca="1">IF(Table2[[#This Row],[Area ]]="Area 10",Table2[[#This Row],[income]],0)</f>
        <v>0</v>
      </c>
      <c r="BJ251" s="5">
        <f ca="1">IF(Table2[[#This Row],[Area ]]="Area 6",Table2[[#This Row],[income]],0)</f>
        <v>35737</v>
      </c>
      <c r="BK251" s="5">
        <f ca="1">IF(Table2[[#This Row],[Area ]]="Area 12",Table2[[#This Row],[income]],0)</f>
        <v>0</v>
      </c>
      <c r="BL251" s="5">
        <f ca="1">IF(Table2[[#This Row],[Area ]]="Area 13",Table2[[#This Row],[income]],0)</f>
        <v>0</v>
      </c>
      <c r="BM251" s="6">
        <f ca="1">IF(Table2[[#This Row],[Area ]]="Area 14",Table2[[#This Row],[income]],0)</f>
        <v>0</v>
      </c>
      <c r="BN251" s="4">
        <f ca="1">IF(Table2[[#This Row],[field of work]]="teaching",Table2[[#This Row],[income]],0)</f>
        <v>0</v>
      </c>
      <c r="BO251" s="5">
        <f ca="1">IF(Table2[[#This Row],[field of work]]="health",Table2[[#This Row],[income]],0)</f>
        <v>0</v>
      </c>
      <c r="BP251" s="5">
        <f ca="1">IF(Table2[[#This Row],[field of work]]="IT",Table2[[#This Row],[income]],0)</f>
        <v>35737</v>
      </c>
      <c r="BQ251" s="5">
        <f ca="1">IF(Table2[[#This Row],[field of work]]="agriculture",Table2[[#This Row],[income]],0)</f>
        <v>0</v>
      </c>
      <c r="BR251" s="5">
        <f ca="1">IF(Table2[[#This Row],[field of work]]="contruction",Table2[[#This Row],[income]],0)</f>
        <v>0</v>
      </c>
      <c r="BS251" s="6">
        <f ca="1">IF(Table2[[#This Row],[field of work]]="genral work",Table2[[#This Row],[income]],0)</f>
        <v>0</v>
      </c>
      <c r="BU251" s="4">
        <f ca="1">IF(Table2[[#This Row],[value of debts]]&gt;Table2[[#This Row],[income]],1,0)</f>
        <v>1</v>
      </c>
      <c r="BV251" s="6"/>
      <c r="BX251" s="4">
        <f ca="1">IF(Table2[[#This Row],[Net worth of person]]&gt;$BY$6,Table2[[#This Row],[age]],0)</f>
        <v>0</v>
      </c>
      <c r="BY251" s="6"/>
    </row>
    <row r="252" spans="2:77" x14ac:dyDescent="0.3">
      <c r="B252">
        <f t="shared" ca="1" si="78"/>
        <v>1</v>
      </c>
      <c r="C252" t="str">
        <f t="shared" ca="1" si="77"/>
        <v>men</v>
      </c>
      <c r="D252">
        <f t="shared" ca="1" si="79"/>
        <v>32</v>
      </c>
      <c r="E252">
        <f t="shared" ca="1" si="80"/>
        <v>2</v>
      </c>
      <c r="F252" t="str">
        <f t="shared" ca="1" si="81"/>
        <v>IT</v>
      </c>
      <c r="G252">
        <f t="shared" ca="1" si="82"/>
        <v>4</v>
      </c>
      <c r="H252">
        <f t="shared" ca="1" si="83"/>
        <v>0</v>
      </c>
      <c r="I252">
        <f t="shared" ca="1" si="84"/>
        <v>1</v>
      </c>
      <c r="J252">
        <f t="shared" ca="1" si="85"/>
        <v>2</v>
      </c>
      <c r="K252">
        <f t="shared" ca="1" si="86"/>
        <v>44068</v>
      </c>
      <c r="L252">
        <f t="shared" ca="1" si="87"/>
        <v>2</v>
      </c>
      <c r="M252" t="str">
        <f t="shared" ca="1" si="88"/>
        <v>Area 2</v>
      </c>
      <c r="N252">
        <f t="shared" ca="1" si="93"/>
        <v>220340</v>
      </c>
      <c r="O252">
        <f t="shared" ca="1" si="89"/>
        <v>370.76539335963531</v>
      </c>
      <c r="P252">
        <f t="shared" ca="1" si="94"/>
        <v>65172.051816631647</v>
      </c>
      <c r="Q252">
        <f t="shared" ca="1" si="90"/>
        <v>38037</v>
      </c>
      <c r="R252">
        <f t="shared" ca="1" si="95"/>
        <v>19928.350786092305</v>
      </c>
      <c r="S252">
        <f t="shared" ca="1" si="96"/>
        <v>3424.7787183410246</v>
      </c>
      <c r="T252">
        <f t="shared" ca="1" si="97"/>
        <v>288936.83053497266</v>
      </c>
      <c r="U252">
        <f t="shared" ca="1" si="98"/>
        <v>58336.116179451943</v>
      </c>
      <c r="V252">
        <f t="shared" ca="1" si="99"/>
        <v>230600.71435552073</v>
      </c>
      <c r="X252" s="4">
        <f ca="1">IF(Table2[[#This Row],[Gnder]]="men",1,0)</f>
        <v>1</v>
      </c>
      <c r="Y252" s="5">
        <f ca="1">IF(Table2[[#This Row],[Gnder]]="women",1,0)</f>
        <v>0</v>
      </c>
      <c r="Z252" s="5"/>
      <c r="AA252" s="6"/>
      <c r="AB252" s="5"/>
      <c r="AC252" s="4">
        <f ca="1">IF(Table2[[#This Row],[field of work]]="teaching",1,0)</f>
        <v>0</v>
      </c>
      <c r="AD252" s="5">
        <f ca="1">IF(Table2[[#This Row],[field of work]]="health",1,0)</f>
        <v>0</v>
      </c>
      <c r="AE252" s="5">
        <f ca="1">IF(Table2[[#This Row],[field of work]]="IT",1,0)</f>
        <v>1</v>
      </c>
      <c r="AF252" s="5">
        <f ca="1">IF(Table2[[#This Row],[field of work]]="agriculture",1,0)</f>
        <v>0</v>
      </c>
      <c r="AG252" s="5">
        <f ca="1">IF(Table2[[#This Row],[field of work]]="contruction",1,0)</f>
        <v>0</v>
      </c>
      <c r="AH252" s="5">
        <f ca="1">IF(Table2[[#This Row],[field of work]]="genral work",1,0)</f>
        <v>0</v>
      </c>
      <c r="AI252" s="5"/>
      <c r="AJ252" s="5"/>
      <c r="AK252" s="5"/>
      <c r="AL252" s="5"/>
      <c r="AM252" s="5"/>
      <c r="AN252" s="6"/>
      <c r="AP252" s="16">
        <f t="shared" ca="1" si="91"/>
        <v>32586.025908315823</v>
      </c>
      <c r="AQ252" s="6"/>
      <c r="AR252" s="4">
        <f ca="1">IF(Table2[[#This Row],[Value of a person]]&gt;$AS$6,1,0)</f>
        <v>1</v>
      </c>
      <c r="AS252" s="5"/>
      <c r="AT252" s="5"/>
      <c r="AU252" s="6"/>
      <c r="AV252" s="23">
        <f ca="1">Table2[[#This Row],[Mortage left]]/Table2[[#This Row],[Value of house]]</f>
        <v>1.6826967112627544E-3</v>
      </c>
      <c r="AW252" s="5">
        <f t="shared" ca="1" si="92"/>
        <v>1</v>
      </c>
      <c r="AX252" s="5"/>
      <c r="AY252" s="5"/>
      <c r="AZ252" s="4">
        <f ca="1">IF(Table2[[#This Row],[Area ]]="Area 1",Table2[[#This Row],[income]],0)</f>
        <v>0</v>
      </c>
      <c r="BA252" s="5">
        <f ca="1">IF(Table2[[#This Row],[Area ]]="Area 2",Table2[[#This Row],[income]],0)</f>
        <v>44068</v>
      </c>
      <c r="BB252" s="5">
        <f ca="1">IF(Table2[[#This Row],[Area ]]="Area 3",Table2[[#This Row],[income]],0)</f>
        <v>0</v>
      </c>
      <c r="BC252" s="5">
        <f ca="1">IF(Table2[[#This Row],[Area ]]="Area 4",Table2[[#This Row],[income]],0)</f>
        <v>0</v>
      </c>
      <c r="BD252" s="5">
        <f ca="1">IF(Table2[[#This Row],[Area ]]="Area 5",Table2[[#This Row],[income]],0)</f>
        <v>0</v>
      </c>
      <c r="BE252" s="5">
        <f ca="1">IF(Table2[[#This Row],[Area ]]="Area 6",Table2[[#This Row],[income]],0)</f>
        <v>0</v>
      </c>
      <c r="BF252" s="5">
        <f ca="1">IF(Table2[[#This Row],[Area ]]="Area 7",Table2[[#This Row],[income]],0)</f>
        <v>0</v>
      </c>
      <c r="BG252" s="5">
        <f ca="1">IF(Table2[[#This Row],[Area ]]="Area 8",Table2[[#This Row],[income]],0)</f>
        <v>0</v>
      </c>
      <c r="BH252" s="5">
        <f ca="1">IF(Table2[[#This Row],[Area ]]="Area 9",Table2[[#This Row],[income]],0)</f>
        <v>0</v>
      </c>
      <c r="BI252" s="5">
        <f ca="1">IF(Table2[[#This Row],[Area ]]="Area 10",Table2[[#This Row],[income]],0)</f>
        <v>0</v>
      </c>
      <c r="BJ252" s="5">
        <f ca="1">IF(Table2[[#This Row],[Area ]]="Area 6",Table2[[#This Row],[income]],0)</f>
        <v>0</v>
      </c>
      <c r="BK252" s="5">
        <f ca="1">IF(Table2[[#This Row],[Area ]]="Area 12",Table2[[#This Row],[income]],0)</f>
        <v>0</v>
      </c>
      <c r="BL252" s="5">
        <f ca="1">IF(Table2[[#This Row],[Area ]]="Area 13",Table2[[#This Row],[income]],0)</f>
        <v>0</v>
      </c>
      <c r="BM252" s="6">
        <f ca="1">IF(Table2[[#This Row],[Area ]]="Area 14",Table2[[#This Row],[income]],0)</f>
        <v>0</v>
      </c>
      <c r="BN252" s="4">
        <f ca="1">IF(Table2[[#This Row],[field of work]]="teaching",Table2[[#This Row],[income]],0)</f>
        <v>0</v>
      </c>
      <c r="BO252" s="5">
        <f ca="1">IF(Table2[[#This Row],[field of work]]="health",Table2[[#This Row],[income]],0)</f>
        <v>0</v>
      </c>
      <c r="BP252" s="5">
        <f ca="1">IF(Table2[[#This Row],[field of work]]="IT",Table2[[#This Row],[income]],0)</f>
        <v>44068</v>
      </c>
      <c r="BQ252" s="5">
        <f ca="1">IF(Table2[[#This Row],[field of work]]="agriculture",Table2[[#This Row],[income]],0)</f>
        <v>0</v>
      </c>
      <c r="BR252" s="5">
        <f ca="1">IF(Table2[[#This Row],[field of work]]="contruction",Table2[[#This Row],[income]],0)</f>
        <v>0</v>
      </c>
      <c r="BS252" s="6">
        <f ca="1">IF(Table2[[#This Row],[field of work]]="genral work",Table2[[#This Row],[income]],0)</f>
        <v>0</v>
      </c>
      <c r="BU252" s="4">
        <f ca="1">IF(Table2[[#This Row],[value of debts]]&gt;Table2[[#This Row],[income]],1,0)</f>
        <v>1</v>
      </c>
      <c r="BV252" s="6"/>
      <c r="BX252" s="4">
        <f ca="1">IF(Table2[[#This Row],[Net worth of person]]&gt;$BY$6,Table2[[#This Row],[age]],0)</f>
        <v>32</v>
      </c>
      <c r="BY252" s="6"/>
    </row>
    <row r="253" spans="2:77" x14ac:dyDescent="0.3">
      <c r="B253">
        <f t="shared" ca="1" si="78"/>
        <v>1</v>
      </c>
      <c r="C253" t="str">
        <f t="shared" ca="1" si="77"/>
        <v>men</v>
      </c>
      <c r="D253">
        <f t="shared" ca="1" si="79"/>
        <v>44</v>
      </c>
      <c r="E253">
        <f t="shared" ca="1" si="80"/>
        <v>6</v>
      </c>
      <c r="F253" t="str">
        <f t="shared" ca="1" si="81"/>
        <v>contruction</v>
      </c>
      <c r="G253">
        <f t="shared" ca="1" si="82"/>
        <v>5</v>
      </c>
      <c r="H253">
        <f t="shared" ca="1" si="83"/>
        <v>0</v>
      </c>
      <c r="I253">
        <f t="shared" ca="1" si="84"/>
        <v>1</v>
      </c>
      <c r="J253">
        <f t="shared" ca="1" si="85"/>
        <v>1</v>
      </c>
      <c r="K253">
        <f t="shared" ca="1" si="86"/>
        <v>87533</v>
      </c>
      <c r="L253">
        <f t="shared" ca="1" si="87"/>
        <v>9</v>
      </c>
      <c r="M253" t="str">
        <f t="shared" ca="1" si="88"/>
        <v>Area 9</v>
      </c>
      <c r="N253">
        <f t="shared" ca="1" si="93"/>
        <v>525198</v>
      </c>
      <c r="O253">
        <f t="shared" ca="1" si="89"/>
        <v>30242.931745305021</v>
      </c>
      <c r="P253">
        <f t="shared" ca="1" si="94"/>
        <v>70483.553947649008</v>
      </c>
      <c r="Q253">
        <f t="shared" ca="1" si="90"/>
        <v>55454</v>
      </c>
      <c r="R253">
        <f t="shared" ca="1" si="95"/>
        <v>43427.03312549767</v>
      </c>
      <c r="S253">
        <f t="shared" ca="1" si="96"/>
        <v>9110.172166446453</v>
      </c>
      <c r="T253">
        <f t="shared" ca="1" si="97"/>
        <v>604791.72611409542</v>
      </c>
      <c r="U253">
        <f t="shared" ca="1" si="98"/>
        <v>129123.96487080268</v>
      </c>
      <c r="V253">
        <f t="shared" ca="1" si="99"/>
        <v>475667.76124329271</v>
      </c>
      <c r="X253" s="4">
        <f ca="1">IF(Table2[[#This Row],[Gnder]]="men",1,0)</f>
        <v>1</v>
      </c>
      <c r="Y253" s="5">
        <f ca="1">IF(Table2[[#This Row],[Gnder]]="women",1,0)</f>
        <v>0</v>
      </c>
      <c r="Z253" s="5"/>
      <c r="AA253" s="6"/>
      <c r="AB253" s="5"/>
      <c r="AC253" s="4">
        <f ca="1">IF(Table2[[#This Row],[field of work]]="teaching",1,0)</f>
        <v>0</v>
      </c>
      <c r="AD253" s="5">
        <f ca="1">IF(Table2[[#This Row],[field of work]]="health",1,0)</f>
        <v>0</v>
      </c>
      <c r="AE253" s="5">
        <f ca="1">IF(Table2[[#This Row],[field of work]]="IT",1,0)</f>
        <v>0</v>
      </c>
      <c r="AF253" s="5">
        <f ca="1">IF(Table2[[#This Row],[field of work]]="agriculture",1,0)</f>
        <v>0</v>
      </c>
      <c r="AG253" s="5">
        <f ca="1">IF(Table2[[#This Row],[field of work]]="contruction",1,0)</f>
        <v>1</v>
      </c>
      <c r="AH253" s="5">
        <f ca="1">IF(Table2[[#This Row],[field of work]]="genral work",1,0)</f>
        <v>0</v>
      </c>
      <c r="AI253" s="5"/>
      <c r="AJ253" s="5"/>
      <c r="AK253" s="5"/>
      <c r="AL253" s="5"/>
      <c r="AM253" s="5"/>
      <c r="AN253" s="6"/>
      <c r="AP253" s="16">
        <f t="shared" ca="1" si="91"/>
        <v>70483.553947649008</v>
      </c>
      <c r="AQ253" s="6"/>
      <c r="AR253" s="4">
        <f ca="1">IF(Table2[[#This Row],[Value of a person]]&gt;$AS$6,1,0)</f>
        <v>1</v>
      </c>
      <c r="AS253" s="5"/>
      <c r="AT253" s="5"/>
      <c r="AU253" s="6"/>
      <c r="AV253" s="23">
        <f ca="1">Table2[[#This Row],[Mortage left]]/Table2[[#This Row],[Value of house]]</f>
        <v>5.7583866932671146E-2</v>
      </c>
      <c r="AW253" s="5">
        <f t="shared" ca="1" si="92"/>
        <v>1</v>
      </c>
      <c r="AX253" s="5"/>
      <c r="AY253" s="5"/>
      <c r="AZ253" s="4">
        <f ca="1">IF(Table2[[#This Row],[Area ]]="Area 1",Table2[[#This Row],[income]],0)</f>
        <v>0</v>
      </c>
      <c r="BA253" s="5">
        <f ca="1">IF(Table2[[#This Row],[Area ]]="Area 2",Table2[[#This Row],[income]],0)</f>
        <v>0</v>
      </c>
      <c r="BB253" s="5">
        <f ca="1">IF(Table2[[#This Row],[Area ]]="Area 3",Table2[[#This Row],[income]],0)</f>
        <v>0</v>
      </c>
      <c r="BC253" s="5">
        <f ca="1">IF(Table2[[#This Row],[Area ]]="Area 4",Table2[[#This Row],[income]],0)</f>
        <v>0</v>
      </c>
      <c r="BD253" s="5">
        <f ca="1">IF(Table2[[#This Row],[Area ]]="Area 5",Table2[[#This Row],[income]],0)</f>
        <v>0</v>
      </c>
      <c r="BE253" s="5">
        <f ca="1">IF(Table2[[#This Row],[Area ]]="Area 6",Table2[[#This Row],[income]],0)</f>
        <v>0</v>
      </c>
      <c r="BF253" s="5">
        <f ca="1">IF(Table2[[#This Row],[Area ]]="Area 7",Table2[[#This Row],[income]],0)</f>
        <v>0</v>
      </c>
      <c r="BG253" s="5">
        <f ca="1">IF(Table2[[#This Row],[Area ]]="Area 8",Table2[[#This Row],[income]],0)</f>
        <v>0</v>
      </c>
      <c r="BH253" s="5">
        <f ca="1">IF(Table2[[#This Row],[Area ]]="Area 9",Table2[[#This Row],[income]],0)</f>
        <v>87533</v>
      </c>
      <c r="BI253" s="5">
        <f ca="1">IF(Table2[[#This Row],[Area ]]="Area 10",Table2[[#This Row],[income]],0)</f>
        <v>0</v>
      </c>
      <c r="BJ253" s="5">
        <f ca="1">IF(Table2[[#This Row],[Area ]]="Area 6",Table2[[#This Row],[income]],0)</f>
        <v>0</v>
      </c>
      <c r="BK253" s="5">
        <f ca="1">IF(Table2[[#This Row],[Area ]]="Area 12",Table2[[#This Row],[income]],0)</f>
        <v>0</v>
      </c>
      <c r="BL253" s="5">
        <f ca="1">IF(Table2[[#This Row],[Area ]]="Area 13",Table2[[#This Row],[income]],0)</f>
        <v>0</v>
      </c>
      <c r="BM253" s="6">
        <f ca="1">IF(Table2[[#This Row],[Area ]]="Area 14",Table2[[#This Row],[income]],0)</f>
        <v>0</v>
      </c>
      <c r="BN253" s="4">
        <f ca="1">IF(Table2[[#This Row],[field of work]]="teaching",Table2[[#This Row],[income]],0)</f>
        <v>0</v>
      </c>
      <c r="BO253" s="5">
        <f ca="1">IF(Table2[[#This Row],[field of work]]="health",Table2[[#This Row],[income]],0)</f>
        <v>0</v>
      </c>
      <c r="BP253" s="5">
        <f ca="1">IF(Table2[[#This Row],[field of work]]="IT",Table2[[#This Row],[income]],0)</f>
        <v>0</v>
      </c>
      <c r="BQ253" s="5">
        <f ca="1">IF(Table2[[#This Row],[field of work]]="agriculture",Table2[[#This Row],[income]],0)</f>
        <v>0</v>
      </c>
      <c r="BR253" s="5">
        <f ca="1">IF(Table2[[#This Row],[field of work]]="contruction",Table2[[#This Row],[income]],0)</f>
        <v>87533</v>
      </c>
      <c r="BS253" s="6">
        <f ca="1">IF(Table2[[#This Row],[field of work]]="genral work",Table2[[#This Row],[income]],0)</f>
        <v>0</v>
      </c>
      <c r="BU253" s="4">
        <f ca="1">IF(Table2[[#This Row],[value of debts]]&gt;Table2[[#This Row],[income]],1,0)</f>
        <v>1</v>
      </c>
      <c r="BV253" s="6"/>
      <c r="BX253" s="4">
        <f ca="1">IF(Table2[[#This Row],[Net worth of person]]&gt;$BY$6,Table2[[#This Row],[age]],0)</f>
        <v>44</v>
      </c>
      <c r="BY253" s="6"/>
    </row>
    <row r="254" spans="2:77" x14ac:dyDescent="0.3">
      <c r="B254">
        <f t="shared" ca="1" si="78"/>
        <v>2</v>
      </c>
      <c r="C254" t="str">
        <f t="shared" ca="1" si="77"/>
        <v>women</v>
      </c>
      <c r="D254">
        <f t="shared" ca="1" si="79"/>
        <v>31</v>
      </c>
      <c r="E254">
        <f t="shared" ca="1" si="80"/>
        <v>1</v>
      </c>
      <c r="F254" t="str">
        <f t="shared" ca="1" si="81"/>
        <v>health</v>
      </c>
      <c r="G254">
        <f t="shared" ca="1" si="82"/>
        <v>4</v>
      </c>
      <c r="H254">
        <f t="shared" ca="1" si="83"/>
        <v>0</v>
      </c>
      <c r="I254">
        <f t="shared" ca="1" si="84"/>
        <v>2</v>
      </c>
      <c r="J254">
        <f t="shared" ca="1" si="85"/>
        <v>2</v>
      </c>
      <c r="K254">
        <f t="shared" ca="1" si="86"/>
        <v>46223</v>
      </c>
      <c r="L254">
        <f t="shared" ca="1" si="87"/>
        <v>4</v>
      </c>
      <c r="M254" t="str">
        <f t="shared" ca="1" si="88"/>
        <v>Area 4</v>
      </c>
      <c r="N254">
        <f t="shared" ca="1" si="93"/>
        <v>138669</v>
      </c>
      <c r="O254">
        <f t="shared" ca="1" si="89"/>
        <v>16932.880710027468</v>
      </c>
      <c r="P254">
        <f t="shared" ca="1" si="94"/>
        <v>26575.206688511815</v>
      </c>
      <c r="Q254">
        <f t="shared" ca="1" si="90"/>
        <v>18224</v>
      </c>
      <c r="R254">
        <f t="shared" ca="1" si="95"/>
        <v>76786.684806479418</v>
      </c>
      <c r="S254">
        <f t="shared" ca="1" si="96"/>
        <v>2662.3530018583765</v>
      </c>
      <c r="T254">
        <f t="shared" ca="1" si="97"/>
        <v>167906.5596903702</v>
      </c>
      <c r="U254">
        <f t="shared" ca="1" si="98"/>
        <v>111943.56551650689</v>
      </c>
      <c r="V254">
        <f t="shared" ca="1" si="99"/>
        <v>55962.994173863306</v>
      </c>
      <c r="X254" s="4">
        <f ca="1">IF(Table2[[#This Row],[Gnder]]="men",1,0)</f>
        <v>0</v>
      </c>
      <c r="Y254" s="5">
        <f ca="1">IF(Table2[[#This Row],[Gnder]]="women",1,0)</f>
        <v>1</v>
      </c>
      <c r="Z254" s="5"/>
      <c r="AA254" s="6"/>
      <c r="AB254" s="5"/>
      <c r="AC254" s="4">
        <f ca="1">IF(Table2[[#This Row],[field of work]]="teaching",1,0)</f>
        <v>0</v>
      </c>
      <c r="AD254" s="5">
        <f ca="1">IF(Table2[[#This Row],[field of work]]="health",1,0)</f>
        <v>1</v>
      </c>
      <c r="AE254" s="5">
        <f ca="1">IF(Table2[[#This Row],[field of work]]="IT",1,0)</f>
        <v>0</v>
      </c>
      <c r="AF254" s="5">
        <f ca="1">IF(Table2[[#This Row],[field of work]]="agriculture",1,0)</f>
        <v>0</v>
      </c>
      <c r="AG254" s="5">
        <f ca="1">IF(Table2[[#This Row],[field of work]]="contruction",1,0)</f>
        <v>0</v>
      </c>
      <c r="AH254" s="5">
        <f ca="1">IF(Table2[[#This Row],[field of work]]="genral work",1,0)</f>
        <v>0</v>
      </c>
      <c r="AI254" s="5"/>
      <c r="AJ254" s="5"/>
      <c r="AK254" s="5"/>
      <c r="AL254" s="5"/>
      <c r="AM254" s="5"/>
      <c r="AN254" s="6"/>
      <c r="AP254" s="16">
        <f t="shared" ca="1" si="91"/>
        <v>13287.603344255907</v>
      </c>
      <c r="AQ254" s="6"/>
      <c r="AR254" s="4">
        <f ca="1">IF(Table2[[#This Row],[Value of a person]]&gt;$AS$6,1,0)</f>
        <v>1</v>
      </c>
      <c r="AS254" s="5"/>
      <c r="AT254" s="5"/>
      <c r="AU254" s="6"/>
      <c r="AV254" s="23">
        <f ca="1">Table2[[#This Row],[Mortage left]]/Table2[[#This Row],[Value of house]]</f>
        <v>0.12211006576832217</v>
      </c>
      <c r="AW254" s="5">
        <f t="shared" ca="1" si="92"/>
        <v>1</v>
      </c>
      <c r="AX254" s="5"/>
      <c r="AY254" s="5"/>
      <c r="AZ254" s="4">
        <f ca="1">IF(Table2[[#This Row],[Area ]]="Area 1",Table2[[#This Row],[income]],0)</f>
        <v>0</v>
      </c>
      <c r="BA254" s="5">
        <f ca="1">IF(Table2[[#This Row],[Area ]]="Area 2",Table2[[#This Row],[income]],0)</f>
        <v>0</v>
      </c>
      <c r="BB254" s="5">
        <f ca="1">IF(Table2[[#This Row],[Area ]]="Area 3",Table2[[#This Row],[income]],0)</f>
        <v>0</v>
      </c>
      <c r="BC254" s="5">
        <f ca="1">IF(Table2[[#This Row],[Area ]]="Area 4",Table2[[#This Row],[income]],0)</f>
        <v>46223</v>
      </c>
      <c r="BD254" s="5">
        <f ca="1">IF(Table2[[#This Row],[Area ]]="Area 5",Table2[[#This Row],[income]],0)</f>
        <v>0</v>
      </c>
      <c r="BE254" s="5">
        <f ca="1">IF(Table2[[#This Row],[Area ]]="Area 6",Table2[[#This Row],[income]],0)</f>
        <v>0</v>
      </c>
      <c r="BF254" s="5">
        <f ca="1">IF(Table2[[#This Row],[Area ]]="Area 7",Table2[[#This Row],[income]],0)</f>
        <v>0</v>
      </c>
      <c r="BG254" s="5">
        <f ca="1">IF(Table2[[#This Row],[Area ]]="Area 8",Table2[[#This Row],[income]],0)</f>
        <v>0</v>
      </c>
      <c r="BH254" s="5">
        <f ca="1">IF(Table2[[#This Row],[Area ]]="Area 9",Table2[[#This Row],[income]],0)</f>
        <v>0</v>
      </c>
      <c r="BI254" s="5">
        <f ca="1">IF(Table2[[#This Row],[Area ]]="Area 10",Table2[[#This Row],[income]],0)</f>
        <v>0</v>
      </c>
      <c r="BJ254" s="5">
        <f ca="1">IF(Table2[[#This Row],[Area ]]="Area 6",Table2[[#This Row],[income]],0)</f>
        <v>0</v>
      </c>
      <c r="BK254" s="5">
        <f ca="1">IF(Table2[[#This Row],[Area ]]="Area 12",Table2[[#This Row],[income]],0)</f>
        <v>0</v>
      </c>
      <c r="BL254" s="5">
        <f ca="1">IF(Table2[[#This Row],[Area ]]="Area 13",Table2[[#This Row],[income]],0)</f>
        <v>0</v>
      </c>
      <c r="BM254" s="6">
        <f ca="1">IF(Table2[[#This Row],[Area ]]="Area 14",Table2[[#This Row],[income]],0)</f>
        <v>0</v>
      </c>
      <c r="BN254" s="4">
        <f ca="1">IF(Table2[[#This Row],[field of work]]="teaching",Table2[[#This Row],[income]],0)</f>
        <v>0</v>
      </c>
      <c r="BO254" s="5">
        <f ca="1">IF(Table2[[#This Row],[field of work]]="health",Table2[[#This Row],[income]],0)</f>
        <v>46223</v>
      </c>
      <c r="BP254" s="5">
        <f ca="1">IF(Table2[[#This Row],[field of work]]="IT",Table2[[#This Row],[income]],0)</f>
        <v>0</v>
      </c>
      <c r="BQ254" s="5">
        <f ca="1">IF(Table2[[#This Row],[field of work]]="agriculture",Table2[[#This Row],[income]],0)</f>
        <v>0</v>
      </c>
      <c r="BR254" s="5">
        <f ca="1">IF(Table2[[#This Row],[field of work]]="contruction",Table2[[#This Row],[income]],0)</f>
        <v>0</v>
      </c>
      <c r="BS254" s="6">
        <f ca="1">IF(Table2[[#This Row],[field of work]]="genral work",Table2[[#This Row],[income]],0)</f>
        <v>0</v>
      </c>
      <c r="BU254" s="4">
        <f ca="1">IF(Table2[[#This Row],[value of debts]]&gt;Table2[[#This Row],[income]],1,0)</f>
        <v>1</v>
      </c>
      <c r="BV254" s="6"/>
      <c r="BX254" s="4">
        <f ca="1">IF(Table2[[#This Row],[Net worth of person]]&gt;$BY$6,Table2[[#This Row],[age]],0)</f>
        <v>0</v>
      </c>
      <c r="BY254" s="6"/>
    </row>
    <row r="255" spans="2:77" x14ac:dyDescent="0.3">
      <c r="B255">
        <f t="shared" ca="1" si="78"/>
        <v>2</v>
      </c>
      <c r="C255" t="str">
        <f t="shared" ca="1" si="77"/>
        <v>women</v>
      </c>
      <c r="D255">
        <f t="shared" ca="1" si="79"/>
        <v>38</v>
      </c>
      <c r="E255">
        <f t="shared" ca="1" si="80"/>
        <v>6</v>
      </c>
      <c r="F255" t="str">
        <f t="shared" ca="1" si="81"/>
        <v>contruction</v>
      </c>
      <c r="G255">
        <f t="shared" ca="1" si="82"/>
        <v>1</v>
      </c>
      <c r="H255">
        <f t="shared" ca="1" si="83"/>
        <v>0</v>
      </c>
      <c r="I255">
        <f t="shared" ca="1" si="84"/>
        <v>2</v>
      </c>
      <c r="J255">
        <f t="shared" ca="1" si="85"/>
        <v>3</v>
      </c>
      <c r="K255">
        <f t="shared" ca="1" si="86"/>
        <v>28311</v>
      </c>
      <c r="L255">
        <f t="shared" ca="1" si="87"/>
        <v>9</v>
      </c>
      <c r="M255" t="str">
        <f t="shared" ca="1" si="88"/>
        <v>Area 9</v>
      </c>
      <c r="N255">
        <f t="shared" ca="1" si="93"/>
        <v>113244</v>
      </c>
      <c r="O255">
        <f t="shared" ca="1" si="89"/>
        <v>72409.005062086653</v>
      </c>
      <c r="P255">
        <f t="shared" ca="1" si="94"/>
        <v>71194.684437343385</v>
      </c>
      <c r="Q255">
        <f t="shared" ca="1" si="90"/>
        <v>26377</v>
      </c>
      <c r="R255">
        <f t="shared" ca="1" si="95"/>
        <v>13813.731338178086</v>
      </c>
      <c r="S255">
        <f t="shared" ca="1" si="96"/>
        <v>17935.974309391539</v>
      </c>
      <c r="T255">
        <f t="shared" ca="1" si="97"/>
        <v>202374.65874673493</v>
      </c>
      <c r="U255">
        <f t="shared" ca="1" si="98"/>
        <v>112599.73640026474</v>
      </c>
      <c r="V255">
        <f t="shared" ca="1" si="99"/>
        <v>89774.922346470194</v>
      </c>
      <c r="X255" s="4">
        <f ca="1">IF(Table2[[#This Row],[Gnder]]="men",1,0)</f>
        <v>0</v>
      </c>
      <c r="Y255" s="5">
        <f ca="1">IF(Table2[[#This Row],[Gnder]]="women",1,0)</f>
        <v>1</v>
      </c>
      <c r="Z255" s="5"/>
      <c r="AA255" s="6"/>
      <c r="AB255" s="5"/>
      <c r="AC255" s="4">
        <f ca="1">IF(Table2[[#This Row],[field of work]]="teaching",1,0)</f>
        <v>0</v>
      </c>
      <c r="AD255" s="5">
        <f ca="1">IF(Table2[[#This Row],[field of work]]="health",1,0)</f>
        <v>0</v>
      </c>
      <c r="AE255" s="5">
        <f ca="1">IF(Table2[[#This Row],[field of work]]="IT",1,0)</f>
        <v>0</v>
      </c>
      <c r="AF255" s="5">
        <f ca="1">IF(Table2[[#This Row],[field of work]]="agriculture",1,0)</f>
        <v>0</v>
      </c>
      <c r="AG255" s="5">
        <f ca="1">IF(Table2[[#This Row],[field of work]]="contruction",1,0)</f>
        <v>1</v>
      </c>
      <c r="AH255" s="5">
        <f ca="1">IF(Table2[[#This Row],[field of work]]="genral work",1,0)</f>
        <v>0</v>
      </c>
      <c r="AI255" s="5"/>
      <c r="AJ255" s="5"/>
      <c r="AK255" s="5"/>
      <c r="AL255" s="5"/>
      <c r="AM255" s="5"/>
      <c r="AN255" s="6"/>
      <c r="AP255" s="16">
        <f t="shared" ca="1" si="91"/>
        <v>23731.561479114462</v>
      </c>
      <c r="AQ255" s="6"/>
      <c r="AR255" s="4">
        <f ca="1">IF(Table2[[#This Row],[Value of a person]]&gt;$AS$6,1,0)</f>
        <v>1</v>
      </c>
      <c r="AS255" s="5"/>
      <c r="AT255" s="5"/>
      <c r="AU255" s="6"/>
      <c r="AV255" s="23">
        <f ca="1">Table2[[#This Row],[Mortage left]]/Table2[[#This Row],[Value of house]]</f>
        <v>0.63940698899797477</v>
      </c>
      <c r="AW255" s="5">
        <f t="shared" ca="1" si="92"/>
        <v>0</v>
      </c>
      <c r="AX255" s="5"/>
      <c r="AY255" s="5"/>
      <c r="AZ255" s="4">
        <f ca="1">IF(Table2[[#This Row],[Area ]]="Area 1",Table2[[#This Row],[income]],0)</f>
        <v>0</v>
      </c>
      <c r="BA255" s="5">
        <f ca="1">IF(Table2[[#This Row],[Area ]]="Area 2",Table2[[#This Row],[income]],0)</f>
        <v>0</v>
      </c>
      <c r="BB255" s="5">
        <f ca="1">IF(Table2[[#This Row],[Area ]]="Area 3",Table2[[#This Row],[income]],0)</f>
        <v>0</v>
      </c>
      <c r="BC255" s="5">
        <f ca="1">IF(Table2[[#This Row],[Area ]]="Area 4",Table2[[#This Row],[income]],0)</f>
        <v>0</v>
      </c>
      <c r="BD255" s="5">
        <f ca="1">IF(Table2[[#This Row],[Area ]]="Area 5",Table2[[#This Row],[income]],0)</f>
        <v>0</v>
      </c>
      <c r="BE255" s="5">
        <f ca="1">IF(Table2[[#This Row],[Area ]]="Area 6",Table2[[#This Row],[income]],0)</f>
        <v>0</v>
      </c>
      <c r="BF255" s="5">
        <f ca="1">IF(Table2[[#This Row],[Area ]]="Area 7",Table2[[#This Row],[income]],0)</f>
        <v>0</v>
      </c>
      <c r="BG255" s="5">
        <f ca="1">IF(Table2[[#This Row],[Area ]]="Area 8",Table2[[#This Row],[income]],0)</f>
        <v>0</v>
      </c>
      <c r="BH255" s="5">
        <f ca="1">IF(Table2[[#This Row],[Area ]]="Area 9",Table2[[#This Row],[income]],0)</f>
        <v>28311</v>
      </c>
      <c r="BI255" s="5">
        <f ca="1">IF(Table2[[#This Row],[Area ]]="Area 10",Table2[[#This Row],[income]],0)</f>
        <v>0</v>
      </c>
      <c r="BJ255" s="5">
        <f ca="1">IF(Table2[[#This Row],[Area ]]="Area 6",Table2[[#This Row],[income]],0)</f>
        <v>0</v>
      </c>
      <c r="BK255" s="5">
        <f ca="1">IF(Table2[[#This Row],[Area ]]="Area 12",Table2[[#This Row],[income]],0)</f>
        <v>0</v>
      </c>
      <c r="BL255" s="5">
        <f ca="1">IF(Table2[[#This Row],[Area ]]="Area 13",Table2[[#This Row],[income]],0)</f>
        <v>0</v>
      </c>
      <c r="BM255" s="6">
        <f ca="1">IF(Table2[[#This Row],[Area ]]="Area 14",Table2[[#This Row],[income]],0)</f>
        <v>0</v>
      </c>
      <c r="BN255" s="4">
        <f ca="1">IF(Table2[[#This Row],[field of work]]="teaching",Table2[[#This Row],[income]],0)</f>
        <v>0</v>
      </c>
      <c r="BO255" s="5">
        <f ca="1">IF(Table2[[#This Row],[field of work]]="health",Table2[[#This Row],[income]],0)</f>
        <v>0</v>
      </c>
      <c r="BP255" s="5">
        <f ca="1">IF(Table2[[#This Row],[field of work]]="IT",Table2[[#This Row],[income]],0)</f>
        <v>0</v>
      </c>
      <c r="BQ255" s="5">
        <f ca="1">IF(Table2[[#This Row],[field of work]]="agriculture",Table2[[#This Row],[income]],0)</f>
        <v>0</v>
      </c>
      <c r="BR255" s="5">
        <f ca="1">IF(Table2[[#This Row],[field of work]]="contruction",Table2[[#This Row],[income]],0)</f>
        <v>28311</v>
      </c>
      <c r="BS255" s="6">
        <f ca="1">IF(Table2[[#This Row],[field of work]]="genral work",Table2[[#This Row],[income]],0)</f>
        <v>0</v>
      </c>
      <c r="BU255" s="4">
        <f ca="1">IF(Table2[[#This Row],[value of debts]]&gt;Table2[[#This Row],[income]],1,0)</f>
        <v>1</v>
      </c>
      <c r="BV255" s="6"/>
      <c r="BX255" s="4">
        <f ca="1">IF(Table2[[#This Row],[Net worth of person]]&gt;$BY$6,Table2[[#This Row],[age]],0)</f>
        <v>0</v>
      </c>
      <c r="BY255" s="6"/>
    </row>
    <row r="256" spans="2:77" x14ac:dyDescent="0.3">
      <c r="B256">
        <f t="shared" ca="1" si="78"/>
        <v>2</v>
      </c>
      <c r="C256" t="str">
        <f t="shared" ca="1" si="77"/>
        <v>women</v>
      </c>
      <c r="D256">
        <f t="shared" ca="1" si="79"/>
        <v>34</v>
      </c>
      <c r="E256">
        <f t="shared" ca="1" si="80"/>
        <v>2</v>
      </c>
      <c r="F256" t="str">
        <f t="shared" ca="1" si="81"/>
        <v>IT</v>
      </c>
      <c r="G256">
        <f t="shared" ca="1" si="82"/>
        <v>5</v>
      </c>
      <c r="H256">
        <f t="shared" ca="1" si="83"/>
        <v>0</v>
      </c>
      <c r="I256">
        <f t="shared" ca="1" si="84"/>
        <v>3</v>
      </c>
      <c r="J256">
        <f t="shared" ca="1" si="85"/>
        <v>2</v>
      </c>
      <c r="K256">
        <f t="shared" ca="1" si="86"/>
        <v>46150</v>
      </c>
      <c r="L256">
        <f t="shared" ca="1" si="87"/>
        <v>7</v>
      </c>
      <c r="M256" t="str">
        <f t="shared" ca="1" si="88"/>
        <v>Area 7</v>
      </c>
      <c r="N256">
        <f t="shared" ca="1" si="93"/>
        <v>230750</v>
      </c>
      <c r="O256">
        <f t="shared" ca="1" si="89"/>
        <v>202204.81794403197</v>
      </c>
      <c r="P256">
        <f t="shared" ca="1" si="94"/>
        <v>34184.792936160513</v>
      </c>
      <c r="Q256">
        <f t="shared" ca="1" si="90"/>
        <v>9380</v>
      </c>
      <c r="R256">
        <f t="shared" ca="1" si="95"/>
        <v>78903.814664547797</v>
      </c>
      <c r="S256">
        <f t="shared" ca="1" si="96"/>
        <v>48580.434449886234</v>
      </c>
      <c r="T256">
        <f t="shared" ca="1" si="97"/>
        <v>313515.22738604678</v>
      </c>
      <c r="U256">
        <f t="shared" ca="1" si="98"/>
        <v>290488.63260857976</v>
      </c>
      <c r="V256">
        <f t="shared" ca="1" si="99"/>
        <v>23026.59477746702</v>
      </c>
      <c r="X256" s="4">
        <f ca="1">IF(Table2[[#This Row],[Gnder]]="men",1,0)</f>
        <v>0</v>
      </c>
      <c r="Y256" s="5">
        <f ca="1">IF(Table2[[#This Row],[Gnder]]="women",1,0)</f>
        <v>1</v>
      </c>
      <c r="Z256" s="5"/>
      <c r="AA256" s="6"/>
      <c r="AB256" s="5"/>
      <c r="AC256" s="4">
        <f ca="1">IF(Table2[[#This Row],[field of work]]="teaching",1,0)</f>
        <v>0</v>
      </c>
      <c r="AD256" s="5">
        <f ca="1">IF(Table2[[#This Row],[field of work]]="health",1,0)</f>
        <v>0</v>
      </c>
      <c r="AE256" s="5">
        <f ca="1">IF(Table2[[#This Row],[field of work]]="IT",1,0)</f>
        <v>1</v>
      </c>
      <c r="AF256" s="5">
        <f ca="1">IF(Table2[[#This Row],[field of work]]="agriculture",1,0)</f>
        <v>0</v>
      </c>
      <c r="AG256" s="5">
        <f ca="1">IF(Table2[[#This Row],[field of work]]="contruction",1,0)</f>
        <v>0</v>
      </c>
      <c r="AH256" s="5">
        <f ca="1">IF(Table2[[#This Row],[field of work]]="genral work",1,0)</f>
        <v>0</v>
      </c>
      <c r="AI256" s="5"/>
      <c r="AJ256" s="5"/>
      <c r="AK256" s="5"/>
      <c r="AL256" s="5"/>
      <c r="AM256" s="5"/>
      <c r="AN256" s="6"/>
      <c r="AP256" s="16">
        <f t="shared" ca="1" si="91"/>
        <v>17092.396468080256</v>
      </c>
      <c r="AQ256" s="6"/>
      <c r="AR256" s="4">
        <f ca="1">IF(Table2[[#This Row],[Value of a person]]&gt;$AS$6,1,0)</f>
        <v>1</v>
      </c>
      <c r="AS256" s="5"/>
      <c r="AT256" s="5"/>
      <c r="AU256" s="6"/>
      <c r="AV256" s="23">
        <f ca="1">Table2[[#This Row],[Mortage left]]/Table2[[#This Row],[Value of house]]</f>
        <v>0.87629390224932591</v>
      </c>
      <c r="AW256" s="5">
        <f t="shared" ca="1" si="92"/>
        <v>0</v>
      </c>
      <c r="AX256" s="5"/>
      <c r="AY256" s="5"/>
      <c r="AZ256" s="4">
        <f ca="1">IF(Table2[[#This Row],[Area ]]="Area 1",Table2[[#This Row],[income]],0)</f>
        <v>0</v>
      </c>
      <c r="BA256" s="5">
        <f ca="1">IF(Table2[[#This Row],[Area ]]="Area 2",Table2[[#This Row],[income]],0)</f>
        <v>0</v>
      </c>
      <c r="BB256" s="5">
        <f ca="1">IF(Table2[[#This Row],[Area ]]="Area 3",Table2[[#This Row],[income]],0)</f>
        <v>0</v>
      </c>
      <c r="BC256" s="5">
        <f ca="1">IF(Table2[[#This Row],[Area ]]="Area 4",Table2[[#This Row],[income]],0)</f>
        <v>0</v>
      </c>
      <c r="BD256" s="5">
        <f ca="1">IF(Table2[[#This Row],[Area ]]="Area 5",Table2[[#This Row],[income]],0)</f>
        <v>0</v>
      </c>
      <c r="BE256" s="5">
        <f ca="1">IF(Table2[[#This Row],[Area ]]="Area 6",Table2[[#This Row],[income]],0)</f>
        <v>0</v>
      </c>
      <c r="BF256" s="5">
        <f ca="1">IF(Table2[[#This Row],[Area ]]="Area 7",Table2[[#This Row],[income]],0)</f>
        <v>46150</v>
      </c>
      <c r="BG256" s="5">
        <f ca="1">IF(Table2[[#This Row],[Area ]]="Area 8",Table2[[#This Row],[income]],0)</f>
        <v>0</v>
      </c>
      <c r="BH256" s="5">
        <f ca="1">IF(Table2[[#This Row],[Area ]]="Area 9",Table2[[#This Row],[income]],0)</f>
        <v>0</v>
      </c>
      <c r="BI256" s="5">
        <f ca="1">IF(Table2[[#This Row],[Area ]]="Area 10",Table2[[#This Row],[income]],0)</f>
        <v>0</v>
      </c>
      <c r="BJ256" s="5">
        <f ca="1">IF(Table2[[#This Row],[Area ]]="Area 6",Table2[[#This Row],[income]],0)</f>
        <v>0</v>
      </c>
      <c r="BK256" s="5">
        <f ca="1">IF(Table2[[#This Row],[Area ]]="Area 12",Table2[[#This Row],[income]],0)</f>
        <v>0</v>
      </c>
      <c r="BL256" s="5">
        <f ca="1">IF(Table2[[#This Row],[Area ]]="Area 13",Table2[[#This Row],[income]],0)</f>
        <v>0</v>
      </c>
      <c r="BM256" s="6">
        <f ca="1">IF(Table2[[#This Row],[Area ]]="Area 14",Table2[[#This Row],[income]],0)</f>
        <v>0</v>
      </c>
      <c r="BN256" s="4">
        <f ca="1">IF(Table2[[#This Row],[field of work]]="teaching",Table2[[#This Row],[income]],0)</f>
        <v>0</v>
      </c>
      <c r="BO256" s="5">
        <f ca="1">IF(Table2[[#This Row],[field of work]]="health",Table2[[#This Row],[income]],0)</f>
        <v>0</v>
      </c>
      <c r="BP256" s="5">
        <f ca="1">IF(Table2[[#This Row],[field of work]]="IT",Table2[[#This Row],[income]],0)</f>
        <v>46150</v>
      </c>
      <c r="BQ256" s="5">
        <f ca="1">IF(Table2[[#This Row],[field of work]]="agriculture",Table2[[#This Row],[income]],0)</f>
        <v>0</v>
      </c>
      <c r="BR256" s="5">
        <f ca="1">IF(Table2[[#This Row],[field of work]]="contruction",Table2[[#This Row],[income]],0)</f>
        <v>0</v>
      </c>
      <c r="BS256" s="6">
        <f ca="1">IF(Table2[[#This Row],[field of work]]="genral work",Table2[[#This Row],[income]],0)</f>
        <v>0</v>
      </c>
      <c r="BU256" s="4">
        <f ca="1">IF(Table2[[#This Row],[value of debts]]&gt;Table2[[#This Row],[income]],1,0)</f>
        <v>1</v>
      </c>
      <c r="BV256" s="6"/>
      <c r="BX256" s="4">
        <f ca="1">IF(Table2[[#This Row],[Net worth of person]]&gt;$BY$6,Table2[[#This Row],[age]],0)</f>
        <v>0</v>
      </c>
      <c r="BY256" s="6"/>
    </row>
    <row r="257" spans="2:77" x14ac:dyDescent="0.3">
      <c r="B257">
        <f t="shared" ca="1" si="78"/>
        <v>1</v>
      </c>
      <c r="C257" t="str">
        <f t="shared" ca="1" si="77"/>
        <v>men</v>
      </c>
      <c r="D257">
        <f t="shared" ca="1" si="79"/>
        <v>45</v>
      </c>
      <c r="E257">
        <f t="shared" ca="1" si="80"/>
        <v>1</v>
      </c>
      <c r="F257" t="str">
        <f t="shared" ca="1" si="81"/>
        <v>health</v>
      </c>
      <c r="G257">
        <f t="shared" ca="1" si="82"/>
        <v>4</v>
      </c>
      <c r="H257">
        <f t="shared" ca="1" si="83"/>
        <v>0</v>
      </c>
      <c r="I257">
        <f t="shared" ca="1" si="84"/>
        <v>4</v>
      </c>
      <c r="J257">
        <f t="shared" ca="1" si="85"/>
        <v>2</v>
      </c>
      <c r="K257">
        <f t="shared" ca="1" si="86"/>
        <v>46802</v>
      </c>
      <c r="L257">
        <f t="shared" ca="1" si="87"/>
        <v>4</v>
      </c>
      <c r="M257" t="str">
        <f t="shared" ca="1" si="88"/>
        <v>Area 4</v>
      </c>
      <c r="N257">
        <f t="shared" ca="1" si="93"/>
        <v>140406</v>
      </c>
      <c r="O257">
        <f t="shared" ca="1" si="89"/>
        <v>39133.723818345512</v>
      </c>
      <c r="P257">
        <f t="shared" ca="1" si="94"/>
        <v>42614.096394566586</v>
      </c>
      <c r="Q257">
        <f t="shared" ca="1" si="90"/>
        <v>18837</v>
      </c>
      <c r="R257">
        <f t="shared" ca="1" si="95"/>
        <v>58023.000147113853</v>
      </c>
      <c r="S257">
        <f t="shared" ca="1" si="96"/>
        <v>56159.914142092457</v>
      </c>
      <c r="T257">
        <f t="shared" ca="1" si="97"/>
        <v>239180.01053665904</v>
      </c>
      <c r="U257">
        <f t="shared" ca="1" si="98"/>
        <v>115993.72396545936</v>
      </c>
      <c r="V257">
        <f t="shared" ca="1" si="99"/>
        <v>123186.28657119969</v>
      </c>
      <c r="X257" s="4">
        <f ca="1">IF(Table2[[#This Row],[Gnder]]="men",1,0)</f>
        <v>1</v>
      </c>
      <c r="Y257" s="5">
        <f ca="1">IF(Table2[[#This Row],[Gnder]]="women",1,0)</f>
        <v>0</v>
      </c>
      <c r="Z257" s="5"/>
      <c r="AA257" s="6"/>
      <c r="AB257" s="5"/>
      <c r="AC257" s="4">
        <f ca="1">IF(Table2[[#This Row],[field of work]]="teaching",1,0)</f>
        <v>0</v>
      </c>
      <c r="AD257" s="5">
        <f ca="1">IF(Table2[[#This Row],[field of work]]="health",1,0)</f>
        <v>1</v>
      </c>
      <c r="AE257" s="5">
        <f ca="1">IF(Table2[[#This Row],[field of work]]="IT",1,0)</f>
        <v>0</v>
      </c>
      <c r="AF257" s="5">
        <f ca="1">IF(Table2[[#This Row],[field of work]]="agriculture",1,0)</f>
        <v>0</v>
      </c>
      <c r="AG257" s="5">
        <f ca="1">IF(Table2[[#This Row],[field of work]]="contruction",1,0)</f>
        <v>0</v>
      </c>
      <c r="AH257" s="5">
        <f ca="1">IF(Table2[[#This Row],[field of work]]="genral work",1,0)</f>
        <v>0</v>
      </c>
      <c r="AI257" s="5"/>
      <c r="AJ257" s="5"/>
      <c r="AK257" s="5"/>
      <c r="AL257" s="5"/>
      <c r="AM257" s="5"/>
      <c r="AN257" s="6"/>
      <c r="AP257" s="16">
        <f t="shared" ca="1" si="91"/>
        <v>21307.048197283293</v>
      </c>
      <c r="AQ257" s="6"/>
      <c r="AR257" s="4">
        <f ca="1">IF(Table2[[#This Row],[Value of a person]]&gt;$AS$6,1,0)</f>
        <v>1</v>
      </c>
      <c r="AS257" s="5"/>
      <c r="AT257" s="5"/>
      <c r="AU257" s="6"/>
      <c r="AV257" s="23">
        <f ca="1">Table2[[#This Row],[Mortage left]]/Table2[[#This Row],[Value of house]]</f>
        <v>0.2787183155872649</v>
      </c>
      <c r="AW257" s="5">
        <f t="shared" ca="1" si="92"/>
        <v>1</v>
      </c>
      <c r="AX257" s="5"/>
      <c r="AY257" s="5"/>
      <c r="AZ257" s="4">
        <f ca="1">IF(Table2[[#This Row],[Area ]]="Area 1",Table2[[#This Row],[income]],0)</f>
        <v>0</v>
      </c>
      <c r="BA257" s="5">
        <f ca="1">IF(Table2[[#This Row],[Area ]]="Area 2",Table2[[#This Row],[income]],0)</f>
        <v>0</v>
      </c>
      <c r="BB257" s="5">
        <f ca="1">IF(Table2[[#This Row],[Area ]]="Area 3",Table2[[#This Row],[income]],0)</f>
        <v>0</v>
      </c>
      <c r="BC257" s="5">
        <f ca="1">IF(Table2[[#This Row],[Area ]]="Area 4",Table2[[#This Row],[income]],0)</f>
        <v>46802</v>
      </c>
      <c r="BD257" s="5">
        <f ca="1">IF(Table2[[#This Row],[Area ]]="Area 5",Table2[[#This Row],[income]],0)</f>
        <v>0</v>
      </c>
      <c r="BE257" s="5">
        <f ca="1">IF(Table2[[#This Row],[Area ]]="Area 6",Table2[[#This Row],[income]],0)</f>
        <v>0</v>
      </c>
      <c r="BF257" s="5">
        <f ca="1">IF(Table2[[#This Row],[Area ]]="Area 7",Table2[[#This Row],[income]],0)</f>
        <v>0</v>
      </c>
      <c r="BG257" s="5">
        <f ca="1">IF(Table2[[#This Row],[Area ]]="Area 8",Table2[[#This Row],[income]],0)</f>
        <v>0</v>
      </c>
      <c r="BH257" s="5">
        <f ca="1">IF(Table2[[#This Row],[Area ]]="Area 9",Table2[[#This Row],[income]],0)</f>
        <v>0</v>
      </c>
      <c r="BI257" s="5">
        <f ca="1">IF(Table2[[#This Row],[Area ]]="Area 10",Table2[[#This Row],[income]],0)</f>
        <v>0</v>
      </c>
      <c r="BJ257" s="5">
        <f ca="1">IF(Table2[[#This Row],[Area ]]="Area 6",Table2[[#This Row],[income]],0)</f>
        <v>0</v>
      </c>
      <c r="BK257" s="5">
        <f ca="1">IF(Table2[[#This Row],[Area ]]="Area 12",Table2[[#This Row],[income]],0)</f>
        <v>0</v>
      </c>
      <c r="BL257" s="5">
        <f ca="1">IF(Table2[[#This Row],[Area ]]="Area 13",Table2[[#This Row],[income]],0)</f>
        <v>0</v>
      </c>
      <c r="BM257" s="6">
        <f ca="1">IF(Table2[[#This Row],[Area ]]="Area 14",Table2[[#This Row],[income]],0)</f>
        <v>0</v>
      </c>
      <c r="BN257" s="4">
        <f ca="1">IF(Table2[[#This Row],[field of work]]="teaching",Table2[[#This Row],[income]],0)</f>
        <v>0</v>
      </c>
      <c r="BO257" s="5">
        <f ca="1">IF(Table2[[#This Row],[field of work]]="health",Table2[[#This Row],[income]],0)</f>
        <v>46802</v>
      </c>
      <c r="BP257" s="5">
        <f ca="1">IF(Table2[[#This Row],[field of work]]="IT",Table2[[#This Row],[income]],0)</f>
        <v>0</v>
      </c>
      <c r="BQ257" s="5">
        <f ca="1">IF(Table2[[#This Row],[field of work]]="agriculture",Table2[[#This Row],[income]],0)</f>
        <v>0</v>
      </c>
      <c r="BR257" s="5">
        <f ca="1">IF(Table2[[#This Row],[field of work]]="contruction",Table2[[#This Row],[income]],0)</f>
        <v>0</v>
      </c>
      <c r="BS257" s="6">
        <f ca="1">IF(Table2[[#This Row],[field of work]]="genral work",Table2[[#This Row],[income]],0)</f>
        <v>0</v>
      </c>
      <c r="BU257" s="4">
        <f ca="1">IF(Table2[[#This Row],[value of debts]]&gt;Table2[[#This Row],[income]],1,0)</f>
        <v>1</v>
      </c>
      <c r="BV257" s="6"/>
      <c r="BX257" s="4">
        <f ca="1">IF(Table2[[#This Row],[Net worth of person]]&gt;$BY$6,Table2[[#This Row],[age]],0)</f>
        <v>45</v>
      </c>
      <c r="BY257" s="6"/>
    </row>
    <row r="258" spans="2:77" x14ac:dyDescent="0.3">
      <c r="B258">
        <f t="shared" ca="1" si="78"/>
        <v>2</v>
      </c>
      <c r="C258" t="str">
        <f t="shared" ca="1" si="77"/>
        <v>women</v>
      </c>
      <c r="D258">
        <f t="shared" ca="1" si="79"/>
        <v>38</v>
      </c>
      <c r="E258">
        <f t="shared" ca="1" si="80"/>
        <v>5</v>
      </c>
      <c r="F258" t="str">
        <f t="shared" ca="1" si="81"/>
        <v>agriculture</v>
      </c>
      <c r="G258">
        <f t="shared" ca="1" si="82"/>
        <v>4</v>
      </c>
      <c r="H258">
        <f t="shared" ca="1" si="83"/>
        <v>0</v>
      </c>
      <c r="I258">
        <f t="shared" ca="1" si="84"/>
        <v>2</v>
      </c>
      <c r="J258">
        <f t="shared" ca="1" si="85"/>
        <v>1</v>
      </c>
      <c r="K258">
        <f t="shared" ca="1" si="86"/>
        <v>44792</v>
      </c>
      <c r="L258">
        <f t="shared" ca="1" si="87"/>
        <v>5</v>
      </c>
      <c r="M258" t="str">
        <f t="shared" ca="1" si="88"/>
        <v>Area 5</v>
      </c>
      <c r="N258">
        <f t="shared" ca="1" si="93"/>
        <v>223960</v>
      </c>
      <c r="O258">
        <f t="shared" ca="1" si="89"/>
        <v>205390.54617899013</v>
      </c>
      <c r="P258">
        <f t="shared" ca="1" si="94"/>
        <v>17501.530645990835</v>
      </c>
      <c r="Q258">
        <f t="shared" ca="1" si="90"/>
        <v>10590</v>
      </c>
      <c r="R258">
        <f t="shared" ca="1" si="95"/>
        <v>77223.366199062817</v>
      </c>
      <c r="S258">
        <f t="shared" ca="1" si="96"/>
        <v>25933.368971450145</v>
      </c>
      <c r="T258">
        <f t="shared" ca="1" si="97"/>
        <v>267394.899617441</v>
      </c>
      <c r="U258">
        <f t="shared" ca="1" si="98"/>
        <v>293203.91237805295</v>
      </c>
      <c r="V258">
        <f t="shared" ca="1" si="99"/>
        <v>-25809.012760611949</v>
      </c>
      <c r="X258" s="4">
        <f ca="1">IF(Table2[[#This Row],[Gnder]]="men",1,0)</f>
        <v>0</v>
      </c>
      <c r="Y258" s="5">
        <f ca="1">IF(Table2[[#This Row],[Gnder]]="women",1,0)</f>
        <v>1</v>
      </c>
      <c r="Z258" s="5"/>
      <c r="AA258" s="6"/>
      <c r="AB258" s="5"/>
      <c r="AC258" s="4">
        <f ca="1">IF(Table2[[#This Row],[field of work]]="teaching",1,0)</f>
        <v>0</v>
      </c>
      <c r="AD258" s="5">
        <f ca="1">IF(Table2[[#This Row],[field of work]]="health",1,0)</f>
        <v>0</v>
      </c>
      <c r="AE258" s="5">
        <f ca="1">IF(Table2[[#This Row],[field of work]]="IT",1,0)</f>
        <v>0</v>
      </c>
      <c r="AF258" s="5">
        <f ca="1">IF(Table2[[#This Row],[field of work]]="agriculture",1,0)</f>
        <v>1</v>
      </c>
      <c r="AG258" s="5">
        <f ca="1">IF(Table2[[#This Row],[field of work]]="contruction",1,0)</f>
        <v>0</v>
      </c>
      <c r="AH258" s="5">
        <f ca="1">IF(Table2[[#This Row],[field of work]]="genral work",1,0)</f>
        <v>0</v>
      </c>
      <c r="AI258" s="5"/>
      <c r="AJ258" s="5"/>
      <c r="AK258" s="5"/>
      <c r="AL258" s="5"/>
      <c r="AM258" s="5"/>
      <c r="AN258" s="6"/>
      <c r="AP258" s="16">
        <f t="shared" ca="1" si="91"/>
        <v>17501.530645990835</v>
      </c>
      <c r="AQ258" s="6"/>
      <c r="AR258" s="4">
        <f ca="1">IF(Table2[[#This Row],[Value of a person]]&gt;$AS$6,1,0)</f>
        <v>1</v>
      </c>
      <c r="AS258" s="5"/>
      <c r="AT258" s="5"/>
      <c r="AU258" s="6"/>
      <c r="AV258" s="23">
        <f ca="1">Table2[[#This Row],[Mortage left]]/Table2[[#This Row],[Value of house]]</f>
        <v>0.91708584648593561</v>
      </c>
      <c r="AW258" s="5">
        <f t="shared" ca="1" si="92"/>
        <v>0</v>
      </c>
      <c r="AX258" s="5"/>
      <c r="AY258" s="5"/>
      <c r="AZ258" s="4">
        <f ca="1">IF(Table2[[#This Row],[Area ]]="Area 1",Table2[[#This Row],[income]],0)</f>
        <v>0</v>
      </c>
      <c r="BA258" s="5">
        <f ca="1">IF(Table2[[#This Row],[Area ]]="Area 2",Table2[[#This Row],[income]],0)</f>
        <v>0</v>
      </c>
      <c r="BB258" s="5">
        <f ca="1">IF(Table2[[#This Row],[Area ]]="Area 3",Table2[[#This Row],[income]],0)</f>
        <v>0</v>
      </c>
      <c r="BC258" s="5">
        <f ca="1">IF(Table2[[#This Row],[Area ]]="Area 4",Table2[[#This Row],[income]],0)</f>
        <v>0</v>
      </c>
      <c r="BD258" s="5">
        <f ca="1">IF(Table2[[#This Row],[Area ]]="Area 5",Table2[[#This Row],[income]],0)</f>
        <v>44792</v>
      </c>
      <c r="BE258" s="5">
        <f ca="1">IF(Table2[[#This Row],[Area ]]="Area 6",Table2[[#This Row],[income]],0)</f>
        <v>0</v>
      </c>
      <c r="BF258" s="5">
        <f ca="1">IF(Table2[[#This Row],[Area ]]="Area 7",Table2[[#This Row],[income]],0)</f>
        <v>0</v>
      </c>
      <c r="BG258" s="5">
        <f ca="1">IF(Table2[[#This Row],[Area ]]="Area 8",Table2[[#This Row],[income]],0)</f>
        <v>0</v>
      </c>
      <c r="BH258" s="5">
        <f ca="1">IF(Table2[[#This Row],[Area ]]="Area 9",Table2[[#This Row],[income]],0)</f>
        <v>0</v>
      </c>
      <c r="BI258" s="5">
        <f ca="1">IF(Table2[[#This Row],[Area ]]="Area 10",Table2[[#This Row],[income]],0)</f>
        <v>0</v>
      </c>
      <c r="BJ258" s="5">
        <f ca="1">IF(Table2[[#This Row],[Area ]]="Area 6",Table2[[#This Row],[income]],0)</f>
        <v>0</v>
      </c>
      <c r="BK258" s="5">
        <f ca="1">IF(Table2[[#This Row],[Area ]]="Area 12",Table2[[#This Row],[income]],0)</f>
        <v>0</v>
      </c>
      <c r="BL258" s="5">
        <f ca="1">IF(Table2[[#This Row],[Area ]]="Area 13",Table2[[#This Row],[income]],0)</f>
        <v>0</v>
      </c>
      <c r="BM258" s="6">
        <f ca="1">IF(Table2[[#This Row],[Area ]]="Area 14",Table2[[#This Row],[income]],0)</f>
        <v>0</v>
      </c>
      <c r="BN258" s="4">
        <f ca="1">IF(Table2[[#This Row],[field of work]]="teaching",Table2[[#This Row],[income]],0)</f>
        <v>0</v>
      </c>
      <c r="BO258" s="5">
        <f ca="1">IF(Table2[[#This Row],[field of work]]="health",Table2[[#This Row],[income]],0)</f>
        <v>0</v>
      </c>
      <c r="BP258" s="5">
        <f ca="1">IF(Table2[[#This Row],[field of work]]="IT",Table2[[#This Row],[income]],0)</f>
        <v>0</v>
      </c>
      <c r="BQ258" s="5">
        <f ca="1">IF(Table2[[#This Row],[field of work]]="agriculture",Table2[[#This Row],[income]],0)</f>
        <v>44792</v>
      </c>
      <c r="BR258" s="5">
        <f ca="1">IF(Table2[[#This Row],[field of work]]="contruction",Table2[[#This Row],[income]],0)</f>
        <v>0</v>
      </c>
      <c r="BS258" s="6">
        <f ca="1">IF(Table2[[#This Row],[field of work]]="genral work",Table2[[#This Row],[income]],0)</f>
        <v>0</v>
      </c>
      <c r="BU258" s="4">
        <f ca="1">IF(Table2[[#This Row],[value of debts]]&gt;Table2[[#This Row],[income]],1,0)</f>
        <v>1</v>
      </c>
      <c r="BV258" s="6"/>
      <c r="BX258" s="4">
        <f ca="1">IF(Table2[[#This Row],[Net worth of person]]&gt;$BY$6,Table2[[#This Row],[age]],0)</f>
        <v>0</v>
      </c>
      <c r="BY258" s="6"/>
    </row>
    <row r="259" spans="2:77" x14ac:dyDescent="0.3">
      <c r="B259">
        <f t="shared" ca="1" si="78"/>
        <v>1</v>
      </c>
      <c r="C259" t="str">
        <f t="shared" ca="1" si="77"/>
        <v>men</v>
      </c>
      <c r="D259">
        <f t="shared" ca="1" si="79"/>
        <v>27</v>
      </c>
      <c r="E259">
        <f t="shared" ca="1" si="80"/>
        <v>2</v>
      </c>
      <c r="F259" t="str">
        <f t="shared" ca="1" si="81"/>
        <v>IT</v>
      </c>
      <c r="G259">
        <f t="shared" ca="1" si="82"/>
        <v>1</v>
      </c>
      <c r="H259">
        <f t="shared" ca="1" si="83"/>
        <v>0</v>
      </c>
      <c r="I259">
        <f t="shared" ca="1" si="84"/>
        <v>4</v>
      </c>
      <c r="J259">
        <f t="shared" ca="1" si="85"/>
        <v>1</v>
      </c>
      <c r="K259">
        <f t="shared" ca="1" si="86"/>
        <v>34168</v>
      </c>
      <c r="L259">
        <f t="shared" ca="1" si="87"/>
        <v>6</v>
      </c>
      <c r="M259" t="str">
        <f t="shared" ca="1" si="88"/>
        <v>Area 6</v>
      </c>
      <c r="N259">
        <f t="shared" ca="1" si="93"/>
        <v>205008</v>
      </c>
      <c r="O259">
        <f t="shared" ca="1" si="89"/>
        <v>44044.219354946377</v>
      </c>
      <c r="P259">
        <f t="shared" ca="1" si="94"/>
        <v>23931.608001931116</v>
      </c>
      <c r="Q259">
        <f t="shared" ca="1" si="90"/>
        <v>13621</v>
      </c>
      <c r="R259">
        <f t="shared" ca="1" si="95"/>
        <v>35959.264967434923</v>
      </c>
      <c r="S259">
        <f t="shared" ca="1" si="96"/>
        <v>27504.236260605801</v>
      </c>
      <c r="T259">
        <f t="shared" ca="1" si="97"/>
        <v>256443.84426253691</v>
      </c>
      <c r="U259">
        <f t="shared" ca="1" si="98"/>
        <v>93624.484322381293</v>
      </c>
      <c r="V259">
        <f t="shared" ca="1" si="99"/>
        <v>162819.35994015561</v>
      </c>
      <c r="X259" s="4">
        <f ca="1">IF(Table2[[#This Row],[Gnder]]="men",1,0)</f>
        <v>1</v>
      </c>
      <c r="Y259" s="5">
        <f ca="1">IF(Table2[[#This Row],[Gnder]]="women",1,0)</f>
        <v>0</v>
      </c>
      <c r="Z259" s="5"/>
      <c r="AA259" s="6"/>
      <c r="AB259" s="5"/>
      <c r="AC259" s="4">
        <f ca="1">IF(Table2[[#This Row],[field of work]]="teaching",1,0)</f>
        <v>0</v>
      </c>
      <c r="AD259" s="5">
        <f ca="1">IF(Table2[[#This Row],[field of work]]="health",1,0)</f>
        <v>0</v>
      </c>
      <c r="AE259" s="5">
        <f ca="1">IF(Table2[[#This Row],[field of work]]="IT",1,0)</f>
        <v>1</v>
      </c>
      <c r="AF259" s="5">
        <f ca="1">IF(Table2[[#This Row],[field of work]]="agriculture",1,0)</f>
        <v>0</v>
      </c>
      <c r="AG259" s="5">
        <f ca="1">IF(Table2[[#This Row],[field of work]]="contruction",1,0)</f>
        <v>0</v>
      </c>
      <c r="AH259" s="5">
        <f ca="1">IF(Table2[[#This Row],[field of work]]="genral work",1,0)</f>
        <v>0</v>
      </c>
      <c r="AI259" s="5"/>
      <c r="AJ259" s="5"/>
      <c r="AK259" s="5"/>
      <c r="AL259" s="5"/>
      <c r="AM259" s="5"/>
      <c r="AN259" s="6"/>
      <c r="AP259" s="16">
        <f t="shared" ca="1" si="91"/>
        <v>23931.608001931116</v>
      </c>
      <c r="AQ259" s="6"/>
      <c r="AR259" s="4">
        <f ca="1">IF(Table2[[#This Row],[Value of a person]]&gt;$AS$6,1,0)</f>
        <v>1</v>
      </c>
      <c r="AS259" s="5"/>
      <c r="AT259" s="5"/>
      <c r="AU259" s="6"/>
      <c r="AV259" s="23">
        <f ca="1">Table2[[#This Row],[Mortage left]]/Table2[[#This Row],[Value of house]]</f>
        <v>0.21484146645470606</v>
      </c>
      <c r="AW259" s="5">
        <f t="shared" ca="1" si="92"/>
        <v>1</v>
      </c>
      <c r="AX259" s="5"/>
      <c r="AY259" s="5"/>
      <c r="AZ259" s="4">
        <f ca="1">IF(Table2[[#This Row],[Area ]]="Area 1",Table2[[#This Row],[income]],0)</f>
        <v>0</v>
      </c>
      <c r="BA259" s="5">
        <f ca="1">IF(Table2[[#This Row],[Area ]]="Area 2",Table2[[#This Row],[income]],0)</f>
        <v>0</v>
      </c>
      <c r="BB259" s="5">
        <f ca="1">IF(Table2[[#This Row],[Area ]]="Area 3",Table2[[#This Row],[income]],0)</f>
        <v>0</v>
      </c>
      <c r="BC259" s="5">
        <f ca="1">IF(Table2[[#This Row],[Area ]]="Area 4",Table2[[#This Row],[income]],0)</f>
        <v>0</v>
      </c>
      <c r="BD259" s="5">
        <f ca="1">IF(Table2[[#This Row],[Area ]]="Area 5",Table2[[#This Row],[income]],0)</f>
        <v>0</v>
      </c>
      <c r="BE259" s="5">
        <f ca="1">IF(Table2[[#This Row],[Area ]]="Area 6",Table2[[#This Row],[income]],0)</f>
        <v>34168</v>
      </c>
      <c r="BF259" s="5">
        <f ca="1">IF(Table2[[#This Row],[Area ]]="Area 7",Table2[[#This Row],[income]],0)</f>
        <v>0</v>
      </c>
      <c r="BG259" s="5">
        <f ca="1">IF(Table2[[#This Row],[Area ]]="Area 8",Table2[[#This Row],[income]],0)</f>
        <v>0</v>
      </c>
      <c r="BH259" s="5">
        <f ca="1">IF(Table2[[#This Row],[Area ]]="Area 9",Table2[[#This Row],[income]],0)</f>
        <v>0</v>
      </c>
      <c r="BI259" s="5">
        <f ca="1">IF(Table2[[#This Row],[Area ]]="Area 10",Table2[[#This Row],[income]],0)</f>
        <v>0</v>
      </c>
      <c r="BJ259" s="5">
        <f ca="1">IF(Table2[[#This Row],[Area ]]="Area 6",Table2[[#This Row],[income]],0)</f>
        <v>34168</v>
      </c>
      <c r="BK259" s="5">
        <f ca="1">IF(Table2[[#This Row],[Area ]]="Area 12",Table2[[#This Row],[income]],0)</f>
        <v>0</v>
      </c>
      <c r="BL259" s="5">
        <f ca="1">IF(Table2[[#This Row],[Area ]]="Area 13",Table2[[#This Row],[income]],0)</f>
        <v>0</v>
      </c>
      <c r="BM259" s="6">
        <f ca="1">IF(Table2[[#This Row],[Area ]]="Area 14",Table2[[#This Row],[income]],0)</f>
        <v>0</v>
      </c>
      <c r="BN259" s="4">
        <f ca="1">IF(Table2[[#This Row],[field of work]]="teaching",Table2[[#This Row],[income]],0)</f>
        <v>0</v>
      </c>
      <c r="BO259" s="5">
        <f ca="1">IF(Table2[[#This Row],[field of work]]="health",Table2[[#This Row],[income]],0)</f>
        <v>0</v>
      </c>
      <c r="BP259" s="5">
        <f ca="1">IF(Table2[[#This Row],[field of work]]="IT",Table2[[#This Row],[income]],0)</f>
        <v>34168</v>
      </c>
      <c r="BQ259" s="5">
        <f ca="1">IF(Table2[[#This Row],[field of work]]="agriculture",Table2[[#This Row],[income]],0)</f>
        <v>0</v>
      </c>
      <c r="BR259" s="5">
        <f ca="1">IF(Table2[[#This Row],[field of work]]="contruction",Table2[[#This Row],[income]],0)</f>
        <v>0</v>
      </c>
      <c r="BS259" s="6">
        <f ca="1">IF(Table2[[#This Row],[field of work]]="genral work",Table2[[#This Row],[income]],0)</f>
        <v>0</v>
      </c>
      <c r="BU259" s="4">
        <f ca="1">IF(Table2[[#This Row],[value of debts]]&gt;Table2[[#This Row],[income]],1,0)</f>
        <v>1</v>
      </c>
      <c r="BV259" s="6"/>
      <c r="BX259" s="4">
        <f ca="1">IF(Table2[[#This Row],[Net worth of person]]&gt;$BY$6,Table2[[#This Row],[age]],0)</f>
        <v>27</v>
      </c>
      <c r="BY259" s="6"/>
    </row>
    <row r="260" spans="2:77" x14ac:dyDescent="0.3">
      <c r="B260">
        <f t="shared" ca="1" si="78"/>
        <v>1</v>
      </c>
      <c r="C260" t="str">
        <f t="shared" ca="1" si="77"/>
        <v>men</v>
      </c>
      <c r="D260">
        <f t="shared" ca="1" si="79"/>
        <v>32</v>
      </c>
      <c r="E260">
        <f t="shared" ca="1" si="80"/>
        <v>6</v>
      </c>
      <c r="F260" t="str">
        <f t="shared" ca="1" si="81"/>
        <v>contruction</v>
      </c>
      <c r="G260">
        <f t="shared" ca="1" si="82"/>
        <v>1</v>
      </c>
      <c r="H260">
        <f t="shared" ca="1" si="83"/>
        <v>0</v>
      </c>
      <c r="I260">
        <f t="shared" ca="1" si="84"/>
        <v>4</v>
      </c>
      <c r="J260">
        <f t="shared" ca="1" si="85"/>
        <v>2</v>
      </c>
      <c r="K260">
        <f t="shared" ca="1" si="86"/>
        <v>51173</v>
      </c>
      <c r="L260">
        <f t="shared" ca="1" si="87"/>
        <v>10</v>
      </c>
      <c r="M260" t="str">
        <f t="shared" ca="1" si="88"/>
        <v>Area 10</v>
      </c>
      <c r="N260">
        <f t="shared" ca="1" si="93"/>
        <v>307038</v>
      </c>
      <c r="O260">
        <f t="shared" ca="1" si="89"/>
        <v>192503.11244303142</v>
      </c>
      <c r="P260">
        <f t="shared" ca="1" si="94"/>
        <v>21415.154319340574</v>
      </c>
      <c r="Q260">
        <f t="shared" ca="1" si="90"/>
        <v>13419</v>
      </c>
      <c r="R260">
        <f t="shared" ca="1" si="95"/>
        <v>57279.15620215064</v>
      </c>
      <c r="S260">
        <f t="shared" ca="1" si="96"/>
        <v>16026.108323059299</v>
      </c>
      <c r="T260">
        <f t="shared" ca="1" si="97"/>
        <v>344479.26264239987</v>
      </c>
      <c r="U260">
        <f t="shared" ca="1" si="98"/>
        <v>263201.26864518208</v>
      </c>
      <c r="V260">
        <f t="shared" ca="1" si="99"/>
        <v>81277.993997217796</v>
      </c>
      <c r="X260" s="4">
        <f ca="1">IF(Table2[[#This Row],[Gnder]]="men",1,0)</f>
        <v>1</v>
      </c>
      <c r="Y260" s="5">
        <f ca="1">IF(Table2[[#This Row],[Gnder]]="women",1,0)</f>
        <v>0</v>
      </c>
      <c r="Z260" s="5"/>
      <c r="AA260" s="6"/>
      <c r="AB260" s="5"/>
      <c r="AC260" s="4">
        <f ca="1">IF(Table2[[#This Row],[field of work]]="teaching",1,0)</f>
        <v>0</v>
      </c>
      <c r="AD260" s="5">
        <f ca="1">IF(Table2[[#This Row],[field of work]]="health",1,0)</f>
        <v>0</v>
      </c>
      <c r="AE260" s="5">
        <f ca="1">IF(Table2[[#This Row],[field of work]]="IT",1,0)</f>
        <v>0</v>
      </c>
      <c r="AF260" s="5">
        <f ca="1">IF(Table2[[#This Row],[field of work]]="agriculture",1,0)</f>
        <v>0</v>
      </c>
      <c r="AG260" s="5">
        <f ca="1">IF(Table2[[#This Row],[field of work]]="contruction",1,0)</f>
        <v>1</v>
      </c>
      <c r="AH260" s="5">
        <f ca="1">IF(Table2[[#This Row],[field of work]]="genral work",1,0)</f>
        <v>0</v>
      </c>
      <c r="AI260" s="5"/>
      <c r="AJ260" s="5"/>
      <c r="AK260" s="5"/>
      <c r="AL260" s="5"/>
      <c r="AM260" s="5"/>
      <c r="AN260" s="6"/>
      <c r="AP260" s="16">
        <f t="shared" ca="1" si="91"/>
        <v>10707.577159670287</v>
      </c>
      <c r="AQ260" s="6"/>
      <c r="AR260" s="4">
        <f ca="1">IF(Table2[[#This Row],[Value of a person]]&gt;$AS$6,1,0)</f>
        <v>1</v>
      </c>
      <c r="AS260" s="5"/>
      <c r="AT260" s="5"/>
      <c r="AU260" s="6"/>
      <c r="AV260" s="23">
        <f ca="1">Table2[[#This Row],[Mortage left]]/Table2[[#This Row],[Value of house]]</f>
        <v>0.62696836366518616</v>
      </c>
      <c r="AW260" s="5">
        <f t="shared" ca="1" si="92"/>
        <v>0</v>
      </c>
      <c r="AX260" s="5"/>
      <c r="AY260" s="5"/>
      <c r="AZ260" s="4">
        <f ca="1">IF(Table2[[#This Row],[Area ]]="Area 1",Table2[[#This Row],[income]],0)</f>
        <v>0</v>
      </c>
      <c r="BA260" s="5">
        <f ca="1">IF(Table2[[#This Row],[Area ]]="Area 2",Table2[[#This Row],[income]],0)</f>
        <v>0</v>
      </c>
      <c r="BB260" s="5">
        <f ca="1">IF(Table2[[#This Row],[Area ]]="Area 3",Table2[[#This Row],[income]],0)</f>
        <v>0</v>
      </c>
      <c r="BC260" s="5">
        <f ca="1">IF(Table2[[#This Row],[Area ]]="Area 4",Table2[[#This Row],[income]],0)</f>
        <v>0</v>
      </c>
      <c r="BD260" s="5">
        <f ca="1">IF(Table2[[#This Row],[Area ]]="Area 5",Table2[[#This Row],[income]],0)</f>
        <v>0</v>
      </c>
      <c r="BE260" s="5">
        <f ca="1">IF(Table2[[#This Row],[Area ]]="Area 6",Table2[[#This Row],[income]],0)</f>
        <v>0</v>
      </c>
      <c r="BF260" s="5">
        <f ca="1">IF(Table2[[#This Row],[Area ]]="Area 7",Table2[[#This Row],[income]],0)</f>
        <v>0</v>
      </c>
      <c r="BG260" s="5">
        <f ca="1">IF(Table2[[#This Row],[Area ]]="Area 8",Table2[[#This Row],[income]],0)</f>
        <v>0</v>
      </c>
      <c r="BH260" s="5">
        <f ca="1">IF(Table2[[#This Row],[Area ]]="Area 9",Table2[[#This Row],[income]],0)</f>
        <v>0</v>
      </c>
      <c r="BI260" s="5">
        <f ca="1">IF(Table2[[#This Row],[Area ]]="Area 10",Table2[[#This Row],[income]],0)</f>
        <v>51173</v>
      </c>
      <c r="BJ260" s="5">
        <f ca="1">IF(Table2[[#This Row],[Area ]]="Area 6",Table2[[#This Row],[income]],0)</f>
        <v>0</v>
      </c>
      <c r="BK260" s="5">
        <f ca="1">IF(Table2[[#This Row],[Area ]]="Area 12",Table2[[#This Row],[income]],0)</f>
        <v>0</v>
      </c>
      <c r="BL260" s="5">
        <f ca="1">IF(Table2[[#This Row],[Area ]]="Area 13",Table2[[#This Row],[income]],0)</f>
        <v>0</v>
      </c>
      <c r="BM260" s="6">
        <f ca="1">IF(Table2[[#This Row],[Area ]]="Area 14",Table2[[#This Row],[income]],0)</f>
        <v>0</v>
      </c>
      <c r="BN260" s="4">
        <f ca="1">IF(Table2[[#This Row],[field of work]]="teaching",Table2[[#This Row],[income]],0)</f>
        <v>0</v>
      </c>
      <c r="BO260" s="5">
        <f ca="1">IF(Table2[[#This Row],[field of work]]="health",Table2[[#This Row],[income]],0)</f>
        <v>0</v>
      </c>
      <c r="BP260" s="5">
        <f ca="1">IF(Table2[[#This Row],[field of work]]="IT",Table2[[#This Row],[income]],0)</f>
        <v>0</v>
      </c>
      <c r="BQ260" s="5">
        <f ca="1">IF(Table2[[#This Row],[field of work]]="agriculture",Table2[[#This Row],[income]],0)</f>
        <v>0</v>
      </c>
      <c r="BR260" s="5">
        <f ca="1">IF(Table2[[#This Row],[field of work]]="contruction",Table2[[#This Row],[income]],0)</f>
        <v>51173</v>
      </c>
      <c r="BS260" s="6">
        <f ca="1">IF(Table2[[#This Row],[field of work]]="genral work",Table2[[#This Row],[income]],0)</f>
        <v>0</v>
      </c>
      <c r="BU260" s="4">
        <f ca="1">IF(Table2[[#This Row],[value of debts]]&gt;Table2[[#This Row],[income]],1,0)</f>
        <v>1</v>
      </c>
      <c r="BV260" s="6"/>
      <c r="BX260" s="4">
        <f ca="1">IF(Table2[[#This Row],[Net worth of person]]&gt;$BY$6,Table2[[#This Row],[age]],0)</f>
        <v>0</v>
      </c>
      <c r="BY260" s="6"/>
    </row>
    <row r="261" spans="2:77" x14ac:dyDescent="0.3">
      <c r="B261">
        <f t="shared" ca="1" si="78"/>
        <v>1</v>
      </c>
      <c r="C261" t="str">
        <f t="shared" ca="1" si="77"/>
        <v>men</v>
      </c>
      <c r="D261">
        <f t="shared" ca="1" si="79"/>
        <v>44</v>
      </c>
      <c r="E261">
        <f t="shared" ca="1" si="80"/>
        <v>4</v>
      </c>
      <c r="F261" t="str">
        <f t="shared" ca="1" si="81"/>
        <v>genral work</v>
      </c>
      <c r="G261">
        <f t="shared" ca="1" si="82"/>
        <v>5</v>
      </c>
      <c r="H261">
        <f t="shared" ca="1" si="83"/>
        <v>0</v>
      </c>
      <c r="I261">
        <f t="shared" ca="1" si="84"/>
        <v>0</v>
      </c>
      <c r="J261">
        <f t="shared" ca="1" si="85"/>
        <v>2</v>
      </c>
      <c r="K261">
        <f t="shared" ca="1" si="86"/>
        <v>36793</v>
      </c>
      <c r="L261">
        <f t="shared" ca="1" si="87"/>
        <v>9</v>
      </c>
      <c r="M261" t="str">
        <f t="shared" ca="1" si="88"/>
        <v>Area 9</v>
      </c>
      <c r="N261">
        <f t="shared" ca="1" si="93"/>
        <v>147172</v>
      </c>
      <c r="O261">
        <f t="shared" ca="1" si="89"/>
        <v>67846.75848243924</v>
      </c>
      <c r="P261">
        <f t="shared" ca="1" si="94"/>
        <v>64574.59206359669</v>
      </c>
      <c r="Q261">
        <f t="shared" ca="1" si="90"/>
        <v>681</v>
      </c>
      <c r="R261">
        <f t="shared" ca="1" si="95"/>
        <v>57926.812176597763</v>
      </c>
      <c r="S261">
        <f t="shared" ca="1" si="96"/>
        <v>33913.666379947121</v>
      </c>
      <c r="T261">
        <f t="shared" ca="1" si="97"/>
        <v>245660.25844354383</v>
      </c>
      <c r="U261">
        <f t="shared" ca="1" si="98"/>
        <v>126454.57065903701</v>
      </c>
      <c r="V261">
        <f t="shared" ca="1" si="99"/>
        <v>119205.68778450682</v>
      </c>
      <c r="X261" s="4">
        <f ca="1">IF(Table2[[#This Row],[Gnder]]="men",1,0)</f>
        <v>1</v>
      </c>
      <c r="Y261" s="5">
        <f ca="1">IF(Table2[[#This Row],[Gnder]]="women",1,0)</f>
        <v>0</v>
      </c>
      <c r="Z261" s="5"/>
      <c r="AA261" s="6"/>
      <c r="AB261" s="5"/>
      <c r="AC261" s="4">
        <f ca="1">IF(Table2[[#This Row],[field of work]]="teaching",1,0)</f>
        <v>0</v>
      </c>
      <c r="AD261" s="5">
        <f ca="1">IF(Table2[[#This Row],[field of work]]="health",1,0)</f>
        <v>0</v>
      </c>
      <c r="AE261" s="5">
        <f ca="1">IF(Table2[[#This Row],[field of work]]="IT",1,0)</f>
        <v>0</v>
      </c>
      <c r="AF261" s="5">
        <f ca="1">IF(Table2[[#This Row],[field of work]]="agriculture",1,0)</f>
        <v>0</v>
      </c>
      <c r="AG261" s="5">
        <f ca="1">IF(Table2[[#This Row],[field of work]]="contruction",1,0)</f>
        <v>0</v>
      </c>
      <c r="AH261" s="5">
        <f ca="1">IF(Table2[[#This Row],[field of work]]="genral work",1,0)</f>
        <v>1</v>
      </c>
      <c r="AI261" s="5"/>
      <c r="AJ261" s="5"/>
      <c r="AK261" s="5"/>
      <c r="AL261" s="5"/>
      <c r="AM261" s="5"/>
      <c r="AN261" s="6"/>
      <c r="AP261" s="16">
        <f t="shared" ca="1" si="91"/>
        <v>32287.296031798345</v>
      </c>
      <c r="AQ261" s="6"/>
      <c r="AR261" s="4">
        <f ca="1">IF(Table2[[#This Row],[Value of a person]]&gt;$AS$6,1,0)</f>
        <v>1</v>
      </c>
      <c r="AS261" s="5"/>
      <c r="AT261" s="5"/>
      <c r="AU261" s="6"/>
      <c r="AV261" s="23">
        <f ca="1">Table2[[#This Row],[Mortage left]]/Table2[[#This Row],[Value of house]]</f>
        <v>0.46100316964123095</v>
      </c>
      <c r="AW261" s="5">
        <f t="shared" ca="1" si="92"/>
        <v>0</v>
      </c>
      <c r="AX261" s="5"/>
      <c r="AY261" s="5"/>
      <c r="AZ261" s="4">
        <f ca="1">IF(Table2[[#This Row],[Area ]]="Area 1",Table2[[#This Row],[income]],0)</f>
        <v>0</v>
      </c>
      <c r="BA261" s="5">
        <f ca="1">IF(Table2[[#This Row],[Area ]]="Area 2",Table2[[#This Row],[income]],0)</f>
        <v>0</v>
      </c>
      <c r="BB261" s="5">
        <f ca="1">IF(Table2[[#This Row],[Area ]]="Area 3",Table2[[#This Row],[income]],0)</f>
        <v>0</v>
      </c>
      <c r="BC261" s="5">
        <f ca="1">IF(Table2[[#This Row],[Area ]]="Area 4",Table2[[#This Row],[income]],0)</f>
        <v>0</v>
      </c>
      <c r="BD261" s="5">
        <f ca="1">IF(Table2[[#This Row],[Area ]]="Area 5",Table2[[#This Row],[income]],0)</f>
        <v>0</v>
      </c>
      <c r="BE261" s="5">
        <f ca="1">IF(Table2[[#This Row],[Area ]]="Area 6",Table2[[#This Row],[income]],0)</f>
        <v>0</v>
      </c>
      <c r="BF261" s="5">
        <f ca="1">IF(Table2[[#This Row],[Area ]]="Area 7",Table2[[#This Row],[income]],0)</f>
        <v>0</v>
      </c>
      <c r="BG261" s="5">
        <f ca="1">IF(Table2[[#This Row],[Area ]]="Area 8",Table2[[#This Row],[income]],0)</f>
        <v>0</v>
      </c>
      <c r="BH261" s="5">
        <f ca="1">IF(Table2[[#This Row],[Area ]]="Area 9",Table2[[#This Row],[income]],0)</f>
        <v>36793</v>
      </c>
      <c r="BI261" s="5">
        <f ca="1">IF(Table2[[#This Row],[Area ]]="Area 10",Table2[[#This Row],[income]],0)</f>
        <v>0</v>
      </c>
      <c r="BJ261" s="5">
        <f ca="1">IF(Table2[[#This Row],[Area ]]="Area 6",Table2[[#This Row],[income]],0)</f>
        <v>0</v>
      </c>
      <c r="BK261" s="5">
        <f ca="1">IF(Table2[[#This Row],[Area ]]="Area 12",Table2[[#This Row],[income]],0)</f>
        <v>0</v>
      </c>
      <c r="BL261" s="5">
        <f ca="1">IF(Table2[[#This Row],[Area ]]="Area 13",Table2[[#This Row],[income]],0)</f>
        <v>0</v>
      </c>
      <c r="BM261" s="6">
        <f ca="1">IF(Table2[[#This Row],[Area ]]="Area 14",Table2[[#This Row],[income]],0)</f>
        <v>0</v>
      </c>
      <c r="BN261" s="4">
        <f ca="1">IF(Table2[[#This Row],[field of work]]="teaching",Table2[[#This Row],[income]],0)</f>
        <v>0</v>
      </c>
      <c r="BO261" s="5">
        <f ca="1">IF(Table2[[#This Row],[field of work]]="health",Table2[[#This Row],[income]],0)</f>
        <v>0</v>
      </c>
      <c r="BP261" s="5">
        <f ca="1">IF(Table2[[#This Row],[field of work]]="IT",Table2[[#This Row],[income]],0)</f>
        <v>0</v>
      </c>
      <c r="BQ261" s="5">
        <f ca="1">IF(Table2[[#This Row],[field of work]]="agriculture",Table2[[#This Row],[income]],0)</f>
        <v>0</v>
      </c>
      <c r="BR261" s="5">
        <f ca="1">IF(Table2[[#This Row],[field of work]]="contruction",Table2[[#This Row],[income]],0)</f>
        <v>0</v>
      </c>
      <c r="BS261" s="6">
        <f ca="1">IF(Table2[[#This Row],[field of work]]="genral work",Table2[[#This Row],[income]],0)</f>
        <v>36793</v>
      </c>
      <c r="BU261" s="4">
        <f ca="1">IF(Table2[[#This Row],[value of debts]]&gt;Table2[[#This Row],[income]],1,0)</f>
        <v>1</v>
      </c>
      <c r="BV261" s="6"/>
      <c r="BX261" s="4">
        <f ca="1">IF(Table2[[#This Row],[Net worth of person]]&gt;$BY$6,Table2[[#This Row],[age]],0)</f>
        <v>44</v>
      </c>
      <c r="BY261" s="6"/>
    </row>
    <row r="262" spans="2:77" x14ac:dyDescent="0.3">
      <c r="B262">
        <f t="shared" ca="1" si="78"/>
        <v>1</v>
      </c>
      <c r="C262" t="str">
        <f t="shared" ca="1" si="77"/>
        <v>men</v>
      </c>
      <c r="D262">
        <f t="shared" ca="1" si="79"/>
        <v>33</v>
      </c>
      <c r="E262">
        <f t="shared" ca="1" si="80"/>
        <v>4</v>
      </c>
      <c r="F262" t="str">
        <f t="shared" ca="1" si="81"/>
        <v>genral work</v>
      </c>
      <c r="G262">
        <f t="shared" ca="1" si="82"/>
        <v>1</v>
      </c>
      <c r="H262">
        <f t="shared" ca="1" si="83"/>
        <v>0</v>
      </c>
      <c r="I262">
        <f t="shared" ca="1" si="84"/>
        <v>3</v>
      </c>
      <c r="J262">
        <f t="shared" ca="1" si="85"/>
        <v>1</v>
      </c>
      <c r="K262">
        <f t="shared" ca="1" si="86"/>
        <v>66492</v>
      </c>
      <c r="L262">
        <f t="shared" ca="1" si="87"/>
        <v>6</v>
      </c>
      <c r="M262" t="str">
        <f t="shared" ca="1" si="88"/>
        <v>Area 6</v>
      </c>
      <c r="N262">
        <f t="shared" ca="1" si="93"/>
        <v>332460</v>
      </c>
      <c r="O262">
        <f t="shared" ca="1" si="89"/>
        <v>160093.93149712496</v>
      </c>
      <c r="P262">
        <f t="shared" ca="1" si="94"/>
        <v>26087.307354592085</v>
      </c>
      <c r="Q262">
        <f t="shared" ca="1" si="90"/>
        <v>18363</v>
      </c>
      <c r="R262">
        <f t="shared" ca="1" si="95"/>
        <v>65082.534011063814</v>
      </c>
      <c r="S262">
        <f t="shared" ca="1" si="96"/>
        <v>93012.617227750845</v>
      </c>
      <c r="T262">
        <f t="shared" ca="1" si="97"/>
        <v>451559.92458234291</v>
      </c>
      <c r="U262">
        <f t="shared" ca="1" si="98"/>
        <v>243539.46550818876</v>
      </c>
      <c r="V262">
        <f t="shared" ca="1" si="99"/>
        <v>208020.45907415415</v>
      </c>
      <c r="X262" s="4">
        <f ca="1">IF(Table2[[#This Row],[Gnder]]="men",1,0)</f>
        <v>1</v>
      </c>
      <c r="Y262" s="5">
        <f ca="1">IF(Table2[[#This Row],[Gnder]]="women",1,0)</f>
        <v>0</v>
      </c>
      <c r="Z262" s="5"/>
      <c r="AA262" s="6"/>
      <c r="AB262" s="5"/>
      <c r="AC262" s="4">
        <f ca="1">IF(Table2[[#This Row],[field of work]]="teaching",1,0)</f>
        <v>0</v>
      </c>
      <c r="AD262" s="5">
        <f ca="1">IF(Table2[[#This Row],[field of work]]="health",1,0)</f>
        <v>0</v>
      </c>
      <c r="AE262" s="5">
        <f ca="1">IF(Table2[[#This Row],[field of work]]="IT",1,0)</f>
        <v>0</v>
      </c>
      <c r="AF262" s="5">
        <f ca="1">IF(Table2[[#This Row],[field of work]]="agriculture",1,0)</f>
        <v>0</v>
      </c>
      <c r="AG262" s="5">
        <f ca="1">IF(Table2[[#This Row],[field of work]]="contruction",1,0)</f>
        <v>0</v>
      </c>
      <c r="AH262" s="5">
        <f ca="1">IF(Table2[[#This Row],[field of work]]="genral work",1,0)</f>
        <v>1</v>
      </c>
      <c r="AI262" s="5"/>
      <c r="AJ262" s="5"/>
      <c r="AK262" s="5"/>
      <c r="AL262" s="5"/>
      <c r="AM262" s="5"/>
      <c r="AN262" s="6"/>
      <c r="AP262" s="16">
        <f t="shared" ca="1" si="91"/>
        <v>26087.307354592085</v>
      </c>
      <c r="AQ262" s="6"/>
      <c r="AR262" s="4">
        <f ca="1">IF(Table2[[#This Row],[Value of a person]]&gt;$AS$6,1,0)</f>
        <v>1</v>
      </c>
      <c r="AS262" s="5"/>
      <c r="AT262" s="5"/>
      <c r="AU262" s="6"/>
      <c r="AV262" s="23">
        <f ca="1">Table2[[#This Row],[Mortage left]]/Table2[[#This Row],[Value of house]]</f>
        <v>0.48154343829972013</v>
      </c>
      <c r="AW262" s="5">
        <f t="shared" ca="1" si="92"/>
        <v>0</v>
      </c>
      <c r="AX262" s="5"/>
      <c r="AY262" s="5"/>
      <c r="AZ262" s="4">
        <f ca="1">IF(Table2[[#This Row],[Area ]]="Area 1",Table2[[#This Row],[income]],0)</f>
        <v>0</v>
      </c>
      <c r="BA262" s="5">
        <f ca="1">IF(Table2[[#This Row],[Area ]]="Area 2",Table2[[#This Row],[income]],0)</f>
        <v>0</v>
      </c>
      <c r="BB262" s="5">
        <f ca="1">IF(Table2[[#This Row],[Area ]]="Area 3",Table2[[#This Row],[income]],0)</f>
        <v>0</v>
      </c>
      <c r="BC262" s="5">
        <f ca="1">IF(Table2[[#This Row],[Area ]]="Area 4",Table2[[#This Row],[income]],0)</f>
        <v>0</v>
      </c>
      <c r="BD262" s="5">
        <f ca="1">IF(Table2[[#This Row],[Area ]]="Area 5",Table2[[#This Row],[income]],0)</f>
        <v>0</v>
      </c>
      <c r="BE262" s="5">
        <f ca="1">IF(Table2[[#This Row],[Area ]]="Area 6",Table2[[#This Row],[income]],0)</f>
        <v>66492</v>
      </c>
      <c r="BF262" s="5">
        <f ca="1">IF(Table2[[#This Row],[Area ]]="Area 7",Table2[[#This Row],[income]],0)</f>
        <v>0</v>
      </c>
      <c r="BG262" s="5">
        <f ca="1">IF(Table2[[#This Row],[Area ]]="Area 8",Table2[[#This Row],[income]],0)</f>
        <v>0</v>
      </c>
      <c r="BH262" s="5">
        <f ca="1">IF(Table2[[#This Row],[Area ]]="Area 9",Table2[[#This Row],[income]],0)</f>
        <v>0</v>
      </c>
      <c r="BI262" s="5">
        <f ca="1">IF(Table2[[#This Row],[Area ]]="Area 10",Table2[[#This Row],[income]],0)</f>
        <v>0</v>
      </c>
      <c r="BJ262" s="5">
        <f ca="1">IF(Table2[[#This Row],[Area ]]="Area 6",Table2[[#This Row],[income]],0)</f>
        <v>66492</v>
      </c>
      <c r="BK262" s="5">
        <f ca="1">IF(Table2[[#This Row],[Area ]]="Area 12",Table2[[#This Row],[income]],0)</f>
        <v>0</v>
      </c>
      <c r="BL262" s="5">
        <f ca="1">IF(Table2[[#This Row],[Area ]]="Area 13",Table2[[#This Row],[income]],0)</f>
        <v>0</v>
      </c>
      <c r="BM262" s="6">
        <f ca="1">IF(Table2[[#This Row],[Area ]]="Area 14",Table2[[#This Row],[income]],0)</f>
        <v>0</v>
      </c>
      <c r="BN262" s="4">
        <f ca="1">IF(Table2[[#This Row],[field of work]]="teaching",Table2[[#This Row],[income]],0)</f>
        <v>0</v>
      </c>
      <c r="BO262" s="5">
        <f ca="1">IF(Table2[[#This Row],[field of work]]="health",Table2[[#This Row],[income]],0)</f>
        <v>0</v>
      </c>
      <c r="BP262" s="5">
        <f ca="1">IF(Table2[[#This Row],[field of work]]="IT",Table2[[#This Row],[income]],0)</f>
        <v>0</v>
      </c>
      <c r="BQ262" s="5">
        <f ca="1">IF(Table2[[#This Row],[field of work]]="agriculture",Table2[[#This Row],[income]],0)</f>
        <v>0</v>
      </c>
      <c r="BR262" s="5">
        <f ca="1">IF(Table2[[#This Row],[field of work]]="contruction",Table2[[#This Row],[income]],0)</f>
        <v>0</v>
      </c>
      <c r="BS262" s="6">
        <f ca="1">IF(Table2[[#This Row],[field of work]]="genral work",Table2[[#This Row],[income]],0)</f>
        <v>66492</v>
      </c>
      <c r="BU262" s="4">
        <f ca="1">IF(Table2[[#This Row],[value of debts]]&gt;Table2[[#This Row],[income]],1,0)</f>
        <v>1</v>
      </c>
      <c r="BV262" s="6"/>
      <c r="BX262" s="4">
        <f ca="1">IF(Table2[[#This Row],[Net worth of person]]&gt;$BY$6,Table2[[#This Row],[age]],0)</f>
        <v>33</v>
      </c>
      <c r="BY262" s="6"/>
    </row>
    <row r="263" spans="2:77" x14ac:dyDescent="0.3">
      <c r="B263">
        <f t="shared" ca="1" si="78"/>
        <v>2</v>
      </c>
      <c r="C263" t="str">
        <f t="shared" ref="C263:C326" ca="1" si="100">IF(B263=1,"men","women")</f>
        <v>women</v>
      </c>
      <c r="D263">
        <f t="shared" ca="1" si="79"/>
        <v>36</v>
      </c>
      <c r="E263">
        <f t="shared" ca="1" si="80"/>
        <v>4</v>
      </c>
      <c r="F263" t="str">
        <f t="shared" ca="1" si="81"/>
        <v>genral work</v>
      </c>
      <c r="G263">
        <f t="shared" ca="1" si="82"/>
        <v>5</v>
      </c>
      <c r="H263">
        <f t="shared" ca="1" si="83"/>
        <v>0</v>
      </c>
      <c r="I263">
        <f t="shared" ca="1" si="84"/>
        <v>1</v>
      </c>
      <c r="J263">
        <f t="shared" ca="1" si="85"/>
        <v>2</v>
      </c>
      <c r="K263">
        <f t="shared" ca="1" si="86"/>
        <v>35670</v>
      </c>
      <c r="L263">
        <f t="shared" ca="1" si="87"/>
        <v>2</v>
      </c>
      <c r="M263" t="str">
        <f t="shared" ca="1" si="88"/>
        <v>Area 2</v>
      </c>
      <c r="N263">
        <f t="shared" ca="1" si="93"/>
        <v>214020</v>
      </c>
      <c r="O263">
        <f t="shared" ca="1" si="89"/>
        <v>173175.13068882309</v>
      </c>
      <c r="P263">
        <f t="shared" ca="1" si="94"/>
        <v>38815.118554329987</v>
      </c>
      <c r="Q263">
        <f t="shared" ca="1" si="90"/>
        <v>31129</v>
      </c>
      <c r="R263">
        <f t="shared" ca="1" si="95"/>
        <v>14759.58708205973</v>
      </c>
      <c r="S263">
        <f t="shared" ca="1" si="96"/>
        <v>22868.343457621639</v>
      </c>
      <c r="T263">
        <f t="shared" ca="1" si="97"/>
        <v>275703.4620119516</v>
      </c>
      <c r="U263">
        <f t="shared" ca="1" si="98"/>
        <v>219063.71777088282</v>
      </c>
      <c r="V263">
        <f t="shared" ca="1" si="99"/>
        <v>56639.74424106878</v>
      </c>
      <c r="X263" s="4">
        <f ca="1">IF(Table2[[#This Row],[Gnder]]="men",1,0)</f>
        <v>0</v>
      </c>
      <c r="Y263" s="5">
        <f ca="1">IF(Table2[[#This Row],[Gnder]]="women",1,0)</f>
        <v>1</v>
      </c>
      <c r="Z263" s="5"/>
      <c r="AA263" s="6"/>
      <c r="AB263" s="5"/>
      <c r="AC263" s="4">
        <f ca="1">IF(Table2[[#This Row],[field of work]]="teaching",1,0)</f>
        <v>0</v>
      </c>
      <c r="AD263" s="5">
        <f ca="1">IF(Table2[[#This Row],[field of work]]="health",1,0)</f>
        <v>0</v>
      </c>
      <c r="AE263" s="5">
        <f ca="1">IF(Table2[[#This Row],[field of work]]="IT",1,0)</f>
        <v>0</v>
      </c>
      <c r="AF263" s="5">
        <f ca="1">IF(Table2[[#This Row],[field of work]]="agriculture",1,0)</f>
        <v>0</v>
      </c>
      <c r="AG263" s="5">
        <f ca="1">IF(Table2[[#This Row],[field of work]]="contruction",1,0)</f>
        <v>0</v>
      </c>
      <c r="AH263" s="5">
        <f ca="1">IF(Table2[[#This Row],[field of work]]="genral work",1,0)</f>
        <v>1</v>
      </c>
      <c r="AI263" s="5"/>
      <c r="AJ263" s="5"/>
      <c r="AK263" s="5"/>
      <c r="AL263" s="5"/>
      <c r="AM263" s="5"/>
      <c r="AN263" s="6"/>
      <c r="AP263" s="16">
        <f t="shared" ca="1" si="91"/>
        <v>19407.559277164994</v>
      </c>
      <c r="AQ263" s="6"/>
      <c r="AR263" s="4">
        <f ca="1">IF(Table2[[#This Row],[Value of a person]]&gt;$AS$6,1,0)</f>
        <v>1</v>
      </c>
      <c r="AS263" s="5"/>
      <c r="AT263" s="5"/>
      <c r="AU263" s="6"/>
      <c r="AV263" s="23">
        <f ca="1">Table2[[#This Row],[Mortage left]]/Table2[[#This Row],[Value of house]]</f>
        <v>0.80915396079255719</v>
      </c>
      <c r="AW263" s="5">
        <f t="shared" ca="1" si="92"/>
        <v>0</v>
      </c>
      <c r="AX263" s="5"/>
      <c r="AY263" s="5"/>
      <c r="AZ263" s="4">
        <f ca="1">IF(Table2[[#This Row],[Area ]]="Area 1",Table2[[#This Row],[income]],0)</f>
        <v>0</v>
      </c>
      <c r="BA263" s="5">
        <f ca="1">IF(Table2[[#This Row],[Area ]]="Area 2",Table2[[#This Row],[income]],0)</f>
        <v>35670</v>
      </c>
      <c r="BB263" s="5">
        <f ca="1">IF(Table2[[#This Row],[Area ]]="Area 3",Table2[[#This Row],[income]],0)</f>
        <v>0</v>
      </c>
      <c r="BC263" s="5">
        <f ca="1">IF(Table2[[#This Row],[Area ]]="Area 4",Table2[[#This Row],[income]],0)</f>
        <v>0</v>
      </c>
      <c r="BD263" s="5">
        <f ca="1">IF(Table2[[#This Row],[Area ]]="Area 5",Table2[[#This Row],[income]],0)</f>
        <v>0</v>
      </c>
      <c r="BE263" s="5">
        <f ca="1">IF(Table2[[#This Row],[Area ]]="Area 6",Table2[[#This Row],[income]],0)</f>
        <v>0</v>
      </c>
      <c r="BF263" s="5">
        <f ca="1">IF(Table2[[#This Row],[Area ]]="Area 7",Table2[[#This Row],[income]],0)</f>
        <v>0</v>
      </c>
      <c r="BG263" s="5">
        <f ca="1">IF(Table2[[#This Row],[Area ]]="Area 8",Table2[[#This Row],[income]],0)</f>
        <v>0</v>
      </c>
      <c r="BH263" s="5">
        <f ca="1">IF(Table2[[#This Row],[Area ]]="Area 9",Table2[[#This Row],[income]],0)</f>
        <v>0</v>
      </c>
      <c r="BI263" s="5">
        <f ca="1">IF(Table2[[#This Row],[Area ]]="Area 10",Table2[[#This Row],[income]],0)</f>
        <v>0</v>
      </c>
      <c r="BJ263" s="5">
        <f ca="1">IF(Table2[[#This Row],[Area ]]="Area 6",Table2[[#This Row],[income]],0)</f>
        <v>0</v>
      </c>
      <c r="BK263" s="5">
        <f ca="1">IF(Table2[[#This Row],[Area ]]="Area 12",Table2[[#This Row],[income]],0)</f>
        <v>0</v>
      </c>
      <c r="BL263" s="5">
        <f ca="1">IF(Table2[[#This Row],[Area ]]="Area 13",Table2[[#This Row],[income]],0)</f>
        <v>0</v>
      </c>
      <c r="BM263" s="6">
        <f ca="1">IF(Table2[[#This Row],[Area ]]="Area 14",Table2[[#This Row],[income]],0)</f>
        <v>0</v>
      </c>
      <c r="BN263" s="4">
        <f ca="1">IF(Table2[[#This Row],[field of work]]="teaching",Table2[[#This Row],[income]],0)</f>
        <v>0</v>
      </c>
      <c r="BO263" s="5">
        <f ca="1">IF(Table2[[#This Row],[field of work]]="health",Table2[[#This Row],[income]],0)</f>
        <v>0</v>
      </c>
      <c r="BP263" s="5">
        <f ca="1">IF(Table2[[#This Row],[field of work]]="IT",Table2[[#This Row],[income]],0)</f>
        <v>0</v>
      </c>
      <c r="BQ263" s="5">
        <f ca="1">IF(Table2[[#This Row],[field of work]]="agriculture",Table2[[#This Row],[income]],0)</f>
        <v>0</v>
      </c>
      <c r="BR263" s="5">
        <f ca="1">IF(Table2[[#This Row],[field of work]]="contruction",Table2[[#This Row],[income]],0)</f>
        <v>0</v>
      </c>
      <c r="BS263" s="6">
        <f ca="1">IF(Table2[[#This Row],[field of work]]="genral work",Table2[[#This Row],[income]],0)</f>
        <v>35670</v>
      </c>
      <c r="BU263" s="4">
        <f ca="1">IF(Table2[[#This Row],[value of debts]]&gt;Table2[[#This Row],[income]],1,0)</f>
        <v>1</v>
      </c>
      <c r="BV263" s="6"/>
      <c r="BX263" s="4">
        <f ca="1">IF(Table2[[#This Row],[Net worth of person]]&gt;$BY$6,Table2[[#This Row],[age]],0)</f>
        <v>0</v>
      </c>
      <c r="BY263" s="6"/>
    </row>
    <row r="264" spans="2:77" x14ac:dyDescent="0.3">
      <c r="B264">
        <f t="shared" ref="B264:B327" ca="1" si="101">RANDBETWEEN(1,2)</f>
        <v>2</v>
      </c>
      <c r="C264" t="str">
        <f t="shared" ca="1" si="100"/>
        <v>women</v>
      </c>
      <c r="D264">
        <f t="shared" ref="D264:D327" ca="1" si="102">RANDBETWEEN(25,45)</f>
        <v>29</v>
      </c>
      <c r="E264">
        <f t="shared" ref="E264:E327" ca="1" si="103">RANDBETWEEN(1,6)</f>
        <v>2</v>
      </c>
      <c r="F264" t="str">
        <f t="shared" ref="F264:F327" ca="1" si="104">VLOOKUP(E264,$DH$8:$DI$13,2)</f>
        <v>IT</v>
      </c>
      <c r="G264">
        <f t="shared" ref="G264:G327" ca="1" si="105">RANDBETWEEN(1,5)</f>
        <v>5</v>
      </c>
      <c r="H264">
        <f t="shared" ref="H264:H327" ca="1" si="106">VLOOKUP(G264,$DJ$8:$DL$12,2)</f>
        <v>0</v>
      </c>
      <c r="I264">
        <f t="shared" ref="I264:I327" ca="1" si="107">RANDBETWEEN(0,4)</f>
        <v>0</v>
      </c>
      <c r="J264">
        <f t="shared" ref="J264:J327" ca="1" si="108">RANDBETWEEN(1,3)</f>
        <v>1</v>
      </c>
      <c r="K264">
        <f t="shared" ref="K264:K327" ca="1" si="109">RANDBETWEEN(25000,90000)</f>
        <v>73480</v>
      </c>
      <c r="L264">
        <f t="shared" ref="L264:L327" ca="1" si="110">RANDBETWEEN(1,14)</f>
        <v>12</v>
      </c>
      <c r="M264" t="str">
        <f t="shared" ref="M264:M327" ca="1" si="111">VLOOKUP(L264,$DM$8:$DN$21,2)</f>
        <v>Area 12</v>
      </c>
      <c r="N264">
        <f t="shared" ca="1" si="93"/>
        <v>220440</v>
      </c>
      <c r="O264">
        <f t="shared" ref="O264:O327" ca="1" si="112">RAND()*N264</f>
        <v>160877.39146102732</v>
      </c>
      <c r="P264">
        <f t="shared" ca="1" si="94"/>
        <v>69495.79352501528</v>
      </c>
      <c r="Q264">
        <f t="shared" ref="Q264:Q327" ca="1" si="113">RANDBETWEEN(0,P264)</f>
        <v>16004</v>
      </c>
      <c r="R264">
        <f t="shared" ca="1" si="95"/>
        <v>20838.933074931818</v>
      </c>
      <c r="S264">
        <f t="shared" ca="1" si="96"/>
        <v>105728.44107306673</v>
      </c>
      <c r="T264">
        <f t="shared" ca="1" si="97"/>
        <v>395664.23459808202</v>
      </c>
      <c r="U264">
        <f t="shared" ca="1" si="98"/>
        <v>197720.32453595914</v>
      </c>
      <c r="V264">
        <f t="shared" ca="1" si="99"/>
        <v>197943.91006212289</v>
      </c>
      <c r="X264" s="4">
        <f ca="1">IF(Table2[[#This Row],[Gnder]]="men",1,0)</f>
        <v>0</v>
      </c>
      <c r="Y264" s="5">
        <f ca="1">IF(Table2[[#This Row],[Gnder]]="women",1,0)</f>
        <v>1</v>
      </c>
      <c r="Z264" s="5"/>
      <c r="AA264" s="6"/>
      <c r="AB264" s="5"/>
      <c r="AC264" s="4">
        <f ca="1">IF(Table2[[#This Row],[field of work]]="teaching",1,0)</f>
        <v>0</v>
      </c>
      <c r="AD264" s="5">
        <f ca="1">IF(Table2[[#This Row],[field of work]]="health",1,0)</f>
        <v>0</v>
      </c>
      <c r="AE264" s="5">
        <f ca="1">IF(Table2[[#This Row],[field of work]]="IT",1,0)</f>
        <v>1</v>
      </c>
      <c r="AF264" s="5">
        <f ca="1">IF(Table2[[#This Row],[field of work]]="agriculture",1,0)</f>
        <v>0</v>
      </c>
      <c r="AG264" s="5">
        <f ca="1">IF(Table2[[#This Row],[field of work]]="contruction",1,0)</f>
        <v>0</v>
      </c>
      <c r="AH264" s="5">
        <f ca="1">IF(Table2[[#This Row],[field of work]]="genral work",1,0)</f>
        <v>0</v>
      </c>
      <c r="AI264" s="5"/>
      <c r="AJ264" s="5"/>
      <c r="AK264" s="5"/>
      <c r="AL264" s="5"/>
      <c r="AM264" s="5"/>
      <c r="AN264" s="6"/>
      <c r="AP264" s="16">
        <f t="shared" ref="AP264:AP327" ca="1" si="114">P264/J264</f>
        <v>69495.79352501528</v>
      </c>
      <c r="AQ264" s="6"/>
      <c r="AR264" s="4">
        <f ca="1">IF(Table2[[#This Row],[Value of a person]]&gt;$AS$6,1,0)</f>
        <v>1</v>
      </c>
      <c r="AS264" s="5"/>
      <c r="AT264" s="5"/>
      <c r="AU264" s="6"/>
      <c r="AV264" s="23">
        <f ca="1">Table2[[#This Row],[Mortage left]]/Table2[[#This Row],[Value of house]]</f>
        <v>0.72980126774191312</v>
      </c>
      <c r="AW264" s="5">
        <f t="shared" ref="AW264:AW327" ca="1" si="115">IF(AV264&lt;$AX$6,1,0)</f>
        <v>0</v>
      </c>
      <c r="AX264" s="5"/>
      <c r="AY264" s="5"/>
      <c r="AZ264" s="4">
        <f ca="1">IF(Table2[[#This Row],[Area ]]="Area 1",Table2[[#This Row],[income]],0)</f>
        <v>0</v>
      </c>
      <c r="BA264" s="5">
        <f ca="1">IF(Table2[[#This Row],[Area ]]="Area 2",Table2[[#This Row],[income]],0)</f>
        <v>0</v>
      </c>
      <c r="BB264" s="5">
        <f ca="1">IF(Table2[[#This Row],[Area ]]="Area 3",Table2[[#This Row],[income]],0)</f>
        <v>0</v>
      </c>
      <c r="BC264" s="5">
        <f ca="1">IF(Table2[[#This Row],[Area ]]="Area 4",Table2[[#This Row],[income]],0)</f>
        <v>0</v>
      </c>
      <c r="BD264" s="5">
        <f ca="1">IF(Table2[[#This Row],[Area ]]="Area 5",Table2[[#This Row],[income]],0)</f>
        <v>0</v>
      </c>
      <c r="BE264" s="5">
        <f ca="1">IF(Table2[[#This Row],[Area ]]="Area 6",Table2[[#This Row],[income]],0)</f>
        <v>0</v>
      </c>
      <c r="BF264" s="5">
        <f ca="1">IF(Table2[[#This Row],[Area ]]="Area 7",Table2[[#This Row],[income]],0)</f>
        <v>0</v>
      </c>
      <c r="BG264" s="5">
        <f ca="1">IF(Table2[[#This Row],[Area ]]="Area 8",Table2[[#This Row],[income]],0)</f>
        <v>0</v>
      </c>
      <c r="BH264" s="5">
        <f ca="1">IF(Table2[[#This Row],[Area ]]="Area 9",Table2[[#This Row],[income]],0)</f>
        <v>0</v>
      </c>
      <c r="BI264" s="5">
        <f ca="1">IF(Table2[[#This Row],[Area ]]="Area 10",Table2[[#This Row],[income]],0)</f>
        <v>0</v>
      </c>
      <c r="BJ264" s="5">
        <f ca="1">IF(Table2[[#This Row],[Area ]]="Area 6",Table2[[#This Row],[income]],0)</f>
        <v>0</v>
      </c>
      <c r="BK264" s="5">
        <f ca="1">IF(Table2[[#This Row],[Area ]]="Area 12",Table2[[#This Row],[income]],0)</f>
        <v>73480</v>
      </c>
      <c r="BL264" s="5">
        <f ca="1">IF(Table2[[#This Row],[Area ]]="Area 13",Table2[[#This Row],[income]],0)</f>
        <v>0</v>
      </c>
      <c r="BM264" s="6">
        <f ca="1">IF(Table2[[#This Row],[Area ]]="Area 14",Table2[[#This Row],[income]],0)</f>
        <v>0</v>
      </c>
      <c r="BN264" s="4">
        <f ca="1">IF(Table2[[#This Row],[field of work]]="teaching",Table2[[#This Row],[income]],0)</f>
        <v>0</v>
      </c>
      <c r="BO264" s="5">
        <f ca="1">IF(Table2[[#This Row],[field of work]]="health",Table2[[#This Row],[income]],0)</f>
        <v>0</v>
      </c>
      <c r="BP264" s="5">
        <f ca="1">IF(Table2[[#This Row],[field of work]]="IT",Table2[[#This Row],[income]],0)</f>
        <v>73480</v>
      </c>
      <c r="BQ264" s="5">
        <f ca="1">IF(Table2[[#This Row],[field of work]]="agriculture",Table2[[#This Row],[income]],0)</f>
        <v>0</v>
      </c>
      <c r="BR264" s="5">
        <f ca="1">IF(Table2[[#This Row],[field of work]]="contruction",Table2[[#This Row],[income]],0)</f>
        <v>0</v>
      </c>
      <c r="BS264" s="6">
        <f ca="1">IF(Table2[[#This Row],[field of work]]="genral work",Table2[[#This Row],[income]],0)</f>
        <v>0</v>
      </c>
      <c r="BU264" s="4">
        <f ca="1">IF(Table2[[#This Row],[value of debts]]&gt;Table2[[#This Row],[income]],1,0)</f>
        <v>1</v>
      </c>
      <c r="BV264" s="6"/>
      <c r="BX264" s="4">
        <f ca="1">IF(Table2[[#This Row],[Net worth of person]]&gt;$BY$6,Table2[[#This Row],[age]],0)</f>
        <v>29</v>
      </c>
      <c r="BY264" s="6"/>
    </row>
    <row r="265" spans="2:77" x14ac:dyDescent="0.3">
      <c r="B265">
        <f t="shared" ca="1" si="101"/>
        <v>2</v>
      </c>
      <c r="C265" t="str">
        <f t="shared" ca="1" si="100"/>
        <v>women</v>
      </c>
      <c r="D265">
        <f t="shared" ca="1" si="102"/>
        <v>43</v>
      </c>
      <c r="E265">
        <f t="shared" ca="1" si="103"/>
        <v>2</v>
      </c>
      <c r="F265" t="str">
        <f t="shared" ca="1" si="104"/>
        <v>IT</v>
      </c>
      <c r="G265">
        <f t="shared" ca="1" si="105"/>
        <v>1</v>
      </c>
      <c r="H265">
        <f t="shared" ca="1" si="106"/>
        <v>0</v>
      </c>
      <c r="I265">
        <f t="shared" ca="1" si="107"/>
        <v>0</v>
      </c>
      <c r="J265">
        <f t="shared" ca="1" si="108"/>
        <v>3</v>
      </c>
      <c r="K265">
        <f t="shared" ca="1" si="109"/>
        <v>61450</v>
      </c>
      <c r="L265">
        <f t="shared" ca="1" si="110"/>
        <v>4</v>
      </c>
      <c r="M265" t="str">
        <f t="shared" ca="1" si="111"/>
        <v>Area 4</v>
      </c>
      <c r="N265">
        <f t="shared" ca="1" si="93"/>
        <v>184350</v>
      </c>
      <c r="O265">
        <f t="shared" ca="1" si="112"/>
        <v>103627.28837785302</v>
      </c>
      <c r="P265">
        <f t="shared" ca="1" si="94"/>
        <v>35603.789380166796</v>
      </c>
      <c r="Q265">
        <f t="shared" ca="1" si="113"/>
        <v>10128</v>
      </c>
      <c r="R265">
        <f t="shared" ca="1" si="95"/>
        <v>69721.397154574675</v>
      </c>
      <c r="S265">
        <f t="shared" ca="1" si="96"/>
        <v>49300.441609935733</v>
      </c>
      <c r="T265">
        <f t="shared" ca="1" si="97"/>
        <v>269254.23099010251</v>
      </c>
      <c r="U265">
        <f t="shared" ca="1" si="98"/>
        <v>183476.68553242768</v>
      </c>
      <c r="V265">
        <f t="shared" ca="1" si="99"/>
        <v>85777.545457674831</v>
      </c>
      <c r="X265" s="4">
        <f ca="1">IF(Table2[[#This Row],[Gnder]]="men",1,0)</f>
        <v>0</v>
      </c>
      <c r="Y265" s="5">
        <f ca="1">IF(Table2[[#This Row],[Gnder]]="women",1,0)</f>
        <v>1</v>
      </c>
      <c r="Z265" s="5"/>
      <c r="AA265" s="6"/>
      <c r="AB265" s="5"/>
      <c r="AC265" s="4">
        <f ca="1">IF(Table2[[#This Row],[field of work]]="teaching",1,0)</f>
        <v>0</v>
      </c>
      <c r="AD265" s="5">
        <f ca="1">IF(Table2[[#This Row],[field of work]]="health",1,0)</f>
        <v>0</v>
      </c>
      <c r="AE265" s="5">
        <f ca="1">IF(Table2[[#This Row],[field of work]]="IT",1,0)</f>
        <v>1</v>
      </c>
      <c r="AF265" s="5">
        <f ca="1">IF(Table2[[#This Row],[field of work]]="agriculture",1,0)</f>
        <v>0</v>
      </c>
      <c r="AG265" s="5">
        <f ca="1">IF(Table2[[#This Row],[field of work]]="contruction",1,0)</f>
        <v>0</v>
      </c>
      <c r="AH265" s="5">
        <f ca="1">IF(Table2[[#This Row],[field of work]]="genral work",1,0)</f>
        <v>0</v>
      </c>
      <c r="AI265" s="5"/>
      <c r="AJ265" s="5"/>
      <c r="AK265" s="5"/>
      <c r="AL265" s="5"/>
      <c r="AM265" s="5"/>
      <c r="AN265" s="6"/>
      <c r="AP265" s="16">
        <f t="shared" ca="1" si="114"/>
        <v>11867.929793388932</v>
      </c>
      <c r="AQ265" s="6"/>
      <c r="AR265" s="4">
        <f ca="1">IF(Table2[[#This Row],[Value of a person]]&gt;$AS$6,1,0)</f>
        <v>1</v>
      </c>
      <c r="AS265" s="5"/>
      <c r="AT265" s="5"/>
      <c r="AU265" s="6"/>
      <c r="AV265" s="23">
        <f ca="1">Table2[[#This Row],[Mortage left]]/Table2[[#This Row],[Value of house]]</f>
        <v>0.56212252985002997</v>
      </c>
      <c r="AW265" s="5">
        <f t="shared" ca="1" si="115"/>
        <v>0</v>
      </c>
      <c r="AX265" s="5"/>
      <c r="AY265" s="5"/>
      <c r="AZ265" s="4">
        <f ca="1">IF(Table2[[#This Row],[Area ]]="Area 1",Table2[[#This Row],[income]],0)</f>
        <v>0</v>
      </c>
      <c r="BA265" s="5">
        <f ca="1">IF(Table2[[#This Row],[Area ]]="Area 2",Table2[[#This Row],[income]],0)</f>
        <v>0</v>
      </c>
      <c r="BB265" s="5">
        <f ca="1">IF(Table2[[#This Row],[Area ]]="Area 3",Table2[[#This Row],[income]],0)</f>
        <v>0</v>
      </c>
      <c r="BC265" s="5">
        <f ca="1">IF(Table2[[#This Row],[Area ]]="Area 4",Table2[[#This Row],[income]],0)</f>
        <v>61450</v>
      </c>
      <c r="BD265" s="5">
        <f ca="1">IF(Table2[[#This Row],[Area ]]="Area 5",Table2[[#This Row],[income]],0)</f>
        <v>0</v>
      </c>
      <c r="BE265" s="5">
        <f ca="1">IF(Table2[[#This Row],[Area ]]="Area 6",Table2[[#This Row],[income]],0)</f>
        <v>0</v>
      </c>
      <c r="BF265" s="5">
        <f ca="1">IF(Table2[[#This Row],[Area ]]="Area 7",Table2[[#This Row],[income]],0)</f>
        <v>0</v>
      </c>
      <c r="BG265" s="5">
        <f ca="1">IF(Table2[[#This Row],[Area ]]="Area 8",Table2[[#This Row],[income]],0)</f>
        <v>0</v>
      </c>
      <c r="BH265" s="5">
        <f ca="1">IF(Table2[[#This Row],[Area ]]="Area 9",Table2[[#This Row],[income]],0)</f>
        <v>0</v>
      </c>
      <c r="BI265" s="5">
        <f ca="1">IF(Table2[[#This Row],[Area ]]="Area 10",Table2[[#This Row],[income]],0)</f>
        <v>0</v>
      </c>
      <c r="BJ265" s="5">
        <f ca="1">IF(Table2[[#This Row],[Area ]]="Area 6",Table2[[#This Row],[income]],0)</f>
        <v>0</v>
      </c>
      <c r="BK265" s="5">
        <f ca="1">IF(Table2[[#This Row],[Area ]]="Area 12",Table2[[#This Row],[income]],0)</f>
        <v>0</v>
      </c>
      <c r="BL265" s="5">
        <f ca="1">IF(Table2[[#This Row],[Area ]]="Area 13",Table2[[#This Row],[income]],0)</f>
        <v>0</v>
      </c>
      <c r="BM265" s="6">
        <f ca="1">IF(Table2[[#This Row],[Area ]]="Area 14",Table2[[#This Row],[income]],0)</f>
        <v>0</v>
      </c>
      <c r="BN265" s="4">
        <f ca="1">IF(Table2[[#This Row],[field of work]]="teaching",Table2[[#This Row],[income]],0)</f>
        <v>0</v>
      </c>
      <c r="BO265" s="5">
        <f ca="1">IF(Table2[[#This Row],[field of work]]="health",Table2[[#This Row],[income]],0)</f>
        <v>0</v>
      </c>
      <c r="BP265" s="5">
        <f ca="1">IF(Table2[[#This Row],[field of work]]="IT",Table2[[#This Row],[income]],0)</f>
        <v>61450</v>
      </c>
      <c r="BQ265" s="5">
        <f ca="1">IF(Table2[[#This Row],[field of work]]="agriculture",Table2[[#This Row],[income]],0)</f>
        <v>0</v>
      </c>
      <c r="BR265" s="5">
        <f ca="1">IF(Table2[[#This Row],[field of work]]="contruction",Table2[[#This Row],[income]],0)</f>
        <v>0</v>
      </c>
      <c r="BS265" s="6">
        <f ca="1">IF(Table2[[#This Row],[field of work]]="genral work",Table2[[#This Row],[income]],0)</f>
        <v>0</v>
      </c>
      <c r="BU265" s="4">
        <f ca="1">IF(Table2[[#This Row],[value of debts]]&gt;Table2[[#This Row],[income]],1,0)</f>
        <v>1</v>
      </c>
      <c r="BV265" s="6"/>
      <c r="BX265" s="4">
        <f ca="1">IF(Table2[[#This Row],[Net worth of person]]&gt;$BY$6,Table2[[#This Row],[age]],0)</f>
        <v>0</v>
      </c>
      <c r="BY265" s="6"/>
    </row>
    <row r="266" spans="2:77" x14ac:dyDescent="0.3">
      <c r="B266">
        <f t="shared" ca="1" si="101"/>
        <v>2</v>
      </c>
      <c r="C266" t="str">
        <f t="shared" ca="1" si="100"/>
        <v>women</v>
      </c>
      <c r="D266">
        <f t="shared" ca="1" si="102"/>
        <v>40</v>
      </c>
      <c r="E266">
        <f t="shared" ca="1" si="103"/>
        <v>5</v>
      </c>
      <c r="F266" t="str">
        <f t="shared" ca="1" si="104"/>
        <v>agriculture</v>
      </c>
      <c r="G266">
        <f t="shared" ca="1" si="105"/>
        <v>4</v>
      </c>
      <c r="H266">
        <f t="shared" ca="1" si="106"/>
        <v>0</v>
      </c>
      <c r="I266">
        <f t="shared" ca="1" si="107"/>
        <v>0</v>
      </c>
      <c r="J266">
        <f t="shared" ca="1" si="108"/>
        <v>3</v>
      </c>
      <c r="K266">
        <f t="shared" ca="1" si="109"/>
        <v>89743</v>
      </c>
      <c r="L266">
        <f t="shared" ca="1" si="110"/>
        <v>1</v>
      </c>
      <c r="M266" t="str">
        <f t="shared" ca="1" si="111"/>
        <v>Area 1</v>
      </c>
      <c r="N266">
        <f t="shared" ca="1" si="93"/>
        <v>358972</v>
      </c>
      <c r="O266">
        <f t="shared" ca="1" si="112"/>
        <v>261682.65286775056</v>
      </c>
      <c r="P266">
        <f t="shared" ca="1" si="94"/>
        <v>63717.235495370158</v>
      </c>
      <c r="Q266">
        <f t="shared" ca="1" si="113"/>
        <v>53064</v>
      </c>
      <c r="R266">
        <f t="shared" ca="1" si="95"/>
        <v>112631.23062396598</v>
      </c>
      <c r="S266">
        <f t="shared" ca="1" si="96"/>
        <v>111042.50309141603</v>
      </c>
      <c r="T266">
        <f t="shared" ca="1" si="97"/>
        <v>533731.7385867862</v>
      </c>
      <c r="U266">
        <f t="shared" ca="1" si="98"/>
        <v>427377.88349171652</v>
      </c>
      <c r="V266">
        <f t="shared" ca="1" si="99"/>
        <v>106353.85509506968</v>
      </c>
      <c r="X266" s="4">
        <f ca="1">IF(Table2[[#This Row],[Gnder]]="men",1,0)</f>
        <v>0</v>
      </c>
      <c r="Y266" s="5">
        <f ca="1">IF(Table2[[#This Row],[Gnder]]="women",1,0)</f>
        <v>1</v>
      </c>
      <c r="Z266" s="5"/>
      <c r="AA266" s="6"/>
      <c r="AB266" s="5"/>
      <c r="AC266" s="4">
        <f ca="1">IF(Table2[[#This Row],[field of work]]="teaching",1,0)</f>
        <v>0</v>
      </c>
      <c r="AD266" s="5">
        <f ca="1">IF(Table2[[#This Row],[field of work]]="health",1,0)</f>
        <v>0</v>
      </c>
      <c r="AE266" s="5">
        <f ca="1">IF(Table2[[#This Row],[field of work]]="IT",1,0)</f>
        <v>0</v>
      </c>
      <c r="AF266" s="5">
        <f ca="1">IF(Table2[[#This Row],[field of work]]="agriculture",1,0)</f>
        <v>1</v>
      </c>
      <c r="AG266" s="5">
        <f ca="1">IF(Table2[[#This Row],[field of work]]="contruction",1,0)</f>
        <v>0</v>
      </c>
      <c r="AH266" s="5">
        <f ca="1">IF(Table2[[#This Row],[field of work]]="genral work",1,0)</f>
        <v>0</v>
      </c>
      <c r="AI266" s="5"/>
      <c r="AJ266" s="5"/>
      <c r="AK266" s="5"/>
      <c r="AL266" s="5"/>
      <c r="AM266" s="5"/>
      <c r="AN266" s="6"/>
      <c r="AP266" s="16">
        <f t="shared" ca="1" si="114"/>
        <v>21239.078498456718</v>
      </c>
      <c r="AQ266" s="6"/>
      <c r="AR266" s="4">
        <f ca="1">IF(Table2[[#This Row],[Value of a person]]&gt;$AS$6,1,0)</f>
        <v>1</v>
      </c>
      <c r="AS266" s="5"/>
      <c r="AT266" s="5"/>
      <c r="AU266" s="6"/>
      <c r="AV266" s="23">
        <f ca="1">Table2[[#This Row],[Mortage left]]/Table2[[#This Row],[Value of house]]</f>
        <v>0.7289778948434712</v>
      </c>
      <c r="AW266" s="5">
        <f t="shared" ca="1" si="115"/>
        <v>0</v>
      </c>
      <c r="AX266" s="5"/>
      <c r="AY266" s="5"/>
      <c r="AZ266" s="4">
        <f ca="1">IF(Table2[[#This Row],[Area ]]="Area 1",Table2[[#This Row],[income]],0)</f>
        <v>89743</v>
      </c>
      <c r="BA266" s="5">
        <f ca="1">IF(Table2[[#This Row],[Area ]]="Area 2",Table2[[#This Row],[income]],0)</f>
        <v>0</v>
      </c>
      <c r="BB266" s="5">
        <f ca="1">IF(Table2[[#This Row],[Area ]]="Area 3",Table2[[#This Row],[income]],0)</f>
        <v>0</v>
      </c>
      <c r="BC266" s="5">
        <f ca="1">IF(Table2[[#This Row],[Area ]]="Area 4",Table2[[#This Row],[income]],0)</f>
        <v>0</v>
      </c>
      <c r="BD266" s="5">
        <f ca="1">IF(Table2[[#This Row],[Area ]]="Area 5",Table2[[#This Row],[income]],0)</f>
        <v>0</v>
      </c>
      <c r="BE266" s="5">
        <f ca="1">IF(Table2[[#This Row],[Area ]]="Area 6",Table2[[#This Row],[income]],0)</f>
        <v>0</v>
      </c>
      <c r="BF266" s="5">
        <f ca="1">IF(Table2[[#This Row],[Area ]]="Area 7",Table2[[#This Row],[income]],0)</f>
        <v>0</v>
      </c>
      <c r="BG266" s="5">
        <f ca="1">IF(Table2[[#This Row],[Area ]]="Area 8",Table2[[#This Row],[income]],0)</f>
        <v>0</v>
      </c>
      <c r="BH266" s="5">
        <f ca="1">IF(Table2[[#This Row],[Area ]]="Area 9",Table2[[#This Row],[income]],0)</f>
        <v>0</v>
      </c>
      <c r="BI266" s="5">
        <f ca="1">IF(Table2[[#This Row],[Area ]]="Area 10",Table2[[#This Row],[income]],0)</f>
        <v>0</v>
      </c>
      <c r="BJ266" s="5">
        <f ca="1">IF(Table2[[#This Row],[Area ]]="Area 6",Table2[[#This Row],[income]],0)</f>
        <v>0</v>
      </c>
      <c r="BK266" s="5">
        <f ca="1">IF(Table2[[#This Row],[Area ]]="Area 12",Table2[[#This Row],[income]],0)</f>
        <v>0</v>
      </c>
      <c r="BL266" s="5">
        <f ca="1">IF(Table2[[#This Row],[Area ]]="Area 13",Table2[[#This Row],[income]],0)</f>
        <v>0</v>
      </c>
      <c r="BM266" s="6">
        <f ca="1">IF(Table2[[#This Row],[Area ]]="Area 14",Table2[[#This Row],[income]],0)</f>
        <v>0</v>
      </c>
      <c r="BN266" s="4">
        <f ca="1">IF(Table2[[#This Row],[field of work]]="teaching",Table2[[#This Row],[income]],0)</f>
        <v>0</v>
      </c>
      <c r="BO266" s="5">
        <f ca="1">IF(Table2[[#This Row],[field of work]]="health",Table2[[#This Row],[income]],0)</f>
        <v>0</v>
      </c>
      <c r="BP266" s="5">
        <f ca="1">IF(Table2[[#This Row],[field of work]]="IT",Table2[[#This Row],[income]],0)</f>
        <v>0</v>
      </c>
      <c r="BQ266" s="5">
        <f ca="1">IF(Table2[[#This Row],[field of work]]="agriculture",Table2[[#This Row],[income]],0)</f>
        <v>89743</v>
      </c>
      <c r="BR266" s="5">
        <f ca="1">IF(Table2[[#This Row],[field of work]]="contruction",Table2[[#This Row],[income]],0)</f>
        <v>0</v>
      </c>
      <c r="BS266" s="6">
        <f ca="1">IF(Table2[[#This Row],[field of work]]="genral work",Table2[[#This Row],[income]],0)</f>
        <v>0</v>
      </c>
      <c r="BU266" s="4">
        <f ca="1">IF(Table2[[#This Row],[value of debts]]&gt;Table2[[#This Row],[income]],1,0)</f>
        <v>1</v>
      </c>
      <c r="BV266" s="6"/>
      <c r="BX266" s="4">
        <f ca="1">IF(Table2[[#This Row],[Net worth of person]]&gt;$BY$6,Table2[[#This Row],[age]],0)</f>
        <v>40</v>
      </c>
      <c r="BY266" s="6"/>
    </row>
    <row r="267" spans="2:77" x14ac:dyDescent="0.3">
      <c r="B267">
        <f t="shared" ca="1" si="101"/>
        <v>2</v>
      </c>
      <c r="C267" t="str">
        <f t="shared" ca="1" si="100"/>
        <v>women</v>
      </c>
      <c r="D267">
        <f t="shared" ca="1" si="102"/>
        <v>36</v>
      </c>
      <c r="E267">
        <f t="shared" ca="1" si="103"/>
        <v>6</v>
      </c>
      <c r="F267" t="str">
        <f t="shared" ca="1" si="104"/>
        <v>contruction</v>
      </c>
      <c r="G267">
        <f t="shared" ca="1" si="105"/>
        <v>3</v>
      </c>
      <c r="H267">
        <f t="shared" ca="1" si="106"/>
        <v>0</v>
      </c>
      <c r="I267">
        <f t="shared" ca="1" si="107"/>
        <v>0</v>
      </c>
      <c r="J267">
        <f t="shared" ca="1" si="108"/>
        <v>2</v>
      </c>
      <c r="K267">
        <f t="shared" ca="1" si="109"/>
        <v>78879</v>
      </c>
      <c r="L267">
        <f t="shared" ca="1" si="110"/>
        <v>9</v>
      </c>
      <c r="M267" t="str">
        <f t="shared" ca="1" si="111"/>
        <v>Area 9</v>
      </c>
      <c r="N267">
        <f t="shared" ca="1" si="93"/>
        <v>315516</v>
      </c>
      <c r="O267">
        <f t="shared" ca="1" si="112"/>
        <v>204156.65821314006</v>
      </c>
      <c r="P267">
        <f t="shared" ca="1" si="94"/>
        <v>122020.83735729745</v>
      </c>
      <c r="Q267">
        <f t="shared" ca="1" si="113"/>
        <v>47504</v>
      </c>
      <c r="R267">
        <f t="shared" ca="1" si="95"/>
        <v>147359.80529604416</v>
      </c>
      <c r="S267">
        <f t="shared" ca="1" si="96"/>
        <v>101123.74585390004</v>
      </c>
      <c r="T267">
        <f t="shared" ca="1" si="97"/>
        <v>538660.58321119752</v>
      </c>
      <c r="U267">
        <f t="shared" ca="1" si="98"/>
        <v>399020.46350918419</v>
      </c>
      <c r="V267">
        <f t="shared" ca="1" si="99"/>
        <v>139640.11970201333</v>
      </c>
      <c r="X267" s="4">
        <f ca="1">IF(Table2[[#This Row],[Gnder]]="men",1,0)</f>
        <v>0</v>
      </c>
      <c r="Y267" s="5">
        <f ca="1">IF(Table2[[#This Row],[Gnder]]="women",1,0)</f>
        <v>1</v>
      </c>
      <c r="Z267" s="5"/>
      <c r="AA267" s="6"/>
      <c r="AB267" s="5"/>
      <c r="AC267" s="4">
        <f ca="1">IF(Table2[[#This Row],[field of work]]="teaching",1,0)</f>
        <v>0</v>
      </c>
      <c r="AD267" s="5">
        <f ca="1">IF(Table2[[#This Row],[field of work]]="health",1,0)</f>
        <v>0</v>
      </c>
      <c r="AE267" s="5">
        <f ca="1">IF(Table2[[#This Row],[field of work]]="IT",1,0)</f>
        <v>0</v>
      </c>
      <c r="AF267" s="5">
        <f ca="1">IF(Table2[[#This Row],[field of work]]="agriculture",1,0)</f>
        <v>0</v>
      </c>
      <c r="AG267" s="5">
        <f ca="1">IF(Table2[[#This Row],[field of work]]="contruction",1,0)</f>
        <v>1</v>
      </c>
      <c r="AH267" s="5">
        <f ca="1">IF(Table2[[#This Row],[field of work]]="genral work",1,0)</f>
        <v>0</v>
      </c>
      <c r="AI267" s="5"/>
      <c r="AJ267" s="5"/>
      <c r="AK267" s="5"/>
      <c r="AL267" s="5"/>
      <c r="AM267" s="5"/>
      <c r="AN267" s="6"/>
      <c r="AP267" s="16">
        <f t="shared" ca="1" si="114"/>
        <v>61010.418678648726</v>
      </c>
      <c r="AQ267" s="6"/>
      <c r="AR267" s="4">
        <f ca="1">IF(Table2[[#This Row],[Value of a person]]&gt;$AS$6,1,0)</f>
        <v>1</v>
      </c>
      <c r="AS267" s="5"/>
      <c r="AT267" s="5"/>
      <c r="AU267" s="6"/>
      <c r="AV267" s="23">
        <f ca="1">Table2[[#This Row],[Mortage left]]/Table2[[#This Row],[Value of house]]</f>
        <v>0.64705643521450595</v>
      </c>
      <c r="AW267" s="5">
        <f t="shared" ca="1" si="115"/>
        <v>0</v>
      </c>
      <c r="AX267" s="5"/>
      <c r="AY267" s="5"/>
      <c r="AZ267" s="4">
        <f ca="1">IF(Table2[[#This Row],[Area ]]="Area 1",Table2[[#This Row],[income]],0)</f>
        <v>0</v>
      </c>
      <c r="BA267" s="5">
        <f ca="1">IF(Table2[[#This Row],[Area ]]="Area 2",Table2[[#This Row],[income]],0)</f>
        <v>0</v>
      </c>
      <c r="BB267" s="5">
        <f ca="1">IF(Table2[[#This Row],[Area ]]="Area 3",Table2[[#This Row],[income]],0)</f>
        <v>0</v>
      </c>
      <c r="BC267" s="5">
        <f ca="1">IF(Table2[[#This Row],[Area ]]="Area 4",Table2[[#This Row],[income]],0)</f>
        <v>0</v>
      </c>
      <c r="BD267" s="5">
        <f ca="1">IF(Table2[[#This Row],[Area ]]="Area 5",Table2[[#This Row],[income]],0)</f>
        <v>0</v>
      </c>
      <c r="BE267" s="5">
        <f ca="1">IF(Table2[[#This Row],[Area ]]="Area 6",Table2[[#This Row],[income]],0)</f>
        <v>0</v>
      </c>
      <c r="BF267" s="5">
        <f ca="1">IF(Table2[[#This Row],[Area ]]="Area 7",Table2[[#This Row],[income]],0)</f>
        <v>0</v>
      </c>
      <c r="BG267" s="5">
        <f ca="1">IF(Table2[[#This Row],[Area ]]="Area 8",Table2[[#This Row],[income]],0)</f>
        <v>0</v>
      </c>
      <c r="BH267" s="5">
        <f ca="1">IF(Table2[[#This Row],[Area ]]="Area 9",Table2[[#This Row],[income]],0)</f>
        <v>78879</v>
      </c>
      <c r="BI267" s="5">
        <f ca="1">IF(Table2[[#This Row],[Area ]]="Area 10",Table2[[#This Row],[income]],0)</f>
        <v>0</v>
      </c>
      <c r="BJ267" s="5">
        <f ca="1">IF(Table2[[#This Row],[Area ]]="Area 6",Table2[[#This Row],[income]],0)</f>
        <v>0</v>
      </c>
      <c r="BK267" s="5">
        <f ca="1">IF(Table2[[#This Row],[Area ]]="Area 12",Table2[[#This Row],[income]],0)</f>
        <v>0</v>
      </c>
      <c r="BL267" s="5">
        <f ca="1">IF(Table2[[#This Row],[Area ]]="Area 13",Table2[[#This Row],[income]],0)</f>
        <v>0</v>
      </c>
      <c r="BM267" s="6">
        <f ca="1">IF(Table2[[#This Row],[Area ]]="Area 14",Table2[[#This Row],[income]],0)</f>
        <v>0</v>
      </c>
      <c r="BN267" s="4">
        <f ca="1">IF(Table2[[#This Row],[field of work]]="teaching",Table2[[#This Row],[income]],0)</f>
        <v>0</v>
      </c>
      <c r="BO267" s="5">
        <f ca="1">IF(Table2[[#This Row],[field of work]]="health",Table2[[#This Row],[income]],0)</f>
        <v>0</v>
      </c>
      <c r="BP267" s="5">
        <f ca="1">IF(Table2[[#This Row],[field of work]]="IT",Table2[[#This Row],[income]],0)</f>
        <v>0</v>
      </c>
      <c r="BQ267" s="5">
        <f ca="1">IF(Table2[[#This Row],[field of work]]="agriculture",Table2[[#This Row],[income]],0)</f>
        <v>0</v>
      </c>
      <c r="BR267" s="5">
        <f ca="1">IF(Table2[[#This Row],[field of work]]="contruction",Table2[[#This Row],[income]],0)</f>
        <v>78879</v>
      </c>
      <c r="BS267" s="6">
        <f ca="1">IF(Table2[[#This Row],[field of work]]="genral work",Table2[[#This Row],[income]],0)</f>
        <v>0</v>
      </c>
      <c r="BU267" s="4">
        <f ca="1">IF(Table2[[#This Row],[value of debts]]&gt;Table2[[#This Row],[income]],1,0)</f>
        <v>1</v>
      </c>
      <c r="BV267" s="6"/>
      <c r="BX267" s="4">
        <f ca="1">IF(Table2[[#This Row],[Net worth of person]]&gt;$BY$6,Table2[[#This Row],[age]],0)</f>
        <v>36</v>
      </c>
      <c r="BY267" s="6"/>
    </row>
    <row r="268" spans="2:77" x14ac:dyDescent="0.3">
      <c r="B268">
        <f t="shared" ca="1" si="101"/>
        <v>1</v>
      </c>
      <c r="C268" t="str">
        <f t="shared" ca="1" si="100"/>
        <v>men</v>
      </c>
      <c r="D268">
        <f t="shared" ca="1" si="102"/>
        <v>34</v>
      </c>
      <c r="E268">
        <f t="shared" ca="1" si="103"/>
        <v>3</v>
      </c>
      <c r="F268" t="str">
        <f t="shared" ca="1" si="104"/>
        <v>teaching</v>
      </c>
      <c r="G268">
        <f t="shared" ca="1" si="105"/>
        <v>2</v>
      </c>
      <c r="H268">
        <f t="shared" ca="1" si="106"/>
        <v>0</v>
      </c>
      <c r="I268">
        <f t="shared" ca="1" si="107"/>
        <v>2</v>
      </c>
      <c r="J268">
        <f t="shared" ca="1" si="108"/>
        <v>2</v>
      </c>
      <c r="K268">
        <f t="shared" ca="1" si="109"/>
        <v>63704</v>
      </c>
      <c r="L268">
        <f t="shared" ca="1" si="110"/>
        <v>14</v>
      </c>
      <c r="M268" t="str">
        <f t="shared" ca="1" si="111"/>
        <v>Area 14</v>
      </c>
      <c r="N268">
        <f t="shared" ca="1" si="93"/>
        <v>254816</v>
      </c>
      <c r="O268">
        <f t="shared" ca="1" si="112"/>
        <v>30446.727581385418</v>
      </c>
      <c r="P268">
        <f t="shared" ca="1" si="94"/>
        <v>83149.456463102411</v>
      </c>
      <c r="Q268">
        <f t="shared" ca="1" si="113"/>
        <v>41402</v>
      </c>
      <c r="R268">
        <f t="shared" ca="1" si="95"/>
        <v>22876.789978274181</v>
      </c>
      <c r="S268">
        <f t="shared" ca="1" si="96"/>
        <v>10733.214095183263</v>
      </c>
      <c r="T268">
        <f t="shared" ca="1" si="97"/>
        <v>348698.67055828567</v>
      </c>
      <c r="U268">
        <f t="shared" ca="1" si="98"/>
        <v>94725.517559659609</v>
      </c>
      <c r="V268">
        <f t="shared" ca="1" si="99"/>
        <v>253973.15299862606</v>
      </c>
      <c r="X268" s="4">
        <f ca="1">IF(Table2[[#This Row],[Gnder]]="men",1,0)</f>
        <v>1</v>
      </c>
      <c r="Y268" s="5">
        <f ca="1">IF(Table2[[#This Row],[Gnder]]="women",1,0)</f>
        <v>0</v>
      </c>
      <c r="Z268" s="5"/>
      <c r="AA268" s="6"/>
      <c r="AB268" s="5"/>
      <c r="AC268" s="4">
        <f ca="1">IF(Table2[[#This Row],[field of work]]="teaching",1,0)</f>
        <v>1</v>
      </c>
      <c r="AD268" s="5">
        <f ca="1">IF(Table2[[#This Row],[field of work]]="health",1,0)</f>
        <v>0</v>
      </c>
      <c r="AE268" s="5">
        <f ca="1">IF(Table2[[#This Row],[field of work]]="IT",1,0)</f>
        <v>0</v>
      </c>
      <c r="AF268" s="5">
        <f ca="1">IF(Table2[[#This Row],[field of work]]="agriculture",1,0)</f>
        <v>0</v>
      </c>
      <c r="AG268" s="5">
        <f ca="1">IF(Table2[[#This Row],[field of work]]="contruction",1,0)</f>
        <v>0</v>
      </c>
      <c r="AH268" s="5">
        <f ca="1">IF(Table2[[#This Row],[field of work]]="genral work",1,0)</f>
        <v>0</v>
      </c>
      <c r="AI268" s="5"/>
      <c r="AJ268" s="5"/>
      <c r="AK268" s="5"/>
      <c r="AL268" s="5"/>
      <c r="AM268" s="5"/>
      <c r="AN268" s="6"/>
      <c r="AP268" s="16">
        <f t="shared" ca="1" si="114"/>
        <v>41574.728231551206</v>
      </c>
      <c r="AQ268" s="6"/>
      <c r="AR268" s="4">
        <f ca="1">IF(Table2[[#This Row],[Value of a person]]&gt;$AS$6,1,0)</f>
        <v>1</v>
      </c>
      <c r="AS268" s="5"/>
      <c r="AT268" s="5"/>
      <c r="AU268" s="6"/>
      <c r="AV268" s="23">
        <f ca="1">Table2[[#This Row],[Mortage left]]/Table2[[#This Row],[Value of house]]</f>
        <v>0.11948514842625824</v>
      </c>
      <c r="AW268" s="5">
        <f t="shared" ca="1" si="115"/>
        <v>1</v>
      </c>
      <c r="AX268" s="5"/>
      <c r="AY268" s="5"/>
      <c r="AZ268" s="4">
        <f ca="1">IF(Table2[[#This Row],[Area ]]="Area 1",Table2[[#This Row],[income]],0)</f>
        <v>0</v>
      </c>
      <c r="BA268" s="5">
        <f ca="1">IF(Table2[[#This Row],[Area ]]="Area 2",Table2[[#This Row],[income]],0)</f>
        <v>0</v>
      </c>
      <c r="BB268" s="5">
        <f ca="1">IF(Table2[[#This Row],[Area ]]="Area 3",Table2[[#This Row],[income]],0)</f>
        <v>0</v>
      </c>
      <c r="BC268" s="5">
        <f ca="1">IF(Table2[[#This Row],[Area ]]="Area 4",Table2[[#This Row],[income]],0)</f>
        <v>0</v>
      </c>
      <c r="BD268" s="5">
        <f ca="1">IF(Table2[[#This Row],[Area ]]="Area 5",Table2[[#This Row],[income]],0)</f>
        <v>0</v>
      </c>
      <c r="BE268" s="5">
        <f ca="1">IF(Table2[[#This Row],[Area ]]="Area 6",Table2[[#This Row],[income]],0)</f>
        <v>0</v>
      </c>
      <c r="BF268" s="5">
        <f ca="1">IF(Table2[[#This Row],[Area ]]="Area 7",Table2[[#This Row],[income]],0)</f>
        <v>0</v>
      </c>
      <c r="BG268" s="5">
        <f ca="1">IF(Table2[[#This Row],[Area ]]="Area 8",Table2[[#This Row],[income]],0)</f>
        <v>0</v>
      </c>
      <c r="BH268" s="5">
        <f ca="1">IF(Table2[[#This Row],[Area ]]="Area 9",Table2[[#This Row],[income]],0)</f>
        <v>0</v>
      </c>
      <c r="BI268" s="5">
        <f ca="1">IF(Table2[[#This Row],[Area ]]="Area 10",Table2[[#This Row],[income]],0)</f>
        <v>0</v>
      </c>
      <c r="BJ268" s="5">
        <f ca="1">IF(Table2[[#This Row],[Area ]]="Area 6",Table2[[#This Row],[income]],0)</f>
        <v>0</v>
      </c>
      <c r="BK268" s="5">
        <f ca="1">IF(Table2[[#This Row],[Area ]]="Area 12",Table2[[#This Row],[income]],0)</f>
        <v>0</v>
      </c>
      <c r="BL268" s="5">
        <f ca="1">IF(Table2[[#This Row],[Area ]]="Area 13",Table2[[#This Row],[income]],0)</f>
        <v>0</v>
      </c>
      <c r="BM268" s="6">
        <f ca="1">IF(Table2[[#This Row],[Area ]]="Area 14",Table2[[#This Row],[income]],0)</f>
        <v>63704</v>
      </c>
      <c r="BN268" s="4">
        <f ca="1">IF(Table2[[#This Row],[field of work]]="teaching",Table2[[#This Row],[income]],0)</f>
        <v>63704</v>
      </c>
      <c r="BO268" s="5">
        <f ca="1">IF(Table2[[#This Row],[field of work]]="health",Table2[[#This Row],[income]],0)</f>
        <v>0</v>
      </c>
      <c r="BP268" s="5">
        <f ca="1">IF(Table2[[#This Row],[field of work]]="IT",Table2[[#This Row],[income]],0)</f>
        <v>0</v>
      </c>
      <c r="BQ268" s="5">
        <f ca="1">IF(Table2[[#This Row],[field of work]]="agriculture",Table2[[#This Row],[income]],0)</f>
        <v>0</v>
      </c>
      <c r="BR268" s="5">
        <f ca="1">IF(Table2[[#This Row],[field of work]]="contruction",Table2[[#This Row],[income]],0)</f>
        <v>0</v>
      </c>
      <c r="BS268" s="6">
        <f ca="1">IF(Table2[[#This Row],[field of work]]="genral work",Table2[[#This Row],[income]],0)</f>
        <v>0</v>
      </c>
      <c r="BU268" s="4">
        <f ca="1">IF(Table2[[#This Row],[value of debts]]&gt;Table2[[#This Row],[income]],1,0)</f>
        <v>1</v>
      </c>
      <c r="BV268" s="6"/>
      <c r="BX268" s="4">
        <f ca="1">IF(Table2[[#This Row],[Net worth of person]]&gt;$BY$6,Table2[[#This Row],[age]],0)</f>
        <v>34</v>
      </c>
      <c r="BY268" s="6"/>
    </row>
    <row r="269" spans="2:77" x14ac:dyDescent="0.3">
      <c r="B269">
        <f t="shared" ca="1" si="101"/>
        <v>2</v>
      </c>
      <c r="C269" t="str">
        <f t="shared" ca="1" si="100"/>
        <v>women</v>
      </c>
      <c r="D269">
        <f t="shared" ca="1" si="102"/>
        <v>25</v>
      </c>
      <c r="E269">
        <f t="shared" ca="1" si="103"/>
        <v>4</v>
      </c>
      <c r="F269" t="str">
        <f t="shared" ca="1" si="104"/>
        <v>genral work</v>
      </c>
      <c r="G269">
        <f t="shared" ca="1" si="105"/>
        <v>2</v>
      </c>
      <c r="H269">
        <f t="shared" ca="1" si="106"/>
        <v>0</v>
      </c>
      <c r="I269">
        <f t="shared" ca="1" si="107"/>
        <v>3</v>
      </c>
      <c r="J269">
        <f t="shared" ca="1" si="108"/>
        <v>3</v>
      </c>
      <c r="K269">
        <f t="shared" ca="1" si="109"/>
        <v>32341</v>
      </c>
      <c r="L269">
        <f t="shared" ca="1" si="110"/>
        <v>11</v>
      </c>
      <c r="M269" t="str">
        <f t="shared" ca="1" si="111"/>
        <v>Area 11</v>
      </c>
      <c r="N269">
        <f t="shared" ca="1" si="93"/>
        <v>97023</v>
      </c>
      <c r="O269">
        <f t="shared" ca="1" si="112"/>
        <v>96414.099962536435</v>
      </c>
      <c r="P269">
        <f t="shared" ca="1" si="94"/>
        <v>39759.127474914523</v>
      </c>
      <c r="Q269">
        <f t="shared" ca="1" si="113"/>
        <v>28499</v>
      </c>
      <c r="R269">
        <f t="shared" ca="1" si="95"/>
        <v>55017.198330178959</v>
      </c>
      <c r="S269">
        <f t="shared" ca="1" si="96"/>
        <v>46757.585553905468</v>
      </c>
      <c r="T269">
        <f t="shared" ca="1" si="97"/>
        <v>183539.71302882</v>
      </c>
      <c r="U269">
        <f t="shared" ca="1" si="98"/>
        <v>179930.29829271539</v>
      </c>
      <c r="V269">
        <f t="shared" ca="1" si="99"/>
        <v>3609.4147361046053</v>
      </c>
      <c r="X269" s="4">
        <f ca="1">IF(Table2[[#This Row],[Gnder]]="men",1,0)</f>
        <v>0</v>
      </c>
      <c r="Y269" s="5">
        <f ca="1">IF(Table2[[#This Row],[Gnder]]="women",1,0)</f>
        <v>1</v>
      </c>
      <c r="Z269" s="5"/>
      <c r="AA269" s="6"/>
      <c r="AB269" s="5"/>
      <c r="AC269" s="4">
        <f ca="1">IF(Table2[[#This Row],[field of work]]="teaching",1,0)</f>
        <v>0</v>
      </c>
      <c r="AD269" s="5">
        <f ca="1">IF(Table2[[#This Row],[field of work]]="health",1,0)</f>
        <v>0</v>
      </c>
      <c r="AE269" s="5">
        <f ca="1">IF(Table2[[#This Row],[field of work]]="IT",1,0)</f>
        <v>0</v>
      </c>
      <c r="AF269" s="5">
        <f ca="1">IF(Table2[[#This Row],[field of work]]="agriculture",1,0)</f>
        <v>0</v>
      </c>
      <c r="AG269" s="5">
        <f ca="1">IF(Table2[[#This Row],[field of work]]="contruction",1,0)</f>
        <v>0</v>
      </c>
      <c r="AH269" s="5">
        <f ca="1">IF(Table2[[#This Row],[field of work]]="genral work",1,0)</f>
        <v>1</v>
      </c>
      <c r="AI269" s="5"/>
      <c r="AJ269" s="5"/>
      <c r="AK269" s="5"/>
      <c r="AL269" s="5"/>
      <c r="AM269" s="5"/>
      <c r="AN269" s="6"/>
      <c r="AP269" s="16">
        <f t="shared" ca="1" si="114"/>
        <v>13253.042491638174</v>
      </c>
      <c r="AQ269" s="6"/>
      <c r="AR269" s="4">
        <f ca="1">IF(Table2[[#This Row],[Value of a person]]&gt;$AS$6,1,0)</f>
        <v>1</v>
      </c>
      <c r="AS269" s="5"/>
      <c r="AT269" s="5"/>
      <c r="AU269" s="6"/>
      <c r="AV269" s="23">
        <f ca="1">Table2[[#This Row],[Mortage left]]/Table2[[#This Row],[Value of house]]</f>
        <v>0.99372416810999897</v>
      </c>
      <c r="AW269" s="5">
        <f t="shared" ca="1" si="115"/>
        <v>0</v>
      </c>
      <c r="AX269" s="5"/>
      <c r="AY269" s="5"/>
      <c r="AZ269" s="4">
        <f ca="1">IF(Table2[[#This Row],[Area ]]="Area 1",Table2[[#This Row],[income]],0)</f>
        <v>0</v>
      </c>
      <c r="BA269" s="5">
        <f ca="1">IF(Table2[[#This Row],[Area ]]="Area 2",Table2[[#This Row],[income]],0)</f>
        <v>0</v>
      </c>
      <c r="BB269" s="5">
        <f ca="1">IF(Table2[[#This Row],[Area ]]="Area 3",Table2[[#This Row],[income]],0)</f>
        <v>0</v>
      </c>
      <c r="BC269" s="5">
        <f ca="1">IF(Table2[[#This Row],[Area ]]="Area 4",Table2[[#This Row],[income]],0)</f>
        <v>0</v>
      </c>
      <c r="BD269" s="5">
        <f ca="1">IF(Table2[[#This Row],[Area ]]="Area 5",Table2[[#This Row],[income]],0)</f>
        <v>0</v>
      </c>
      <c r="BE269" s="5">
        <f ca="1">IF(Table2[[#This Row],[Area ]]="Area 6",Table2[[#This Row],[income]],0)</f>
        <v>0</v>
      </c>
      <c r="BF269" s="5">
        <f ca="1">IF(Table2[[#This Row],[Area ]]="Area 7",Table2[[#This Row],[income]],0)</f>
        <v>0</v>
      </c>
      <c r="BG269" s="5">
        <f ca="1">IF(Table2[[#This Row],[Area ]]="Area 8",Table2[[#This Row],[income]],0)</f>
        <v>0</v>
      </c>
      <c r="BH269" s="5">
        <f ca="1">IF(Table2[[#This Row],[Area ]]="Area 9",Table2[[#This Row],[income]],0)</f>
        <v>0</v>
      </c>
      <c r="BI269" s="5">
        <f ca="1">IF(Table2[[#This Row],[Area ]]="Area 10",Table2[[#This Row],[income]],0)</f>
        <v>0</v>
      </c>
      <c r="BJ269" s="5">
        <f ca="1">IF(Table2[[#This Row],[Area ]]="Area 6",Table2[[#This Row],[income]],0)</f>
        <v>0</v>
      </c>
      <c r="BK269" s="5">
        <f ca="1">IF(Table2[[#This Row],[Area ]]="Area 12",Table2[[#This Row],[income]],0)</f>
        <v>0</v>
      </c>
      <c r="BL269" s="5">
        <f ca="1">IF(Table2[[#This Row],[Area ]]="Area 13",Table2[[#This Row],[income]],0)</f>
        <v>0</v>
      </c>
      <c r="BM269" s="6">
        <f ca="1">IF(Table2[[#This Row],[Area ]]="Area 14",Table2[[#This Row],[income]],0)</f>
        <v>0</v>
      </c>
      <c r="BN269" s="4">
        <f ca="1">IF(Table2[[#This Row],[field of work]]="teaching",Table2[[#This Row],[income]],0)</f>
        <v>0</v>
      </c>
      <c r="BO269" s="5">
        <f ca="1">IF(Table2[[#This Row],[field of work]]="health",Table2[[#This Row],[income]],0)</f>
        <v>0</v>
      </c>
      <c r="BP269" s="5">
        <f ca="1">IF(Table2[[#This Row],[field of work]]="IT",Table2[[#This Row],[income]],0)</f>
        <v>0</v>
      </c>
      <c r="BQ269" s="5">
        <f ca="1">IF(Table2[[#This Row],[field of work]]="agriculture",Table2[[#This Row],[income]],0)</f>
        <v>0</v>
      </c>
      <c r="BR269" s="5">
        <f ca="1">IF(Table2[[#This Row],[field of work]]="contruction",Table2[[#This Row],[income]],0)</f>
        <v>0</v>
      </c>
      <c r="BS269" s="6">
        <f ca="1">IF(Table2[[#This Row],[field of work]]="genral work",Table2[[#This Row],[income]],0)</f>
        <v>32341</v>
      </c>
      <c r="BU269" s="4">
        <f ca="1">IF(Table2[[#This Row],[value of debts]]&gt;Table2[[#This Row],[income]],1,0)</f>
        <v>1</v>
      </c>
      <c r="BV269" s="6"/>
      <c r="BX269" s="4">
        <f ca="1">IF(Table2[[#This Row],[Net worth of person]]&gt;$BY$6,Table2[[#This Row],[age]],0)</f>
        <v>0</v>
      </c>
      <c r="BY269" s="6"/>
    </row>
    <row r="270" spans="2:77" x14ac:dyDescent="0.3">
      <c r="B270">
        <f t="shared" ca="1" si="101"/>
        <v>2</v>
      </c>
      <c r="C270" t="str">
        <f t="shared" ca="1" si="100"/>
        <v>women</v>
      </c>
      <c r="D270">
        <f t="shared" ca="1" si="102"/>
        <v>43</v>
      </c>
      <c r="E270">
        <f t="shared" ca="1" si="103"/>
        <v>5</v>
      </c>
      <c r="F270" t="str">
        <f t="shared" ca="1" si="104"/>
        <v>agriculture</v>
      </c>
      <c r="G270">
        <f t="shared" ca="1" si="105"/>
        <v>2</v>
      </c>
      <c r="H270">
        <f t="shared" ca="1" si="106"/>
        <v>0</v>
      </c>
      <c r="I270">
        <f t="shared" ca="1" si="107"/>
        <v>4</v>
      </c>
      <c r="J270">
        <f t="shared" ca="1" si="108"/>
        <v>2</v>
      </c>
      <c r="K270">
        <f t="shared" ca="1" si="109"/>
        <v>80850</v>
      </c>
      <c r="L270">
        <f t="shared" ca="1" si="110"/>
        <v>11</v>
      </c>
      <c r="M270" t="str">
        <f t="shared" ca="1" si="111"/>
        <v>Area 11</v>
      </c>
      <c r="N270">
        <f t="shared" ca="1" si="93"/>
        <v>323400</v>
      </c>
      <c r="O270">
        <f t="shared" ca="1" si="112"/>
        <v>199366.17698488559</v>
      </c>
      <c r="P270">
        <f t="shared" ca="1" si="94"/>
        <v>82893.532750242433</v>
      </c>
      <c r="Q270">
        <f t="shared" ca="1" si="113"/>
        <v>59109</v>
      </c>
      <c r="R270">
        <f t="shared" ca="1" si="95"/>
        <v>130958.18668045331</v>
      </c>
      <c r="S270">
        <f t="shared" ca="1" si="96"/>
        <v>105414.78480596453</v>
      </c>
      <c r="T270">
        <f t="shared" ca="1" si="97"/>
        <v>511708.31755620695</v>
      </c>
      <c r="U270">
        <f t="shared" ca="1" si="98"/>
        <v>389433.3636653389</v>
      </c>
      <c r="V270">
        <f t="shared" ca="1" si="99"/>
        <v>122274.95389086806</v>
      </c>
      <c r="X270" s="4">
        <f ca="1">IF(Table2[[#This Row],[Gnder]]="men",1,0)</f>
        <v>0</v>
      </c>
      <c r="Y270" s="5">
        <f ca="1">IF(Table2[[#This Row],[Gnder]]="women",1,0)</f>
        <v>1</v>
      </c>
      <c r="Z270" s="5"/>
      <c r="AA270" s="6"/>
      <c r="AB270" s="5"/>
      <c r="AC270" s="4">
        <f ca="1">IF(Table2[[#This Row],[field of work]]="teaching",1,0)</f>
        <v>0</v>
      </c>
      <c r="AD270" s="5">
        <f ca="1">IF(Table2[[#This Row],[field of work]]="health",1,0)</f>
        <v>0</v>
      </c>
      <c r="AE270" s="5">
        <f ca="1">IF(Table2[[#This Row],[field of work]]="IT",1,0)</f>
        <v>0</v>
      </c>
      <c r="AF270" s="5">
        <f ca="1">IF(Table2[[#This Row],[field of work]]="agriculture",1,0)</f>
        <v>1</v>
      </c>
      <c r="AG270" s="5">
        <f ca="1">IF(Table2[[#This Row],[field of work]]="contruction",1,0)</f>
        <v>0</v>
      </c>
      <c r="AH270" s="5">
        <f ca="1">IF(Table2[[#This Row],[field of work]]="genral work",1,0)</f>
        <v>0</v>
      </c>
      <c r="AI270" s="5"/>
      <c r="AJ270" s="5"/>
      <c r="AK270" s="5"/>
      <c r="AL270" s="5"/>
      <c r="AM270" s="5"/>
      <c r="AN270" s="6"/>
      <c r="AP270" s="16">
        <f t="shared" ca="1" si="114"/>
        <v>41446.766375121217</v>
      </c>
      <c r="AQ270" s="6"/>
      <c r="AR270" s="4">
        <f ca="1">IF(Table2[[#This Row],[Value of a person]]&gt;$AS$6,1,0)</f>
        <v>1</v>
      </c>
      <c r="AS270" s="5"/>
      <c r="AT270" s="5"/>
      <c r="AU270" s="6"/>
      <c r="AV270" s="23">
        <f ca="1">Table2[[#This Row],[Mortage left]]/Table2[[#This Row],[Value of house]]</f>
        <v>0.61646931658900928</v>
      </c>
      <c r="AW270" s="5">
        <f t="shared" ca="1" si="115"/>
        <v>0</v>
      </c>
      <c r="AX270" s="5"/>
      <c r="AY270" s="5"/>
      <c r="AZ270" s="4">
        <f ca="1">IF(Table2[[#This Row],[Area ]]="Area 1",Table2[[#This Row],[income]],0)</f>
        <v>0</v>
      </c>
      <c r="BA270" s="5">
        <f ca="1">IF(Table2[[#This Row],[Area ]]="Area 2",Table2[[#This Row],[income]],0)</f>
        <v>0</v>
      </c>
      <c r="BB270" s="5">
        <f ca="1">IF(Table2[[#This Row],[Area ]]="Area 3",Table2[[#This Row],[income]],0)</f>
        <v>0</v>
      </c>
      <c r="BC270" s="5">
        <f ca="1">IF(Table2[[#This Row],[Area ]]="Area 4",Table2[[#This Row],[income]],0)</f>
        <v>0</v>
      </c>
      <c r="BD270" s="5">
        <f ca="1">IF(Table2[[#This Row],[Area ]]="Area 5",Table2[[#This Row],[income]],0)</f>
        <v>0</v>
      </c>
      <c r="BE270" s="5">
        <f ca="1">IF(Table2[[#This Row],[Area ]]="Area 6",Table2[[#This Row],[income]],0)</f>
        <v>0</v>
      </c>
      <c r="BF270" s="5">
        <f ca="1">IF(Table2[[#This Row],[Area ]]="Area 7",Table2[[#This Row],[income]],0)</f>
        <v>0</v>
      </c>
      <c r="BG270" s="5">
        <f ca="1">IF(Table2[[#This Row],[Area ]]="Area 8",Table2[[#This Row],[income]],0)</f>
        <v>0</v>
      </c>
      <c r="BH270" s="5">
        <f ca="1">IF(Table2[[#This Row],[Area ]]="Area 9",Table2[[#This Row],[income]],0)</f>
        <v>0</v>
      </c>
      <c r="BI270" s="5">
        <f ca="1">IF(Table2[[#This Row],[Area ]]="Area 10",Table2[[#This Row],[income]],0)</f>
        <v>0</v>
      </c>
      <c r="BJ270" s="5">
        <f ca="1">IF(Table2[[#This Row],[Area ]]="Area 6",Table2[[#This Row],[income]],0)</f>
        <v>0</v>
      </c>
      <c r="BK270" s="5">
        <f ca="1">IF(Table2[[#This Row],[Area ]]="Area 12",Table2[[#This Row],[income]],0)</f>
        <v>0</v>
      </c>
      <c r="BL270" s="5">
        <f ca="1">IF(Table2[[#This Row],[Area ]]="Area 13",Table2[[#This Row],[income]],0)</f>
        <v>0</v>
      </c>
      <c r="BM270" s="6">
        <f ca="1">IF(Table2[[#This Row],[Area ]]="Area 14",Table2[[#This Row],[income]],0)</f>
        <v>0</v>
      </c>
      <c r="BN270" s="4">
        <f ca="1">IF(Table2[[#This Row],[field of work]]="teaching",Table2[[#This Row],[income]],0)</f>
        <v>0</v>
      </c>
      <c r="BO270" s="5">
        <f ca="1">IF(Table2[[#This Row],[field of work]]="health",Table2[[#This Row],[income]],0)</f>
        <v>0</v>
      </c>
      <c r="BP270" s="5">
        <f ca="1">IF(Table2[[#This Row],[field of work]]="IT",Table2[[#This Row],[income]],0)</f>
        <v>0</v>
      </c>
      <c r="BQ270" s="5">
        <f ca="1">IF(Table2[[#This Row],[field of work]]="agriculture",Table2[[#This Row],[income]],0)</f>
        <v>80850</v>
      </c>
      <c r="BR270" s="5">
        <f ca="1">IF(Table2[[#This Row],[field of work]]="contruction",Table2[[#This Row],[income]],0)</f>
        <v>0</v>
      </c>
      <c r="BS270" s="6">
        <f ca="1">IF(Table2[[#This Row],[field of work]]="genral work",Table2[[#This Row],[income]],0)</f>
        <v>0</v>
      </c>
      <c r="BU270" s="4">
        <f ca="1">IF(Table2[[#This Row],[value of debts]]&gt;Table2[[#This Row],[income]],1,0)</f>
        <v>1</v>
      </c>
      <c r="BV270" s="6"/>
      <c r="BX270" s="4">
        <f ca="1">IF(Table2[[#This Row],[Net worth of person]]&gt;$BY$6,Table2[[#This Row],[age]],0)</f>
        <v>43</v>
      </c>
      <c r="BY270" s="6"/>
    </row>
    <row r="271" spans="2:77" x14ac:dyDescent="0.3">
      <c r="B271">
        <f t="shared" ca="1" si="101"/>
        <v>1</v>
      </c>
      <c r="C271" t="str">
        <f t="shared" ca="1" si="100"/>
        <v>men</v>
      </c>
      <c r="D271">
        <f t="shared" ca="1" si="102"/>
        <v>43</v>
      </c>
      <c r="E271">
        <f t="shared" ca="1" si="103"/>
        <v>2</v>
      </c>
      <c r="F271" t="str">
        <f t="shared" ca="1" si="104"/>
        <v>IT</v>
      </c>
      <c r="G271">
        <f t="shared" ca="1" si="105"/>
        <v>2</v>
      </c>
      <c r="H271">
        <f t="shared" ca="1" si="106"/>
        <v>0</v>
      </c>
      <c r="I271">
        <f t="shared" ca="1" si="107"/>
        <v>4</v>
      </c>
      <c r="J271">
        <f t="shared" ca="1" si="108"/>
        <v>1</v>
      </c>
      <c r="K271">
        <f t="shared" ca="1" si="109"/>
        <v>35547</v>
      </c>
      <c r="L271">
        <f t="shared" ca="1" si="110"/>
        <v>4</v>
      </c>
      <c r="M271" t="str">
        <f t="shared" ca="1" si="111"/>
        <v>Area 4</v>
      </c>
      <c r="N271">
        <f t="shared" ca="1" si="93"/>
        <v>213282</v>
      </c>
      <c r="O271">
        <f t="shared" ca="1" si="112"/>
        <v>98970.822565236682</v>
      </c>
      <c r="P271">
        <f t="shared" ca="1" si="94"/>
        <v>32695.246800049106</v>
      </c>
      <c r="Q271">
        <f t="shared" ca="1" si="113"/>
        <v>16832</v>
      </c>
      <c r="R271">
        <f t="shared" ca="1" si="95"/>
        <v>23553.104576916689</v>
      </c>
      <c r="S271">
        <f t="shared" ca="1" si="96"/>
        <v>46490.376498364712</v>
      </c>
      <c r="T271">
        <f t="shared" ca="1" si="97"/>
        <v>292467.62329841382</v>
      </c>
      <c r="U271">
        <f t="shared" ca="1" si="98"/>
        <v>139355.92714215338</v>
      </c>
      <c r="V271">
        <f t="shared" ca="1" si="99"/>
        <v>153111.69615626044</v>
      </c>
      <c r="X271" s="4">
        <f ca="1">IF(Table2[[#This Row],[Gnder]]="men",1,0)</f>
        <v>1</v>
      </c>
      <c r="Y271" s="5">
        <f ca="1">IF(Table2[[#This Row],[Gnder]]="women",1,0)</f>
        <v>0</v>
      </c>
      <c r="Z271" s="5"/>
      <c r="AA271" s="6"/>
      <c r="AB271" s="5"/>
      <c r="AC271" s="4">
        <f ca="1">IF(Table2[[#This Row],[field of work]]="teaching",1,0)</f>
        <v>0</v>
      </c>
      <c r="AD271" s="5">
        <f ca="1">IF(Table2[[#This Row],[field of work]]="health",1,0)</f>
        <v>0</v>
      </c>
      <c r="AE271" s="5">
        <f ca="1">IF(Table2[[#This Row],[field of work]]="IT",1,0)</f>
        <v>1</v>
      </c>
      <c r="AF271" s="5">
        <f ca="1">IF(Table2[[#This Row],[field of work]]="agriculture",1,0)</f>
        <v>0</v>
      </c>
      <c r="AG271" s="5">
        <f ca="1">IF(Table2[[#This Row],[field of work]]="contruction",1,0)</f>
        <v>0</v>
      </c>
      <c r="AH271" s="5">
        <f ca="1">IF(Table2[[#This Row],[field of work]]="genral work",1,0)</f>
        <v>0</v>
      </c>
      <c r="AI271" s="5"/>
      <c r="AJ271" s="5"/>
      <c r="AK271" s="5"/>
      <c r="AL271" s="5"/>
      <c r="AM271" s="5"/>
      <c r="AN271" s="6"/>
      <c r="AP271" s="16">
        <f t="shared" ca="1" si="114"/>
        <v>32695.246800049106</v>
      </c>
      <c r="AQ271" s="6"/>
      <c r="AR271" s="4">
        <f ca="1">IF(Table2[[#This Row],[Value of a person]]&gt;$AS$6,1,0)</f>
        <v>1</v>
      </c>
      <c r="AS271" s="5"/>
      <c r="AT271" s="5"/>
      <c r="AU271" s="6"/>
      <c r="AV271" s="23">
        <f ca="1">Table2[[#This Row],[Mortage left]]/Table2[[#This Row],[Value of house]]</f>
        <v>0.4640373897714607</v>
      </c>
      <c r="AW271" s="5">
        <f t="shared" ca="1" si="115"/>
        <v>0</v>
      </c>
      <c r="AX271" s="5"/>
      <c r="AY271" s="5"/>
      <c r="AZ271" s="4">
        <f ca="1">IF(Table2[[#This Row],[Area ]]="Area 1",Table2[[#This Row],[income]],0)</f>
        <v>0</v>
      </c>
      <c r="BA271" s="5">
        <f ca="1">IF(Table2[[#This Row],[Area ]]="Area 2",Table2[[#This Row],[income]],0)</f>
        <v>0</v>
      </c>
      <c r="BB271" s="5">
        <f ca="1">IF(Table2[[#This Row],[Area ]]="Area 3",Table2[[#This Row],[income]],0)</f>
        <v>0</v>
      </c>
      <c r="BC271" s="5">
        <f ca="1">IF(Table2[[#This Row],[Area ]]="Area 4",Table2[[#This Row],[income]],0)</f>
        <v>35547</v>
      </c>
      <c r="BD271" s="5">
        <f ca="1">IF(Table2[[#This Row],[Area ]]="Area 5",Table2[[#This Row],[income]],0)</f>
        <v>0</v>
      </c>
      <c r="BE271" s="5">
        <f ca="1">IF(Table2[[#This Row],[Area ]]="Area 6",Table2[[#This Row],[income]],0)</f>
        <v>0</v>
      </c>
      <c r="BF271" s="5">
        <f ca="1">IF(Table2[[#This Row],[Area ]]="Area 7",Table2[[#This Row],[income]],0)</f>
        <v>0</v>
      </c>
      <c r="BG271" s="5">
        <f ca="1">IF(Table2[[#This Row],[Area ]]="Area 8",Table2[[#This Row],[income]],0)</f>
        <v>0</v>
      </c>
      <c r="BH271" s="5">
        <f ca="1">IF(Table2[[#This Row],[Area ]]="Area 9",Table2[[#This Row],[income]],0)</f>
        <v>0</v>
      </c>
      <c r="BI271" s="5">
        <f ca="1">IF(Table2[[#This Row],[Area ]]="Area 10",Table2[[#This Row],[income]],0)</f>
        <v>0</v>
      </c>
      <c r="BJ271" s="5">
        <f ca="1">IF(Table2[[#This Row],[Area ]]="Area 6",Table2[[#This Row],[income]],0)</f>
        <v>0</v>
      </c>
      <c r="BK271" s="5">
        <f ca="1">IF(Table2[[#This Row],[Area ]]="Area 12",Table2[[#This Row],[income]],0)</f>
        <v>0</v>
      </c>
      <c r="BL271" s="5">
        <f ca="1">IF(Table2[[#This Row],[Area ]]="Area 13",Table2[[#This Row],[income]],0)</f>
        <v>0</v>
      </c>
      <c r="BM271" s="6">
        <f ca="1">IF(Table2[[#This Row],[Area ]]="Area 14",Table2[[#This Row],[income]],0)</f>
        <v>0</v>
      </c>
      <c r="BN271" s="4">
        <f ca="1">IF(Table2[[#This Row],[field of work]]="teaching",Table2[[#This Row],[income]],0)</f>
        <v>0</v>
      </c>
      <c r="BO271" s="5">
        <f ca="1">IF(Table2[[#This Row],[field of work]]="health",Table2[[#This Row],[income]],0)</f>
        <v>0</v>
      </c>
      <c r="BP271" s="5">
        <f ca="1">IF(Table2[[#This Row],[field of work]]="IT",Table2[[#This Row],[income]],0)</f>
        <v>35547</v>
      </c>
      <c r="BQ271" s="5">
        <f ca="1">IF(Table2[[#This Row],[field of work]]="agriculture",Table2[[#This Row],[income]],0)</f>
        <v>0</v>
      </c>
      <c r="BR271" s="5">
        <f ca="1">IF(Table2[[#This Row],[field of work]]="contruction",Table2[[#This Row],[income]],0)</f>
        <v>0</v>
      </c>
      <c r="BS271" s="6">
        <f ca="1">IF(Table2[[#This Row],[field of work]]="genral work",Table2[[#This Row],[income]],0)</f>
        <v>0</v>
      </c>
      <c r="BU271" s="4">
        <f ca="1">IF(Table2[[#This Row],[value of debts]]&gt;Table2[[#This Row],[income]],1,0)</f>
        <v>1</v>
      </c>
      <c r="BV271" s="6"/>
      <c r="BX271" s="4">
        <f ca="1">IF(Table2[[#This Row],[Net worth of person]]&gt;$BY$6,Table2[[#This Row],[age]],0)</f>
        <v>43</v>
      </c>
      <c r="BY271" s="6"/>
    </row>
    <row r="272" spans="2:77" x14ac:dyDescent="0.3">
      <c r="B272">
        <f t="shared" ca="1" si="101"/>
        <v>2</v>
      </c>
      <c r="C272" t="str">
        <f t="shared" ca="1" si="100"/>
        <v>women</v>
      </c>
      <c r="D272">
        <f t="shared" ca="1" si="102"/>
        <v>34</v>
      </c>
      <c r="E272">
        <f t="shared" ca="1" si="103"/>
        <v>3</v>
      </c>
      <c r="F272" t="str">
        <f t="shared" ca="1" si="104"/>
        <v>teaching</v>
      </c>
      <c r="G272">
        <f t="shared" ca="1" si="105"/>
        <v>5</v>
      </c>
      <c r="H272">
        <f t="shared" ca="1" si="106"/>
        <v>0</v>
      </c>
      <c r="I272">
        <f t="shared" ca="1" si="107"/>
        <v>0</v>
      </c>
      <c r="J272">
        <f t="shared" ca="1" si="108"/>
        <v>1</v>
      </c>
      <c r="K272">
        <f t="shared" ca="1" si="109"/>
        <v>89335</v>
      </c>
      <c r="L272">
        <f t="shared" ca="1" si="110"/>
        <v>3</v>
      </c>
      <c r="M272" t="str">
        <f t="shared" ca="1" si="111"/>
        <v>Area 3</v>
      </c>
      <c r="N272">
        <f t="shared" ca="1" si="93"/>
        <v>357340</v>
      </c>
      <c r="O272">
        <f t="shared" ca="1" si="112"/>
        <v>352827.52793932974</v>
      </c>
      <c r="P272">
        <f t="shared" ca="1" si="94"/>
        <v>20580.709390308675</v>
      </c>
      <c r="Q272">
        <f t="shared" ca="1" si="113"/>
        <v>11122</v>
      </c>
      <c r="R272">
        <f t="shared" ca="1" si="95"/>
        <v>5694.8118668164534</v>
      </c>
      <c r="S272">
        <f t="shared" ca="1" si="96"/>
        <v>89263.89476307678</v>
      </c>
      <c r="T272">
        <f t="shared" ca="1" si="97"/>
        <v>467184.60415338544</v>
      </c>
      <c r="U272">
        <f t="shared" ca="1" si="98"/>
        <v>369644.33980614622</v>
      </c>
      <c r="V272">
        <f t="shared" ca="1" si="99"/>
        <v>97540.264347239223</v>
      </c>
      <c r="X272" s="4">
        <f ca="1">IF(Table2[[#This Row],[Gnder]]="men",1,0)</f>
        <v>0</v>
      </c>
      <c r="Y272" s="5">
        <f ca="1">IF(Table2[[#This Row],[Gnder]]="women",1,0)</f>
        <v>1</v>
      </c>
      <c r="Z272" s="5"/>
      <c r="AA272" s="6"/>
      <c r="AB272" s="5"/>
      <c r="AC272" s="4">
        <f ca="1">IF(Table2[[#This Row],[field of work]]="teaching",1,0)</f>
        <v>1</v>
      </c>
      <c r="AD272" s="5">
        <f ca="1">IF(Table2[[#This Row],[field of work]]="health",1,0)</f>
        <v>0</v>
      </c>
      <c r="AE272" s="5">
        <f ca="1">IF(Table2[[#This Row],[field of work]]="IT",1,0)</f>
        <v>0</v>
      </c>
      <c r="AF272" s="5">
        <f ca="1">IF(Table2[[#This Row],[field of work]]="agriculture",1,0)</f>
        <v>0</v>
      </c>
      <c r="AG272" s="5">
        <f ca="1">IF(Table2[[#This Row],[field of work]]="contruction",1,0)</f>
        <v>0</v>
      </c>
      <c r="AH272" s="5">
        <f ca="1">IF(Table2[[#This Row],[field of work]]="genral work",1,0)</f>
        <v>0</v>
      </c>
      <c r="AI272" s="5"/>
      <c r="AJ272" s="5"/>
      <c r="AK272" s="5"/>
      <c r="AL272" s="5"/>
      <c r="AM272" s="5"/>
      <c r="AN272" s="6"/>
      <c r="AP272" s="16">
        <f t="shared" ca="1" si="114"/>
        <v>20580.709390308675</v>
      </c>
      <c r="AQ272" s="6"/>
      <c r="AR272" s="4">
        <f ca="1">IF(Table2[[#This Row],[Value of a person]]&gt;$AS$6,1,0)</f>
        <v>1</v>
      </c>
      <c r="AS272" s="5"/>
      <c r="AT272" s="5"/>
      <c r="AU272" s="6"/>
      <c r="AV272" s="23">
        <f ca="1">Table2[[#This Row],[Mortage left]]/Table2[[#This Row],[Value of house]]</f>
        <v>0.98737204885915297</v>
      </c>
      <c r="AW272" s="5">
        <f t="shared" ca="1" si="115"/>
        <v>0</v>
      </c>
      <c r="AX272" s="5"/>
      <c r="AY272" s="5"/>
      <c r="AZ272" s="4">
        <f ca="1">IF(Table2[[#This Row],[Area ]]="Area 1",Table2[[#This Row],[income]],0)</f>
        <v>0</v>
      </c>
      <c r="BA272" s="5">
        <f ca="1">IF(Table2[[#This Row],[Area ]]="Area 2",Table2[[#This Row],[income]],0)</f>
        <v>0</v>
      </c>
      <c r="BB272" s="5">
        <f ca="1">IF(Table2[[#This Row],[Area ]]="Area 3",Table2[[#This Row],[income]],0)</f>
        <v>89335</v>
      </c>
      <c r="BC272" s="5">
        <f ca="1">IF(Table2[[#This Row],[Area ]]="Area 4",Table2[[#This Row],[income]],0)</f>
        <v>0</v>
      </c>
      <c r="BD272" s="5">
        <f ca="1">IF(Table2[[#This Row],[Area ]]="Area 5",Table2[[#This Row],[income]],0)</f>
        <v>0</v>
      </c>
      <c r="BE272" s="5">
        <f ca="1">IF(Table2[[#This Row],[Area ]]="Area 6",Table2[[#This Row],[income]],0)</f>
        <v>0</v>
      </c>
      <c r="BF272" s="5">
        <f ca="1">IF(Table2[[#This Row],[Area ]]="Area 7",Table2[[#This Row],[income]],0)</f>
        <v>0</v>
      </c>
      <c r="BG272" s="5">
        <f ca="1">IF(Table2[[#This Row],[Area ]]="Area 8",Table2[[#This Row],[income]],0)</f>
        <v>0</v>
      </c>
      <c r="BH272" s="5">
        <f ca="1">IF(Table2[[#This Row],[Area ]]="Area 9",Table2[[#This Row],[income]],0)</f>
        <v>0</v>
      </c>
      <c r="BI272" s="5">
        <f ca="1">IF(Table2[[#This Row],[Area ]]="Area 10",Table2[[#This Row],[income]],0)</f>
        <v>0</v>
      </c>
      <c r="BJ272" s="5">
        <f ca="1">IF(Table2[[#This Row],[Area ]]="Area 6",Table2[[#This Row],[income]],0)</f>
        <v>0</v>
      </c>
      <c r="BK272" s="5">
        <f ca="1">IF(Table2[[#This Row],[Area ]]="Area 12",Table2[[#This Row],[income]],0)</f>
        <v>0</v>
      </c>
      <c r="BL272" s="5">
        <f ca="1">IF(Table2[[#This Row],[Area ]]="Area 13",Table2[[#This Row],[income]],0)</f>
        <v>0</v>
      </c>
      <c r="BM272" s="6">
        <f ca="1">IF(Table2[[#This Row],[Area ]]="Area 14",Table2[[#This Row],[income]],0)</f>
        <v>0</v>
      </c>
      <c r="BN272" s="4">
        <f ca="1">IF(Table2[[#This Row],[field of work]]="teaching",Table2[[#This Row],[income]],0)</f>
        <v>89335</v>
      </c>
      <c r="BO272" s="5">
        <f ca="1">IF(Table2[[#This Row],[field of work]]="health",Table2[[#This Row],[income]],0)</f>
        <v>0</v>
      </c>
      <c r="BP272" s="5">
        <f ca="1">IF(Table2[[#This Row],[field of work]]="IT",Table2[[#This Row],[income]],0)</f>
        <v>0</v>
      </c>
      <c r="BQ272" s="5">
        <f ca="1">IF(Table2[[#This Row],[field of work]]="agriculture",Table2[[#This Row],[income]],0)</f>
        <v>0</v>
      </c>
      <c r="BR272" s="5">
        <f ca="1">IF(Table2[[#This Row],[field of work]]="contruction",Table2[[#This Row],[income]],0)</f>
        <v>0</v>
      </c>
      <c r="BS272" s="6">
        <f ca="1">IF(Table2[[#This Row],[field of work]]="genral work",Table2[[#This Row],[income]],0)</f>
        <v>0</v>
      </c>
      <c r="BU272" s="4">
        <f ca="1">IF(Table2[[#This Row],[value of debts]]&gt;Table2[[#This Row],[income]],1,0)</f>
        <v>1</v>
      </c>
      <c r="BV272" s="6"/>
      <c r="BX272" s="4">
        <f ca="1">IF(Table2[[#This Row],[Net worth of person]]&gt;$BY$6,Table2[[#This Row],[age]],0)</f>
        <v>0</v>
      </c>
      <c r="BY272" s="6"/>
    </row>
    <row r="273" spans="2:77" x14ac:dyDescent="0.3">
      <c r="B273">
        <f t="shared" ca="1" si="101"/>
        <v>1</v>
      </c>
      <c r="C273" t="str">
        <f t="shared" ca="1" si="100"/>
        <v>men</v>
      </c>
      <c r="D273">
        <f t="shared" ca="1" si="102"/>
        <v>43</v>
      </c>
      <c r="E273">
        <f t="shared" ca="1" si="103"/>
        <v>4</v>
      </c>
      <c r="F273" t="str">
        <f t="shared" ca="1" si="104"/>
        <v>genral work</v>
      </c>
      <c r="G273">
        <f t="shared" ca="1" si="105"/>
        <v>2</v>
      </c>
      <c r="H273">
        <f t="shared" ca="1" si="106"/>
        <v>0</v>
      </c>
      <c r="I273">
        <f t="shared" ca="1" si="107"/>
        <v>4</v>
      </c>
      <c r="J273">
        <f t="shared" ca="1" si="108"/>
        <v>3</v>
      </c>
      <c r="K273">
        <f t="shared" ca="1" si="109"/>
        <v>52541</v>
      </c>
      <c r="L273">
        <f t="shared" ca="1" si="110"/>
        <v>7</v>
      </c>
      <c r="M273" t="str">
        <f t="shared" ca="1" si="111"/>
        <v>Area 7</v>
      </c>
      <c r="N273">
        <f t="shared" ca="1" si="93"/>
        <v>157623</v>
      </c>
      <c r="O273">
        <f t="shared" ca="1" si="112"/>
        <v>9022.7090510791368</v>
      </c>
      <c r="P273">
        <f t="shared" ca="1" si="94"/>
        <v>28838.043739696157</v>
      </c>
      <c r="Q273">
        <f t="shared" ca="1" si="113"/>
        <v>26960</v>
      </c>
      <c r="R273">
        <f t="shared" ca="1" si="95"/>
        <v>62502.079684225493</v>
      </c>
      <c r="S273">
        <f t="shared" ca="1" si="96"/>
        <v>75403.019617542508</v>
      </c>
      <c r="T273">
        <f t="shared" ca="1" si="97"/>
        <v>261864.06335723866</v>
      </c>
      <c r="U273">
        <f t="shared" ca="1" si="98"/>
        <v>98484.788735304639</v>
      </c>
      <c r="V273">
        <f t="shared" ca="1" si="99"/>
        <v>163379.27462193402</v>
      </c>
      <c r="X273" s="4">
        <f ca="1">IF(Table2[[#This Row],[Gnder]]="men",1,0)</f>
        <v>1</v>
      </c>
      <c r="Y273" s="5">
        <f ca="1">IF(Table2[[#This Row],[Gnder]]="women",1,0)</f>
        <v>0</v>
      </c>
      <c r="Z273" s="5"/>
      <c r="AA273" s="6"/>
      <c r="AB273" s="5"/>
      <c r="AC273" s="4">
        <f ca="1">IF(Table2[[#This Row],[field of work]]="teaching",1,0)</f>
        <v>0</v>
      </c>
      <c r="AD273" s="5">
        <f ca="1">IF(Table2[[#This Row],[field of work]]="health",1,0)</f>
        <v>0</v>
      </c>
      <c r="AE273" s="5">
        <f ca="1">IF(Table2[[#This Row],[field of work]]="IT",1,0)</f>
        <v>0</v>
      </c>
      <c r="AF273" s="5">
        <f ca="1">IF(Table2[[#This Row],[field of work]]="agriculture",1,0)</f>
        <v>0</v>
      </c>
      <c r="AG273" s="5">
        <f ca="1">IF(Table2[[#This Row],[field of work]]="contruction",1,0)</f>
        <v>0</v>
      </c>
      <c r="AH273" s="5">
        <f ca="1">IF(Table2[[#This Row],[field of work]]="genral work",1,0)</f>
        <v>1</v>
      </c>
      <c r="AI273" s="5"/>
      <c r="AJ273" s="5"/>
      <c r="AK273" s="5"/>
      <c r="AL273" s="5"/>
      <c r="AM273" s="5"/>
      <c r="AN273" s="6"/>
      <c r="AP273" s="16">
        <f t="shared" ca="1" si="114"/>
        <v>9612.6812465653857</v>
      </c>
      <c r="AQ273" s="6"/>
      <c r="AR273" s="4">
        <f ca="1">IF(Table2[[#This Row],[Value of a person]]&gt;$AS$6,1,0)</f>
        <v>1</v>
      </c>
      <c r="AS273" s="5"/>
      <c r="AT273" s="5"/>
      <c r="AU273" s="6"/>
      <c r="AV273" s="23">
        <f ca="1">Table2[[#This Row],[Mortage left]]/Table2[[#This Row],[Value of house]]</f>
        <v>5.724233805395873E-2</v>
      </c>
      <c r="AW273" s="5">
        <f t="shared" ca="1" si="115"/>
        <v>1</v>
      </c>
      <c r="AX273" s="5"/>
      <c r="AY273" s="5"/>
      <c r="AZ273" s="4">
        <f ca="1">IF(Table2[[#This Row],[Area ]]="Area 1",Table2[[#This Row],[income]],0)</f>
        <v>0</v>
      </c>
      <c r="BA273" s="5">
        <f ca="1">IF(Table2[[#This Row],[Area ]]="Area 2",Table2[[#This Row],[income]],0)</f>
        <v>0</v>
      </c>
      <c r="BB273" s="5">
        <f ca="1">IF(Table2[[#This Row],[Area ]]="Area 3",Table2[[#This Row],[income]],0)</f>
        <v>0</v>
      </c>
      <c r="BC273" s="5">
        <f ca="1">IF(Table2[[#This Row],[Area ]]="Area 4",Table2[[#This Row],[income]],0)</f>
        <v>0</v>
      </c>
      <c r="BD273" s="5">
        <f ca="1">IF(Table2[[#This Row],[Area ]]="Area 5",Table2[[#This Row],[income]],0)</f>
        <v>0</v>
      </c>
      <c r="BE273" s="5">
        <f ca="1">IF(Table2[[#This Row],[Area ]]="Area 6",Table2[[#This Row],[income]],0)</f>
        <v>0</v>
      </c>
      <c r="BF273" s="5">
        <f ca="1">IF(Table2[[#This Row],[Area ]]="Area 7",Table2[[#This Row],[income]],0)</f>
        <v>52541</v>
      </c>
      <c r="BG273" s="5">
        <f ca="1">IF(Table2[[#This Row],[Area ]]="Area 8",Table2[[#This Row],[income]],0)</f>
        <v>0</v>
      </c>
      <c r="BH273" s="5">
        <f ca="1">IF(Table2[[#This Row],[Area ]]="Area 9",Table2[[#This Row],[income]],0)</f>
        <v>0</v>
      </c>
      <c r="BI273" s="5">
        <f ca="1">IF(Table2[[#This Row],[Area ]]="Area 10",Table2[[#This Row],[income]],0)</f>
        <v>0</v>
      </c>
      <c r="BJ273" s="5">
        <f ca="1">IF(Table2[[#This Row],[Area ]]="Area 6",Table2[[#This Row],[income]],0)</f>
        <v>0</v>
      </c>
      <c r="BK273" s="5">
        <f ca="1">IF(Table2[[#This Row],[Area ]]="Area 12",Table2[[#This Row],[income]],0)</f>
        <v>0</v>
      </c>
      <c r="BL273" s="5">
        <f ca="1">IF(Table2[[#This Row],[Area ]]="Area 13",Table2[[#This Row],[income]],0)</f>
        <v>0</v>
      </c>
      <c r="BM273" s="6">
        <f ca="1">IF(Table2[[#This Row],[Area ]]="Area 14",Table2[[#This Row],[income]],0)</f>
        <v>0</v>
      </c>
      <c r="BN273" s="4">
        <f ca="1">IF(Table2[[#This Row],[field of work]]="teaching",Table2[[#This Row],[income]],0)</f>
        <v>0</v>
      </c>
      <c r="BO273" s="5">
        <f ca="1">IF(Table2[[#This Row],[field of work]]="health",Table2[[#This Row],[income]],0)</f>
        <v>0</v>
      </c>
      <c r="BP273" s="5">
        <f ca="1">IF(Table2[[#This Row],[field of work]]="IT",Table2[[#This Row],[income]],0)</f>
        <v>0</v>
      </c>
      <c r="BQ273" s="5">
        <f ca="1">IF(Table2[[#This Row],[field of work]]="agriculture",Table2[[#This Row],[income]],0)</f>
        <v>0</v>
      </c>
      <c r="BR273" s="5">
        <f ca="1">IF(Table2[[#This Row],[field of work]]="contruction",Table2[[#This Row],[income]],0)</f>
        <v>0</v>
      </c>
      <c r="BS273" s="6">
        <f ca="1">IF(Table2[[#This Row],[field of work]]="genral work",Table2[[#This Row],[income]],0)</f>
        <v>52541</v>
      </c>
      <c r="BU273" s="4">
        <f ca="1">IF(Table2[[#This Row],[value of debts]]&gt;Table2[[#This Row],[income]],1,0)</f>
        <v>1</v>
      </c>
      <c r="BV273" s="6"/>
      <c r="BX273" s="4">
        <f ca="1">IF(Table2[[#This Row],[Net worth of person]]&gt;$BY$6,Table2[[#This Row],[age]],0)</f>
        <v>43</v>
      </c>
      <c r="BY273" s="6"/>
    </row>
    <row r="274" spans="2:77" x14ac:dyDescent="0.3">
      <c r="B274">
        <f t="shared" ca="1" si="101"/>
        <v>1</v>
      </c>
      <c r="C274" t="str">
        <f t="shared" ca="1" si="100"/>
        <v>men</v>
      </c>
      <c r="D274">
        <f t="shared" ca="1" si="102"/>
        <v>42</v>
      </c>
      <c r="E274">
        <f t="shared" ca="1" si="103"/>
        <v>5</v>
      </c>
      <c r="F274" t="str">
        <f t="shared" ca="1" si="104"/>
        <v>agriculture</v>
      </c>
      <c r="G274">
        <f t="shared" ca="1" si="105"/>
        <v>5</v>
      </c>
      <c r="H274">
        <f t="shared" ca="1" si="106"/>
        <v>0</v>
      </c>
      <c r="I274">
        <f t="shared" ca="1" si="107"/>
        <v>1</v>
      </c>
      <c r="J274">
        <f t="shared" ca="1" si="108"/>
        <v>1</v>
      </c>
      <c r="K274">
        <f t="shared" ca="1" si="109"/>
        <v>84989</v>
      </c>
      <c r="L274">
        <f t="shared" ca="1" si="110"/>
        <v>9</v>
      </c>
      <c r="M274" t="str">
        <f t="shared" ca="1" si="111"/>
        <v>Area 9</v>
      </c>
      <c r="N274">
        <f t="shared" ca="1" si="93"/>
        <v>254967</v>
      </c>
      <c r="O274">
        <f t="shared" ca="1" si="112"/>
        <v>35582.289046193218</v>
      </c>
      <c r="P274">
        <f t="shared" ca="1" si="94"/>
        <v>38971.662500831691</v>
      </c>
      <c r="Q274">
        <f t="shared" ca="1" si="113"/>
        <v>1954</v>
      </c>
      <c r="R274">
        <f t="shared" ca="1" si="95"/>
        <v>136884.62626412415</v>
      </c>
      <c r="S274">
        <f t="shared" ca="1" si="96"/>
        <v>30181.228876913876</v>
      </c>
      <c r="T274">
        <f t="shared" ca="1" si="97"/>
        <v>324119.8913777456</v>
      </c>
      <c r="U274">
        <f t="shared" ca="1" si="98"/>
        <v>174420.91531031736</v>
      </c>
      <c r="V274">
        <f t="shared" ca="1" si="99"/>
        <v>149698.97606742824</v>
      </c>
      <c r="X274" s="4">
        <f ca="1">IF(Table2[[#This Row],[Gnder]]="men",1,0)</f>
        <v>1</v>
      </c>
      <c r="Y274" s="5">
        <f ca="1">IF(Table2[[#This Row],[Gnder]]="women",1,0)</f>
        <v>0</v>
      </c>
      <c r="Z274" s="5"/>
      <c r="AA274" s="6"/>
      <c r="AB274" s="5"/>
      <c r="AC274" s="4">
        <f ca="1">IF(Table2[[#This Row],[field of work]]="teaching",1,0)</f>
        <v>0</v>
      </c>
      <c r="AD274" s="5">
        <f ca="1">IF(Table2[[#This Row],[field of work]]="health",1,0)</f>
        <v>0</v>
      </c>
      <c r="AE274" s="5">
        <f ca="1">IF(Table2[[#This Row],[field of work]]="IT",1,0)</f>
        <v>0</v>
      </c>
      <c r="AF274" s="5">
        <f ca="1">IF(Table2[[#This Row],[field of work]]="agriculture",1,0)</f>
        <v>1</v>
      </c>
      <c r="AG274" s="5">
        <f ca="1">IF(Table2[[#This Row],[field of work]]="contruction",1,0)</f>
        <v>0</v>
      </c>
      <c r="AH274" s="5">
        <f ca="1">IF(Table2[[#This Row],[field of work]]="genral work",1,0)</f>
        <v>0</v>
      </c>
      <c r="AI274" s="5"/>
      <c r="AJ274" s="5"/>
      <c r="AK274" s="5"/>
      <c r="AL274" s="5"/>
      <c r="AM274" s="5"/>
      <c r="AN274" s="6"/>
      <c r="AP274" s="16">
        <f t="shared" ca="1" si="114"/>
        <v>38971.662500831691</v>
      </c>
      <c r="AQ274" s="6"/>
      <c r="AR274" s="4">
        <f ca="1">IF(Table2[[#This Row],[Value of a person]]&gt;$AS$6,1,0)</f>
        <v>1</v>
      </c>
      <c r="AS274" s="5"/>
      <c r="AT274" s="5"/>
      <c r="AU274" s="6"/>
      <c r="AV274" s="23">
        <f ca="1">Table2[[#This Row],[Mortage left]]/Table2[[#This Row],[Value of house]]</f>
        <v>0.13955644866274153</v>
      </c>
      <c r="AW274" s="5">
        <f t="shared" ca="1" si="115"/>
        <v>1</v>
      </c>
      <c r="AX274" s="5"/>
      <c r="AY274" s="5"/>
      <c r="AZ274" s="4">
        <f ca="1">IF(Table2[[#This Row],[Area ]]="Area 1",Table2[[#This Row],[income]],0)</f>
        <v>0</v>
      </c>
      <c r="BA274" s="5">
        <f ca="1">IF(Table2[[#This Row],[Area ]]="Area 2",Table2[[#This Row],[income]],0)</f>
        <v>0</v>
      </c>
      <c r="BB274" s="5">
        <f ca="1">IF(Table2[[#This Row],[Area ]]="Area 3",Table2[[#This Row],[income]],0)</f>
        <v>0</v>
      </c>
      <c r="BC274" s="5">
        <f ca="1">IF(Table2[[#This Row],[Area ]]="Area 4",Table2[[#This Row],[income]],0)</f>
        <v>0</v>
      </c>
      <c r="BD274" s="5">
        <f ca="1">IF(Table2[[#This Row],[Area ]]="Area 5",Table2[[#This Row],[income]],0)</f>
        <v>0</v>
      </c>
      <c r="BE274" s="5">
        <f ca="1">IF(Table2[[#This Row],[Area ]]="Area 6",Table2[[#This Row],[income]],0)</f>
        <v>0</v>
      </c>
      <c r="BF274" s="5">
        <f ca="1">IF(Table2[[#This Row],[Area ]]="Area 7",Table2[[#This Row],[income]],0)</f>
        <v>0</v>
      </c>
      <c r="BG274" s="5">
        <f ca="1">IF(Table2[[#This Row],[Area ]]="Area 8",Table2[[#This Row],[income]],0)</f>
        <v>0</v>
      </c>
      <c r="BH274" s="5">
        <f ca="1">IF(Table2[[#This Row],[Area ]]="Area 9",Table2[[#This Row],[income]],0)</f>
        <v>84989</v>
      </c>
      <c r="BI274" s="5">
        <f ca="1">IF(Table2[[#This Row],[Area ]]="Area 10",Table2[[#This Row],[income]],0)</f>
        <v>0</v>
      </c>
      <c r="BJ274" s="5">
        <f ca="1">IF(Table2[[#This Row],[Area ]]="Area 6",Table2[[#This Row],[income]],0)</f>
        <v>0</v>
      </c>
      <c r="BK274" s="5">
        <f ca="1">IF(Table2[[#This Row],[Area ]]="Area 12",Table2[[#This Row],[income]],0)</f>
        <v>0</v>
      </c>
      <c r="BL274" s="5">
        <f ca="1">IF(Table2[[#This Row],[Area ]]="Area 13",Table2[[#This Row],[income]],0)</f>
        <v>0</v>
      </c>
      <c r="BM274" s="6">
        <f ca="1">IF(Table2[[#This Row],[Area ]]="Area 14",Table2[[#This Row],[income]],0)</f>
        <v>0</v>
      </c>
      <c r="BN274" s="4">
        <f ca="1">IF(Table2[[#This Row],[field of work]]="teaching",Table2[[#This Row],[income]],0)</f>
        <v>0</v>
      </c>
      <c r="BO274" s="5">
        <f ca="1">IF(Table2[[#This Row],[field of work]]="health",Table2[[#This Row],[income]],0)</f>
        <v>0</v>
      </c>
      <c r="BP274" s="5">
        <f ca="1">IF(Table2[[#This Row],[field of work]]="IT",Table2[[#This Row],[income]],0)</f>
        <v>0</v>
      </c>
      <c r="BQ274" s="5">
        <f ca="1">IF(Table2[[#This Row],[field of work]]="agriculture",Table2[[#This Row],[income]],0)</f>
        <v>84989</v>
      </c>
      <c r="BR274" s="5">
        <f ca="1">IF(Table2[[#This Row],[field of work]]="contruction",Table2[[#This Row],[income]],0)</f>
        <v>0</v>
      </c>
      <c r="BS274" s="6">
        <f ca="1">IF(Table2[[#This Row],[field of work]]="genral work",Table2[[#This Row],[income]],0)</f>
        <v>0</v>
      </c>
      <c r="BU274" s="4">
        <f ca="1">IF(Table2[[#This Row],[value of debts]]&gt;Table2[[#This Row],[income]],1,0)</f>
        <v>1</v>
      </c>
      <c r="BV274" s="6"/>
      <c r="BX274" s="4">
        <f ca="1">IF(Table2[[#This Row],[Net worth of person]]&gt;$BY$6,Table2[[#This Row],[age]],0)</f>
        <v>42</v>
      </c>
      <c r="BY274" s="6"/>
    </row>
    <row r="275" spans="2:77" x14ac:dyDescent="0.3">
      <c r="B275">
        <f t="shared" ca="1" si="101"/>
        <v>2</v>
      </c>
      <c r="C275" t="str">
        <f t="shared" ca="1" si="100"/>
        <v>women</v>
      </c>
      <c r="D275">
        <f t="shared" ca="1" si="102"/>
        <v>36</v>
      </c>
      <c r="E275">
        <f t="shared" ca="1" si="103"/>
        <v>2</v>
      </c>
      <c r="F275" t="str">
        <f t="shared" ca="1" si="104"/>
        <v>IT</v>
      </c>
      <c r="G275">
        <f t="shared" ca="1" si="105"/>
        <v>5</v>
      </c>
      <c r="H275">
        <f t="shared" ca="1" si="106"/>
        <v>0</v>
      </c>
      <c r="I275">
        <f t="shared" ca="1" si="107"/>
        <v>0</v>
      </c>
      <c r="J275">
        <f t="shared" ca="1" si="108"/>
        <v>2</v>
      </c>
      <c r="K275">
        <f t="shared" ca="1" si="109"/>
        <v>40191</v>
      </c>
      <c r="L275">
        <f t="shared" ca="1" si="110"/>
        <v>2</v>
      </c>
      <c r="M275" t="str">
        <f t="shared" ca="1" si="111"/>
        <v>Area 2</v>
      </c>
      <c r="N275">
        <f t="shared" ca="1" si="93"/>
        <v>241146</v>
      </c>
      <c r="O275">
        <f t="shared" ca="1" si="112"/>
        <v>83727.724281511531</v>
      </c>
      <c r="P275">
        <f t="shared" ca="1" si="94"/>
        <v>78371.43515994765</v>
      </c>
      <c r="Q275">
        <f t="shared" ca="1" si="113"/>
        <v>9004</v>
      </c>
      <c r="R275">
        <f t="shared" ca="1" si="95"/>
        <v>1734.0923475082791</v>
      </c>
      <c r="S275">
        <f t="shared" ca="1" si="96"/>
        <v>47901.802591738669</v>
      </c>
      <c r="T275">
        <f t="shared" ca="1" si="97"/>
        <v>367419.23775168636</v>
      </c>
      <c r="U275">
        <f t="shared" ca="1" si="98"/>
        <v>94465.816629019813</v>
      </c>
      <c r="V275">
        <f t="shared" ca="1" si="99"/>
        <v>272953.42112266656</v>
      </c>
      <c r="X275" s="4">
        <f ca="1">IF(Table2[[#This Row],[Gnder]]="men",1,0)</f>
        <v>0</v>
      </c>
      <c r="Y275" s="5">
        <f ca="1">IF(Table2[[#This Row],[Gnder]]="women",1,0)</f>
        <v>1</v>
      </c>
      <c r="Z275" s="5"/>
      <c r="AA275" s="6"/>
      <c r="AB275" s="5"/>
      <c r="AC275" s="4">
        <f ca="1">IF(Table2[[#This Row],[field of work]]="teaching",1,0)</f>
        <v>0</v>
      </c>
      <c r="AD275" s="5">
        <f ca="1">IF(Table2[[#This Row],[field of work]]="health",1,0)</f>
        <v>0</v>
      </c>
      <c r="AE275" s="5">
        <f ca="1">IF(Table2[[#This Row],[field of work]]="IT",1,0)</f>
        <v>1</v>
      </c>
      <c r="AF275" s="5">
        <f ca="1">IF(Table2[[#This Row],[field of work]]="agriculture",1,0)</f>
        <v>0</v>
      </c>
      <c r="AG275" s="5">
        <f ca="1">IF(Table2[[#This Row],[field of work]]="contruction",1,0)</f>
        <v>0</v>
      </c>
      <c r="AH275" s="5">
        <f ca="1">IF(Table2[[#This Row],[field of work]]="genral work",1,0)</f>
        <v>0</v>
      </c>
      <c r="AI275" s="5"/>
      <c r="AJ275" s="5"/>
      <c r="AK275" s="5"/>
      <c r="AL275" s="5"/>
      <c r="AM275" s="5"/>
      <c r="AN275" s="6"/>
      <c r="AP275" s="16">
        <f t="shared" ca="1" si="114"/>
        <v>39185.717579973825</v>
      </c>
      <c r="AQ275" s="6"/>
      <c r="AR275" s="4">
        <f ca="1">IF(Table2[[#This Row],[Value of a person]]&gt;$AS$6,1,0)</f>
        <v>1</v>
      </c>
      <c r="AS275" s="5"/>
      <c r="AT275" s="5"/>
      <c r="AU275" s="6"/>
      <c r="AV275" s="23">
        <f ca="1">Table2[[#This Row],[Mortage left]]/Table2[[#This Row],[Value of house]]</f>
        <v>0.34720760154226704</v>
      </c>
      <c r="AW275" s="5">
        <f t="shared" ca="1" si="115"/>
        <v>0</v>
      </c>
      <c r="AX275" s="5"/>
      <c r="AY275" s="5"/>
      <c r="AZ275" s="4">
        <f ca="1">IF(Table2[[#This Row],[Area ]]="Area 1",Table2[[#This Row],[income]],0)</f>
        <v>0</v>
      </c>
      <c r="BA275" s="5">
        <f ca="1">IF(Table2[[#This Row],[Area ]]="Area 2",Table2[[#This Row],[income]],0)</f>
        <v>40191</v>
      </c>
      <c r="BB275" s="5">
        <f ca="1">IF(Table2[[#This Row],[Area ]]="Area 3",Table2[[#This Row],[income]],0)</f>
        <v>0</v>
      </c>
      <c r="BC275" s="5">
        <f ca="1">IF(Table2[[#This Row],[Area ]]="Area 4",Table2[[#This Row],[income]],0)</f>
        <v>0</v>
      </c>
      <c r="BD275" s="5">
        <f ca="1">IF(Table2[[#This Row],[Area ]]="Area 5",Table2[[#This Row],[income]],0)</f>
        <v>0</v>
      </c>
      <c r="BE275" s="5">
        <f ca="1">IF(Table2[[#This Row],[Area ]]="Area 6",Table2[[#This Row],[income]],0)</f>
        <v>0</v>
      </c>
      <c r="BF275" s="5">
        <f ca="1">IF(Table2[[#This Row],[Area ]]="Area 7",Table2[[#This Row],[income]],0)</f>
        <v>0</v>
      </c>
      <c r="BG275" s="5">
        <f ca="1">IF(Table2[[#This Row],[Area ]]="Area 8",Table2[[#This Row],[income]],0)</f>
        <v>0</v>
      </c>
      <c r="BH275" s="5">
        <f ca="1">IF(Table2[[#This Row],[Area ]]="Area 9",Table2[[#This Row],[income]],0)</f>
        <v>0</v>
      </c>
      <c r="BI275" s="5">
        <f ca="1">IF(Table2[[#This Row],[Area ]]="Area 10",Table2[[#This Row],[income]],0)</f>
        <v>0</v>
      </c>
      <c r="BJ275" s="5">
        <f ca="1">IF(Table2[[#This Row],[Area ]]="Area 6",Table2[[#This Row],[income]],0)</f>
        <v>0</v>
      </c>
      <c r="BK275" s="5">
        <f ca="1">IF(Table2[[#This Row],[Area ]]="Area 12",Table2[[#This Row],[income]],0)</f>
        <v>0</v>
      </c>
      <c r="BL275" s="5">
        <f ca="1">IF(Table2[[#This Row],[Area ]]="Area 13",Table2[[#This Row],[income]],0)</f>
        <v>0</v>
      </c>
      <c r="BM275" s="6">
        <f ca="1">IF(Table2[[#This Row],[Area ]]="Area 14",Table2[[#This Row],[income]],0)</f>
        <v>0</v>
      </c>
      <c r="BN275" s="4">
        <f ca="1">IF(Table2[[#This Row],[field of work]]="teaching",Table2[[#This Row],[income]],0)</f>
        <v>0</v>
      </c>
      <c r="BO275" s="5">
        <f ca="1">IF(Table2[[#This Row],[field of work]]="health",Table2[[#This Row],[income]],0)</f>
        <v>0</v>
      </c>
      <c r="BP275" s="5">
        <f ca="1">IF(Table2[[#This Row],[field of work]]="IT",Table2[[#This Row],[income]],0)</f>
        <v>40191</v>
      </c>
      <c r="BQ275" s="5">
        <f ca="1">IF(Table2[[#This Row],[field of work]]="agriculture",Table2[[#This Row],[income]],0)</f>
        <v>0</v>
      </c>
      <c r="BR275" s="5">
        <f ca="1">IF(Table2[[#This Row],[field of work]]="contruction",Table2[[#This Row],[income]],0)</f>
        <v>0</v>
      </c>
      <c r="BS275" s="6">
        <f ca="1">IF(Table2[[#This Row],[field of work]]="genral work",Table2[[#This Row],[income]],0)</f>
        <v>0</v>
      </c>
      <c r="BU275" s="4">
        <f ca="1">IF(Table2[[#This Row],[value of debts]]&gt;Table2[[#This Row],[income]],1,0)</f>
        <v>1</v>
      </c>
      <c r="BV275" s="6"/>
      <c r="BX275" s="4">
        <f ca="1">IF(Table2[[#This Row],[Net worth of person]]&gt;$BY$6,Table2[[#This Row],[age]],0)</f>
        <v>36</v>
      </c>
      <c r="BY275" s="6"/>
    </row>
    <row r="276" spans="2:77" x14ac:dyDescent="0.3">
      <c r="B276">
        <f t="shared" ca="1" si="101"/>
        <v>2</v>
      </c>
      <c r="C276" t="str">
        <f t="shared" ca="1" si="100"/>
        <v>women</v>
      </c>
      <c r="D276">
        <f t="shared" ca="1" si="102"/>
        <v>32</v>
      </c>
      <c r="E276">
        <f t="shared" ca="1" si="103"/>
        <v>2</v>
      </c>
      <c r="F276" t="str">
        <f t="shared" ca="1" si="104"/>
        <v>IT</v>
      </c>
      <c r="G276">
        <f t="shared" ca="1" si="105"/>
        <v>2</v>
      </c>
      <c r="H276">
        <f t="shared" ca="1" si="106"/>
        <v>0</v>
      </c>
      <c r="I276">
        <f t="shared" ca="1" si="107"/>
        <v>2</v>
      </c>
      <c r="J276">
        <f t="shared" ca="1" si="108"/>
        <v>2</v>
      </c>
      <c r="K276">
        <f t="shared" ca="1" si="109"/>
        <v>42438</v>
      </c>
      <c r="L276">
        <f t="shared" ca="1" si="110"/>
        <v>2</v>
      </c>
      <c r="M276" t="str">
        <f t="shared" ca="1" si="111"/>
        <v>Area 2</v>
      </c>
      <c r="N276">
        <f t="shared" ca="1" si="93"/>
        <v>127314</v>
      </c>
      <c r="O276">
        <f t="shared" ca="1" si="112"/>
        <v>66936.639106515926</v>
      </c>
      <c r="P276">
        <f t="shared" ca="1" si="94"/>
        <v>48436.582173445313</v>
      </c>
      <c r="Q276">
        <f t="shared" ca="1" si="113"/>
        <v>15197</v>
      </c>
      <c r="R276">
        <f t="shared" ca="1" si="95"/>
        <v>21368.516308247497</v>
      </c>
      <c r="S276">
        <f t="shared" ca="1" si="96"/>
        <v>10282.596780659404</v>
      </c>
      <c r="T276">
        <f t="shared" ca="1" si="97"/>
        <v>186033.17895410472</v>
      </c>
      <c r="U276">
        <f t="shared" ca="1" si="98"/>
        <v>103502.15541476343</v>
      </c>
      <c r="V276">
        <f t="shared" ca="1" si="99"/>
        <v>82531.023539341288</v>
      </c>
      <c r="X276" s="4">
        <f ca="1">IF(Table2[[#This Row],[Gnder]]="men",1,0)</f>
        <v>0</v>
      </c>
      <c r="Y276" s="5">
        <f ca="1">IF(Table2[[#This Row],[Gnder]]="women",1,0)</f>
        <v>1</v>
      </c>
      <c r="Z276" s="5"/>
      <c r="AA276" s="6"/>
      <c r="AB276" s="5"/>
      <c r="AC276" s="4">
        <f ca="1">IF(Table2[[#This Row],[field of work]]="teaching",1,0)</f>
        <v>0</v>
      </c>
      <c r="AD276" s="5">
        <f ca="1">IF(Table2[[#This Row],[field of work]]="health",1,0)</f>
        <v>0</v>
      </c>
      <c r="AE276" s="5">
        <f ca="1">IF(Table2[[#This Row],[field of work]]="IT",1,0)</f>
        <v>1</v>
      </c>
      <c r="AF276" s="5">
        <f ca="1">IF(Table2[[#This Row],[field of work]]="agriculture",1,0)</f>
        <v>0</v>
      </c>
      <c r="AG276" s="5">
        <f ca="1">IF(Table2[[#This Row],[field of work]]="contruction",1,0)</f>
        <v>0</v>
      </c>
      <c r="AH276" s="5">
        <f ca="1">IF(Table2[[#This Row],[field of work]]="genral work",1,0)</f>
        <v>0</v>
      </c>
      <c r="AI276" s="5"/>
      <c r="AJ276" s="5"/>
      <c r="AK276" s="5"/>
      <c r="AL276" s="5"/>
      <c r="AM276" s="5"/>
      <c r="AN276" s="6"/>
      <c r="AP276" s="16">
        <f t="shared" ca="1" si="114"/>
        <v>24218.291086722656</v>
      </c>
      <c r="AQ276" s="6"/>
      <c r="AR276" s="4">
        <f ca="1">IF(Table2[[#This Row],[Value of a person]]&gt;$AS$6,1,0)</f>
        <v>1</v>
      </c>
      <c r="AS276" s="5"/>
      <c r="AT276" s="5"/>
      <c r="AU276" s="6"/>
      <c r="AV276" s="23">
        <f ca="1">Table2[[#This Row],[Mortage left]]/Table2[[#This Row],[Value of house]]</f>
        <v>0.52576023930216575</v>
      </c>
      <c r="AW276" s="5">
        <f t="shared" ca="1" si="115"/>
        <v>0</v>
      </c>
      <c r="AX276" s="5"/>
      <c r="AY276" s="5"/>
      <c r="AZ276" s="4">
        <f ca="1">IF(Table2[[#This Row],[Area ]]="Area 1",Table2[[#This Row],[income]],0)</f>
        <v>0</v>
      </c>
      <c r="BA276" s="5">
        <f ca="1">IF(Table2[[#This Row],[Area ]]="Area 2",Table2[[#This Row],[income]],0)</f>
        <v>42438</v>
      </c>
      <c r="BB276" s="5">
        <f ca="1">IF(Table2[[#This Row],[Area ]]="Area 3",Table2[[#This Row],[income]],0)</f>
        <v>0</v>
      </c>
      <c r="BC276" s="5">
        <f ca="1">IF(Table2[[#This Row],[Area ]]="Area 4",Table2[[#This Row],[income]],0)</f>
        <v>0</v>
      </c>
      <c r="BD276" s="5">
        <f ca="1">IF(Table2[[#This Row],[Area ]]="Area 5",Table2[[#This Row],[income]],0)</f>
        <v>0</v>
      </c>
      <c r="BE276" s="5">
        <f ca="1">IF(Table2[[#This Row],[Area ]]="Area 6",Table2[[#This Row],[income]],0)</f>
        <v>0</v>
      </c>
      <c r="BF276" s="5">
        <f ca="1">IF(Table2[[#This Row],[Area ]]="Area 7",Table2[[#This Row],[income]],0)</f>
        <v>0</v>
      </c>
      <c r="BG276" s="5">
        <f ca="1">IF(Table2[[#This Row],[Area ]]="Area 8",Table2[[#This Row],[income]],0)</f>
        <v>0</v>
      </c>
      <c r="BH276" s="5">
        <f ca="1">IF(Table2[[#This Row],[Area ]]="Area 9",Table2[[#This Row],[income]],0)</f>
        <v>0</v>
      </c>
      <c r="BI276" s="5">
        <f ca="1">IF(Table2[[#This Row],[Area ]]="Area 10",Table2[[#This Row],[income]],0)</f>
        <v>0</v>
      </c>
      <c r="BJ276" s="5">
        <f ca="1">IF(Table2[[#This Row],[Area ]]="Area 6",Table2[[#This Row],[income]],0)</f>
        <v>0</v>
      </c>
      <c r="BK276" s="5">
        <f ca="1">IF(Table2[[#This Row],[Area ]]="Area 12",Table2[[#This Row],[income]],0)</f>
        <v>0</v>
      </c>
      <c r="BL276" s="5">
        <f ca="1">IF(Table2[[#This Row],[Area ]]="Area 13",Table2[[#This Row],[income]],0)</f>
        <v>0</v>
      </c>
      <c r="BM276" s="6">
        <f ca="1">IF(Table2[[#This Row],[Area ]]="Area 14",Table2[[#This Row],[income]],0)</f>
        <v>0</v>
      </c>
      <c r="BN276" s="4">
        <f ca="1">IF(Table2[[#This Row],[field of work]]="teaching",Table2[[#This Row],[income]],0)</f>
        <v>0</v>
      </c>
      <c r="BO276" s="5">
        <f ca="1">IF(Table2[[#This Row],[field of work]]="health",Table2[[#This Row],[income]],0)</f>
        <v>0</v>
      </c>
      <c r="BP276" s="5">
        <f ca="1">IF(Table2[[#This Row],[field of work]]="IT",Table2[[#This Row],[income]],0)</f>
        <v>42438</v>
      </c>
      <c r="BQ276" s="5">
        <f ca="1">IF(Table2[[#This Row],[field of work]]="agriculture",Table2[[#This Row],[income]],0)</f>
        <v>0</v>
      </c>
      <c r="BR276" s="5">
        <f ca="1">IF(Table2[[#This Row],[field of work]]="contruction",Table2[[#This Row],[income]],0)</f>
        <v>0</v>
      </c>
      <c r="BS276" s="6">
        <f ca="1">IF(Table2[[#This Row],[field of work]]="genral work",Table2[[#This Row],[income]],0)</f>
        <v>0</v>
      </c>
      <c r="BU276" s="4">
        <f ca="1">IF(Table2[[#This Row],[value of debts]]&gt;Table2[[#This Row],[income]],1,0)</f>
        <v>1</v>
      </c>
      <c r="BV276" s="6"/>
      <c r="BX276" s="4">
        <f ca="1">IF(Table2[[#This Row],[Net worth of person]]&gt;$BY$6,Table2[[#This Row],[age]],0)</f>
        <v>0</v>
      </c>
      <c r="BY276" s="6"/>
    </row>
    <row r="277" spans="2:77" x14ac:dyDescent="0.3">
      <c r="B277">
        <f t="shared" ca="1" si="101"/>
        <v>2</v>
      </c>
      <c r="C277" t="str">
        <f t="shared" ca="1" si="100"/>
        <v>women</v>
      </c>
      <c r="D277">
        <f t="shared" ca="1" si="102"/>
        <v>37</v>
      </c>
      <c r="E277">
        <f t="shared" ca="1" si="103"/>
        <v>5</v>
      </c>
      <c r="F277" t="str">
        <f t="shared" ca="1" si="104"/>
        <v>agriculture</v>
      </c>
      <c r="G277">
        <f t="shared" ca="1" si="105"/>
        <v>4</v>
      </c>
      <c r="H277">
        <f t="shared" ca="1" si="106"/>
        <v>0</v>
      </c>
      <c r="I277">
        <f t="shared" ca="1" si="107"/>
        <v>3</v>
      </c>
      <c r="J277">
        <f t="shared" ca="1" si="108"/>
        <v>1</v>
      </c>
      <c r="K277">
        <f t="shared" ca="1" si="109"/>
        <v>82532</v>
      </c>
      <c r="L277">
        <f t="shared" ca="1" si="110"/>
        <v>14</v>
      </c>
      <c r="M277" t="str">
        <f t="shared" ca="1" si="111"/>
        <v>Area 14</v>
      </c>
      <c r="N277">
        <f t="shared" ca="1" si="93"/>
        <v>412660</v>
      </c>
      <c r="O277">
        <f t="shared" ca="1" si="112"/>
        <v>38885.099856290566</v>
      </c>
      <c r="P277">
        <f t="shared" ca="1" si="94"/>
        <v>81794.023274949781</v>
      </c>
      <c r="Q277">
        <f t="shared" ca="1" si="113"/>
        <v>34793</v>
      </c>
      <c r="R277">
        <f t="shared" ca="1" si="95"/>
        <v>63178.043684301207</v>
      </c>
      <c r="S277">
        <f t="shared" ca="1" si="96"/>
        <v>105915.9020274068</v>
      </c>
      <c r="T277">
        <f t="shared" ca="1" si="97"/>
        <v>600369.9253023566</v>
      </c>
      <c r="U277">
        <f t="shared" ca="1" si="98"/>
        <v>136856.14354059176</v>
      </c>
      <c r="V277">
        <f t="shared" ca="1" si="99"/>
        <v>463513.78176176484</v>
      </c>
      <c r="X277" s="4">
        <f ca="1">IF(Table2[[#This Row],[Gnder]]="men",1,0)</f>
        <v>0</v>
      </c>
      <c r="Y277" s="5">
        <f ca="1">IF(Table2[[#This Row],[Gnder]]="women",1,0)</f>
        <v>1</v>
      </c>
      <c r="Z277" s="5"/>
      <c r="AA277" s="6"/>
      <c r="AB277" s="5"/>
      <c r="AC277" s="4">
        <f ca="1">IF(Table2[[#This Row],[field of work]]="teaching",1,0)</f>
        <v>0</v>
      </c>
      <c r="AD277" s="5">
        <f ca="1">IF(Table2[[#This Row],[field of work]]="health",1,0)</f>
        <v>0</v>
      </c>
      <c r="AE277" s="5">
        <f ca="1">IF(Table2[[#This Row],[field of work]]="IT",1,0)</f>
        <v>0</v>
      </c>
      <c r="AF277" s="5">
        <f ca="1">IF(Table2[[#This Row],[field of work]]="agriculture",1,0)</f>
        <v>1</v>
      </c>
      <c r="AG277" s="5">
        <f ca="1">IF(Table2[[#This Row],[field of work]]="contruction",1,0)</f>
        <v>0</v>
      </c>
      <c r="AH277" s="5">
        <f ca="1">IF(Table2[[#This Row],[field of work]]="genral work",1,0)</f>
        <v>0</v>
      </c>
      <c r="AI277" s="5"/>
      <c r="AJ277" s="5"/>
      <c r="AK277" s="5"/>
      <c r="AL277" s="5"/>
      <c r="AM277" s="5"/>
      <c r="AN277" s="6"/>
      <c r="AP277" s="16">
        <f t="shared" ca="1" si="114"/>
        <v>81794.023274949781</v>
      </c>
      <c r="AQ277" s="6"/>
      <c r="AR277" s="4">
        <f ca="1">IF(Table2[[#This Row],[Value of a person]]&gt;$AS$6,1,0)</f>
        <v>1</v>
      </c>
      <c r="AS277" s="5"/>
      <c r="AT277" s="5"/>
      <c r="AU277" s="6"/>
      <c r="AV277" s="23">
        <f ca="1">Table2[[#This Row],[Mortage left]]/Table2[[#This Row],[Value of house]]</f>
        <v>9.4230358785175605E-2</v>
      </c>
      <c r="AW277" s="5">
        <f t="shared" ca="1" si="115"/>
        <v>1</v>
      </c>
      <c r="AX277" s="5"/>
      <c r="AY277" s="5"/>
      <c r="AZ277" s="4">
        <f ca="1">IF(Table2[[#This Row],[Area ]]="Area 1",Table2[[#This Row],[income]],0)</f>
        <v>0</v>
      </c>
      <c r="BA277" s="5">
        <f ca="1">IF(Table2[[#This Row],[Area ]]="Area 2",Table2[[#This Row],[income]],0)</f>
        <v>0</v>
      </c>
      <c r="BB277" s="5">
        <f ca="1">IF(Table2[[#This Row],[Area ]]="Area 3",Table2[[#This Row],[income]],0)</f>
        <v>0</v>
      </c>
      <c r="BC277" s="5">
        <f ca="1">IF(Table2[[#This Row],[Area ]]="Area 4",Table2[[#This Row],[income]],0)</f>
        <v>0</v>
      </c>
      <c r="BD277" s="5">
        <f ca="1">IF(Table2[[#This Row],[Area ]]="Area 5",Table2[[#This Row],[income]],0)</f>
        <v>0</v>
      </c>
      <c r="BE277" s="5">
        <f ca="1">IF(Table2[[#This Row],[Area ]]="Area 6",Table2[[#This Row],[income]],0)</f>
        <v>0</v>
      </c>
      <c r="BF277" s="5">
        <f ca="1">IF(Table2[[#This Row],[Area ]]="Area 7",Table2[[#This Row],[income]],0)</f>
        <v>0</v>
      </c>
      <c r="BG277" s="5">
        <f ca="1">IF(Table2[[#This Row],[Area ]]="Area 8",Table2[[#This Row],[income]],0)</f>
        <v>0</v>
      </c>
      <c r="BH277" s="5">
        <f ca="1">IF(Table2[[#This Row],[Area ]]="Area 9",Table2[[#This Row],[income]],0)</f>
        <v>0</v>
      </c>
      <c r="BI277" s="5">
        <f ca="1">IF(Table2[[#This Row],[Area ]]="Area 10",Table2[[#This Row],[income]],0)</f>
        <v>0</v>
      </c>
      <c r="BJ277" s="5">
        <f ca="1">IF(Table2[[#This Row],[Area ]]="Area 6",Table2[[#This Row],[income]],0)</f>
        <v>0</v>
      </c>
      <c r="BK277" s="5">
        <f ca="1">IF(Table2[[#This Row],[Area ]]="Area 12",Table2[[#This Row],[income]],0)</f>
        <v>0</v>
      </c>
      <c r="BL277" s="5">
        <f ca="1">IF(Table2[[#This Row],[Area ]]="Area 13",Table2[[#This Row],[income]],0)</f>
        <v>0</v>
      </c>
      <c r="BM277" s="6">
        <f ca="1">IF(Table2[[#This Row],[Area ]]="Area 14",Table2[[#This Row],[income]],0)</f>
        <v>82532</v>
      </c>
      <c r="BN277" s="4">
        <f ca="1">IF(Table2[[#This Row],[field of work]]="teaching",Table2[[#This Row],[income]],0)</f>
        <v>0</v>
      </c>
      <c r="BO277" s="5">
        <f ca="1">IF(Table2[[#This Row],[field of work]]="health",Table2[[#This Row],[income]],0)</f>
        <v>0</v>
      </c>
      <c r="BP277" s="5">
        <f ca="1">IF(Table2[[#This Row],[field of work]]="IT",Table2[[#This Row],[income]],0)</f>
        <v>0</v>
      </c>
      <c r="BQ277" s="5">
        <f ca="1">IF(Table2[[#This Row],[field of work]]="agriculture",Table2[[#This Row],[income]],0)</f>
        <v>82532</v>
      </c>
      <c r="BR277" s="5">
        <f ca="1">IF(Table2[[#This Row],[field of work]]="contruction",Table2[[#This Row],[income]],0)</f>
        <v>0</v>
      </c>
      <c r="BS277" s="6">
        <f ca="1">IF(Table2[[#This Row],[field of work]]="genral work",Table2[[#This Row],[income]],0)</f>
        <v>0</v>
      </c>
      <c r="BU277" s="4">
        <f ca="1">IF(Table2[[#This Row],[value of debts]]&gt;Table2[[#This Row],[income]],1,0)</f>
        <v>1</v>
      </c>
      <c r="BV277" s="6"/>
      <c r="BX277" s="4">
        <f ca="1">IF(Table2[[#This Row],[Net worth of person]]&gt;$BY$6,Table2[[#This Row],[age]],0)</f>
        <v>37</v>
      </c>
      <c r="BY277" s="6"/>
    </row>
    <row r="278" spans="2:77" x14ac:dyDescent="0.3">
      <c r="B278">
        <f t="shared" ca="1" si="101"/>
        <v>1</v>
      </c>
      <c r="C278" t="str">
        <f t="shared" ca="1" si="100"/>
        <v>men</v>
      </c>
      <c r="D278">
        <f t="shared" ca="1" si="102"/>
        <v>26</v>
      </c>
      <c r="E278">
        <f t="shared" ca="1" si="103"/>
        <v>3</v>
      </c>
      <c r="F278" t="str">
        <f t="shared" ca="1" si="104"/>
        <v>teaching</v>
      </c>
      <c r="G278">
        <f t="shared" ca="1" si="105"/>
        <v>1</v>
      </c>
      <c r="H278">
        <f t="shared" ca="1" si="106"/>
        <v>0</v>
      </c>
      <c r="I278">
        <f t="shared" ca="1" si="107"/>
        <v>3</v>
      </c>
      <c r="J278">
        <f t="shared" ca="1" si="108"/>
        <v>3</v>
      </c>
      <c r="K278">
        <f t="shared" ca="1" si="109"/>
        <v>39002</v>
      </c>
      <c r="L278">
        <f t="shared" ca="1" si="110"/>
        <v>4</v>
      </c>
      <c r="M278" t="str">
        <f t="shared" ca="1" si="111"/>
        <v>Area 4</v>
      </c>
      <c r="N278">
        <f t="shared" ca="1" si="93"/>
        <v>234012</v>
      </c>
      <c r="O278">
        <f t="shared" ca="1" si="112"/>
        <v>174601.47129985323</v>
      </c>
      <c r="P278">
        <f t="shared" ca="1" si="94"/>
        <v>3.1369094888325089</v>
      </c>
      <c r="Q278">
        <f t="shared" ca="1" si="113"/>
        <v>2</v>
      </c>
      <c r="R278">
        <f t="shared" ca="1" si="95"/>
        <v>40399.788166163453</v>
      </c>
      <c r="S278">
        <f t="shared" ca="1" si="96"/>
        <v>18933.757651009517</v>
      </c>
      <c r="T278">
        <f t="shared" ca="1" si="97"/>
        <v>252948.89456049833</v>
      </c>
      <c r="U278">
        <f t="shared" ca="1" si="98"/>
        <v>215003.25946601669</v>
      </c>
      <c r="V278">
        <f t="shared" ca="1" si="99"/>
        <v>37945.635094481637</v>
      </c>
      <c r="X278" s="4">
        <f ca="1">IF(Table2[[#This Row],[Gnder]]="men",1,0)</f>
        <v>1</v>
      </c>
      <c r="Y278" s="5">
        <f ca="1">IF(Table2[[#This Row],[Gnder]]="women",1,0)</f>
        <v>0</v>
      </c>
      <c r="Z278" s="5"/>
      <c r="AA278" s="6"/>
      <c r="AB278" s="5"/>
      <c r="AC278" s="4">
        <f ca="1">IF(Table2[[#This Row],[field of work]]="teaching",1,0)</f>
        <v>1</v>
      </c>
      <c r="AD278" s="5">
        <f ca="1">IF(Table2[[#This Row],[field of work]]="health",1,0)</f>
        <v>0</v>
      </c>
      <c r="AE278" s="5">
        <f ca="1">IF(Table2[[#This Row],[field of work]]="IT",1,0)</f>
        <v>0</v>
      </c>
      <c r="AF278" s="5">
        <f ca="1">IF(Table2[[#This Row],[field of work]]="agriculture",1,0)</f>
        <v>0</v>
      </c>
      <c r="AG278" s="5">
        <f ca="1">IF(Table2[[#This Row],[field of work]]="contruction",1,0)</f>
        <v>0</v>
      </c>
      <c r="AH278" s="5">
        <f ca="1">IF(Table2[[#This Row],[field of work]]="genral work",1,0)</f>
        <v>0</v>
      </c>
      <c r="AI278" s="5"/>
      <c r="AJ278" s="5"/>
      <c r="AK278" s="5"/>
      <c r="AL278" s="5"/>
      <c r="AM278" s="5"/>
      <c r="AN278" s="6"/>
      <c r="AP278" s="16">
        <f t="shared" ca="1" si="114"/>
        <v>1.0456364962775029</v>
      </c>
      <c r="AQ278" s="6"/>
      <c r="AR278" s="4">
        <f ca="1">IF(Table2[[#This Row],[Value of a person]]&gt;$AS$6,1,0)</f>
        <v>1</v>
      </c>
      <c r="AS278" s="5"/>
      <c r="AT278" s="5"/>
      <c r="AU278" s="6"/>
      <c r="AV278" s="23">
        <f ca="1">Table2[[#This Row],[Mortage left]]/Table2[[#This Row],[Value of house]]</f>
        <v>0.74612187110000017</v>
      </c>
      <c r="AW278" s="5">
        <f t="shared" ca="1" si="115"/>
        <v>0</v>
      </c>
      <c r="AX278" s="5"/>
      <c r="AY278" s="5"/>
      <c r="AZ278" s="4">
        <f ca="1">IF(Table2[[#This Row],[Area ]]="Area 1",Table2[[#This Row],[income]],0)</f>
        <v>0</v>
      </c>
      <c r="BA278" s="5">
        <f ca="1">IF(Table2[[#This Row],[Area ]]="Area 2",Table2[[#This Row],[income]],0)</f>
        <v>0</v>
      </c>
      <c r="BB278" s="5">
        <f ca="1">IF(Table2[[#This Row],[Area ]]="Area 3",Table2[[#This Row],[income]],0)</f>
        <v>0</v>
      </c>
      <c r="BC278" s="5">
        <f ca="1">IF(Table2[[#This Row],[Area ]]="Area 4",Table2[[#This Row],[income]],0)</f>
        <v>39002</v>
      </c>
      <c r="BD278" s="5">
        <f ca="1">IF(Table2[[#This Row],[Area ]]="Area 5",Table2[[#This Row],[income]],0)</f>
        <v>0</v>
      </c>
      <c r="BE278" s="5">
        <f ca="1">IF(Table2[[#This Row],[Area ]]="Area 6",Table2[[#This Row],[income]],0)</f>
        <v>0</v>
      </c>
      <c r="BF278" s="5">
        <f ca="1">IF(Table2[[#This Row],[Area ]]="Area 7",Table2[[#This Row],[income]],0)</f>
        <v>0</v>
      </c>
      <c r="BG278" s="5">
        <f ca="1">IF(Table2[[#This Row],[Area ]]="Area 8",Table2[[#This Row],[income]],0)</f>
        <v>0</v>
      </c>
      <c r="BH278" s="5">
        <f ca="1">IF(Table2[[#This Row],[Area ]]="Area 9",Table2[[#This Row],[income]],0)</f>
        <v>0</v>
      </c>
      <c r="BI278" s="5">
        <f ca="1">IF(Table2[[#This Row],[Area ]]="Area 10",Table2[[#This Row],[income]],0)</f>
        <v>0</v>
      </c>
      <c r="BJ278" s="5">
        <f ca="1">IF(Table2[[#This Row],[Area ]]="Area 6",Table2[[#This Row],[income]],0)</f>
        <v>0</v>
      </c>
      <c r="BK278" s="5">
        <f ca="1">IF(Table2[[#This Row],[Area ]]="Area 12",Table2[[#This Row],[income]],0)</f>
        <v>0</v>
      </c>
      <c r="BL278" s="5">
        <f ca="1">IF(Table2[[#This Row],[Area ]]="Area 13",Table2[[#This Row],[income]],0)</f>
        <v>0</v>
      </c>
      <c r="BM278" s="6">
        <f ca="1">IF(Table2[[#This Row],[Area ]]="Area 14",Table2[[#This Row],[income]],0)</f>
        <v>0</v>
      </c>
      <c r="BN278" s="4">
        <f ca="1">IF(Table2[[#This Row],[field of work]]="teaching",Table2[[#This Row],[income]],0)</f>
        <v>39002</v>
      </c>
      <c r="BO278" s="5">
        <f ca="1">IF(Table2[[#This Row],[field of work]]="health",Table2[[#This Row],[income]],0)</f>
        <v>0</v>
      </c>
      <c r="BP278" s="5">
        <f ca="1">IF(Table2[[#This Row],[field of work]]="IT",Table2[[#This Row],[income]],0)</f>
        <v>0</v>
      </c>
      <c r="BQ278" s="5">
        <f ca="1">IF(Table2[[#This Row],[field of work]]="agriculture",Table2[[#This Row],[income]],0)</f>
        <v>0</v>
      </c>
      <c r="BR278" s="5">
        <f ca="1">IF(Table2[[#This Row],[field of work]]="contruction",Table2[[#This Row],[income]],0)</f>
        <v>0</v>
      </c>
      <c r="BS278" s="6">
        <f ca="1">IF(Table2[[#This Row],[field of work]]="genral work",Table2[[#This Row],[income]],0)</f>
        <v>0</v>
      </c>
      <c r="BU278" s="4">
        <f ca="1">IF(Table2[[#This Row],[value of debts]]&gt;Table2[[#This Row],[income]],1,0)</f>
        <v>1</v>
      </c>
      <c r="BV278" s="6"/>
      <c r="BX278" s="4">
        <f ca="1">IF(Table2[[#This Row],[Net worth of person]]&gt;$BY$6,Table2[[#This Row],[age]],0)</f>
        <v>0</v>
      </c>
      <c r="BY278" s="6"/>
    </row>
    <row r="279" spans="2:77" x14ac:dyDescent="0.3">
      <c r="B279">
        <f t="shared" ca="1" si="101"/>
        <v>1</v>
      </c>
      <c r="C279" t="str">
        <f t="shared" ca="1" si="100"/>
        <v>men</v>
      </c>
      <c r="D279">
        <f t="shared" ca="1" si="102"/>
        <v>42</v>
      </c>
      <c r="E279">
        <f t="shared" ca="1" si="103"/>
        <v>4</v>
      </c>
      <c r="F279" t="str">
        <f t="shared" ca="1" si="104"/>
        <v>genral work</v>
      </c>
      <c r="G279">
        <f t="shared" ca="1" si="105"/>
        <v>4</v>
      </c>
      <c r="H279">
        <f t="shared" ca="1" si="106"/>
        <v>0</v>
      </c>
      <c r="I279">
        <f t="shared" ca="1" si="107"/>
        <v>1</v>
      </c>
      <c r="J279">
        <f t="shared" ca="1" si="108"/>
        <v>2</v>
      </c>
      <c r="K279">
        <f t="shared" ca="1" si="109"/>
        <v>79839</v>
      </c>
      <c r="L279">
        <f t="shared" ca="1" si="110"/>
        <v>6</v>
      </c>
      <c r="M279" t="str">
        <f t="shared" ca="1" si="111"/>
        <v>Area 6</v>
      </c>
      <c r="N279">
        <f t="shared" ca="1" si="93"/>
        <v>479034</v>
      </c>
      <c r="O279">
        <f t="shared" ca="1" si="112"/>
        <v>462990.10999726894</v>
      </c>
      <c r="P279">
        <f t="shared" ca="1" si="94"/>
        <v>129034.98878245625</v>
      </c>
      <c r="Q279">
        <f t="shared" ca="1" si="113"/>
        <v>84263</v>
      </c>
      <c r="R279">
        <f t="shared" ca="1" si="95"/>
        <v>139460.17350320643</v>
      </c>
      <c r="S279">
        <f t="shared" ca="1" si="96"/>
        <v>101222.46419943363</v>
      </c>
      <c r="T279">
        <f t="shared" ca="1" si="97"/>
        <v>709291.45298188995</v>
      </c>
      <c r="U279">
        <f t="shared" ca="1" si="98"/>
        <v>686713.28350047546</v>
      </c>
      <c r="V279">
        <f t="shared" ca="1" si="99"/>
        <v>22578.169481414487</v>
      </c>
      <c r="X279" s="4">
        <f ca="1">IF(Table2[[#This Row],[Gnder]]="men",1,0)</f>
        <v>1</v>
      </c>
      <c r="Y279" s="5">
        <f ca="1">IF(Table2[[#This Row],[Gnder]]="women",1,0)</f>
        <v>0</v>
      </c>
      <c r="Z279" s="5"/>
      <c r="AA279" s="6"/>
      <c r="AB279" s="5"/>
      <c r="AC279" s="4">
        <f ca="1">IF(Table2[[#This Row],[field of work]]="teaching",1,0)</f>
        <v>0</v>
      </c>
      <c r="AD279" s="5">
        <f ca="1">IF(Table2[[#This Row],[field of work]]="health",1,0)</f>
        <v>0</v>
      </c>
      <c r="AE279" s="5">
        <f ca="1">IF(Table2[[#This Row],[field of work]]="IT",1,0)</f>
        <v>0</v>
      </c>
      <c r="AF279" s="5">
        <f ca="1">IF(Table2[[#This Row],[field of work]]="agriculture",1,0)</f>
        <v>0</v>
      </c>
      <c r="AG279" s="5">
        <f ca="1">IF(Table2[[#This Row],[field of work]]="contruction",1,0)</f>
        <v>0</v>
      </c>
      <c r="AH279" s="5">
        <f ca="1">IF(Table2[[#This Row],[field of work]]="genral work",1,0)</f>
        <v>1</v>
      </c>
      <c r="AI279" s="5"/>
      <c r="AJ279" s="5"/>
      <c r="AK279" s="5"/>
      <c r="AL279" s="5"/>
      <c r="AM279" s="5"/>
      <c r="AN279" s="6"/>
      <c r="AP279" s="16">
        <f t="shared" ca="1" si="114"/>
        <v>64517.494391228123</v>
      </c>
      <c r="AQ279" s="6"/>
      <c r="AR279" s="4">
        <f ca="1">IF(Table2[[#This Row],[Value of a person]]&gt;$AS$6,1,0)</f>
        <v>1</v>
      </c>
      <c r="AS279" s="5"/>
      <c r="AT279" s="5"/>
      <c r="AU279" s="6"/>
      <c r="AV279" s="23">
        <f ca="1">Table2[[#This Row],[Mortage left]]/Table2[[#This Row],[Value of house]]</f>
        <v>0.96650782616112618</v>
      </c>
      <c r="AW279" s="5">
        <f t="shared" ca="1" si="115"/>
        <v>0</v>
      </c>
      <c r="AX279" s="5"/>
      <c r="AY279" s="5"/>
      <c r="AZ279" s="4">
        <f ca="1">IF(Table2[[#This Row],[Area ]]="Area 1",Table2[[#This Row],[income]],0)</f>
        <v>0</v>
      </c>
      <c r="BA279" s="5">
        <f ca="1">IF(Table2[[#This Row],[Area ]]="Area 2",Table2[[#This Row],[income]],0)</f>
        <v>0</v>
      </c>
      <c r="BB279" s="5">
        <f ca="1">IF(Table2[[#This Row],[Area ]]="Area 3",Table2[[#This Row],[income]],0)</f>
        <v>0</v>
      </c>
      <c r="BC279" s="5">
        <f ca="1">IF(Table2[[#This Row],[Area ]]="Area 4",Table2[[#This Row],[income]],0)</f>
        <v>0</v>
      </c>
      <c r="BD279" s="5">
        <f ca="1">IF(Table2[[#This Row],[Area ]]="Area 5",Table2[[#This Row],[income]],0)</f>
        <v>0</v>
      </c>
      <c r="BE279" s="5">
        <f ca="1">IF(Table2[[#This Row],[Area ]]="Area 6",Table2[[#This Row],[income]],0)</f>
        <v>79839</v>
      </c>
      <c r="BF279" s="5">
        <f ca="1">IF(Table2[[#This Row],[Area ]]="Area 7",Table2[[#This Row],[income]],0)</f>
        <v>0</v>
      </c>
      <c r="BG279" s="5">
        <f ca="1">IF(Table2[[#This Row],[Area ]]="Area 8",Table2[[#This Row],[income]],0)</f>
        <v>0</v>
      </c>
      <c r="BH279" s="5">
        <f ca="1">IF(Table2[[#This Row],[Area ]]="Area 9",Table2[[#This Row],[income]],0)</f>
        <v>0</v>
      </c>
      <c r="BI279" s="5">
        <f ca="1">IF(Table2[[#This Row],[Area ]]="Area 10",Table2[[#This Row],[income]],0)</f>
        <v>0</v>
      </c>
      <c r="BJ279" s="5">
        <f ca="1">IF(Table2[[#This Row],[Area ]]="Area 6",Table2[[#This Row],[income]],0)</f>
        <v>79839</v>
      </c>
      <c r="BK279" s="5">
        <f ca="1">IF(Table2[[#This Row],[Area ]]="Area 12",Table2[[#This Row],[income]],0)</f>
        <v>0</v>
      </c>
      <c r="BL279" s="5">
        <f ca="1">IF(Table2[[#This Row],[Area ]]="Area 13",Table2[[#This Row],[income]],0)</f>
        <v>0</v>
      </c>
      <c r="BM279" s="6">
        <f ca="1">IF(Table2[[#This Row],[Area ]]="Area 14",Table2[[#This Row],[income]],0)</f>
        <v>0</v>
      </c>
      <c r="BN279" s="4">
        <f ca="1">IF(Table2[[#This Row],[field of work]]="teaching",Table2[[#This Row],[income]],0)</f>
        <v>0</v>
      </c>
      <c r="BO279" s="5">
        <f ca="1">IF(Table2[[#This Row],[field of work]]="health",Table2[[#This Row],[income]],0)</f>
        <v>0</v>
      </c>
      <c r="BP279" s="5">
        <f ca="1">IF(Table2[[#This Row],[field of work]]="IT",Table2[[#This Row],[income]],0)</f>
        <v>0</v>
      </c>
      <c r="BQ279" s="5">
        <f ca="1">IF(Table2[[#This Row],[field of work]]="agriculture",Table2[[#This Row],[income]],0)</f>
        <v>0</v>
      </c>
      <c r="BR279" s="5">
        <f ca="1">IF(Table2[[#This Row],[field of work]]="contruction",Table2[[#This Row],[income]],0)</f>
        <v>0</v>
      </c>
      <c r="BS279" s="6">
        <f ca="1">IF(Table2[[#This Row],[field of work]]="genral work",Table2[[#This Row],[income]],0)</f>
        <v>79839</v>
      </c>
      <c r="BU279" s="4">
        <f ca="1">IF(Table2[[#This Row],[value of debts]]&gt;Table2[[#This Row],[income]],1,0)</f>
        <v>1</v>
      </c>
      <c r="BV279" s="6"/>
      <c r="BX279" s="4">
        <f ca="1">IF(Table2[[#This Row],[Net worth of person]]&gt;$BY$6,Table2[[#This Row],[age]],0)</f>
        <v>0</v>
      </c>
      <c r="BY279" s="6"/>
    </row>
    <row r="280" spans="2:77" x14ac:dyDescent="0.3">
      <c r="B280">
        <f t="shared" ca="1" si="101"/>
        <v>2</v>
      </c>
      <c r="C280" t="str">
        <f t="shared" ca="1" si="100"/>
        <v>women</v>
      </c>
      <c r="D280">
        <f t="shared" ca="1" si="102"/>
        <v>41</v>
      </c>
      <c r="E280">
        <f t="shared" ca="1" si="103"/>
        <v>4</v>
      </c>
      <c r="F280" t="str">
        <f t="shared" ca="1" si="104"/>
        <v>genral work</v>
      </c>
      <c r="G280">
        <f t="shared" ca="1" si="105"/>
        <v>2</v>
      </c>
      <c r="H280">
        <f t="shared" ca="1" si="106"/>
        <v>0</v>
      </c>
      <c r="I280">
        <f t="shared" ca="1" si="107"/>
        <v>2</v>
      </c>
      <c r="J280">
        <f t="shared" ca="1" si="108"/>
        <v>3</v>
      </c>
      <c r="K280">
        <f t="shared" ca="1" si="109"/>
        <v>58511</v>
      </c>
      <c r="L280">
        <f t="shared" ca="1" si="110"/>
        <v>1</v>
      </c>
      <c r="M280" t="str">
        <f t="shared" ca="1" si="111"/>
        <v>Area 1</v>
      </c>
      <c r="N280">
        <f t="shared" ca="1" si="93"/>
        <v>351066</v>
      </c>
      <c r="O280">
        <f t="shared" ca="1" si="112"/>
        <v>311449.37797220924</v>
      </c>
      <c r="P280">
        <f t="shared" ca="1" si="94"/>
        <v>76750.798775115894</v>
      </c>
      <c r="Q280">
        <f t="shared" ca="1" si="113"/>
        <v>35184</v>
      </c>
      <c r="R280">
        <f t="shared" ca="1" si="95"/>
        <v>61212.111497889739</v>
      </c>
      <c r="S280">
        <f t="shared" ca="1" si="96"/>
        <v>81401.801320424594</v>
      </c>
      <c r="T280">
        <f t="shared" ca="1" si="97"/>
        <v>509218.60009554046</v>
      </c>
      <c r="U280">
        <f t="shared" ca="1" si="98"/>
        <v>407845.48947009898</v>
      </c>
      <c r="V280">
        <f t="shared" ca="1" si="99"/>
        <v>101373.11062544148</v>
      </c>
      <c r="X280" s="4">
        <f ca="1">IF(Table2[[#This Row],[Gnder]]="men",1,0)</f>
        <v>0</v>
      </c>
      <c r="Y280" s="5">
        <f ca="1">IF(Table2[[#This Row],[Gnder]]="women",1,0)</f>
        <v>1</v>
      </c>
      <c r="Z280" s="5"/>
      <c r="AA280" s="6"/>
      <c r="AB280" s="5"/>
      <c r="AC280" s="4">
        <f ca="1">IF(Table2[[#This Row],[field of work]]="teaching",1,0)</f>
        <v>0</v>
      </c>
      <c r="AD280" s="5">
        <f ca="1">IF(Table2[[#This Row],[field of work]]="health",1,0)</f>
        <v>0</v>
      </c>
      <c r="AE280" s="5">
        <f ca="1">IF(Table2[[#This Row],[field of work]]="IT",1,0)</f>
        <v>0</v>
      </c>
      <c r="AF280" s="5">
        <f ca="1">IF(Table2[[#This Row],[field of work]]="agriculture",1,0)</f>
        <v>0</v>
      </c>
      <c r="AG280" s="5">
        <f ca="1">IF(Table2[[#This Row],[field of work]]="contruction",1,0)</f>
        <v>0</v>
      </c>
      <c r="AH280" s="5">
        <f ca="1">IF(Table2[[#This Row],[field of work]]="genral work",1,0)</f>
        <v>1</v>
      </c>
      <c r="AI280" s="5"/>
      <c r="AJ280" s="5"/>
      <c r="AK280" s="5"/>
      <c r="AL280" s="5"/>
      <c r="AM280" s="5"/>
      <c r="AN280" s="6"/>
      <c r="AP280" s="16">
        <f t="shared" ca="1" si="114"/>
        <v>25583.599591705297</v>
      </c>
      <c r="AQ280" s="6"/>
      <c r="AR280" s="4">
        <f ca="1">IF(Table2[[#This Row],[Value of a person]]&gt;$AS$6,1,0)</f>
        <v>1</v>
      </c>
      <c r="AS280" s="5"/>
      <c r="AT280" s="5"/>
      <c r="AU280" s="6"/>
      <c r="AV280" s="23">
        <f ca="1">Table2[[#This Row],[Mortage left]]/Table2[[#This Row],[Value of house]]</f>
        <v>0.88715335000315965</v>
      </c>
      <c r="AW280" s="5">
        <f t="shared" ca="1" si="115"/>
        <v>0</v>
      </c>
      <c r="AX280" s="5"/>
      <c r="AY280" s="5"/>
      <c r="AZ280" s="4">
        <f ca="1">IF(Table2[[#This Row],[Area ]]="Area 1",Table2[[#This Row],[income]],0)</f>
        <v>58511</v>
      </c>
      <c r="BA280" s="5">
        <f ca="1">IF(Table2[[#This Row],[Area ]]="Area 2",Table2[[#This Row],[income]],0)</f>
        <v>0</v>
      </c>
      <c r="BB280" s="5">
        <f ca="1">IF(Table2[[#This Row],[Area ]]="Area 3",Table2[[#This Row],[income]],0)</f>
        <v>0</v>
      </c>
      <c r="BC280" s="5">
        <f ca="1">IF(Table2[[#This Row],[Area ]]="Area 4",Table2[[#This Row],[income]],0)</f>
        <v>0</v>
      </c>
      <c r="BD280" s="5">
        <f ca="1">IF(Table2[[#This Row],[Area ]]="Area 5",Table2[[#This Row],[income]],0)</f>
        <v>0</v>
      </c>
      <c r="BE280" s="5">
        <f ca="1">IF(Table2[[#This Row],[Area ]]="Area 6",Table2[[#This Row],[income]],0)</f>
        <v>0</v>
      </c>
      <c r="BF280" s="5">
        <f ca="1">IF(Table2[[#This Row],[Area ]]="Area 7",Table2[[#This Row],[income]],0)</f>
        <v>0</v>
      </c>
      <c r="BG280" s="5">
        <f ca="1">IF(Table2[[#This Row],[Area ]]="Area 8",Table2[[#This Row],[income]],0)</f>
        <v>0</v>
      </c>
      <c r="BH280" s="5">
        <f ca="1">IF(Table2[[#This Row],[Area ]]="Area 9",Table2[[#This Row],[income]],0)</f>
        <v>0</v>
      </c>
      <c r="BI280" s="5">
        <f ca="1">IF(Table2[[#This Row],[Area ]]="Area 10",Table2[[#This Row],[income]],0)</f>
        <v>0</v>
      </c>
      <c r="BJ280" s="5">
        <f ca="1">IF(Table2[[#This Row],[Area ]]="Area 6",Table2[[#This Row],[income]],0)</f>
        <v>0</v>
      </c>
      <c r="BK280" s="5">
        <f ca="1">IF(Table2[[#This Row],[Area ]]="Area 12",Table2[[#This Row],[income]],0)</f>
        <v>0</v>
      </c>
      <c r="BL280" s="5">
        <f ca="1">IF(Table2[[#This Row],[Area ]]="Area 13",Table2[[#This Row],[income]],0)</f>
        <v>0</v>
      </c>
      <c r="BM280" s="6">
        <f ca="1">IF(Table2[[#This Row],[Area ]]="Area 14",Table2[[#This Row],[income]],0)</f>
        <v>0</v>
      </c>
      <c r="BN280" s="4">
        <f ca="1">IF(Table2[[#This Row],[field of work]]="teaching",Table2[[#This Row],[income]],0)</f>
        <v>0</v>
      </c>
      <c r="BO280" s="5">
        <f ca="1">IF(Table2[[#This Row],[field of work]]="health",Table2[[#This Row],[income]],0)</f>
        <v>0</v>
      </c>
      <c r="BP280" s="5">
        <f ca="1">IF(Table2[[#This Row],[field of work]]="IT",Table2[[#This Row],[income]],0)</f>
        <v>0</v>
      </c>
      <c r="BQ280" s="5">
        <f ca="1">IF(Table2[[#This Row],[field of work]]="agriculture",Table2[[#This Row],[income]],0)</f>
        <v>0</v>
      </c>
      <c r="BR280" s="5">
        <f ca="1">IF(Table2[[#This Row],[field of work]]="contruction",Table2[[#This Row],[income]],0)</f>
        <v>0</v>
      </c>
      <c r="BS280" s="6">
        <f ca="1">IF(Table2[[#This Row],[field of work]]="genral work",Table2[[#This Row],[income]],0)</f>
        <v>58511</v>
      </c>
      <c r="BU280" s="4">
        <f ca="1">IF(Table2[[#This Row],[value of debts]]&gt;Table2[[#This Row],[income]],1,0)</f>
        <v>1</v>
      </c>
      <c r="BV280" s="6"/>
      <c r="BX280" s="4">
        <f ca="1">IF(Table2[[#This Row],[Net worth of person]]&gt;$BY$6,Table2[[#This Row],[age]],0)</f>
        <v>41</v>
      </c>
      <c r="BY280" s="6"/>
    </row>
    <row r="281" spans="2:77" x14ac:dyDescent="0.3">
      <c r="B281">
        <f t="shared" ca="1" si="101"/>
        <v>2</v>
      </c>
      <c r="C281" t="str">
        <f t="shared" ca="1" si="100"/>
        <v>women</v>
      </c>
      <c r="D281">
        <f t="shared" ca="1" si="102"/>
        <v>29</v>
      </c>
      <c r="E281">
        <f t="shared" ca="1" si="103"/>
        <v>1</v>
      </c>
      <c r="F281" t="str">
        <f t="shared" ca="1" si="104"/>
        <v>health</v>
      </c>
      <c r="G281">
        <f t="shared" ca="1" si="105"/>
        <v>3</v>
      </c>
      <c r="H281">
        <f t="shared" ca="1" si="106"/>
        <v>0</v>
      </c>
      <c r="I281">
        <f t="shared" ca="1" si="107"/>
        <v>2</v>
      </c>
      <c r="J281">
        <f t="shared" ca="1" si="108"/>
        <v>1</v>
      </c>
      <c r="K281">
        <f t="shared" ca="1" si="109"/>
        <v>63324</v>
      </c>
      <c r="L281">
        <f t="shared" ca="1" si="110"/>
        <v>12</v>
      </c>
      <c r="M281" t="str">
        <f t="shared" ca="1" si="111"/>
        <v>Area 12</v>
      </c>
      <c r="N281">
        <f t="shared" ca="1" si="93"/>
        <v>253296</v>
      </c>
      <c r="O281">
        <f t="shared" ca="1" si="112"/>
        <v>170158.21814793898</v>
      </c>
      <c r="P281">
        <f t="shared" ca="1" si="94"/>
        <v>8049.9101985789921</v>
      </c>
      <c r="Q281">
        <f t="shared" ca="1" si="113"/>
        <v>3300</v>
      </c>
      <c r="R281">
        <f t="shared" ca="1" si="95"/>
        <v>75660.104544633039</v>
      </c>
      <c r="S281">
        <f t="shared" ca="1" si="96"/>
        <v>7540.8272073967328</v>
      </c>
      <c r="T281">
        <f t="shared" ca="1" si="97"/>
        <v>268886.7374059757</v>
      </c>
      <c r="U281">
        <f t="shared" ca="1" si="98"/>
        <v>249118.32269257202</v>
      </c>
      <c r="V281">
        <f t="shared" ca="1" si="99"/>
        <v>19768.414713403676</v>
      </c>
      <c r="X281" s="4">
        <f ca="1">IF(Table2[[#This Row],[Gnder]]="men",1,0)</f>
        <v>0</v>
      </c>
      <c r="Y281" s="5">
        <f ca="1">IF(Table2[[#This Row],[Gnder]]="women",1,0)</f>
        <v>1</v>
      </c>
      <c r="Z281" s="5"/>
      <c r="AA281" s="6"/>
      <c r="AB281" s="5"/>
      <c r="AC281" s="4">
        <f ca="1">IF(Table2[[#This Row],[field of work]]="teaching",1,0)</f>
        <v>0</v>
      </c>
      <c r="AD281" s="5">
        <f ca="1">IF(Table2[[#This Row],[field of work]]="health",1,0)</f>
        <v>1</v>
      </c>
      <c r="AE281" s="5">
        <f ca="1">IF(Table2[[#This Row],[field of work]]="IT",1,0)</f>
        <v>0</v>
      </c>
      <c r="AF281" s="5">
        <f ca="1">IF(Table2[[#This Row],[field of work]]="agriculture",1,0)</f>
        <v>0</v>
      </c>
      <c r="AG281" s="5">
        <f ca="1">IF(Table2[[#This Row],[field of work]]="contruction",1,0)</f>
        <v>0</v>
      </c>
      <c r="AH281" s="5">
        <f ca="1">IF(Table2[[#This Row],[field of work]]="genral work",1,0)</f>
        <v>0</v>
      </c>
      <c r="AI281" s="5"/>
      <c r="AJ281" s="5"/>
      <c r="AK281" s="5"/>
      <c r="AL281" s="5"/>
      <c r="AM281" s="5"/>
      <c r="AN281" s="6"/>
      <c r="AP281" s="16">
        <f t="shared" ca="1" si="114"/>
        <v>8049.9101985789921</v>
      </c>
      <c r="AQ281" s="6"/>
      <c r="AR281" s="4">
        <f ca="1">IF(Table2[[#This Row],[Value of a person]]&gt;$AS$6,1,0)</f>
        <v>1</v>
      </c>
      <c r="AS281" s="5"/>
      <c r="AT281" s="5"/>
      <c r="AU281" s="6"/>
      <c r="AV281" s="23">
        <f ca="1">Table2[[#This Row],[Mortage left]]/Table2[[#This Row],[Value of house]]</f>
        <v>0.67177617549404245</v>
      </c>
      <c r="AW281" s="5">
        <f t="shared" ca="1" si="115"/>
        <v>0</v>
      </c>
      <c r="AX281" s="5"/>
      <c r="AY281" s="5"/>
      <c r="AZ281" s="4">
        <f ca="1">IF(Table2[[#This Row],[Area ]]="Area 1",Table2[[#This Row],[income]],0)</f>
        <v>0</v>
      </c>
      <c r="BA281" s="5">
        <f ca="1">IF(Table2[[#This Row],[Area ]]="Area 2",Table2[[#This Row],[income]],0)</f>
        <v>0</v>
      </c>
      <c r="BB281" s="5">
        <f ca="1">IF(Table2[[#This Row],[Area ]]="Area 3",Table2[[#This Row],[income]],0)</f>
        <v>0</v>
      </c>
      <c r="BC281" s="5">
        <f ca="1">IF(Table2[[#This Row],[Area ]]="Area 4",Table2[[#This Row],[income]],0)</f>
        <v>0</v>
      </c>
      <c r="BD281" s="5">
        <f ca="1">IF(Table2[[#This Row],[Area ]]="Area 5",Table2[[#This Row],[income]],0)</f>
        <v>0</v>
      </c>
      <c r="BE281" s="5">
        <f ca="1">IF(Table2[[#This Row],[Area ]]="Area 6",Table2[[#This Row],[income]],0)</f>
        <v>0</v>
      </c>
      <c r="BF281" s="5">
        <f ca="1">IF(Table2[[#This Row],[Area ]]="Area 7",Table2[[#This Row],[income]],0)</f>
        <v>0</v>
      </c>
      <c r="BG281" s="5">
        <f ca="1">IF(Table2[[#This Row],[Area ]]="Area 8",Table2[[#This Row],[income]],0)</f>
        <v>0</v>
      </c>
      <c r="BH281" s="5">
        <f ca="1">IF(Table2[[#This Row],[Area ]]="Area 9",Table2[[#This Row],[income]],0)</f>
        <v>0</v>
      </c>
      <c r="BI281" s="5">
        <f ca="1">IF(Table2[[#This Row],[Area ]]="Area 10",Table2[[#This Row],[income]],0)</f>
        <v>0</v>
      </c>
      <c r="BJ281" s="5">
        <f ca="1">IF(Table2[[#This Row],[Area ]]="Area 6",Table2[[#This Row],[income]],0)</f>
        <v>0</v>
      </c>
      <c r="BK281" s="5">
        <f ca="1">IF(Table2[[#This Row],[Area ]]="Area 12",Table2[[#This Row],[income]],0)</f>
        <v>63324</v>
      </c>
      <c r="BL281" s="5">
        <f ca="1">IF(Table2[[#This Row],[Area ]]="Area 13",Table2[[#This Row],[income]],0)</f>
        <v>0</v>
      </c>
      <c r="BM281" s="6">
        <f ca="1">IF(Table2[[#This Row],[Area ]]="Area 14",Table2[[#This Row],[income]],0)</f>
        <v>0</v>
      </c>
      <c r="BN281" s="4">
        <f ca="1">IF(Table2[[#This Row],[field of work]]="teaching",Table2[[#This Row],[income]],0)</f>
        <v>0</v>
      </c>
      <c r="BO281" s="5">
        <f ca="1">IF(Table2[[#This Row],[field of work]]="health",Table2[[#This Row],[income]],0)</f>
        <v>63324</v>
      </c>
      <c r="BP281" s="5">
        <f ca="1">IF(Table2[[#This Row],[field of work]]="IT",Table2[[#This Row],[income]],0)</f>
        <v>0</v>
      </c>
      <c r="BQ281" s="5">
        <f ca="1">IF(Table2[[#This Row],[field of work]]="agriculture",Table2[[#This Row],[income]],0)</f>
        <v>0</v>
      </c>
      <c r="BR281" s="5">
        <f ca="1">IF(Table2[[#This Row],[field of work]]="contruction",Table2[[#This Row],[income]],0)</f>
        <v>0</v>
      </c>
      <c r="BS281" s="6">
        <f ca="1">IF(Table2[[#This Row],[field of work]]="genral work",Table2[[#This Row],[income]],0)</f>
        <v>0</v>
      </c>
      <c r="BU281" s="4">
        <f ca="1">IF(Table2[[#This Row],[value of debts]]&gt;Table2[[#This Row],[income]],1,0)</f>
        <v>1</v>
      </c>
      <c r="BV281" s="6"/>
      <c r="BX281" s="4">
        <f ca="1">IF(Table2[[#This Row],[Net worth of person]]&gt;$BY$6,Table2[[#This Row],[age]],0)</f>
        <v>0</v>
      </c>
      <c r="BY281" s="6"/>
    </row>
    <row r="282" spans="2:77" x14ac:dyDescent="0.3">
      <c r="B282">
        <f t="shared" ca="1" si="101"/>
        <v>1</v>
      </c>
      <c r="C282" t="str">
        <f t="shared" ca="1" si="100"/>
        <v>men</v>
      </c>
      <c r="D282">
        <f t="shared" ca="1" si="102"/>
        <v>28</v>
      </c>
      <c r="E282">
        <f t="shared" ca="1" si="103"/>
        <v>3</v>
      </c>
      <c r="F282" t="str">
        <f t="shared" ca="1" si="104"/>
        <v>teaching</v>
      </c>
      <c r="G282">
        <f t="shared" ca="1" si="105"/>
        <v>2</v>
      </c>
      <c r="H282">
        <f t="shared" ca="1" si="106"/>
        <v>0</v>
      </c>
      <c r="I282">
        <f t="shared" ca="1" si="107"/>
        <v>2</v>
      </c>
      <c r="J282">
        <f t="shared" ca="1" si="108"/>
        <v>1</v>
      </c>
      <c r="K282">
        <f t="shared" ca="1" si="109"/>
        <v>89434</v>
      </c>
      <c r="L282">
        <f t="shared" ca="1" si="110"/>
        <v>5</v>
      </c>
      <c r="M282" t="str">
        <f t="shared" ca="1" si="111"/>
        <v>Area 5</v>
      </c>
      <c r="N282">
        <f t="shared" ref="N282:N345" ca="1" si="116">K282*RANDBETWEEN(3,6)</f>
        <v>357736</v>
      </c>
      <c r="O282">
        <f t="shared" ca="1" si="112"/>
        <v>319944.65768284112</v>
      </c>
      <c r="P282">
        <f t="shared" ref="P282:P345" ca="1" si="117">J282*K282*RAND()</f>
        <v>17787.372285610549</v>
      </c>
      <c r="Q282">
        <f t="shared" ca="1" si="113"/>
        <v>3479</v>
      </c>
      <c r="R282">
        <f t="shared" ref="R282:R345" ca="1" si="118">K282*RAND()*2</f>
        <v>150760.95959473203</v>
      </c>
      <c r="S282">
        <f t="shared" ref="S282:S345" ca="1" si="119">RAND()*K282*1.5</f>
        <v>120866.53554479175</v>
      </c>
      <c r="T282">
        <f t="shared" ref="T282:T345" ca="1" si="120">N282+P282+S282</f>
        <v>496389.90783040226</v>
      </c>
      <c r="U282">
        <f t="shared" ref="U282:U345" ca="1" si="121">O282+Q282+R282</f>
        <v>474184.61727757315</v>
      </c>
      <c r="V282">
        <f t="shared" ref="V282:V345" ca="1" si="122">T282-U282</f>
        <v>22205.290552829101</v>
      </c>
      <c r="X282" s="4">
        <f ca="1">IF(Table2[[#This Row],[Gnder]]="men",1,0)</f>
        <v>1</v>
      </c>
      <c r="Y282" s="5">
        <f ca="1">IF(Table2[[#This Row],[Gnder]]="women",1,0)</f>
        <v>0</v>
      </c>
      <c r="Z282" s="5"/>
      <c r="AA282" s="6"/>
      <c r="AB282" s="5"/>
      <c r="AC282" s="4">
        <f ca="1">IF(Table2[[#This Row],[field of work]]="teaching",1,0)</f>
        <v>1</v>
      </c>
      <c r="AD282" s="5">
        <f ca="1">IF(Table2[[#This Row],[field of work]]="health",1,0)</f>
        <v>0</v>
      </c>
      <c r="AE282" s="5">
        <f ca="1">IF(Table2[[#This Row],[field of work]]="IT",1,0)</f>
        <v>0</v>
      </c>
      <c r="AF282" s="5">
        <f ca="1">IF(Table2[[#This Row],[field of work]]="agriculture",1,0)</f>
        <v>0</v>
      </c>
      <c r="AG282" s="5">
        <f ca="1">IF(Table2[[#This Row],[field of work]]="contruction",1,0)</f>
        <v>0</v>
      </c>
      <c r="AH282" s="5">
        <f ca="1">IF(Table2[[#This Row],[field of work]]="genral work",1,0)</f>
        <v>0</v>
      </c>
      <c r="AI282" s="5"/>
      <c r="AJ282" s="5"/>
      <c r="AK282" s="5"/>
      <c r="AL282" s="5"/>
      <c r="AM282" s="5"/>
      <c r="AN282" s="6"/>
      <c r="AP282" s="16">
        <f t="shared" ca="1" si="114"/>
        <v>17787.372285610549</v>
      </c>
      <c r="AQ282" s="6"/>
      <c r="AR282" s="4">
        <f ca="1">IF(Table2[[#This Row],[Value of a person]]&gt;$AS$6,1,0)</f>
        <v>1</v>
      </c>
      <c r="AS282" s="5"/>
      <c r="AT282" s="5"/>
      <c r="AU282" s="6"/>
      <c r="AV282" s="23">
        <f ca="1">Table2[[#This Row],[Mortage left]]/Table2[[#This Row],[Value of house]]</f>
        <v>0.89435968894056261</v>
      </c>
      <c r="AW282" s="5">
        <f t="shared" ca="1" si="115"/>
        <v>0</v>
      </c>
      <c r="AX282" s="5"/>
      <c r="AY282" s="5"/>
      <c r="AZ282" s="4">
        <f ca="1">IF(Table2[[#This Row],[Area ]]="Area 1",Table2[[#This Row],[income]],0)</f>
        <v>0</v>
      </c>
      <c r="BA282" s="5">
        <f ca="1">IF(Table2[[#This Row],[Area ]]="Area 2",Table2[[#This Row],[income]],0)</f>
        <v>0</v>
      </c>
      <c r="BB282" s="5">
        <f ca="1">IF(Table2[[#This Row],[Area ]]="Area 3",Table2[[#This Row],[income]],0)</f>
        <v>0</v>
      </c>
      <c r="BC282" s="5">
        <f ca="1">IF(Table2[[#This Row],[Area ]]="Area 4",Table2[[#This Row],[income]],0)</f>
        <v>0</v>
      </c>
      <c r="BD282" s="5">
        <f ca="1">IF(Table2[[#This Row],[Area ]]="Area 5",Table2[[#This Row],[income]],0)</f>
        <v>89434</v>
      </c>
      <c r="BE282" s="5">
        <f ca="1">IF(Table2[[#This Row],[Area ]]="Area 6",Table2[[#This Row],[income]],0)</f>
        <v>0</v>
      </c>
      <c r="BF282" s="5">
        <f ca="1">IF(Table2[[#This Row],[Area ]]="Area 7",Table2[[#This Row],[income]],0)</f>
        <v>0</v>
      </c>
      <c r="BG282" s="5">
        <f ca="1">IF(Table2[[#This Row],[Area ]]="Area 8",Table2[[#This Row],[income]],0)</f>
        <v>0</v>
      </c>
      <c r="BH282" s="5">
        <f ca="1">IF(Table2[[#This Row],[Area ]]="Area 9",Table2[[#This Row],[income]],0)</f>
        <v>0</v>
      </c>
      <c r="BI282" s="5">
        <f ca="1">IF(Table2[[#This Row],[Area ]]="Area 10",Table2[[#This Row],[income]],0)</f>
        <v>0</v>
      </c>
      <c r="BJ282" s="5">
        <f ca="1">IF(Table2[[#This Row],[Area ]]="Area 6",Table2[[#This Row],[income]],0)</f>
        <v>0</v>
      </c>
      <c r="BK282" s="5">
        <f ca="1">IF(Table2[[#This Row],[Area ]]="Area 12",Table2[[#This Row],[income]],0)</f>
        <v>0</v>
      </c>
      <c r="BL282" s="5">
        <f ca="1">IF(Table2[[#This Row],[Area ]]="Area 13",Table2[[#This Row],[income]],0)</f>
        <v>0</v>
      </c>
      <c r="BM282" s="6">
        <f ca="1">IF(Table2[[#This Row],[Area ]]="Area 14",Table2[[#This Row],[income]],0)</f>
        <v>0</v>
      </c>
      <c r="BN282" s="4">
        <f ca="1">IF(Table2[[#This Row],[field of work]]="teaching",Table2[[#This Row],[income]],0)</f>
        <v>89434</v>
      </c>
      <c r="BO282" s="5">
        <f ca="1">IF(Table2[[#This Row],[field of work]]="health",Table2[[#This Row],[income]],0)</f>
        <v>0</v>
      </c>
      <c r="BP282" s="5">
        <f ca="1">IF(Table2[[#This Row],[field of work]]="IT",Table2[[#This Row],[income]],0)</f>
        <v>0</v>
      </c>
      <c r="BQ282" s="5">
        <f ca="1">IF(Table2[[#This Row],[field of work]]="agriculture",Table2[[#This Row],[income]],0)</f>
        <v>0</v>
      </c>
      <c r="BR282" s="5">
        <f ca="1">IF(Table2[[#This Row],[field of work]]="contruction",Table2[[#This Row],[income]],0)</f>
        <v>0</v>
      </c>
      <c r="BS282" s="6">
        <f ca="1">IF(Table2[[#This Row],[field of work]]="genral work",Table2[[#This Row],[income]],0)</f>
        <v>0</v>
      </c>
      <c r="BU282" s="4">
        <f ca="1">IF(Table2[[#This Row],[value of debts]]&gt;Table2[[#This Row],[income]],1,0)</f>
        <v>1</v>
      </c>
      <c r="BV282" s="6"/>
      <c r="BX282" s="4">
        <f ca="1">IF(Table2[[#This Row],[Net worth of person]]&gt;$BY$6,Table2[[#This Row],[age]],0)</f>
        <v>0</v>
      </c>
      <c r="BY282" s="6"/>
    </row>
    <row r="283" spans="2:77" x14ac:dyDescent="0.3">
      <c r="B283">
        <f t="shared" ca="1" si="101"/>
        <v>1</v>
      </c>
      <c r="C283" t="str">
        <f t="shared" ca="1" si="100"/>
        <v>men</v>
      </c>
      <c r="D283">
        <f t="shared" ca="1" si="102"/>
        <v>36</v>
      </c>
      <c r="E283">
        <f t="shared" ca="1" si="103"/>
        <v>5</v>
      </c>
      <c r="F283" t="str">
        <f t="shared" ca="1" si="104"/>
        <v>agriculture</v>
      </c>
      <c r="G283">
        <f t="shared" ca="1" si="105"/>
        <v>5</v>
      </c>
      <c r="H283">
        <f t="shared" ca="1" si="106"/>
        <v>0</v>
      </c>
      <c r="I283">
        <f t="shared" ca="1" si="107"/>
        <v>0</v>
      </c>
      <c r="J283">
        <f t="shared" ca="1" si="108"/>
        <v>3</v>
      </c>
      <c r="K283">
        <f t="shared" ca="1" si="109"/>
        <v>55325</v>
      </c>
      <c r="L283">
        <f t="shared" ca="1" si="110"/>
        <v>11</v>
      </c>
      <c r="M283" t="str">
        <f t="shared" ca="1" si="111"/>
        <v>Area 11</v>
      </c>
      <c r="N283">
        <f t="shared" ca="1" si="116"/>
        <v>276625</v>
      </c>
      <c r="O283">
        <f t="shared" ca="1" si="112"/>
        <v>195278.31391370873</v>
      </c>
      <c r="P283">
        <f t="shared" ca="1" si="117"/>
        <v>104110.71496279622</v>
      </c>
      <c r="Q283">
        <f t="shared" ca="1" si="113"/>
        <v>41085</v>
      </c>
      <c r="R283">
        <f t="shared" ca="1" si="118"/>
        <v>63392.778285944638</v>
      </c>
      <c r="S283">
        <f t="shared" ca="1" si="119"/>
        <v>11664.34971400179</v>
      </c>
      <c r="T283">
        <f t="shared" ca="1" si="120"/>
        <v>392400.06467679801</v>
      </c>
      <c r="U283">
        <f t="shared" ca="1" si="121"/>
        <v>299756.09219965339</v>
      </c>
      <c r="V283">
        <f t="shared" ca="1" si="122"/>
        <v>92643.97247714462</v>
      </c>
      <c r="X283" s="4">
        <f ca="1">IF(Table2[[#This Row],[Gnder]]="men",1,0)</f>
        <v>1</v>
      </c>
      <c r="Y283" s="5">
        <f ca="1">IF(Table2[[#This Row],[Gnder]]="women",1,0)</f>
        <v>0</v>
      </c>
      <c r="Z283" s="5"/>
      <c r="AA283" s="6"/>
      <c r="AB283" s="5"/>
      <c r="AC283" s="4">
        <f ca="1">IF(Table2[[#This Row],[field of work]]="teaching",1,0)</f>
        <v>0</v>
      </c>
      <c r="AD283" s="5">
        <f ca="1">IF(Table2[[#This Row],[field of work]]="health",1,0)</f>
        <v>0</v>
      </c>
      <c r="AE283" s="5">
        <f ca="1">IF(Table2[[#This Row],[field of work]]="IT",1,0)</f>
        <v>0</v>
      </c>
      <c r="AF283" s="5">
        <f ca="1">IF(Table2[[#This Row],[field of work]]="agriculture",1,0)</f>
        <v>1</v>
      </c>
      <c r="AG283" s="5">
        <f ca="1">IF(Table2[[#This Row],[field of work]]="contruction",1,0)</f>
        <v>0</v>
      </c>
      <c r="AH283" s="5">
        <f ca="1">IF(Table2[[#This Row],[field of work]]="genral work",1,0)</f>
        <v>0</v>
      </c>
      <c r="AI283" s="5"/>
      <c r="AJ283" s="5"/>
      <c r="AK283" s="5"/>
      <c r="AL283" s="5"/>
      <c r="AM283" s="5"/>
      <c r="AN283" s="6"/>
      <c r="AP283" s="16">
        <f t="shared" ca="1" si="114"/>
        <v>34703.571654265405</v>
      </c>
      <c r="AQ283" s="6"/>
      <c r="AR283" s="4">
        <f ca="1">IF(Table2[[#This Row],[Value of a person]]&gt;$AS$6,1,0)</f>
        <v>1</v>
      </c>
      <c r="AS283" s="5"/>
      <c r="AT283" s="5"/>
      <c r="AU283" s="6"/>
      <c r="AV283" s="23">
        <f ca="1">Table2[[#This Row],[Mortage left]]/Table2[[#This Row],[Value of house]]</f>
        <v>0.7059315460052733</v>
      </c>
      <c r="AW283" s="5">
        <f t="shared" ca="1" si="115"/>
        <v>0</v>
      </c>
      <c r="AX283" s="5"/>
      <c r="AY283" s="5"/>
      <c r="AZ283" s="4">
        <f ca="1">IF(Table2[[#This Row],[Area ]]="Area 1",Table2[[#This Row],[income]],0)</f>
        <v>0</v>
      </c>
      <c r="BA283" s="5">
        <f ca="1">IF(Table2[[#This Row],[Area ]]="Area 2",Table2[[#This Row],[income]],0)</f>
        <v>0</v>
      </c>
      <c r="BB283" s="5">
        <f ca="1">IF(Table2[[#This Row],[Area ]]="Area 3",Table2[[#This Row],[income]],0)</f>
        <v>0</v>
      </c>
      <c r="BC283" s="5">
        <f ca="1">IF(Table2[[#This Row],[Area ]]="Area 4",Table2[[#This Row],[income]],0)</f>
        <v>0</v>
      </c>
      <c r="BD283" s="5">
        <f ca="1">IF(Table2[[#This Row],[Area ]]="Area 5",Table2[[#This Row],[income]],0)</f>
        <v>0</v>
      </c>
      <c r="BE283" s="5">
        <f ca="1">IF(Table2[[#This Row],[Area ]]="Area 6",Table2[[#This Row],[income]],0)</f>
        <v>0</v>
      </c>
      <c r="BF283" s="5">
        <f ca="1">IF(Table2[[#This Row],[Area ]]="Area 7",Table2[[#This Row],[income]],0)</f>
        <v>0</v>
      </c>
      <c r="BG283" s="5">
        <f ca="1">IF(Table2[[#This Row],[Area ]]="Area 8",Table2[[#This Row],[income]],0)</f>
        <v>0</v>
      </c>
      <c r="BH283" s="5">
        <f ca="1">IF(Table2[[#This Row],[Area ]]="Area 9",Table2[[#This Row],[income]],0)</f>
        <v>0</v>
      </c>
      <c r="BI283" s="5">
        <f ca="1">IF(Table2[[#This Row],[Area ]]="Area 10",Table2[[#This Row],[income]],0)</f>
        <v>0</v>
      </c>
      <c r="BJ283" s="5">
        <f ca="1">IF(Table2[[#This Row],[Area ]]="Area 6",Table2[[#This Row],[income]],0)</f>
        <v>0</v>
      </c>
      <c r="BK283" s="5">
        <f ca="1">IF(Table2[[#This Row],[Area ]]="Area 12",Table2[[#This Row],[income]],0)</f>
        <v>0</v>
      </c>
      <c r="BL283" s="5">
        <f ca="1">IF(Table2[[#This Row],[Area ]]="Area 13",Table2[[#This Row],[income]],0)</f>
        <v>0</v>
      </c>
      <c r="BM283" s="6">
        <f ca="1">IF(Table2[[#This Row],[Area ]]="Area 14",Table2[[#This Row],[income]],0)</f>
        <v>0</v>
      </c>
      <c r="BN283" s="4">
        <f ca="1">IF(Table2[[#This Row],[field of work]]="teaching",Table2[[#This Row],[income]],0)</f>
        <v>0</v>
      </c>
      <c r="BO283" s="5">
        <f ca="1">IF(Table2[[#This Row],[field of work]]="health",Table2[[#This Row],[income]],0)</f>
        <v>0</v>
      </c>
      <c r="BP283" s="5">
        <f ca="1">IF(Table2[[#This Row],[field of work]]="IT",Table2[[#This Row],[income]],0)</f>
        <v>0</v>
      </c>
      <c r="BQ283" s="5">
        <f ca="1">IF(Table2[[#This Row],[field of work]]="agriculture",Table2[[#This Row],[income]],0)</f>
        <v>55325</v>
      </c>
      <c r="BR283" s="5">
        <f ca="1">IF(Table2[[#This Row],[field of work]]="contruction",Table2[[#This Row],[income]],0)</f>
        <v>0</v>
      </c>
      <c r="BS283" s="6">
        <f ca="1">IF(Table2[[#This Row],[field of work]]="genral work",Table2[[#This Row],[income]],0)</f>
        <v>0</v>
      </c>
      <c r="BU283" s="4">
        <f ca="1">IF(Table2[[#This Row],[value of debts]]&gt;Table2[[#This Row],[income]],1,0)</f>
        <v>1</v>
      </c>
      <c r="BV283" s="6"/>
      <c r="BX283" s="4">
        <f ca="1">IF(Table2[[#This Row],[Net worth of person]]&gt;$BY$6,Table2[[#This Row],[age]],0)</f>
        <v>0</v>
      </c>
      <c r="BY283" s="6"/>
    </row>
    <row r="284" spans="2:77" x14ac:dyDescent="0.3">
      <c r="B284">
        <f t="shared" ca="1" si="101"/>
        <v>1</v>
      </c>
      <c r="C284" t="str">
        <f t="shared" ca="1" si="100"/>
        <v>men</v>
      </c>
      <c r="D284">
        <f t="shared" ca="1" si="102"/>
        <v>36</v>
      </c>
      <c r="E284">
        <f t="shared" ca="1" si="103"/>
        <v>6</v>
      </c>
      <c r="F284" t="str">
        <f t="shared" ca="1" si="104"/>
        <v>contruction</v>
      </c>
      <c r="G284">
        <f t="shared" ca="1" si="105"/>
        <v>2</v>
      </c>
      <c r="H284">
        <f t="shared" ca="1" si="106"/>
        <v>0</v>
      </c>
      <c r="I284">
        <f t="shared" ca="1" si="107"/>
        <v>3</v>
      </c>
      <c r="J284">
        <f t="shared" ca="1" si="108"/>
        <v>3</v>
      </c>
      <c r="K284">
        <f t="shared" ca="1" si="109"/>
        <v>54996</v>
      </c>
      <c r="L284">
        <f t="shared" ca="1" si="110"/>
        <v>4</v>
      </c>
      <c r="M284" t="str">
        <f t="shared" ca="1" si="111"/>
        <v>Area 4</v>
      </c>
      <c r="N284">
        <f t="shared" ca="1" si="116"/>
        <v>329976</v>
      </c>
      <c r="O284">
        <f t="shared" ca="1" si="112"/>
        <v>124949.16896852602</v>
      </c>
      <c r="P284">
        <f t="shared" ca="1" si="117"/>
        <v>54600.803278690364</v>
      </c>
      <c r="Q284">
        <f t="shared" ca="1" si="113"/>
        <v>43593</v>
      </c>
      <c r="R284">
        <f t="shared" ca="1" si="118"/>
        <v>68279.396581467794</v>
      </c>
      <c r="S284">
        <f t="shared" ca="1" si="119"/>
        <v>52327.059872136553</v>
      </c>
      <c r="T284">
        <f t="shared" ca="1" si="120"/>
        <v>436903.86315082695</v>
      </c>
      <c r="U284">
        <f t="shared" ca="1" si="121"/>
        <v>236821.5655499938</v>
      </c>
      <c r="V284">
        <f t="shared" ca="1" si="122"/>
        <v>200082.29760083315</v>
      </c>
      <c r="X284" s="4">
        <f ca="1">IF(Table2[[#This Row],[Gnder]]="men",1,0)</f>
        <v>1</v>
      </c>
      <c r="Y284" s="5">
        <f ca="1">IF(Table2[[#This Row],[Gnder]]="women",1,0)</f>
        <v>0</v>
      </c>
      <c r="Z284" s="5"/>
      <c r="AA284" s="6"/>
      <c r="AB284" s="5"/>
      <c r="AC284" s="4">
        <f ca="1">IF(Table2[[#This Row],[field of work]]="teaching",1,0)</f>
        <v>0</v>
      </c>
      <c r="AD284" s="5">
        <f ca="1">IF(Table2[[#This Row],[field of work]]="health",1,0)</f>
        <v>0</v>
      </c>
      <c r="AE284" s="5">
        <f ca="1">IF(Table2[[#This Row],[field of work]]="IT",1,0)</f>
        <v>0</v>
      </c>
      <c r="AF284" s="5">
        <f ca="1">IF(Table2[[#This Row],[field of work]]="agriculture",1,0)</f>
        <v>0</v>
      </c>
      <c r="AG284" s="5">
        <f ca="1">IF(Table2[[#This Row],[field of work]]="contruction",1,0)</f>
        <v>1</v>
      </c>
      <c r="AH284" s="5">
        <f ca="1">IF(Table2[[#This Row],[field of work]]="genral work",1,0)</f>
        <v>0</v>
      </c>
      <c r="AI284" s="5"/>
      <c r="AJ284" s="5"/>
      <c r="AK284" s="5"/>
      <c r="AL284" s="5"/>
      <c r="AM284" s="5"/>
      <c r="AN284" s="6"/>
      <c r="AP284" s="16">
        <f t="shared" ca="1" si="114"/>
        <v>18200.267759563456</v>
      </c>
      <c r="AQ284" s="6"/>
      <c r="AR284" s="4">
        <f ca="1">IF(Table2[[#This Row],[Value of a person]]&gt;$AS$6,1,0)</f>
        <v>1</v>
      </c>
      <c r="AS284" s="5"/>
      <c r="AT284" s="5"/>
      <c r="AU284" s="6"/>
      <c r="AV284" s="23">
        <f ca="1">Table2[[#This Row],[Mortage left]]/Table2[[#This Row],[Value of house]]</f>
        <v>0.37866138436894203</v>
      </c>
      <c r="AW284" s="5">
        <f t="shared" ca="1" si="115"/>
        <v>0</v>
      </c>
      <c r="AX284" s="5"/>
      <c r="AY284" s="5"/>
      <c r="AZ284" s="4">
        <f ca="1">IF(Table2[[#This Row],[Area ]]="Area 1",Table2[[#This Row],[income]],0)</f>
        <v>0</v>
      </c>
      <c r="BA284" s="5">
        <f ca="1">IF(Table2[[#This Row],[Area ]]="Area 2",Table2[[#This Row],[income]],0)</f>
        <v>0</v>
      </c>
      <c r="BB284" s="5">
        <f ca="1">IF(Table2[[#This Row],[Area ]]="Area 3",Table2[[#This Row],[income]],0)</f>
        <v>0</v>
      </c>
      <c r="BC284" s="5">
        <f ca="1">IF(Table2[[#This Row],[Area ]]="Area 4",Table2[[#This Row],[income]],0)</f>
        <v>54996</v>
      </c>
      <c r="BD284" s="5">
        <f ca="1">IF(Table2[[#This Row],[Area ]]="Area 5",Table2[[#This Row],[income]],0)</f>
        <v>0</v>
      </c>
      <c r="BE284" s="5">
        <f ca="1">IF(Table2[[#This Row],[Area ]]="Area 6",Table2[[#This Row],[income]],0)</f>
        <v>0</v>
      </c>
      <c r="BF284" s="5">
        <f ca="1">IF(Table2[[#This Row],[Area ]]="Area 7",Table2[[#This Row],[income]],0)</f>
        <v>0</v>
      </c>
      <c r="BG284" s="5">
        <f ca="1">IF(Table2[[#This Row],[Area ]]="Area 8",Table2[[#This Row],[income]],0)</f>
        <v>0</v>
      </c>
      <c r="BH284" s="5">
        <f ca="1">IF(Table2[[#This Row],[Area ]]="Area 9",Table2[[#This Row],[income]],0)</f>
        <v>0</v>
      </c>
      <c r="BI284" s="5">
        <f ca="1">IF(Table2[[#This Row],[Area ]]="Area 10",Table2[[#This Row],[income]],0)</f>
        <v>0</v>
      </c>
      <c r="BJ284" s="5">
        <f ca="1">IF(Table2[[#This Row],[Area ]]="Area 6",Table2[[#This Row],[income]],0)</f>
        <v>0</v>
      </c>
      <c r="BK284" s="5">
        <f ca="1">IF(Table2[[#This Row],[Area ]]="Area 12",Table2[[#This Row],[income]],0)</f>
        <v>0</v>
      </c>
      <c r="BL284" s="5">
        <f ca="1">IF(Table2[[#This Row],[Area ]]="Area 13",Table2[[#This Row],[income]],0)</f>
        <v>0</v>
      </c>
      <c r="BM284" s="6">
        <f ca="1">IF(Table2[[#This Row],[Area ]]="Area 14",Table2[[#This Row],[income]],0)</f>
        <v>0</v>
      </c>
      <c r="BN284" s="4">
        <f ca="1">IF(Table2[[#This Row],[field of work]]="teaching",Table2[[#This Row],[income]],0)</f>
        <v>0</v>
      </c>
      <c r="BO284" s="5">
        <f ca="1">IF(Table2[[#This Row],[field of work]]="health",Table2[[#This Row],[income]],0)</f>
        <v>0</v>
      </c>
      <c r="BP284" s="5">
        <f ca="1">IF(Table2[[#This Row],[field of work]]="IT",Table2[[#This Row],[income]],0)</f>
        <v>0</v>
      </c>
      <c r="BQ284" s="5">
        <f ca="1">IF(Table2[[#This Row],[field of work]]="agriculture",Table2[[#This Row],[income]],0)</f>
        <v>0</v>
      </c>
      <c r="BR284" s="5">
        <f ca="1">IF(Table2[[#This Row],[field of work]]="contruction",Table2[[#This Row],[income]],0)</f>
        <v>54996</v>
      </c>
      <c r="BS284" s="6">
        <f ca="1">IF(Table2[[#This Row],[field of work]]="genral work",Table2[[#This Row],[income]],0)</f>
        <v>0</v>
      </c>
      <c r="BU284" s="4">
        <f ca="1">IF(Table2[[#This Row],[value of debts]]&gt;Table2[[#This Row],[income]],1,0)</f>
        <v>1</v>
      </c>
      <c r="BV284" s="6"/>
      <c r="BX284" s="4">
        <f ca="1">IF(Table2[[#This Row],[Net worth of person]]&gt;$BY$6,Table2[[#This Row],[age]],0)</f>
        <v>36</v>
      </c>
      <c r="BY284" s="6"/>
    </row>
    <row r="285" spans="2:77" x14ac:dyDescent="0.3">
      <c r="B285">
        <f t="shared" ca="1" si="101"/>
        <v>1</v>
      </c>
      <c r="C285" t="str">
        <f t="shared" ca="1" si="100"/>
        <v>men</v>
      </c>
      <c r="D285">
        <f t="shared" ca="1" si="102"/>
        <v>37</v>
      </c>
      <c r="E285">
        <f t="shared" ca="1" si="103"/>
        <v>3</v>
      </c>
      <c r="F285" t="str">
        <f t="shared" ca="1" si="104"/>
        <v>teaching</v>
      </c>
      <c r="G285">
        <f t="shared" ca="1" si="105"/>
        <v>3</v>
      </c>
      <c r="H285">
        <f t="shared" ca="1" si="106"/>
        <v>0</v>
      </c>
      <c r="I285">
        <f t="shared" ca="1" si="107"/>
        <v>3</v>
      </c>
      <c r="J285">
        <f t="shared" ca="1" si="108"/>
        <v>2</v>
      </c>
      <c r="K285">
        <f t="shared" ca="1" si="109"/>
        <v>71757</v>
      </c>
      <c r="L285">
        <f t="shared" ca="1" si="110"/>
        <v>9</v>
      </c>
      <c r="M285" t="str">
        <f t="shared" ca="1" si="111"/>
        <v>Area 9</v>
      </c>
      <c r="N285">
        <f t="shared" ca="1" si="116"/>
        <v>358785</v>
      </c>
      <c r="O285">
        <f t="shared" ca="1" si="112"/>
        <v>194322.83139792661</v>
      </c>
      <c r="P285">
        <f t="shared" ca="1" si="117"/>
        <v>139414.0795235798</v>
      </c>
      <c r="Q285">
        <f t="shared" ca="1" si="113"/>
        <v>12047</v>
      </c>
      <c r="R285">
        <f t="shared" ca="1" si="118"/>
        <v>39123.521250269951</v>
      </c>
      <c r="S285">
        <f t="shared" ca="1" si="119"/>
        <v>86154.344053742607</v>
      </c>
      <c r="T285">
        <f t="shared" ca="1" si="120"/>
        <v>584353.42357732239</v>
      </c>
      <c r="U285">
        <f t="shared" ca="1" si="121"/>
        <v>245493.35264819657</v>
      </c>
      <c r="V285">
        <f t="shared" ca="1" si="122"/>
        <v>338860.07092912582</v>
      </c>
      <c r="X285" s="4">
        <f ca="1">IF(Table2[[#This Row],[Gnder]]="men",1,0)</f>
        <v>1</v>
      </c>
      <c r="Y285" s="5">
        <f ca="1">IF(Table2[[#This Row],[Gnder]]="women",1,0)</f>
        <v>0</v>
      </c>
      <c r="Z285" s="5"/>
      <c r="AA285" s="6"/>
      <c r="AB285" s="5"/>
      <c r="AC285" s="4">
        <f ca="1">IF(Table2[[#This Row],[field of work]]="teaching",1,0)</f>
        <v>1</v>
      </c>
      <c r="AD285" s="5">
        <f ca="1">IF(Table2[[#This Row],[field of work]]="health",1,0)</f>
        <v>0</v>
      </c>
      <c r="AE285" s="5">
        <f ca="1">IF(Table2[[#This Row],[field of work]]="IT",1,0)</f>
        <v>0</v>
      </c>
      <c r="AF285" s="5">
        <f ca="1">IF(Table2[[#This Row],[field of work]]="agriculture",1,0)</f>
        <v>0</v>
      </c>
      <c r="AG285" s="5">
        <f ca="1">IF(Table2[[#This Row],[field of work]]="contruction",1,0)</f>
        <v>0</v>
      </c>
      <c r="AH285" s="5">
        <f ca="1">IF(Table2[[#This Row],[field of work]]="genral work",1,0)</f>
        <v>0</v>
      </c>
      <c r="AI285" s="5"/>
      <c r="AJ285" s="5"/>
      <c r="AK285" s="5"/>
      <c r="AL285" s="5"/>
      <c r="AM285" s="5"/>
      <c r="AN285" s="6"/>
      <c r="AP285" s="16">
        <f t="shared" ca="1" si="114"/>
        <v>69707.0397617899</v>
      </c>
      <c r="AQ285" s="6"/>
      <c r="AR285" s="4">
        <f ca="1">IF(Table2[[#This Row],[Value of a person]]&gt;$AS$6,1,0)</f>
        <v>1</v>
      </c>
      <c r="AS285" s="5"/>
      <c r="AT285" s="5"/>
      <c r="AU285" s="6"/>
      <c r="AV285" s="23">
        <f ca="1">Table2[[#This Row],[Mortage left]]/Table2[[#This Row],[Value of house]]</f>
        <v>0.54161358863365694</v>
      </c>
      <c r="AW285" s="5">
        <f t="shared" ca="1" si="115"/>
        <v>0</v>
      </c>
      <c r="AX285" s="5"/>
      <c r="AY285" s="5"/>
      <c r="AZ285" s="4">
        <f ca="1">IF(Table2[[#This Row],[Area ]]="Area 1",Table2[[#This Row],[income]],0)</f>
        <v>0</v>
      </c>
      <c r="BA285" s="5">
        <f ca="1">IF(Table2[[#This Row],[Area ]]="Area 2",Table2[[#This Row],[income]],0)</f>
        <v>0</v>
      </c>
      <c r="BB285" s="5">
        <f ca="1">IF(Table2[[#This Row],[Area ]]="Area 3",Table2[[#This Row],[income]],0)</f>
        <v>0</v>
      </c>
      <c r="BC285" s="5">
        <f ca="1">IF(Table2[[#This Row],[Area ]]="Area 4",Table2[[#This Row],[income]],0)</f>
        <v>0</v>
      </c>
      <c r="BD285" s="5">
        <f ca="1">IF(Table2[[#This Row],[Area ]]="Area 5",Table2[[#This Row],[income]],0)</f>
        <v>0</v>
      </c>
      <c r="BE285" s="5">
        <f ca="1">IF(Table2[[#This Row],[Area ]]="Area 6",Table2[[#This Row],[income]],0)</f>
        <v>0</v>
      </c>
      <c r="BF285" s="5">
        <f ca="1">IF(Table2[[#This Row],[Area ]]="Area 7",Table2[[#This Row],[income]],0)</f>
        <v>0</v>
      </c>
      <c r="BG285" s="5">
        <f ca="1">IF(Table2[[#This Row],[Area ]]="Area 8",Table2[[#This Row],[income]],0)</f>
        <v>0</v>
      </c>
      <c r="BH285" s="5">
        <f ca="1">IF(Table2[[#This Row],[Area ]]="Area 9",Table2[[#This Row],[income]],0)</f>
        <v>71757</v>
      </c>
      <c r="BI285" s="5">
        <f ca="1">IF(Table2[[#This Row],[Area ]]="Area 10",Table2[[#This Row],[income]],0)</f>
        <v>0</v>
      </c>
      <c r="BJ285" s="5">
        <f ca="1">IF(Table2[[#This Row],[Area ]]="Area 6",Table2[[#This Row],[income]],0)</f>
        <v>0</v>
      </c>
      <c r="BK285" s="5">
        <f ca="1">IF(Table2[[#This Row],[Area ]]="Area 12",Table2[[#This Row],[income]],0)</f>
        <v>0</v>
      </c>
      <c r="BL285" s="5">
        <f ca="1">IF(Table2[[#This Row],[Area ]]="Area 13",Table2[[#This Row],[income]],0)</f>
        <v>0</v>
      </c>
      <c r="BM285" s="6">
        <f ca="1">IF(Table2[[#This Row],[Area ]]="Area 14",Table2[[#This Row],[income]],0)</f>
        <v>0</v>
      </c>
      <c r="BN285" s="4">
        <f ca="1">IF(Table2[[#This Row],[field of work]]="teaching",Table2[[#This Row],[income]],0)</f>
        <v>71757</v>
      </c>
      <c r="BO285" s="5">
        <f ca="1">IF(Table2[[#This Row],[field of work]]="health",Table2[[#This Row],[income]],0)</f>
        <v>0</v>
      </c>
      <c r="BP285" s="5">
        <f ca="1">IF(Table2[[#This Row],[field of work]]="IT",Table2[[#This Row],[income]],0)</f>
        <v>0</v>
      </c>
      <c r="BQ285" s="5">
        <f ca="1">IF(Table2[[#This Row],[field of work]]="agriculture",Table2[[#This Row],[income]],0)</f>
        <v>0</v>
      </c>
      <c r="BR285" s="5">
        <f ca="1">IF(Table2[[#This Row],[field of work]]="contruction",Table2[[#This Row],[income]],0)</f>
        <v>0</v>
      </c>
      <c r="BS285" s="6">
        <f ca="1">IF(Table2[[#This Row],[field of work]]="genral work",Table2[[#This Row],[income]],0)</f>
        <v>0</v>
      </c>
      <c r="BU285" s="4">
        <f ca="1">IF(Table2[[#This Row],[value of debts]]&gt;Table2[[#This Row],[income]],1,0)</f>
        <v>1</v>
      </c>
      <c r="BV285" s="6"/>
      <c r="BX285" s="4">
        <f ca="1">IF(Table2[[#This Row],[Net worth of person]]&gt;$BY$6,Table2[[#This Row],[age]],0)</f>
        <v>37</v>
      </c>
      <c r="BY285" s="6"/>
    </row>
    <row r="286" spans="2:77" x14ac:dyDescent="0.3">
      <c r="B286">
        <f t="shared" ca="1" si="101"/>
        <v>2</v>
      </c>
      <c r="C286" t="str">
        <f t="shared" ca="1" si="100"/>
        <v>women</v>
      </c>
      <c r="D286">
        <f t="shared" ca="1" si="102"/>
        <v>45</v>
      </c>
      <c r="E286">
        <f t="shared" ca="1" si="103"/>
        <v>1</v>
      </c>
      <c r="F286" t="str">
        <f t="shared" ca="1" si="104"/>
        <v>health</v>
      </c>
      <c r="G286">
        <f t="shared" ca="1" si="105"/>
        <v>2</v>
      </c>
      <c r="H286">
        <f t="shared" ca="1" si="106"/>
        <v>0</v>
      </c>
      <c r="I286">
        <f t="shared" ca="1" si="107"/>
        <v>0</v>
      </c>
      <c r="J286">
        <f t="shared" ca="1" si="108"/>
        <v>2</v>
      </c>
      <c r="K286">
        <f t="shared" ca="1" si="109"/>
        <v>59782</v>
      </c>
      <c r="L286">
        <f t="shared" ca="1" si="110"/>
        <v>10</v>
      </c>
      <c r="M286" t="str">
        <f t="shared" ca="1" si="111"/>
        <v>Area 10</v>
      </c>
      <c r="N286">
        <f t="shared" ca="1" si="116"/>
        <v>239128</v>
      </c>
      <c r="O286">
        <f t="shared" ca="1" si="112"/>
        <v>158007.48736175959</v>
      </c>
      <c r="P286">
        <f t="shared" ca="1" si="117"/>
        <v>85377.004079256847</v>
      </c>
      <c r="Q286">
        <f t="shared" ca="1" si="113"/>
        <v>14773</v>
      </c>
      <c r="R286">
        <f t="shared" ca="1" si="118"/>
        <v>94883.909159298637</v>
      </c>
      <c r="S286">
        <f t="shared" ca="1" si="119"/>
        <v>18266.307885956234</v>
      </c>
      <c r="T286">
        <f t="shared" ca="1" si="120"/>
        <v>342771.3119652131</v>
      </c>
      <c r="U286">
        <f t="shared" ca="1" si="121"/>
        <v>267664.39652105822</v>
      </c>
      <c r="V286">
        <f t="shared" ca="1" si="122"/>
        <v>75106.915444154874</v>
      </c>
      <c r="X286" s="4">
        <f ca="1">IF(Table2[[#This Row],[Gnder]]="men",1,0)</f>
        <v>0</v>
      </c>
      <c r="Y286" s="5">
        <f ca="1">IF(Table2[[#This Row],[Gnder]]="women",1,0)</f>
        <v>1</v>
      </c>
      <c r="Z286" s="5"/>
      <c r="AA286" s="6"/>
      <c r="AB286" s="5"/>
      <c r="AC286" s="4">
        <f ca="1">IF(Table2[[#This Row],[field of work]]="teaching",1,0)</f>
        <v>0</v>
      </c>
      <c r="AD286" s="5">
        <f ca="1">IF(Table2[[#This Row],[field of work]]="health",1,0)</f>
        <v>1</v>
      </c>
      <c r="AE286" s="5">
        <f ca="1">IF(Table2[[#This Row],[field of work]]="IT",1,0)</f>
        <v>0</v>
      </c>
      <c r="AF286" s="5">
        <f ca="1">IF(Table2[[#This Row],[field of work]]="agriculture",1,0)</f>
        <v>0</v>
      </c>
      <c r="AG286" s="5">
        <f ca="1">IF(Table2[[#This Row],[field of work]]="contruction",1,0)</f>
        <v>0</v>
      </c>
      <c r="AH286" s="5">
        <f ca="1">IF(Table2[[#This Row],[field of work]]="genral work",1,0)</f>
        <v>0</v>
      </c>
      <c r="AI286" s="5"/>
      <c r="AJ286" s="5"/>
      <c r="AK286" s="5"/>
      <c r="AL286" s="5"/>
      <c r="AM286" s="5"/>
      <c r="AN286" s="6"/>
      <c r="AP286" s="16">
        <f t="shared" ca="1" si="114"/>
        <v>42688.502039628424</v>
      </c>
      <c r="AQ286" s="6"/>
      <c r="AR286" s="4">
        <f ca="1">IF(Table2[[#This Row],[Value of a person]]&gt;$AS$6,1,0)</f>
        <v>1</v>
      </c>
      <c r="AS286" s="5"/>
      <c r="AT286" s="5"/>
      <c r="AU286" s="6"/>
      <c r="AV286" s="23">
        <f ca="1">Table2[[#This Row],[Mortage left]]/Table2[[#This Row],[Value of house]]</f>
        <v>0.66076531130507343</v>
      </c>
      <c r="AW286" s="5">
        <f t="shared" ca="1" si="115"/>
        <v>0</v>
      </c>
      <c r="AX286" s="5"/>
      <c r="AY286" s="5"/>
      <c r="AZ286" s="4">
        <f ca="1">IF(Table2[[#This Row],[Area ]]="Area 1",Table2[[#This Row],[income]],0)</f>
        <v>0</v>
      </c>
      <c r="BA286" s="5">
        <f ca="1">IF(Table2[[#This Row],[Area ]]="Area 2",Table2[[#This Row],[income]],0)</f>
        <v>0</v>
      </c>
      <c r="BB286" s="5">
        <f ca="1">IF(Table2[[#This Row],[Area ]]="Area 3",Table2[[#This Row],[income]],0)</f>
        <v>0</v>
      </c>
      <c r="BC286" s="5">
        <f ca="1">IF(Table2[[#This Row],[Area ]]="Area 4",Table2[[#This Row],[income]],0)</f>
        <v>0</v>
      </c>
      <c r="BD286" s="5">
        <f ca="1">IF(Table2[[#This Row],[Area ]]="Area 5",Table2[[#This Row],[income]],0)</f>
        <v>0</v>
      </c>
      <c r="BE286" s="5">
        <f ca="1">IF(Table2[[#This Row],[Area ]]="Area 6",Table2[[#This Row],[income]],0)</f>
        <v>0</v>
      </c>
      <c r="BF286" s="5">
        <f ca="1">IF(Table2[[#This Row],[Area ]]="Area 7",Table2[[#This Row],[income]],0)</f>
        <v>0</v>
      </c>
      <c r="BG286" s="5">
        <f ca="1">IF(Table2[[#This Row],[Area ]]="Area 8",Table2[[#This Row],[income]],0)</f>
        <v>0</v>
      </c>
      <c r="BH286" s="5">
        <f ca="1">IF(Table2[[#This Row],[Area ]]="Area 9",Table2[[#This Row],[income]],0)</f>
        <v>0</v>
      </c>
      <c r="BI286" s="5">
        <f ca="1">IF(Table2[[#This Row],[Area ]]="Area 10",Table2[[#This Row],[income]],0)</f>
        <v>59782</v>
      </c>
      <c r="BJ286" s="5">
        <f ca="1">IF(Table2[[#This Row],[Area ]]="Area 6",Table2[[#This Row],[income]],0)</f>
        <v>0</v>
      </c>
      <c r="BK286" s="5">
        <f ca="1">IF(Table2[[#This Row],[Area ]]="Area 12",Table2[[#This Row],[income]],0)</f>
        <v>0</v>
      </c>
      <c r="BL286" s="5">
        <f ca="1">IF(Table2[[#This Row],[Area ]]="Area 13",Table2[[#This Row],[income]],0)</f>
        <v>0</v>
      </c>
      <c r="BM286" s="6">
        <f ca="1">IF(Table2[[#This Row],[Area ]]="Area 14",Table2[[#This Row],[income]],0)</f>
        <v>0</v>
      </c>
      <c r="BN286" s="4">
        <f ca="1">IF(Table2[[#This Row],[field of work]]="teaching",Table2[[#This Row],[income]],0)</f>
        <v>0</v>
      </c>
      <c r="BO286" s="5">
        <f ca="1">IF(Table2[[#This Row],[field of work]]="health",Table2[[#This Row],[income]],0)</f>
        <v>59782</v>
      </c>
      <c r="BP286" s="5">
        <f ca="1">IF(Table2[[#This Row],[field of work]]="IT",Table2[[#This Row],[income]],0)</f>
        <v>0</v>
      </c>
      <c r="BQ286" s="5">
        <f ca="1">IF(Table2[[#This Row],[field of work]]="agriculture",Table2[[#This Row],[income]],0)</f>
        <v>0</v>
      </c>
      <c r="BR286" s="5">
        <f ca="1">IF(Table2[[#This Row],[field of work]]="contruction",Table2[[#This Row],[income]],0)</f>
        <v>0</v>
      </c>
      <c r="BS286" s="6">
        <f ca="1">IF(Table2[[#This Row],[field of work]]="genral work",Table2[[#This Row],[income]],0)</f>
        <v>0</v>
      </c>
      <c r="BU286" s="4">
        <f ca="1">IF(Table2[[#This Row],[value of debts]]&gt;Table2[[#This Row],[income]],1,0)</f>
        <v>1</v>
      </c>
      <c r="BV286" s="6"/>
      <c r="BX286" s="4">
        <f ca="1">IF(Table2[[#This Row],[Net worth of person]]&gt;$BY$6,Table2[[#This Row],[age]],0)</f>
        <v>0</v>
      </c>
      <c r="BY286" s="6"/>
    </row>
    <row r="287" spans="2:77" x14ac:dyDescent="0.3">
      <c r="B287">
        <f t="shared" ca="1" si="101"/>
        <v>1</v>
      </c>
      <c r="C287" t="str">
        <f t="shared" ca="1" si="100"/>
        <v>men</v>
      </c>
      <c r="D287">
        <f t="shared" ca="1" si="102"/>
        <v>26</v>
      </c>
      <c r="E287">
        <f t="shared" ca="1" si="103"/>
        <v>2</v>
      </c>
      <c r="F287" t="str">
        <f t="shared" ca="1" si="104"/>
        <v>IT</v>
      </c>
      <c r="G287">
        <f t="shared" ca="1" si="105"/>
        <v>3</v>
      </c>
      <c r="H287">
        <f t="shared" ca="1" si="106"/>
        <v>0</v>
      </c>
      <c r="I287">
        <f t="shared" ca="1" si="107"/>
        <v>4</v>
      </c>
      <c r="J287">
        <f t="shared" ca="1" si="108"/>
        <v>1</v>
      </c>
      <c r="K287">
        <f t="shared" ca="1" si="109"/>
        <v>44837</v>
      </c>
      <c r="L287">
        <f t="shared" ca="1" si="110"/>
        <v>7</v>
      </c>
      <c r="M287" t="str">
        <f t="shared" ca="1" si="111"/>
        <v>Area 7</v>
      </c>
      <c r="N287">
        <f t="shared" ca="1" si="116"/>
        <v>134511</v>
      </c>
      <c r="O287">
        <f t="shared" ca="1" si="112"/>
        <v>46020.714191282867</v>
      </c>
      <c r="P287">
        <f t="shared" ca="1" si="117"/>
        <v>24600.230813990325</v>
      </c>
      <c r="Q287">
        <f t="shared" ca="1" si="113"/>
        <v>14014</v>
      </c>
      <c r="R287">
        <f t="shared" ca="1" si="118"/>
        <v>52640.170007409382</v>
      </c>
      <c r="S287">
        <f t="shared" ca="1" si="119"/>
        <v>44887.058441323446</v>
      </c>
      <c r="T287">
        <f t="shared" ca="1" si="120"/>
        <v>203998.28925531375</v>
      </c>
      <c r="U287">
        <f t="shared" ca="1" si="121"/>
        <v>112674.88419869225</v>
      </c>
      <c r="V287">
        <f t="shared" ca="1" si="122"/>
        <v>91323.405056621501</v>
      </c>
      <c r="X287" s="4">
        <f ca="1">IF(Table2[[#This Row],[Gnder]]="men",1,0)</f>
        <v>1</v>
      </c>
      <c r="Y287" s="5">
        <f ca="1">IF(Table2[[#This Row],[Gnder]]="women",1,0)</f>
        <v>0</v>
      </c>
      <c r="Z287" s="5"/>
      <c r="AA287" s="6"/>
      <c r="AB287" s="5"/>
      <c r="AC287" s="4">
        <f ca="1">IF(Table2[[#This Row],[field of work]]="teaching",1,0)</f>
        <v>0</v>
      </c>
      <c r="AD287" s="5">
        <f ca="1">IF(Table2[[#This Row],[field of work]]="health",1,0)</f>
        <v>0</v>
      </c>
      <c r="AE287" s="5">
        <f ca="1">IF(Table2[[#This Row],[field of work]]="IT",1,0)</f>
        <v>1</v>
      </c>
      <c r="AF287" s="5">
        <f ca="1">IF(Table2[[#This Row],[field of work]]="agriculture",1,0)</f>
        <v>0</v>
      </c>
      <c r="AG287" s="5">
        <f ca="1">IF(Table2[[#This Row],[field of work]]="contruction",1,0)</f>
        <v>0</v>
      </c>
      <c r="AH287" s="5">
        <f ca="1">IF(Table2[[#This Row],[field of work]]="genral work",1,0)</f>
        <v>0</v>
      </c>
      <c r="AI287" s="5"/>
      <c r="AJ287" s="5"/>
      <c r="AK287" s="5"/>
      <c r="AL287" s="5"/>
      <c r="AM287" s="5"/>
      <c r="AN287" s="6"/>
      <c r="AP287" s="16">
        <f t="shared" ca="1" si="114"/>
        <v>24600.230813990325</v>
      </c>
      <c r="AQ287" s="6"/>
      <c r="AR287" s="4">
        <f ca="1">IF(Table2[[#This Row],[Value of a person]]&gt;$AS$6,1,0)</f>
        <v>1</v>
      </c>
      <c r="AS287" s="5"/>
      <c r="AT287" s="5"/>
      <c r="AU287" s="6"/>
      <c r="AV287" s="23">
        <f ca="1">Table2[[#This Row],[Mortage left]]/Table2[[#This Row],[Value of house]]</f>
        <v>0.34213346262597755</v>
      </c>
      <c r="AW287" s="5">
        <f t="shared" ca="1" si="115"/>
        <v>0</v>
      </c>
      <c r="AX287" s="5"/>
      <c r="AY287" s="5"/>
      <c r="AZ287" s="4">
        <f ca="1">IF(Table2[[#This Row],[Area ]]="Area 1",Table2[[#This Row],[income]],0)</f>
        <v>0</v>
      </c>
      <c r="BA287" s="5">
        <f ca="1">IF(Table2[[#This Row],[Area ]]="Area 2",Table2[[#This Row],[income]],0)</f>
        <v>0</v>
      </c>
      <c r="BB287" s="5">
        <f ca="1">IF(Table2[[#This Row],[Area ]]="Area 3",Table2[[#This Row],[income]],0)</f>
        <v>0</v>
      </c>
      <c r="BC287" s="5">
        <f ca="1">IF(Table2[[#This Row],[Area ]]="Area 4",Table2[[#This Row],[income]],0)</f>
        <v>0</v>
      </c>
      <c r="BD287" s="5">
        <f ca="1">IF(Table2[[#This Row],[Area ]]="Area 5",Table2[[#This Row],[income]],0)</f>
        <v>0</v>
      </c>
      <c r="BE287" s="5">
        <f ca="1">IF(Table2[[#This Row],[Area ]]="Area 6",Table2[[#This Row],[income]],0)</f>
        <v>0</v>
      </c>
      <c r="BF287" s="5">
        <f ca="1">IF(Table2[[#This Row],[Area ]]="Area 7",Table2[[#This Row],[income]],0)</f>
        <v>44837</v>
      </c>
      <c r="BG287" s="5">
        <f ca="1">IF(Table2[[#This Row],[Area ]]="Area 8",Table2[[#This Row],[income]],0)</f>
        <v>0</v>
      </c>
      <c r="BH287" s="5">
        <f ca="1">IF(Table2[[#This Row],[Area ]]="Area 9",Table2[[#This Row],[income]],0)</f>
        <v>0</v>
      </c>
      <c r="BI287" s="5">
        <f ca="1">IF(Table2[[#This Row],[Area ]]="Area 10",Table2[[#This Row],[income]],0)</f>
        <v>0</v>
      </c>
      <c r="BJ287" s="5">
        <f ca="1">IF(Table2[[#This Row],[Area ]]="Area 6",Table2[[#This Row],[income]],0)</f>
        <v>0</v>
      </c>
      <c r="BK287" s="5">
        <f ca="1">IF(Table2[[#This Row],[Area ]]="Area 12",Table2[[#This Row],[income]],0)</f>
        <v>0</v>
      </c>
      <c r="BL287" s="5">
        <f ca="1">IF(Table2[[#This Row],[Area ]]="Area 13",Table2[[#This Row],[income]],0)</f>
        <v>0</v>
      </c>
      <c r="BM287" s="6">
        <f ca="1">IF(Table2[[#This Row],[Area ]]="Area 14",Table2[[#This Row],[income]],0)</f>
        <v>0</v>
      </c>
      <c r="BN287" s="4">
        <f ca="1">IF(Table2[[#This Row],[field of work]]="teaching",Table2[[#This Row],[income]],0)</f>
        <v>0</v>
      </c>
      <c r="BO287" s="5">
        <f ca="1">IF(Table2[[#This Row],[field of work]]="health",Table2[[#This Row],[income]],0)</f>
        <v>0</v>
      </c>
      <c r="BP287" s="5">
        <f ca="1">IF(Table2[[#This Row],[field of work]]="IT",Table2[[#This Row],[income]],0)</f>
        <v>44837</v>
      </c>
      <c r="BQ287" s="5">
        <f ca="1">IF(Table2[[#This Row],[field of work]]="agriculture",Table2[[#This Row],[income]],0)</f>
        <v>0</v>
      </c>
      <c r="BR287" s="5">
        <f ca="1">IF(Table2[[#This Row],[field of work]]="contruction",Table2[[#This Row],[income]],0)</f>
        <v>0</v>
      </c>
      <c r="BS287" s="6">
        <f ca="1">IF(Table2[[#This Row],[field of work]]="genral work",Table2[[#This Row],[income]],0)</f>
        <v>0</v>
      </c>
      <c r="BU287" s="4">
        <f ca="1">IF(Table2[[#This Row],[value of debts]]&gt;Table2[[#This Row],[income]],1,0)</f>
        <v>1</v>
      </c>
      <c r="BV287" s="6"/>
      <c r="BX287" s="4">
        <f ca="1">IF(Table2[[#This Row],[Net worth of person]]&gt;$BY$6,Table2[[#This Row],[age]],0)</f>
        <v>0</v>
      </c>
      <c r="BY287" s="6"/>
    </row>
    <row r="288" spans="2:77" x14ac:dyDescent="0.3">
      <c r="B288">
        <f t="shared" ca="1" si="101"/>
        <v>1</v>
      </c>
      <c r="C288" t="str">
        <f t="shared" ca="1" si="100"/>
        <v>men</v>
      </c>
      <c r="D288">
        <f t="shared" ca="1" si="102"/>
        <v>34</v>
      </c>
      <c r="E288">
        <f t="shared" ca="1" si="103"/>
        <v>3</v>
      </c>
      <c r="F288" t="str">
        <f t="shared" ca="1" si="104"/>
        <v>teaching</v>
      </c>
      <c r="G288">
        <f t="shared" ca="1" si="105"/>
        <v>4</v>
      </c>
      <c r="H288">
        <f t="shared" ca="1" si="106"/>
        <v>0</v>
      </c>
      <c r="I288">
        <f t="shared" ca="1" si="107"/>
        <v>2</v>
      </c>
      <c r="J288">
        <f t="shared" ca="1" si="108"/>
        <v>3</v>
      </c>
      <c r="K288">
        <f t="shared" ca="1" si="109"/>
        <v>65448</v>
      </c>
      <c r="L288">
        <f t="shared" ca="1" si="110"/>
        <v>11</v>
      </c>
      <c r="M288" t="str">
        <f t="shared" ca="1" si="111"/>
        <v>Area 11</v>
      </c>
      <c r="N288">
        <f t="shared" ca="1" si="116"/>
        <v>196344</v>
      </c>
      <c r="O288">
        <f t="shared" ca="1" si="112"/>
        <v>125635.89809305679</v>
      </c>
      <c r="P288">
        <f t="shared" ca="1" si="117"/>
        <v>11043.847468826636</v>
      </c>
      <c r="Q288">
        <f t="shared" ca="1" si="113"/>
        <v>7278</v>
      </c>
      <c r="R288">
        <f t="shared" ca="1" si="118"/>
        <v>16949.157475591266</v>
      </c>
      <c r="S288">
        <f t="shared" ca="1" si="119"/>
        <v>74413.320484085183</v>
      </c>
      <c r="T288">
        <f t="shared" ca="1" si="120"/>
        <v>281801.16795291181</v>
      </c>
      <c r="U288">
        <f t="shared" ca="1" si="121"/>
        <v>149863.05556864807</v>
      </c>
      <c r="V288">
        <f t="shared" ca="1" si="122"/>
        <v>131938.11238426375</v>
      </c>
      <c r="X288" s="4">
        <f ca="1">IF(Table2[[#This Row],[Gnder]]="men",1,0)</f>
        <v>1</v>
      </c>
      <c r="Y288" s="5">
        <f ca="1">IF(Table2[[#This Row],[Gnder]]="women",1,0)</f>
        <v>0</v>
      </c>
      <c r="Z288" s="5"/>
      <c r="AA288" s="6"/>
      <c r="AB288" s="5"/>
      <c r="AC288" s="4">
        <f ca="1">IF(Table2[[#This Row],[field of work]]="teaching",1,0)</f>
        <v>1</v>
      </c>
      <c r="AD288" s="5">
        <f ca="1">IF(Table2[[#This Row],[field of work]]="health",1,0)</f>
        <v>0</v>
      </c>
      <c r="AE288" s="5">
        <f ca="1">IF(Table2[[#This Row],[field of work]]="IT",1,0)</f>
        <v>0</v>
      </c>
      <c r="AF288" s="5">
        <f ca="1">IF(Table2[[#This Row],[field of work]]="agriculture",1,0)</f>
        <v>0</v>
      </c>
      <c r="AG288" s="5">
        <f ca="1">IF(Table2[[#This Row],[field of work]]="contruction",1,0)</f>
        <v>0</v>
      </c>
      <c r="AH288" s="5">
        <f ca="1">IF(Table2[[#This Row],[field of work]]="genral work",1,0)</f>
        <v>0</v>
      </c>
      <c r="AI288" s="5"/>
      <c r="AJ288" s="5"/>
      <c r="AK288" s="5"/>
      <c r="AL288" s="5"/>
      <c r="AM288" s="5"/>
      <c r="AN288" s="6"/>
      <c r="AP288" s="16">
        <f t="shared" ca="1" si="114"/>
        <v>3681.2824896088787</v>
      </c>
      <c r="AQ288" s="6"/>
      <c r="AR288" s="4">
        <f ca="1">IF(Table2[[#This Row],[Value of a person]]&gt;$AS$6,1,0)</f>
        <v>1</v>
      </c>
      <c r="AS288" s="5"/>
      <c r="AT288" s="5"/>
      <c r="AU288" s="6"/>
      <c r="AV288" s="23">
        <f ca="1">Table2[[#This Row],[Mortage left]]/Table2[[#This Row],[Value of house]]</f>
        <v>0.63987643163558239</v>
      </c>
      <c r="AW288" s="5">
        <f t="shared" ca="1" si="115"/>
        <v>0</v>
      </c>
      <c r="AX288" s="5"/>
      <c r="AY288" s="5"/>
      <c r="AZ288" s="4">
        <f ca="1">IF(Table2[[#This Row],[Area ]]="Area 1",Table2[[#This Row],[income]],0)</f>
        <v>0</v>
      </c>
      <c r="BA288" s="5">
        <f ca="1">IF(Table2[[#This Row],[Area ]]="Area 2",Table2[[#This Row],[income]],0)</f>
        <v>0</v>
      </c>
      <c r="BB288" s="5">
        <f ca="1">IF(Table2[[#This Row],[Area ]]="Area 3",Table2[[#This Row],[income]],0)</f>
        <v>0</v>
      </c>
      <c r="BC288" s="5">
        <f ca="1">IF(Table2[[#This Row],[Area ]]="Area 4",Table2[[#This Row],[income]],0)</f>
        <v>0</v>
      </c>
      <c r="BD288" s="5">
        <f ca="1">IF(Table2[[#This Row],[Area ]]="Area 5",Table2[[#This Row],[income]],0)</f>
        <v>0</v>
      </c>
      <c r="BE288" s="5">
        <f ca="1">IF(Table2[[#This Row],[Area ]]="Area 6",Table2[[#This Row],[income]],0)</f>
        <v>0</v>
      </c>
      <c r="BF288" s="5">
        <f ca="1">IF(Table2[[#This Row],[Area ]]="Area 7",Table2[[#This Row],[income]],0)</f>
        <v>0</v>
      </c>
      <c r="BG288" s="5">
        <f ca="1">IF(Table2[[#This Row],[Area ]]="Area 8",Table2[[#This Row],[income]],0)</f>
        <v>0</v>
      </c>
      <c r="BH288" s="5">
        <f ca="1">IF(Table2[[#This Row],[Area ]]="Area 9",Table2[[#This Row],[income]],0)</f>
        <v>0</v>
      </c>
      <c r="BI288" s="5">
        <f ca="1">IF(Table2[[#This Row],[Area ]]="Area 10",Table2[[#This Row],[income]],0)</f>
        <v>0</v>
      </c>
      <c r="BJ288" s="5">
        <f ca="1">IF(Table2[[#This Row],[Area ]]="Area 6",Table2[[#This Row],[income]],0)</f>
        <v>0</v>
      </c>
      <c r="BK288" s="5">
        <f ca="1">IF(Table2[[#This Row],[Area ]]="Area 12",Table2[[#This Row],[income]],0)</f>
        <v>0</v>
      </c>
      <c r="BL288" s="5">
        <f ca="1">IF(Table2[[#This Row],[Area ]]="Area 13",Table2[[#This Row],[income]],0)</f>
        <v>0</v>
      </c>
      <c r="BM288" s="6">
        <f ca="1">IF(Table2[[#This Row],[Area ]]="Area 14",Table2[[#This Row],[income]],0)</f>
        <v>0</v>
      </c>
      <c r="BN288" s="4">
        <f ca="1">IF(Table2[[#This Row],[field of work]]="teaching",Table2[[#This Row],[income]],0)</f>
        <v>65448</v>
      </c>
      <c r="BO288" s="5">
        <f ca="1">IF(Table2[[#This Row],[field of work]]="health",Table2[[#This Row],[income]],0)</f>
        <v>0</v>
      </c>
      <c r="BP288" s="5">
        <f ca="1">IF(Table2[[#This Row],[field of work]]="IT",Table2[[#This Row],[income]],0)</f>
        <v>0</v>
      </c>
      <c r="BQ288" s="5">
        <f ca="1">IF(Table2[[#This Row],[field of work]]="agriculture",Table2[[#This Row],[income]],0)</f>
        <v>0</v>
      </c>
      <c r="BR288" s="5">
        <f ca="1">IF(Table2[[#This Row],[field of work]]="contruction",Table2[[#This Row],[income]],0)</f>
        <v>0</v>
      </c>
      <c r="BS288" s="6">
        <f ca="1">IF(Table2[[#This Row],[field of work]]="genral work",Table2[[#This Row],[income]],0)</f>
        <v>0</v>
      </c>
      <c r="BU288" s="4">
        <f ca="1">IF(Table2[[#This Row],[value of debts]]&gt;Table2[[#This Row],[income]],1,0)</f>
        <v>1</v>
      </c>
      <c r="BV288" s="6"/>
      <c r="BX288" s="4">
        <f ca="1">IF(Table2[[#This Row],[Net worth of person]]&gt;$BY$6,Table2[[#This Row],[age]],0)</f>
        <v>34</v>
      </c>
      <c r="BY288" s="6"/>
    </row>
    <row r="289" spans="2:77" x14ac:dyDescent="0.3">
      <c r="B289">
        <f t="shared" ca="1" si="101"/>
        <v>1</v>
      </c>
      <c r="C289" t="str">
        <f t="shared" ca="1" si="100"/>
        <v>men</v>
      </c>
      <c r="D289">
        <f t="shared" ca="1" si="102"/>
        <v>25</v>
      </c>
      <c r="E289">
        <f t="shared" ca="1" si="103"/>
        <v>3</v>
      </c>
      <c r="F289" t="str">
        <f t="shared" ca="1" si="104"/>
        <v>teaching</v>
      </c>
      <c r="G289">
        <f t="shared" ca="1" si="105"/>
        <v>1</v>
      </c>
      <c r="H289">
        <f t="shared" ca="1" si="106"/>
        <v>0</v>
      </c>
      <c r="I289">
        <f t="shared" ca="1" si="107"/>
        <v>0</v>
      </c>
      <c r="J289">
        <f t="shared" ca="1" si="108"/>
        <v>1</v>
      </c>
      <c r="K289">
        <f t="shared" ca="1" si="109"/>
        <v>27444</v>
      </c>
      <c r="L289">
        <f t="shared" ca="1" si="110"/>
        <v>4</v>
      </c>
      <c r="M289" t="str">
        <f t="shared" ca="1" si="111"/>
        <v>Area 4</v>
      </c>
      <c r="N289">
        <f t="shared" ca="1" si="116"/>
        <v>137220</v>
      </c>
      <c r="O289">
        <f t="shared" ca="1" si="112"/>
        <v>122394.94522616164</v>
      </c>
      <c r="P289">
        <f t="shared" ca="1" si="117"/>
        <v>6427.4051504061927</v>
      </c>
      <c r="Q289">
        <f t="shared" ca="1" si="113"/>
        <v>5172</v>
      </c>
      <c r="R289">
        <f t="shared" ca="1" si="118"/>
        <v>4868.6641617182313</v>
      </c>
      <c r="S289">
        <f t="shared" ca="1" si="119"/>
        <v>28178.243220439137</v>
      </c>
      <c r="T289">
        <f t="shared" ca="1" si="120"/>
        <v>171825.6483708453</v>
      </c>
      <c r="U289">
        <f t="shared" ca="1" si="121"/>
        <v>132435.60938787987</v>
      </c>
      <c r="V289">
        <f t="shared" ca="1" si="122"/>
        <v>39390.03898296543</v>
      </c>
      <c r="X289" s="4">
        <f ca="1">IF(Table2[[#This Row],[Gnder]]="men",1,0)</f>
        <v>1</v>
      </c>
      <c r="Y289" s="5">
        <f ca="1">IF(Table2[[#This Row],[Gnder]]="women",1,0)</f>
        <v>0</v>
      </c>
      <c r="Z289" s="5"/>
      <c r="AA289" s="6"/>
      <c r="AB289" s="5"/>
      <c r="AC289" s="4">
        <f ca="1">IF(Table2[[#This Row],[field of work]]="teaching",1,0)</f>
        <v>1</v>
      </c>
      <c r="AD289" s="5">
        <f ca="1">IF(Table2[[#This Row],[field of work]]="health",1,0)</f>
        <v>0</v>
      </c>
      <c r="AE289" s="5">
        <f ca="1">IF(Table2[[#This Row],[field of work]]="IT",1,0)</f>
        <v>0</v>
      </c>
      <c r="AF289" s="5">
        <f ca="1">IF(Table2[[#This Row],[field of work]]="agriculture",1,0)</f>
        <v>0</v>
      </c>
      <c r="AG289" s="5">
        <f ca="1">IF(Table2[[#This Row],[field of work]]="contruction",1,0)</f>
        <v>0</v>
      </c>
      <c r="AH289" s="5">
        <f ca="1">IF(Table2[[#This Row],[field of work]]="genral work",1,0)</f>
        <v>0</v>
      </c>
      <c r="AI289" s="5"/>
      <c r="AJ289" s="5"/>
      <c r="AK289" s="5"/>
      <c r="AL289" s="5"/>
      <c r="AM289" s="5"/>
      <c r="AN289" s="6"/>
      <c r="AP289" s="16">
        <f t="shared" ca="1" si="114"/>
        <v>6427.4051504061927</v>
      </c>
      <c r="AQ289" s="6"/>
      <c r="AR289" s="4">
        <f ca="1">IF(Table2[[#This Row],[Value of a person]]&gt;$AS$6,1,0)</f>
        <v>1</v>
      </c>
      <c r="AS289" s="5"/>
      <c r="AT289" s="5"/>
      <c r="AU289" s="6"/>
      <c r="AV289" s="23">
        <f ca="1">Table2[[#This Row],[Mortage left]]/Table2[[#This Row],[Value of house]]</f>
        <v>0.8919614139787323</v>
      </c>
      <c r="AW289" s="5">
        <f t="shared" ca="1" si="115"/>
        <v>0</v>
      </c>
      <c r="AX289" s="5"/>
      <c r="AY289" s="5"/>
      <c r="AZ289" s="4">
        <f ca="1">IF(Table2[[#This Row],[Area ]]="Area 1",Table2[[#This Row],[income]],0)</f>
        <v>0</v>
      </c>
      <c r="BA289" s="5">
        <f ca="1">IF(Table2[[#This Row],[Area ]]="Area 2",Table2[[#This Row],[income]],0)</f>
        <v>0</v>
      </c>
      <c r="BB289" s="5">
        <f ca="1">IF(Table2[[#This Row],[Area ]]="Area 3",Table2[[#This Row],[income]],0)</f>
        <v>0</v>
      </c>
      <c r="BC289" s="5">
        <f ca="1">IF(Table2[[#This Row],[Area ]]="Area 4",Table2[[#This Row],[income]],0)</f>
        <v>27444</v>
      </c>
      <c r="BD289" s="5">
        <f ca="1">IF(Table2[[#This Row],[Area ]]="Area 5",Table2[[#This Row],[income]],0)</f>
        <v>0</v>
      </c>
      <c r="BE289" s="5">
        <f ca="1">IF(Table2[[#This Row],[Area ]]="Area 6",Table2[[#This Row],[income]],0)</f>
        <v>0</v>
      </c>
      <c r="BF289" s="5">
        <f ca="1">IF(Table2[[#This Row],[Area ]]="Area 7",Table2[[#This Row],[income]],0)</f>
        <v>0</v>
      </c>
      <c r="BG289" s="5">
        <f ca="1">IF(Table2[[#This Row],[Area ]]="Area 8",Table2[[#This Row],[income]],0)</f>
        <v>0</v>
      </c>
      <c r="BH289" s="5">
        <f ca="1">IF(Table2[[#This Row],[Area ]]="Area 9",Table2[[#This Row],[income]],0)</f>
        <v>0</v>
      </c>
      <c r="BI289" s="5">
        <f ca="1">IF(Table2[[#This Row],[Area ]]="Area 10",Table2[[#This Row],[income]],0)</f>
        <v>0</v>
      </c>
      <c r="BJ289" s="5">
        <f ca="1">IF(Table2[[#This Row],[Area ]]="Area 6",Table2[[#This Row],[income]],0)</f>
        <v>0</v>
      </c>
      <c r="BK289" s="5">
        <f ca="1">IF(Table2[[#This Row],[Area ]]="Area 12",Table2[[#This Row],[income]],0)</f>
        <v>0</v>
      </c>
      <c r="BL289" s="5">
        <f ca="1">IF(Table2[[#This Row],[Area ]]="Area 13",Table2[[#This Row],[income]],0)</f>
        <v>0</v>
      </c>
      <c r="BM289" s="6">
        <f ca="1">IF(Table2[[#This Row],[Area ]]="Area 14",Table2[[#This Row],[income]],0)</f>
        <v>0</v>
      </c>
      <c r="BN289" s="4">
        <f ca="1">IF(Table2[[#This Row],[field of work]]="teaching",Table2[[#This Row],[income]],0)</f>
        <v>27444</v>
      </c>
      <c r="BO289" s="5">
        <f ca="1">IF(Table2[[#This Row],[field of work]]="health",Table2[[#This Row],[income]],0)</f>
        <v>0</v>
      </c>
      <c r="BP289" s="5">
        <f ca="1">IF(Table2[[#This Row],[field of work]]="IT",Table2[[#This Row],[income]],0)</f>
        <v>0</v>
      </c>
      <c r="BQ289" s="5">
        <f ca="1">IF(Table2[[#This Row],[field of work]]="agriculture",Table2[[#This Row],[income]],0)</f>
        <v>0</v>
      </c>
      <c r="BR289" s="5">
        <f ca="1">IF(Table2[[#This Row],[field of work]]="contruction",Table2[[#This Row],[income]],0)</f>
        <v>0</v>
      </c>
      <c r="BS289" s="6">
        <f ca="1">IF(Table2[[#This Row],[field of work]]="genral work",Table2[[#This Row],[income]],0)</f>
        <v>0</v>
      </c>
      <c r="BU289" s="4">
        <f ca="1">IF(Table2[[#This Row],[value of debts]]&gt;Table2[[#This Row],[income]],1,0)</f>
        <v>1</v>
      </c>
      <c r="BV289" s="6"/>
      <c r="BX289" s="4">
        <f ca="1">IF(Table2[[#This Row],[Net worth of person]]&gt;$BY$6,Table2[[#This Row],[age]],0)</f>
        <v>0</v>
      </c>
      <c r="BY289" s="6"/>
    </row>
    <row r="290" spans="2:77" x14ac:dyDescent="0.3">
      <c r="B290">
        <f t="shared" ca="1" si="101"/>
        <v>1</v>
      </c>
      <c r="C290" t="str">
        <f t="shared" ca="1" si="100"/>
        <v>men</v>
      </c>
      <c r="D290">
        <f t="shared" ca="1" si="102"/>
        <v>31</v>
      </c>
      <c r="E290">
        <f t="shared" ca="1" si="103"/>
        <v>6</v>
      </c>
      <c r="F290" t="str">
        <f t="shared" ca="1" si="104"/>
        <v>contruction</v>
      </c>
      <c r="G290">
        <f t="shared" ca="1" si="105"/>
        <v>4</v>
      </c>
      <c r="H290">
        <f t="shared" ca="1" si="106"/>
        <v>0</v>
      </c>
      <c r="I290">
        <f t="shared" ca="1" si="107"/>
        <v>0</v>
      </c>
      <c r="J290">
        <f t="shared" ca="1" si="108"/>
        <v>3</v>
      </c>
      <c r="K290">
        <f t="shared" ca="1" si="109"/>
        <v>74211</v>
      </c>
      <c r="L290">
        <f t="shared" ca="1" si="110"/>
        <v>14</v>
      </c>
      <c r="M290" t="str">
        <f t="shared" ca="1" si="111"/>
        <v>Area 14</v>
      </c>
      <c r="N290">
        <f t="shared" ca="1" si="116"/>
        <v>222633</v>
      </c>
      <c r="O290">
        <f t="shared" ca="1" si="112"/>
        <v>161901.45811123287</v>
      </c>
      <c r="P290">
        <f t="shared" ca="1" si="117"/>
        <v>144961.0962118358</v>
      </c>
      <c r="Q290">
        <f t="shared" ca="1" si="113"/>
        <v>7348</v>
      </c>
      <c r="R290">
        <f t="shared" ca="1" si="118"/>
        <v>116323.51298334189</v>
      </c>
      <c r="S290">
        <f t="shared" ca="1" si="119"/>
        <v>104017.49937559041</v>
      </c>
      <c r="T290">
        <f t="shared" ca="1" si="120"/>
        <v>471611.59558742621</v>
      </c>
      <c r="U290">
        <f t="shared" ca="1" si="121"/>
        <v>285572.97109457478</v>
      </c>
      <c r="V290">
        <f t="shared" ca="1" si="122"/>
        <v>186038.62449285144</v>
      </c>
      <c r="X290" s="4">
        <f ca="1">IF(Table2[[#This Row],[Gnder]]="men",1,0)</f>
        <v>1</v>
      </c>
      <c r="Y290" s="5">
        <f ca="1">IF(Table2[[#This Row],[Gnder]]="women",1,0)</f>
        <v>0</v>
      </c>
      <c r="Z290" s="5"/>
      <c r="AA290" s="6"/>
      <c r="AB290" s="5"/>
      <c r="AC290" s="4">
        <f ca="1">IF(Table2[[#This Row],[field of work]]="teaching",1,0)</f>
        <v>0</v>
      </c>
      <c r="AD290" s="5">
        <f ca="1">IF(Table2[[#This Row],[field of work]]="health",1,0)</f>
        <v>0</v>
      </c>
      <c r="AE290" s="5">
        <f ca="1">IF(Table2[[#This Row],[field of work]]="IT",1,0)</f>
        <v>0</v>
      </c>
      <c r="AF290" s="5">
        <f ca="1">IF(Table2[[#This Row],[field of work]]="agriculture",1,0)</f>
        <v>0</v>
      </c>
      <c r="AG290" s="5">
        <f ca="1">IF(Table2[[#This Row],[field of work]]="contruction",1,0)</f>
        <v>1</v>
      </c>
      <c r="AH290" s="5">
        <f ca="1">IF(Table2[[#This Row],[field of work]]="genral work",1,0)</f>
        <v>0</v>
      </c>
      <c r="AI290" s="5"/>
      <c r="AJ290" s="5"/>
      <c r="AK290" s="5"/>
      <c r="AL290" s="5"/>
      <c r="AM290" s="5"/>
      <c r="AN290" s="6"/>
      <c r="AP290" s="16">
        <f t="shared" ca="1" si="114"/>
        <v>48320.365403945267</v>
      </c>
      <c r="AQ290" s="6"/>
      <c r="AR290" s="4">
        <f ca="1">IF(Table2[[#This Row],[Value of a person]]&gt;$AS$6,1,0)</f>
        <v>1</v>
      </c>
      <c r="AS290" s="5"/>
      <c r="AT290" s="5"/>
      <c r="AU290" s="6"/>
      <c r="AV290" s="23">
        <f ca="1">Table2[[#This Row],[Mortage left]]/Table2[[#This Row],[Value of house]]</f>
        <v>0.72721230954635152</v>
      </c>
      <c r="AW290" s="5">
        <f t="shared" ca="1" si="115"/>
        <v>0</v>
      </c>
      <c r="AX290" s="5"/>
      <c r="AY290" s="5"/>
      <c r="AZ290" s="4">
        <f ca="1">IF(Table2[[#This Row],[Area ]]="Area 1",Table2[[#This Row],[income]],0)</f>
        <v>0</v>
      </c>
      <c r="BA290" s="5">
        <f ca="1">IF(Table2[[#This Row],[Area ]]="Area 2",Table2[[#This Row],[income]],0)</f>
        <v>0</v>
      </c>
      <c r="BB290" s="5">
        <f ca="1">IF(Table2[[#This Row],[Area ]]="Area 3",Table2[[#This Row],[income]],0)</f>
        <v>0</v>
      </c>
      <c r="BC290" s="5">
        <f ca="1">IF(Table2[[#This Row],[Area ]]="Area 4",Table2[[#This Row],[income]],0)</f>
        <v>0</v>
      </c>
      <c r="BD290" s="5">
        <f ca="1">IF(Table2[[#This Row],[Area ]]="Area 5",Table2[[#This Row],[income]],0)</f>
        <v>0</v>
      </c>
      <c r="BE290" s="5">
        <f ca="1">IF(Table2[[#This Row],[Area ]]="Area 6",Table2[[#This Row],[income]],0)</f>
        <v>0</v>
      </c>
      <c r="BF290" s="5">
        <f ca="1">IF(Table2[[#This Row],[Area ]]="Area 7",Table2[[#This Row],[income]],0)</f>
        <v>0</v>
      </c>
      <c r="BG290" s="5">
        <f ca="1">IF(Table2[[#This Row],[Area ]]="Area 8",Table2[[#This Row],[income]],0)</f>
        <v>0</v>
      </c>
      <c r="BH290" s="5">
        <f ca="1">IF(Table2[[#This Row],[Area ]]="Area 9",Table2[[#This Row],[income]],0)</f>
        <v>0</v>
      </c>
      <c r="BI290" s="5">
        <f ca="1">IF(Table2[[#This Row],[Area ]]="Area 10",Table2[[#This Row],[income]],0)</f>
        <v>0</v>
      </c>
      <c r="BJ290" s="5">
        <f ca="1">IF(Table2[[#This Row],[Area ]]="Area 6",Table2[[#This Row],[income]],0)</f>
        <v>0</v>
      </c>
      <c r="BK290" s="5">
        <f ca="1">IF(Table2[[#This Row],[Area ]]="Area 12",Table2[[#This Row],[income]],0)</f>
        <v>0</v>
      </c>
      <c r="BL290" s="5">
        <f ca="1">IF(Table2[[#This Row],[Area ]]="Area 13",Table2[[#This Row],[income]],0)</f>
        <v>0</v>
      </c>
      <c r="BM290" s="6">
        <f ca="1">IF(Table2[[#This Row],[Area ]]="Area 14",Table2[[#This Row],[income]],0)</f>
        <v>74211</v>
      </c>
      <c r="BN290" s="4">
        <f ca="1">IF(Table2[[#This Row],[field of work]]="teaching",Table2[[#This Row],[income]],0)</f>
        <v>0</v>
      </c>
      <c r="BO290" s="5">
        <f ca="1">IF(Table2[[#This Row],[field of work]]="health",Table2[[#This Row],[income]],0)</f>
        <v>0</v>
      </c>
      <c r="BP290" s="5">
        <f ca="1">IF(Table2[[#This Row],[field of work]]="IT",Table2[[#This Row],[income]],0)</f>
        <v>0</v>
      </c>
      <c r="BQ290" s="5">
        <f ca="1">IF(Table2[[#This Row],[field of work]]="agriculture",Table2[[#This Row],[income]],0)</f>
        <v>0</v>
      </c>
      <c r="BR290" s="5">
        <f ca="1">IF(Table2[[#This Row],[field of work]]="contruction",Table2[[#This Row],[income]],0)</f>
        <v>74211</v>
      </c>
      <c r="BS290" s="6">
        <f ca="1">IF(Table2[[#This Row],[field of work]]="genral work",Table2[[#This Row],[income]],0)</f>
        <v>0</v>
      </c>
      <c r="BU290" s="4">
        <f ca="1">IF(Table2[[#This Row],[value of debts]]&gt;Table2[[#This Row],[income]],1,0)</f>
        <v>1</v>
      </c>
      <c r="BV290" s="6"/>
      <c r="BX290" s="4">
        <f ca="1">IF(Table2[[#This Row],[Net worth of person]]&gt;$BY$6,Table2[[#This Row],[age]],0)</f>
        <v>31</v>
      </c>
      <c r="BY290" s="6"/>
    </row>
    <row r="291" spans="2:77" x14ac:dyDescent="0.3">
      <c r="B291">
        <f t="shared" ca="1" si="101"/>
        <v>1</v>
      </c>
      <c r="C291" t="str">
        <f t="shared" ca="1" si="100"/>
        <v>men</v>
      </c>
      <c r="D291">
        <f t="shared" ca="1" si="102"/>
        <v>28</v>
      </c>
      <c r="E291">
        <f t="shared" ca="1" si="103"/>
        <v>1</v>
      </c>
      <c r="F291" t="str">
        <f t="shared" ca="1" si="104"/>
        <v>health</v>
      </c>
      <c r="G291">
        <f t="shared" ca="1" si="105"/>
        <v>3</v>
      </c>
      <c r="H291">
        <f t="shared" ca="1" si="106"/>
        <v>0</v>
      </c>
      <c r="I291">
        <f t="shared" ca="1" si="107"/>
        <v>1</v>
      </c>
      <c r="J291">
        <f t="shared" ca="1" si="108"/>
        <v>1</v>
      </c>
      <c r="K291">
        <f t="shared" ca="1" si="109"/>
        <v>69286</v>
      </c>
      <c r="L291">
        <f t="shared" ca="1" si="110"/>
        <v>7</v>
      </c>
      <c r="M291" t="str">
        <f t="shared" ca="1" si="111"/>
        <v>Area 7</v>
      </c>
      <c r="N291">
        <f t="shared" ca="1" si="116"/>
        <v>277144</v>
      </c>
      <c r="O291">
        <f t="shared" ca="1" si="112"/>
        <v>198904.62079292213</v>
      </c>
      <c r="P291">
        <f t="shared" ca="1" si="117"/>
        <v>66845.964844239541</v>
      </c>
      <c r="Q291">
        <f t="shared" ca="1" si="113"/>
        <v>41551</v>
      </c>
      <c r="R291">
        <f t="shared" ca="1" si="118"/>
        <v>35098.683916559959</v>
      </c>
      <c r="S291">
        <f t="shared" ca="1" si="119"/>
        <v>1844.985822620838</v>
      </c>
      <c r="T291">
        <f t="shared" ca="1" si="120"/>
        <v>345834.95066686039</v>
      </c>
      <c r="U291">
        <f t="shared" ca="1" si="121"/>
        <v>275554.30470948206</v>
      </c>
      <c r="V291">
        <f t="shared" ca="1" si="122"/>
        <v>70280.645957378321</v>
      </c>
      <c r="X291" s="4">
        <f ca="1">IF(Table2[[#This Row],[Gnder]]="men",1,0)</f>
        <v>1</v>
      </c>
      <c r="Y291" s="5">
        <f ca="1">IF(Table2[[#This Row],[Gnder]]="women",1,0)</f>
        <v>0</v>
      </c>
      <c r="Z291" s="5"/>
      <c r="AA291" s="6"/>
      <c r="AB291" s="5"/>
      <c r="AC291" s="4">
        <f ca="1">IF(Table2[[#This Row],[field of work]]="teaching",1,0)</f>
        <v>0</v>
      </c>
      <c r="AD291" s="5">
        <f ca="1">IF(Table2[[#This Row],[field of work]]="health",1,0)</f>
        <v>1</v>
      </c>
      <c r="AE291" s="5">
        <f ca="1">IF(Table2[[#This Row],[field of work]]="IT",1,0)</f>
        <v>0</v>
      </c>
      <c r="AF291" s="5">
        <f ca="1">IF(Table2[[#This Row],[field of work]]="agriculture",1,0)</f>
        <v>0</v>
      </c>
      <c r="AG291" s="5">
        <f ca="1">IF(Table2[[#This Row],[field of work]]="contruction",1,0)</f>
        <v>0</v>
      </c>
      <c r="AH291" s="5">
        <f ca="1">IF(Table2[[#This Row],[field of work]]="genral work",1,0)</f>
        <v>0</v>
      </c>
      <c r="AI291" s="5"/>
      <c r="AJ291" s="5"/>
      <c r="AK291" s="5"/>
      <c r="AL291" s="5"/>
      <c r="AM291" s="5"/>
      <c r="AN291" s="6"/>
      <c r="AP291" s="16">
        <f t="shared" ca="1" si="114"/>
        <v>66845.964844239541</v>
      </c>
      <c r="AQ291" s="6"/>
      <c r="AR291" s="4">
        <f ca="1">IF(Table2[[#This Row],[Value of a person]]&gt;$AS$6,1,0)</f>
        <v>1</v>
      </c>
      <c r="AS291" s="5"/>
      <c r="AT291" s="5"/>
      <c r="AU291" s="6"/>
      <c r="AV291" s="23">
        <f ca="1">Table2[[#This Row],[Mortage left]]/Table2[[#This Row],[Value of house]]</f>
        <v>0.71769412577188074</v>
      </c>
      <c r="AW291" s="5">
        <f t="shared" ca="1" si="115"/>
        <v>0</v>
      </c>
      <c r="AX291" s="5"/>
      <c r="AY291" s="5"/>
      <c r="AZ291" s="4">
        <f ca="1">IF(Table2[[#This Row],[Area ]]="Area 1",Table2[[#This Row],[income]],0)</f>
        <v>0</v>
      </c>
      <c r="BA291" s="5">
        <f ca="1">IF(Table2[[#This Row],[Area ]]="Area 2",Table2[[#This Row],[income]],0)</f>
        <v>0</v>
      </c>
      <c r="BB291" s="5">
        <f ca="1">IF(Table2[[#This Row],[Area ]]="Area 3",Table2[[#This Row],[income]],0)</f>
        <v>0</v>
      </c>
      <c r="BC291" s="5">
        <f ca="1">IF(Table2[[#This Row],[Area ]]="Area 4",Table2[[#This Row],[income]],0)</f>
        <v>0</v>
      </c>
      <c r="BD291" s="5">
        <f ca="1">IF(Table2[[#This Row],[Area ]]="Area 5",Table2[[#This Row],[income]],0)</f>
        <v>0</v>
      </c>
      <c r="BE291" s="5">
        <f ca="1">IF(Table2[[#This Row],[Area ]]="Area 6",Table2[[#This Row],[income]],0)</f>
        <v>0</v>
      </c>
      <c r="BF291" s="5">
        <f ca="1">IF(Table2[[#This Row],[Area ]]="Area 7",Table2[[#This Row],[income]],0)</f>
        <v>69286</v>
      </c>
      <c r="BG291" s="5">
        <f ca="1">IF(Table2[[#This Row],[Area ]]="Area 8",Table2[[#This Row],[income]],0)</f>
        <v>0</v>
      </c>
      <c r="BH291" s="5">
        <f ca="1">IF(Table2[[#This Row],[Area ]]="Area 9",Table2[[#This Row],[income]],0)</f>
        <v>0</v>
      </c>
      <c r="BI291" s="5">
        <f ca="1">IF(Table2[[#This Row],[Area ]]="Area 10",Table2[[#This Row],[income]],0)</f>
        <v>0</v>
      </c>
      <c r="BJ291" s="5">
        <f ca="1">IF(Table2[[#This Row],[Area ]]="Area 6",Table2[[#This Row],[income]],0)</f>
        <v>0</v>
      </c>
      <c r="BK291" s="5">
        <f ca="1">IF(Table2[[#This Row],[Area ]]="Area 12",Table2[[#This Row],[income]],0)</f>
        <v>0</v>
      </c>
      <c r="BL291" s="5">
        <f ca="1">IF(Table2[[#This Row],[Area ]]="Area 13",Table2[[#This Row],[income]],0)</f>
        <v>0</v>
      </c>
      <c r="BM291" s="6">
        <f ca="1">IF(Table2[[#This Row],[Area ]]="Area 14",Table2[[#This Row],[income]],0)</f>
        <v>0</v>
      </c>
      <c r="BN291" s="4">
        <f ca="1">IF(Table2[[#This Row],[field of work]]="teaching",Table2[[#This Row],[income]],0)</f>
        <v>0</v>
      </c>
      <c r="BO291" s="5">
        <f ca="1">IF(Table2[[#This Row],[field of work]]="health",Table2[[#This Row],[income]],0)</f>
        <v>69286</v>
      </c>
      <c r="BP291" s="5">
        <f ca="1">IF(Table2[[#This Row],[field of work]]="IT",Table2[[#This Row],[income]],0)</f>
        <v>0</v>
      </c>
      <c r="BQ291" s="5">
        <f ca="1">IF(Table2[[#This Row],[field of work]]="agriculture",Table2[[#This Row],[income]],0)</f>
        <v>0</v>
      </c>
      <c r="BR291" s="5">
        <f ca="1">IF(Table2[[#This Row],[field of work]]="contruction",Table2[[#This Row],[income]],0)</f>
        <v>0</v>
      </c>
      <c r="BS291" s="6">
        <f ca="1">IF(Table2[[#This Row],[field of work]]="genral work",Table2[[#This Row],[income]],0)</f>
        <v>0</v>
      </c>
      <c r="BU291" s="4">
        <f ca="1">IF(Table2[[#This Row],[value of debts]]&gt;Table2[[#This Row],[income]],1,0)</f>
        <v>1</v>
      </c>
      <c r="BV291" s="6"/>
      <c r="BX291" s="4">
        <f ca="1">IF(Table2[[#This Row],[Net worth of person]]&gt;$BY$6,Table2[[#This Row],[age]],0)</f>
        <v>0</v>
      </c>
      <c r="BY291" s="6"/>
    </row>
    <row r="292" spans="2:77" x14ac:dyDescent="0.3">
      <c r="B292">
        <f t="shared" ca="1" si="101"/>
        <v>1</v>
      </c>
      <c r="C292" t="str">
        <f t="shared" ca="1" si="100"/>
        <v>men</v>
      </c>
      <c r="D292">
        <f t="shared" ca="1" si="102"/>
        <v>33</v>
      </c>
      <c r="E292">
        <f t="shared" ca="1" si="103"/>
        <v>5</v>
      </c>
      <c r="F292" t="str">
        <f t="shared" ca="1" si="104"/>
        <v>agriculture</v>
      </c>
      <c r="G292">
        <f t="shared" ca="1" si="105"/>
        <v>5</v>
      </c>
      <c r="H292">
        <f t="shared" ca="1" si="106"/>
        <v>0</v>
      </c>
      <c r="I292">
        <f t="shared" ca="1" si="107"/>
        <v>2</v>
      </c>
      <c r="J292">
        <f t="shared" ca="1" si="108"/>
        <v>2</v>
      </c>
      <c r="K292">
        <f t="shared" ca="1" si="109"/>
        <v>42901</v>
      </c>
      <c r="L292">
        <f t="shared" ca="1" si="110"/>
        <v>2</v>
      </c>
      <c r="M292" t="str">
        <f t="shared" ca="1" si="111"/>
        <v>Area 2</v>
      </c>
      <c r="N292">
        <f t="shared" ca="1" si="116"/>
        <v>128703</v>
      </c>
      <c r="O292">
        <f t="shared" ca="1" si="112"/>
        <v>105625.21499285263</v>
      </c>
      <c r="P292">
        <f t="shared" ca="1" si="117"/>
        <v>41505.468256862187</v>
      </c>
      <c r="Q292">
        <f t="shared" ca="1" si="113"/>
        <v>1609</v>
      </c>
      <c r="R292">
        <f t="shared" ca="1" si="118"/>
        <v>26961.706732598646</v>
      </c>
      <c r="S292">
        <f t="shared" ca="1" si="119"/>
        <v>12718.022134365767</v>
      </c>
      <c r="T292">
        <f t="shared" ca="1" si="120"/>
        <v>182926.49039122797</v>
      </c>
      <c r="U292">
        <f t="shared" ca="1" si="121"/>
        <v>134195.92172545128</v>
      </c>
      <c r="V292">
        <f t="shared" ca="1" si="122"/>
        <v>48730.568665776693</v>
      </c>
      <c r="X292" s="4">
        <f ca="1">IF(Table2[[#This Row],[Gnder]]="men",1,0)</f>
        <v>1</v>
      </c>
      <c r="Y292" s="5">
        <f ca="1">IF(Table2[[#This Row],[Gnder]]="women",1,0)</f>
        <v>0</v>
      </c>
      <c r="Z292" s="5"/>
      <c r="AA292" s="6"/>
      <c r="AB292" s="5"/>
      <c r="AC292" s="4">
        <f ca="1">IF(Table2[[#This Row],[field of work]]="teaching",1,0)</f>
        <v>0</v>
      </c>
      <c r="AD292" s="5">
        <f ca="1">IF(Table2[[#This Row],[field of work]]="health",1,0)</f>
        <v>0</v>
      </c>
      <c r="AE292" s="5">
        <f ca="1">IF(Table2[[#This Row],[field of work]]="IT",1,0)</f>
        <v>0</v>
      </c>
      <c r="AF292" s="5">
        <f ca="1">IF(Table2[[#This Row],[field of work]]="agriculture",1,0)</f>
        <v>1</v>
      </c>
      <c r="AG292" s="5">
        <f ca="1">IF(Table2[[#This Row],[field of work]]="contruction",1,0)</f>
        <v>0</v>
      </c>
      <c r="AH292" s="5">
        <f ca="1">IF(Table2[[#This Row],[field of work]]="genral work",1,0)</f>
        <v>0</v>
      </c>
      <c r="AI292" s="5"/>
      <c r="AJ292" s="5"/>
      <c r="AK292" s="5"/>
      <c r="AL292" s="5"/>
      <c r="AM292" s="5"/>
      <c r="AN292" s="6"/>
      <c r="AP292" s="16">
        <f t="shared" ca="1" si="114"/>
        <v>20752.734128431093</v>
      </c>
      <c r="AQ292" s="6"/>
      <c r="AR292" s="4">
        <f ca="1">IF(Table2[[#This Row],[Value of a person]]&gt;$AS$6,1,0)</f>
        <v>1</v>
      </c>
      <c r="AS292" s="5"/>
      <c r="AT292" s="5"/>
      <c r="AU292" s="6"/>
      <c r="AV292" s="23">
        <f ca="1">Table2[[#This Row],[Mortage left]]/Table2[[#This Row],[Value of house]]</f>
        <v>0.82068961090924564</v>
      </c>
      <c r="AW292" s="5">
        <f t="shared" ca="1" si="115"/>
        <v>0</v>
      </c>
      <c r="AX292" s="5"/>
      <c r="AY292" s="5"/>
      <c r="AZ292" s="4">
        <f ca="1">IF(Table2[[#This Row],[Area ]]="Area 1",Table2[[#This Row],[income]],0)</f>
        <v>0</v>
      </c>
      <c r="BA292" s="5">
        <f ca="1">IF(Table2[[#This Row],[Area ]]="Area 2",Table2[[#This Row],[income]],0)</f>
        <v>42901</v>
      </c>
      <c r="BB292" s="5">
        <f ca="1">IF(Table2[[#This Row],[Area ]]="Area 3",Table2[[#This Row],[income]],0)</f>
        <v>0</v>
      </c>
      <c r="BC292" s="5">
        <f ca="1">IF(Table2[[#This Row],[Area ]]="Area 4",Table2[[#This Row],[income]],0)</f>
        <v>0</v>
      </c>
      <c r="BD292" s="5">
        <f ca="1">IF(Table2[[#This Row],[Area ]]="Area 5",Table2[[#This Row],[income]],0)</f>
        <v>0</v>
      </c>
      <c r="BE292" s="5">
        <f ca="1">IF(Table2[[#This Row],[Area ]]="Area 6",Table2[[#This Row],[income]],0)</f>
        <v>0</v>
      </c>
      <c r="BF292" s="5">
        <f ca="1">IF(Table2[[#This Row],[Area ]]="Area 7",Table2[[#This Row],[income]],0)</f>
        <v>0</v>
      </c>
      <c r="BG292" s="5">
        <f ca="1">IF(Table2[[#This Row],[Area ]]="Area 8",Table2[[#This Row],[income]],0)</f>
        <v>0</v>
      </c>
      <c r="BH292" s="5">
        <f ca="1">IF(Table2[[#This Row],[Area ]]="Area 9",Table2[[#This Row],[income]],0)</f>
        <v>0</v>
      </c>
      <c r="BI292" s="5">
        <f ca="1">IF(Table2[[#This Row],[Area ]]="Area 10",Table2[[#This Row],[income]],0)</f>
        <v>0</v>
      </c>
      <c r="BJ292" s="5">
        <f ca="1">IF(Table2[[#This Row],[Area ]]="Area 6",Table2[[#This Row],[income]],0)</f>
        <v>0</v>
      </c>
      <c r="BK292" s="5">
        <f ca="1">IF(Table2[[#This Row],[Area ]]="Area 12",Table2[[#This Row],[income]],0)</f>
        <v>0</v>
      </c>
      <c r="BL292" s="5">
        <f ca="1">IF(Table2[[#This Row],[Area ]]="Area 13",Table2[[#This Row],[income]],0)</f>
        <v>0</v>
      </c>
      <c r="BM292" s="6">
        <f ca="1">IF(Table2[[#This Row],[Area ]]="Area 14",Table2[[#This Row],[income]],0)</f>
        <v>0</v>
      </c>
      <c r="BN292" s="4">
        <f ca="1">IF(Table2[[#This Row],[field of work]]="teaching",Table2[[#This Row],[income]],0)</f>
        <v>0</v>
      </c>
      <c r="BO292" s="5">
        <f ca="1">IF(Table2[[#This Row],[field of work]]="health",Table2[[#This Row],[income]],0)</f>
        <v>0</v>
      </c>
      <c r="BP292" s="5">
        <f ca="1">IF(Table2[[#This Row],[field of work]]="IT",Table2[[#This Row],[income]],0)</f>
        <v>0</v>
      </c>
      <c r="BQ292" s="5">
        <f ca="1">IF(Table2[[#This Row],[field of work]]="agriculture",Table2[[#This Row],[income]],0)</f>
        <v>42901</v>
      </c>
      <c r="BR292" s="5">
        <f ca="1">IF(Table2[[#This Row],[field of work]]="contruction",Table2[[#This Row],[income]],0)</f>
        <v>0</v>
      </c>
      <c r="BS292" s="6">
        <f ca="1">IF(Table2[[#This Row],[field of work]]="genral work",Table2[[#This Row],[income]],0)</f>
        <v>0</v>
      </c>
      <c r="BU292" s="4">
        <f ca="1">IF(Table2[[#This Row],[value of debts]]&gt;Table2[[#This Row],[income]],1,0)</f>
        <v>1</v>
      </c>
      <c r="BV292" s="6"/>
      <c r="BX292" s="4">
        <f ca="1">IF(Table2[[#This Row],[Net worth of person]]&gt;$BY$6,Table2[[#This Row],[age]],0)</f>
        <v>0</v>
      </c>
      <c r="BY292" s="6"/>
    </row>
    <row r="293" spans="2:77" x14ac:dyDescent="0.3">
      <c r="B293">
        <f t="shared" ca="1" si="101"/>
        <v>1</v>
      </c>
      <c r="C293" t="str">
        <f t="shared" ca="1" si="100"/>
        <v>men</v>
      </c>
      <c r="D293">
        <f t="shared" ca="1" si="102"/>
        <v>28</v>
      </c>
      <c r="E293">
        <f t="shared" ca="1" si="103"/>
        <v>6</v>
      </c>
      <c r="F293" t="str">
        <f t="shared" ca="1" si="104"/>
        <v>contruction</v>
      </c>
      <c r="G293">
        <f t="shared" ca="1" si="105"/>
        <v>2</v>
      </c>
      <c r="H293">
        <f t="shared" ca="1" si="106"/>
        <v>0</v>
      </c>
      <c r="I293">
        <f t="shared" ca="1" si="107"/>
        <v>4</v>
      </c>
      <c r="J293">
        <f t="shared" ca="1" si="108"/>
        <v>3</v>
      </c>
      <c r="K293">
        <f t="shared" ca="1" si="109"/>
        <v>38080</v>
      </c>
      <c r="L293">
        <f t="shared" ca="1" si="110"/>
        <v>9</v>
      </c>
      <c r="M293" t="str">
        <f t="shared" ca="1" si="111"/>
        <v>Area 9</v>
      </c>
      <c r="N293">
        <f t="shared" ca="1" si="116"/>
        <v>228480</v>
      </c>
      <c r="O293">
        <f t="shared" ca="1" si="112"/>
        <v>180954.98298592781</v>
      </c>
      <c r="P293">
        <f t="shared" ca="1" si="117"/>
        <v>7982.2608851261821</v>
      </c>
      <c r="Q293">
        <f t="shared" ca="1" si="113"/>
        <v>3810</v>
      </c>
      <c r="R293">
        <f t="shared" ca="1" si="118"/>
        <v>23115.104471617964</v>
      </c>
      <c r="S293">
        <f t="shared" ca="1" si="119"/>
        <v>30808.710190238926</v>
      </c>
      <c r="T293">
        <f t="shared" ca="1" si="120"/>
        <v>267270.97107536509</v>
      </c>
      <c r="U293">
        <f t="shared" ca="1" si="121"/>
        <v>207880.08745754577</v>
      </c>
      <c r="V293">
        <f t="shared" ca="1" si="122"/>
        <v>59390.883617819316</v>
      </c>
      <c r="X293" s="4">
        <f ca="1">IF(Table2[[#This Row],[Gnder]]="men",1,0)</f>
        <v>1</v>
      </c>
      <c r="Y293" s="5">
        <f ca="1">IF(Table2[[#This Row],[Gnder]]="women",1,0)</f>
        <v>0</v>
      </c>
      <c r="Z293" s="5"/>
      <c r="AA293" s="6"/>
      <c r="AB293" s="5"/>
      <c r="AC293" s="4">
        <f ca="1">IF(Table2[[#This Row],[field of work]]="teaching",1,0)</f>
        <v>0</v>
      </c>
      <c r="AD293" s="5">
        <f ca="1">IF(Table2[[#This Row],[field of work]]="health",1,0)</f>
        <v>0</v>
      </c>
      <c r="AE293" s="5">
        <f ca="1">IF(Table2[[#This Row],[field of work]]="IT",1,0)</f>
        <v>0</v>
      </c>
      <c r="AF293" s="5">
        <f ca="1">IF(Table2[[#This Row],[field of work]]="agriculture",1,0)</f>
        <v>0</v>
      </c>
      <c r="AG293" s="5">
        <f ca="1">IF(Table2[[#This Row],[field of work]]="contruction",1,0)</f>
        <v>1</v>
      </c>
      <c r="AH293" s="5">
        <f ca="1">IF(Table2[[#This Row],[field of work]]="genral work",1,0)</f>
        <v>0</v>
      </c>
      <c r="AI293" s="5"/>
      <c r="AJ293" s="5"/>
      <c r="AK293" s="5"/>
      <c r="AL293" s="5"/>
      <c r="AM293" s="5"/>
      <c r="AN293" s="6"/>
      <c r="AP293" s="16">
        <f t="shared" ca="1" si="114"/>
        <v>2660.7536283753939</v>
      </c>
      <c r="AQ293" s="6"/>
      <c r="AR293" s="4">
        <f ca="1">IF(Table2[[#This Row],[Value of a person]]&gt;$AS$6,1,0)</f>
        <v>1</v>
      </c>
      <c r="AS293" s="5"/>
      <c r="AT293" s="5"/>
      <c r="AU293" s="6"/>
      <c r="AV293" s="23">
        <f ca="1">Table2[[#This Row],[Mortage left]]/Table2[[#This Row],[Value of house]]</f>
        <v>0.7919948485028353</v>
      </c>
      <c r="AW293" s="5">
        <f t="shared" ca="1" si="115"/>
        <v>0</v>
      </c>
      <c r="AX293" s="5"/>
      <c r="AY293" s="5"/>
      <c r="AZ293" s="4">
        <f ca="1">IF(Table2[[#This Row],[Area ]]="Area 1",Table2[[#This Row],[income]],0)</f>
        <v>0</v>
      </c>
      <c r="BA293" s="5">
        <f ca="1">IF(Table2[[#This Row],[Area ]]="Area 2",Table2[[#This Row],[income]],0)</f>
        <v>0</v>
      </c>
      <c r="BB293" s="5">
        <f ca="1">IF(Table2[[#This Row],[Area ]]="Area 3",Table2[[#This Row],[income]],0)</f>
        <v>0</v>
      </c>
      <c r="BC293" s="5">
        <f ca="1">IF(Table2[[#This Row],[Area ]]="Area 4",Table2[[#This Row],[income]],0)</f>
        <v>0</v>
      </c>
      <c r="BD293" s="5">
        <f ca="1">IF(Table2[[#This Row],[Area ]]="Area 5",Table2[[#This Row],[income]],0)</f>
        <v>0</v>
      </c>
      <c r="BE293" s="5">
        <f ca="1">IF(Table2[[#This Row],[Area ]]="Area 6",Table2[[#This Row],[income]],0)</f>
        <v>0</v>
      </c>
      <c r="BF293" s="5">
        <f ca="1">IF(Table2[[#This Row],[Area ]]="Area 7",Table2[[#This Row],[income]],0)</f>
        <v>0</v>
      </c>
      <c r="BG293" s="5">
        <f ca="1">IF(Table2[[#This Row],[Area ]]="Area 8",Table2[[#This Row],[income]],0)</f>
        <v>0</v>
      </c>
      <c r="BH293" s="5">
        <f ca="1">IF(Table2[[#This Row],[Area ]]="Area 9",Table2[[#This Row],[income]],0)</f>
        <v>38080</v>
      </c>
      <c r="BI293" s="5">
        <f ca="1">IF(Table2[[#This Row],[Area ]]="Area 10",Table2[[#This Row],[income]],0)</f>
        <v>0</v>
      </c>
      <c r="BJ293" s="5">
        <f ca="1">IF(Table2[[#This Row],[Area ]]="Area 6",Table2[[#This Row],[income]],0)</f>
        <v>0</v>
      </c>
      <c r="BK293" s="5">
        <f ca="1">IF(Table2[[#This Row],[Area ]]="Area 12",Table2[[#This Row],[income]],0)</f>
        <v>0</v>
      </c>
      <c r="BL293" s="5">
        <f ca="1">IF(Table2[[#This Row],[Area ]]="Area 13",Table2[[#This Row],[income]],0)</f>
        <v>0</v>
      </c>
      <c r="BM293" s="6">
        <f ca="1">IF(Table2[[#This Row],[Area ]]="Area 14",Table2[[#This Row],[income]],0)</f>
        <v>0</v>
      </c>
      <c r="BN293" s="4">
        <f ca="1">IF(Table2[[#This Row],[field of work]]="teaching",Table2[[#This Row],[income]],0)</f>
        <v>0</v>
      </c>
      <c r="BO293" s="5">
        <f ca="1">IF(Table2[[#This Row],[field of work]]="health",Table2[[#This Row],[income]],0)</f>
        <v>0</v>
      </c>
      <c r="BP293" s="5">
        <f ca="1">IF(Table2[[#This Row],[field of work]]="IT",Table2[[#This Row],[income]],0)</f>
        <v>0</v>
      </c>
      <c r="BQ293" s="5">
        <f ca="1">IF(Table2[[#This Row],[field of work]]="agriculture",Table2[[#This Row],[income]],0)</f>
        <v>0</v>
      </c>
      <c r="BR293" s="5">
        <f ca="1">IF(Table2[[#This Row],[field of work]]="contruction",Table2[[#This Row],[income]],0)</f>
        <v>38080</v>
      </c>
      <c r="BS293" s="6">
        <f ca="1">IF(Table2[[#This Row],[field of work]]="genral work",Table2[[#This Row],[income]],0)</f>
        <v>0</v>
      </c>
      <c r="BU293" s="4">
        <f ca="1">IF(Table2[[#This Row],[value of debts]]&gt;Table2[[#This Row],[income]],1,0)</f>
        <v>1</v>
      </c>
      <c r="BV293" s="6"/>
      <c r="BX293" s="4">
        <f ca="1">IF(Table2[[#This Row],[Net worth of person]]&gt;$BY$6,Table2[[#This Row],[age]],0)</f>
        <v>0</v>
      </c>
      <c r="BY293" s="6"/>
    </row>
    <row r="294" spans="2:77" x14ac:dyDescent="0.3">
      <c r="B294">
        <f t="shared" ca="1" si="101"/>
        <v>2</v>
      </c>
      <c r="C294" t="str">
        <f t="shared" ca="1" si="100"/>
        <v>women</v>
      </c>
      <c r="D294">
        <f t="shared" ca="1" si="102"/>
        <v>36</v>
      </c>
      <c r="E294">
        <f t="shared" ca="1" si="103"/>
        <v>1</v>
      </c>
      <c r="F294" t="str">
        <f t="shared" ca="1" si="104"/>
        <v>health</v>
      </c>
      <c r="G294">
        <f t="shared" ca="1" si="105"/>
        <v>4</v>
      </c>
      <c r="H294">
        <f t="shared" ca="1" si="106"/>
        <v>0</v>
      </c>
      <c r="I294">
        <f t="shared" ca="1" si="107"/>
        <v>4</v>
      </c>
      <c r="J294">
        <f t="shared" ca="1" si="108"/>
        <v>1</v>
      </c>
      <c r="K294">
        <f t="shared" ca="1" si="109"/>
        <v>42113</v>
      </c>
      <c r="L294">
        <f t="shared" ca="1" si="110"/>
        <v>2</v>
      </c>
      <c r="M294" t="str">
        <f t="shared" ca="1" si="111"/>
        <v>Area 2</v>
      </c>
      <c r="N294">
        <f t="shared" ca="1" si="116"/>
        <v>252678</v>
      </c>
      <c r="O294">
        <f t="shared" ca="1" si="112"/>
        <v>55950.722019309571</v>
      </c>
      <c r="P294">
        <f t="shared" ca="1" si="117"/>
        <v>21110.592246677352</v>
      </c>
      <c r="Q294">
        <f t="shared" ca="1" si="113"/>
        <v>20781</v>
      </c>
      <c r="R294">
        <f t="shared" ca="1" si="118"/>
        <v>18908.567891330342</v>
      </c>
      <c r="S294">
        <f t="shared" ca="1" si="119"/>
        <v>6044.6695826851728</v>
      </c>
      <c r="T294">
        <f t="shared" ca="1" si="120"/>
        <v>279833.26182936254</v>
      </c>
      <c r="U294">
        <f t="shared" ca="1" si="121"/>
        <v>95640.289910639913</v>
      </c>
      <c r="V294">
        <f t="shared" ca="1" si="122"/>
        <v>184192.97191872261</v>
      </c>
      <c r="X294" s="4">
        <f ca="1">IF(Table2[[#This Row],[Gnder]]="men",1,0)</f>
        <v>0</v>
      </c>
      <c r="Y294" s="5">
        <f ca="1">IF(Table2[[#This Row],[Gnder]]="women",1,0)</f>
        <v>1</v>
      </c>
      <c r="Z294" s="5"/>
      <c r="AA294" s="6"/>
      <c r="AB294" s="5"/>
      <c r="AC294" s="4">
        <f ca="1">IF(Table2[[#This Row],[field of work]]="teaching",1,0)</f>
        <v>0</v>
      </c>
      <c r="AD294" s="5">
        <f ca="1">IF(Table2[[#This Row],[field of work]]="health",1,0)</f>
        <v>1</v>
      </c>
      <c r="AE294" s="5">
        <f ca="1">IF(Table2[[#This Row],[field of work]]="IT",1,0)</f>
        <v>0</v>
      </c>
      <c r="AF294" s="5">
        <f ca="1">IF(Table2[[#This Row],[field of work]]="agriculture",1,0)</f>
        <v>0</v>
      </c>
      <c r="AG294" s="5">
        <f ca="1">IF(Table2[[#This Row],[field of work]]="contruction",1,0)</f>
        <v>0</v>
      </c>
      <c r="AH294" s="5">
        <f ca="1">IF(Table2[[#This Row],[field of work]]="genral work",1,0)</f>
        <v>0</v>
      </c>
      <c r="AI294" s="5"/>
      <c r="AJ294" s="5"/>
      <c r="AK294" s="5"/>
      <c r="AL294" s="5"/>
      <c r="AM294" s="5"/>
      <c r="AN294" s="6"/>
      <c r="AP294" s="16">
        <f t="shared" ca="1" si="114"/>
        <v>21110.592246677352</v>
      </c>
      <c r="AQ294" s="6"/>
      <c r="AR294" s="4">
        <f ca="1">IF(Table2[[#This Row],[Value of a person]]&gt;$AS$6,1,0)</f>
        <v>1</v>
      </c>
      <c r="AS294" s="5"/>
      <c r="AT294" s="5"/>
      <c r="AU294" s="6"/>
      <c r="AV294" s="23">
        <f ca="1">Table2[[#This Row],[Mortage left]]/Table2[[#This Row],[Value of house]]</f>
        <v>0.22143092006153908</v>
      </c>
      <c r="AW294" s="5">
        <f t="shared" ca="1" si="115"/>
        <v>1</v>
      </c>
      <c r="AX294" s="5"/>
      <c r="AY294" s="5"/>
      <c r="AZ294" s="4">
        <f ca="1">IF(Table2[[#This Row],[Area ]]="Area 1",Table2[[#This Row],[income]],0)</f>
        <v>0</v>
      </c>
      <c r="BA294" s="5">
        <f ca="1">IF(Table2[[#This Row],[Area ]]="Area 2",Table2[[#This Row],[income]],0)</f>
        <v>42113</v>
      </c>
      <c r="BB294" s="5">
        <f ca="1">IF(Table2[[#This Row],[Area ]]="Area 3",Table2[[#This Row],[income]],0)</f>
        <v>0</v>
      </c>
      <c r="BC294" s="5">
        <f ca="1">IF(Table2[[#This Row],[Area ]]="Area 4",Table2[[#This Row],[income]],0)</f>
        <v>0</v>
      </c>
      <c r="BD294" s="5">
        <f ca="1">IF(Table2[[#This Row],[Area ]]="Area 5",Table2[[#This Row],[income]],0)</f>
        <v>0</v>
      </c>
      <c r="BE294" s="5">
        <f ca="1">IF(Table2[[#This Row],[Area ]]="Area 6",Table2[[#This Row],[income]],0)</f>
        <v>0</v>
      </c>
      <c r="BF294" s="5">
        <f ca="1">IF(Table2[[#This Row],[Area ]]="Area 7",Table2[[#This Row],[income]],0)</f>
        <v>0</v>
      </c>
      <c r="BG294" s="5">
        <f ca="1">IF(Table2[[#This Row],[Area ]]="Area 8",Table2[[#This Row],[income]],0)</f>
        <v>0</v>
      </c>
      <c r="BH294" s="5">
        <f ca="1">IF(Table2[[#This Row],[Area ]]="Area 9",Table2[[#This Row],[income]],0)</f>
        <v>0</v>
      </c>
      <c r="BI294" s="5">
        <f ca="1">IF(Table2[[#This Row],[Area ]]="Area 10",Table2[[#This Row],[income]],0)</f>
        <v>0</v>
      </c>
      <c r="BJ294" s="5">
        <f ca="1">IF(Table2[[#This Row],[Area ]]="Area 6",Table2[[#This Row],[income]],0)</f>
        <v>0</v>
      </c>
      <c r="BK294" s="5">
        <f ca="1">IF(Table2[[#This Row],[Area ]]="Area 12",Table2[[#This Row],[income]],0)</f>
        <v>0</v>
      </c>
      <c r="BL294" s="5">
        <f ca="1">IF(Table2[[#This Row],[Area ]]="Area 13",Table2[[#This Row],[income]],0)</f>
        <v>0</v>
      </c>
      <c r="BM294" s="6">
        <f ca="1">IF(Table2[[#This Row],[Area ]]="Area 14",Table2[[#This Row],[income]],0)</f>
        <v>0</v>
      </c>
      <c r="BN294" s="4">
        <f ca="1">IF(Table2[[#This Row],[field of work]]="teaching",Table2[[#This Row],[income]],0)</f>
        <v>0</v>
      </c>
      <c r="BO294" s="5">
        <f ca="1">IF(Table2[[#This Row],[field of work]]="health",Table2[[#This Row],[income]],0)</f>
        <v>42113</v>
      </c>
      <c r="BP294" s="5">
        <f ca="1">IF(Table2[[#This Row],[field of work]]="IT",Table2[[#This Row],[income]],0)</f>
        <v>0</v>
      </c>
      <c r="BQ294" s="5">
        <f ca="1">IF(Table2[[#This Row],[field of work]]="agriculture",Table2[[#This Row],[income]],0)</f>
        <v>0</v>
      </c>
      <c r="BR294" s="5">
        <f ca="1">IF(Table2[[#This Row],[field of work]]="contruction",Table2[[#This Row],[income]],0)</f>
        <v>0</v>
      </c>
      <c r="BS294" s="6">
        <f ca="1">IF(Table2[[#This Row],[field of work]]="genral work",Table2[[#This Row],[income]],0)</f>
        <v>0</v>
      </c>
      <c r="BU294" s="4">
        <f ca="1">IF(Table2[[#This Row],[value of debts]]&gt;Table2[[#This Row],[income]],1,0)</f>
        <v>1</v>
      </c>
      <c r="BV294" s="6"/>
      <c r="BX294" s="4">
        <f ca="1">IF(Table2[[#This Row],[Net worth of person]]&gt;$BY$6,Table2[[#This Row],[age]],0)</f>
        <v>36</v>
      </c>
      <c r="BY294" s="6"/>
    </row>
    <row r="295" spans="2:77" x14ac:dyDescent="0.3">
      <c r="B295">
        <f t="shared" ca="1" si="101"/>
        <v>1</v>
      </c>
      <c r="C295" t="str">
        <f t="shared" ca="1" si="100"/>
        <v>men</v>
      </c>
      <c r="D295">
        <f t="shared" ca="1" si="102"/>
        <v>37</v>
      </c>
      <c r="E295">
        <f t="shared" ca="1" si="103"/>
        <v>5</v>
      </c>
      <c r="F295" t="str">
        <f t="shared" ca="1" si="104"/>
        <v>agriculture</v>
      </c>
      <c r="G295">
        <f t="shared" ca="1" si="105"/>
        <v>3</v>
      </c>
      <c r="H295">
        <f t="shared" ca="1" si="106"/>
        <v>0</v>
      </c>
      <c r="I295">
        <f t="shared" ca="1" si="107"/>
        <v>3</v>
      </c>
      <c r="J295">
        <f t="shared" ca="1" si="108"/>
        <v>1</v>
      </c>
      <c r="K295">
        <f t="shared" ca="1" si="109"/>
        <v>56224</v>
      </c>
      <c r="L295">
        <f t="shared" ca="1" si="110"/>
        <v>9</v>
      </c>
      <c r="M295" t="str">
        <f t="shared" ca="1" si="111"/>
        <v>Area 9</v>
      </c>
      <c r="N295">
        <f t="shared" ca="1" si="116"/>
        <v>281120</v>
      </c>
      <c r="O295">
        <f t="shared" ca="1" si="112"/>
        <v>167145.76954295076</v>
      </c>
      <c r="P295">
        <f t="shared" ca="1" si="117"/>
        <v>36096.519057074896</v>
      </c>
      <c r="Q295">
        <f t="shared" ca="1" si="113"/>
        <v>20856</v>
      </c>
      <c r="R295">
        <f t="shared" ca="1" si="118"/>
        <v>13044.926419954632</v>
      </c>
      <c r="S295">
        <f t="shared" ca="1" si="119"/>
        <v>43773.69035718673</v>
      </c>
      <c r="T295">
        <f t="shared" ca="1" si="120"/>
        <v>360990.20941426163</v>
      </c>
      <c r="U295">
        <f t="shared" ca="1" si="121"/>
        <v>201046.69596290539</v>
      </c>
      <c r="V295">
        <f t="shared" ca="1" si="122"/>
        <v>159943.51345135624</v>
      </c>
      <c r="X295" s="4">
        <f ca="1">IF(Table2[[#This Row],[Gnder]]="men",1,0)</f>
        <v>1</v>
      </c>
      <c r="Y295" s="5">
        <f ca="1">IF(Table2[[#This Row],[Gnder]]="women",1,0)</f>
        <v>0</v>
      </c>
      <c r="Z295" s="5"/>
      <c r="AA295" s="6"/>
      <c r="AB295" s="5"/>
      <c r="AC295" s="4">
        <f ca="1">IF(Table2[[#This Row],[field of work]]="teaching",1,0)</f>
        <v>0</v>
      </c>
      <c r="AD295" s="5">
        <f ca="1">IF(Table2[[#This Row],[field of work]]="health",1,0)</f>
        <v>0</v>
      </c>
      <c r="AE295" s="5">
        <f ca="1">IF(Table2[[#This Row],[field of work]]="IT",1,0)</f>
        <v>0</v>
      </c>
      <c r="AF295" s="5">
        <f ca="1">IF(Table2[[#This Row],[field of work]]="agriculture",1,0)</f>
        <v>1</v>
      </c>
      <c r="AG295" s="5">
        <f ca="1">IF(Table2[[#This Row],[field of work]]="contruction",1,0)</f>
        <v>0</v>
      </c>
      <c r="AH295" s="5">
        <f ca="1">IF(Table2[[#This Row],[field of work]]="genral work",1,0)</f>
        <v>0</v>
      </c>
      <c r="AI295" s="5"/>
      <c r="AJ295" s="5"/>
      <c r="AK295" s="5"/>
      <c r="AL295" s="5"/>
      <c r="AM295" s="5"/>
      <c r="AN295" s="6"/>
      <c r="AP295" s="16">
        <f t="shared" ca="1" si="114"/>
        <v>36096.519057074896</v>
      </c>
      <c r="AQ295" s="6"/>
      <c r="AR295" s="4">
        <f ca="1">IF(Table2[[#This Row],[Value of a person]]&gt;$AS$6,1,0)</f>
        <v>1</v>
      </c>
      <c r="AS295" s="5"/>
      <c r="AT295" s="5"/>
      <c r="AU295" s="6"/>
      <c r="AV295" s="23">
        <f ca="1">Table2[[#This Row],[Mortage left]]/Table2[[#This Row],[Value of house]]</f>
        <v>0.59457089336564728</v>
      </c>
      <c r="AW295" s="5">
        <f t="shared" ca="1" si="115"/>
        <v>0</v>
      </c>
      <c r="AX295" s="5"/>
      <c r="AY295" s="5"/>
      <c r="AZ295" s="4">
        <f ca="1">IF(Table2[[#This Row],[Area ]]="Area 1",Table2[[#This Row],[income]],0)</f>
        <v>0</v>
      </c>
      <c r="BA295" s="5">
        <f ca="1">IF(Table2[[#This Row],[Area ]]="Area 2",Table2[[#This Row],[income]],0)</f>
        <v>0</v>
      </c>
      <c r="BB295" s="5">
        <f ca="1">IF(Table2[[#This Row],[Area ]]="Area 3",Table2[[#This Row],[income]],0)</f>
        <v>0</v>
      </c>
      <c r="BC295" s="5">
        <f ca="1">IF(Table2[[#This Row],[Area ]]="Area 4",Table2[[#This Row],[income]],0)</f>
        <v>0</v>
      </c>
      <c r="BD295" s="5">
        <f ca="1">IF(Table2[[#This Row],[Area ]]="Area 5",Table2[[#This Row],[income]],0)</f>
        <v>0</v>
      </c>
      <c r="BE295" s="5">
        <f ca="1">IF(Table2[[#This Row],[Area ]]="Area 6",Table2[[#This Row],[income]],0)</f>
        <v>0</v>
      </c>
      <c r="BF295" s="5">
        <f ca="1">IF(Table2[[#This Row],[Area ]]="Area 7",Table2[[#This Row],[income]],0)</f>
        <v>0</v>
      </c>
      <c r="BG295" s="5">
        <f ca="1">IF(Table2[[#This Row],[Area ]]="Area 8",Table2[[#This Row],[income]],0)</f>
        <v>0</v>
      </c>
      <c r="BH295" s="5">
        <f ca="1">IF(Table2[[#This Row],[Area ]]="Area 9",Table2[[#This Row],[income]],0)</f>
        <v>56224</v>
      </c>
      <c r="BI295" s="5">
        <f ca="1">IF(Table2[[#This Row],[Area ]]="Area 10",Table2[[#This Row],[income]],0)</f>
        <v>0</v>
      </c>
      <c r="BJ295" s="5">
        <f ca="1">IF(Table2[[#This Row],[Area ]]="Area 6",Table2[[#This Row],[income]],0)</f>
        <v>0</v>
      </c>
      <c r="BK295" s="5">
        <f ca="1">IF(Table2[[#This Row],[Area ]]="Area 12",Table2[[#This Row],[income]],0)</f>
        <v>0</v>
      </c>
      <c r="BL295" s="5">
        <f ca="1">IF(Table2[[#This Row],[Area ]]="Area 13",Table2[[#This Row],[income]],0)</f>
        <v>0</v>
      </c>
      <c r="BM295" s="6">
        <f ca="1">IF(Table2[[#This Row],[Area ]]="Area 14",Table2[[#This Row],[income]],0)</f>
        <v>0</v>
      </c>
      <c r="BN295" s="4">
        <f ca="1">IF(Table2[[#This Row],[field of work]]="teaching",Table2[[#This Row],[income]],0)</f>
        <v>0</v>
      </c>
      <c r="BO295" s="5">
        <f ca="1">IF(Table2[[#This Row],[field of work]]="health",Table2[[#This Row],[income]],0)</f>
        <v>0</v>
      </c>
      <c r="BP295" s="5">
        <f ca="1">IF(Table2[[#This Row],[field of work]]="IT",Table2[[#This Row],[income]],0)</f>
        <v>0</v>
      </c>
      <c r="BQ295" s="5">
        <f ca="1">IF(Table2[[#This Row],[field of work]]="agriculture",Table2[[#This Row],[income]],0)</f>
        <v>56224</v>
      </c>
      <c r="BR295" s="5">
        <f ca="1">IF(Table2[[#This Row],[field of work]]="contruction",Table2[[#This Row],[income]],0)</f>
        <v>0</v>
      </c>
      <c r="BS295" s="6">
        <f ca="1">IF(Table2[[#This Row],[field of work]]="genral work",Table2[[#This Row],[income]],0)</f>
        <v>0</v>
      </c>
      <c r="BU295" s="4">
        <f ca="1">IF(Table2[[#This Row],[value of debts]]&gt;Table2[[#This Row],[income]],1,0)</f>
        <v>1</v>
      </c>
      <c r="BV295" s="6"/>
      <c r="BX295" s="4">
        <f ca="1">IF(Table2[[#This Row],[Net worth of person]]&gt;$BY$6,Table2[[#This Row],[age]],0)</f>
        <v>37</v>
      </c>
      <c r="BY295" s="6"/>
    </row>
    <row r="296" spans="2:77" x14ac:dyDescent="0.3">
      <c r="B296">
        <f t="shared" ca="1" si="101"/>
        <v>2</v>
      </c>
      <c r="C296" t="str">
        <f t="shared" ca="1" si="100"/>
        <v>women</v>
      </c>
      <c r="D296">
        <f t="shared" ca="1" si="102"/>
        <v>41</v>
      </c>
      <c r="E296">
        <f t="shared" ca="1" si="103"/>
        <v>1</v>
      </c>
      <c r="F296" t="str">
        <f t="shared" ca="1" si="104"/>
        <v>health</v>
      </c>
      <c r="G296">
        <f t="shared" ca="1" si="105"/>
        <v>3</v>
      </c>
      <c r="H296">
        <f t="shared" ca="1" si="106"/>
        <v>0</v>
      </c>
      <c r="I296">
        <f t="shared" ca="1" si="107"/>
        <v>3</v>
      </c>
      <c r="J296">
        <f t="shared" ca="1" si="108"/>
        <v>3</v>
      </c>
      <c r="K296">
        <f t="shared" ca="1" si="109"/>
        <v>45318</v>
      </c>
      <c r="L296">
        <f t="shared" ca="1" si="110"/>
        <v>7</v>
      </c>
      <c r="M296" t="str">
        <f t="shared" ca="1" si="111"/>
        <v>Area 7</v>
      </c>
      <c r="N296">
        <f t="shared" ca="1" si="116"/>
        <v>271908</v>
      </c>
      <c r="O296">
        <f t="shared" ca="1" si="112"/>
        <v>94018.792904127855</v>
      </c>
      <c r="P296">
        <f t="shared" ca="1" si="117"/>
        <v>9668.2393964830899</v>
      </c>
      <c r="Q296">
        <f t="shared" ca="1" si="113"/>
        <v>3706</v>
      </c>
      <c r="R296">
        <f t="shared" ca="1" si="118"/>
        <v>63972.51950958572</v>
      </c>
      <c r="S296">
        <f t="shared" ca="1" si="119"/>
        <v>58363.188362836263</v>
      </c>
      <c r="T296">
        <f t="shared" ca="1" si="120"/>
        <v>339939.42775931937</v>
      </c>
      <c r="U296">
        <f t="shared" ca="1" si="121"/>
        <v>161697.31241371357</v>
      </c>
      <c r="V296">
        <f t="shared" ca="1" si="122"/>
        <v>178242.11534560579</v>
      </c>
      <c r="X296" s="4">
        <f ca="1">IF(Table2[[#This Row],[Gnder]]="men",1,0)</f>
        <v>0</v>
      </c>
      <c r="Y296" s="5">
        <f ca="1">IF(Table2[[#This Row],[Gnder]]="women",1,0)</f>
        <v>1</v>
      </c>
      <c r="Z296" s="5"/>
      <c r="AA296" s="6"/>
      <c r="AB296" s="5"/>
      <c r="AC296" s="4">
        <f ca="1">IF(Table2[[#This Row],[field of work]]="teaching",1,0)</f>
        <v>0</v>
      </c>
      <c r="AD296" s="5">
        <f ca="1">IF(Table2[[#This Row],[field of work]]="health",1,0)</f>
        <v>1</v>
      </c>
      <c r="AE296" s="5">
        <f ca="1">IF(Table2[[#This Row],[field of work]]="IT",1,0)</f>
        <v>0</v>
      </c>
      <c r="AF296" s="5">
        <f ca="1">IF(Table2[[#This Row],[field of work]]="agriculture",1,0)</f>
        <v>0</v>
      </c>
      <c r="AG296" s="5">
        <f ca="1">IF(Table2[[#This Row],[field of work]]="contruction",1,0)</f>
        <v>0</v>
      </c>
      <c r="AH296" s="5">
        <f ca="1">IF(Table2[[#This Row],[field of work]]="genral work",1,0)</f>
        <v>0</v>
      </c>
      <c r="AI296" s="5"/>
      <c r="AJ296" s="5"/>
      <c r="AK296" s="5"/>
      <c r="AL296" s="5"/>
      <c r="AM296" s="5"/>
      <c r="AN296" s="6"/>
      <c r="AP296" s="16">
        <f t="shared" ca="1" si="114"/>
        <v>3222.7464654943633</v>
      </c>
      <c r="AQ296" s="6"/>
      <c r="AR296" s="4">
        <f ca="1">IF(Table2[[#This Row],[Value of a person]]&gt;$AS$6,1,0)</f>
        <v>1</v>
      </c>
      <c r="AS296" s="5"/>
      <c r="AT296" s="5"/>
      <c r="AU296" s="6"/>
      <c r="AV296" s="23">
        <f ca="1">Table2[[#This Row],[Mortage left]]/Table2[[#This Row],[Value of house]]</f>
        <v>0.34577427991867782</v>
      </c>
      <c r="AW296" s="5">
        <f t="shared" ca="1" si="115"/>
        <v>0</v>
      </c>
      <c r="AX296" s="5"/>
      <c r="AY296" s="5"/>
      <c r="AZ296" s="4">
        <f ca="1">IF(Table2[[#This Row],[Area ]]="Area 1",Table2[[#This Row],[income]],0)</f>
        <v>0</v>
      </c>
      <c r="BA296" s="5">
        <f ca="1">IF(Table2[[#This Row],[Area ]]="Area 2",Table2[[#This Row],[income]],0)</f>
        <v>0</v>
      </c>
      <c r="BB296" s="5">
        <f ca="1">IF(Table2[[#This Row],[Area ]]="Area 3",Table2[[#This Row],[income]],0)</f>
        <v>0</v>
      </c>
      <c r="BC296" s="5">
        <f ca="1">IF(Table2[[#This Row],[Area ]]="Area 4",Table2[[#This Row],[income]],0)</f>
        <v>0</v>
      </c>
      <c r="BD296" s="5">
        <f ca="1">IF(Table2[[#This Row],[Area ]]="Area 5",Table2[[#This Row],[income]],0)</f>
        <v>0</v>
      </c>
      <c r="BE296" s="5">
        <f ca="1">IF(Table2[[#This Row],[Area ]]="Area 6",Table2[[#This Row],[income]],0)</f>
        <v>0</v>
      </c>
      <c r="BF296" s="5">
        <f ca="1">IF(Table2[[#This Row],[Area ]]="Area 7",Table2[[#This Row],[income]],0)</f>
        <v>45318</v>
      </c>
      <c r="BG296" s="5">
        <f ca="1">IF(Table2[[#This Row],[Area ]]="Area 8",Table2[[#This Row],[income]],0)</f>
        <v>0</v>
      </c>
      <c r="BH296" s="5">
        <f ca="1">IF(Table2[[#This Row],[Area ]]="Area 9",Table2[[#This Row],[income]],0)</f>
        <v>0</v>
      </c>
      <c r="BI296" s="5">
        <f ca="1">IF(Table2[[#This Row],[Area ]]="Area 10",Table2[[#This Row],[income]],0)</f>
        <v>0</v>
      </c>
      <c r="BJ296" s="5">
        <f ca="1">IF(Table2[[#This Row],[Area ]]="Area 6",Table2[[#This Row],[income]],0)</f>
        <v>0</v>
      </c>
      <c r="BK296" s="5">
        <f ca="1">IF(Table2[[#This Row],[Area ]]="Area 12",Table2[[#This Row],[income]],0)</f>
        <v>0</v>
      </c>
      <c r="BL296" s="5">
        <f ca="1">IF(Table2[[#This Row],[Area ]]="Area 13",Table2[[#This Row],[income]],0)</f>
        <v>0</v>
      </c>
      <c r="BM296" s="6">
        <f ca="1">IF(Table2[[#This Row],[Area ]]="Area 14",Table2[[#This Row],[income]],0)</f>
        <v>0</v>
      </c>
      <c r="BN296" s="4">
        <f ca="1">IF(Table2[[#This Row],[field of work]]="teaching",Table2[[#This Row],[income]],0)</f>
        <v>0</v>
      </c>
      <c r="BO296" s="5">
        <f ca="1">IF(Table2[[#This Row],[field of work]]="health",Table2[[#This Row],[income]],0)</f>
        <v>45318</v>
      </c>
      <c r="BP296" s="5">
        <f ca="1">IF(Table2[[#This Row],[field of work]]="IT",Table2[[#This Row],[income]],0)</f>
        <v>0</v>
      </c>
      <c r="BQ296" s="5">
        <f ca="1">IF(Table2[[#This Row],[field of work]]="agriculture",Table2[[#This Row],[income]],0)</f>
        <v>0</v>
      </c>
      <c r="BR296" s="5">
        <f ca="1">IF(Table2[[#This Row],[field of work]]="contruction",Table2[[#This Row],[income]],0)</f>
        <v>0</v>
      </c>
      <c r="BS296" s="6">
        <f ca="1">IF(Table2[[#This Row],[field of work]]="genral work",Table2[[#This Row],[income]],0)</f>
        <v>0</v>
      </c>
      <c r="BU296" s="4">
        <f ca="1">IF(Table2[[#This Row],[value of debts]]&gt;Table2[[#This Row],[income]],1,0)</f>
        <v>1</v>
      </c>
      <c r="BV296" s="6"/>
      <c r="BX296" s="4">
        <f ca="1">IF(Table2[[#This Row],[Net worth of person]]&gt;$BY$6,Table2[[#This Row],[age]],0)</f>
        <v>41</v>
      </c>
      <c r="BY296" s="6"/>
    </row>
    <row r="297" spans="2:77" x14ac:dyDescent="0.3">
      <c r="B297">
        <f t="shared" ca="1" si="101"/>
        <v>1</v>
      </c>
      <c r="C297" t="str">
        <f t="shared" ca="1" si="100"/>
        <v>men</v>
      </c>
      <c r="D297">
        <f t="shared" ca="1" si="102"/>
        <v>35</v>
      </c>
      <c r="E297">
        <f t="shared" ca="1" si="103"/>
        <v>2</v>
      </c>
      <c r="F297" t="str">
        <f t="shared" ca="1" si="104"/>
        <v>IT</v>
      </c>
      <c r="G297">
        <f t="shared" ca="1" si="105"/>
        <v>1</v>
      </c>
      <c r="H297">
        <f t="shared" ca="1" si="106"/>
        <v>0</v>
      </c>
      <c r="I297">
        <f t="shared" ca="1" si="107"/>
        <v>0</v>
      </c>
      <c r="J297">
        <f t="shared" ca="1" si="108"/>
        <v>1</v>
      </c>
      <c r="K297">
        <f t="shared" ca="1" si="109"/>
        <v>48782</v>
      </c>
      <c r="L297">
        <f t="shared" ca="1" si="110"/>
        <v>5</v>
      </c>
      <c r="M297" t="str">
        <f t="shared" ca="1" si="111"/>
        <v>Area 5</v>
      </c>
      <c r="N297">
        <f t="shared" ca="1" si="116"/>
        <v>195128</v>
      </c>
      <c r="O297">
        <f t="shared" ca="1" si="112"/>
        <v>188302.959272109</v>
      </c>
      <c r="P297">
        <f t="shared" ca="1" si="117"/>
        <v>32920.581660943135</v>
      </c>
      <c r="Q297">
        <f t="shared" ca="1" si="113"/>
        <v>19037</v>
      </c>
      <c r="R297">
        <f t="shared" ca="1" si="118"/>
        <v>12884.062190320868</v>
      </c>
      <c r="S297">
        <f t="shared" ca="1" si="119"/>
        <v>61953.312519234096</v>
      </c>
      <c r="T297">
        <f t="shared" ca="1" si="120"/>
        <v>290001.89418017725</v>
      </c>
      <c r="U297">
        <f t="shared" ca="1" si="121"/>
        <v>220224.02146242987</v>
      </c>
      <c r="V297">
        <f t="shared" ca="1" si="122"/>
        <v>69777.872717747377</v>
      </c>
      <c r="X297" s="4">
        <f ca="1">IF(Table2[[#This Row],[Gnder]]="men",1,0)</f>
        <v>1</v>
      </c>
      <c r="Y297" s="5">
        <f ca="1">IF(Table2[[#This Row],[Gnder]]="women",1,0)</f>
        <v>0</v>
      </c>
      <c r="Z297" s="5"/>
      <c r="AA297" s="6"/>
      <c r="AB297" s="5"/>
      <c r="AC297" s="4">
        <f ca="1">IF(Table2[[#This Row],[field of work]]="teaching",1,0)</f>
        <v>0</v>
      </c>
      <c r="AD297" s="5">
        <f ca="1">IF(Table2[[#This Row],[field of work]]="health",1,0)</f>
        <v>0</v>
      </c>
      <c r="AE297" s="5">
        <f ca="1">IF(Table2[[#This Row],[field of work]]="IT",1,0)</f>
        <v>1</v>
      </c>
      <c r="AF297" s="5">
        <f ca="1">IF(Table2[[#This Row],[field of work]]="agriculture",1,0)</f>
        <v>0</v>
      </c>
      <c r="AG297" s="5">
        <f ca="1">IF(Table2[[#This Row],[field of work]]="contruction",1,0)</f>
        <v>0</v>
      </c>
      <c r="AH297" s="5">
        <f ca="1">IF(Table2[[#This Row],[field of work]]="genral work",1,0)</f>
        <v>0</v>
      </c>
      <c r="AI297" s="5"/>
      <c r="AJ297" s="5"/>
      <c r="AK297" s="5"/>
      <c r="AL297" s="5"/>
      <c r="AM297" s="5"/>
      <c r="AN297" s="6"/>
      <c r="AP297" s="16">
        <f t="shared" ca="1" si="114"/>
        <v>32920.581660943135</v>
      </c>
      <c r="AQ297" s="6"/>
      <c r="AR297" s="4">
        <f ca="1">IF(Table2[[#This Row],[Value of a person]]&gt;$AS$6,1,0)</f>
        <v>1</v>
      </c>
      <c r="AS297" s="5"/>
      <c r="AT297" s="5"/>
      <c r="AU297" s="6"/>
      <c r="AV297" s="23">
        <f ca="1">Table2[[#This Row],[Mortage left]]/Table2[[#This Row],[Value of house]]</f>
        <v>0.9650227505642911</v>
      </c>
      <c r="AW297" s="5">
        <f t="shared" ca="1" si="115"/>
        <v>0</v>
      </c>
      <c r="AX297" s="5"/>
      <c r="AY297" s="5"/>
      <c r="AZ297" s="4">
        <f ca="1">IF(Table2[[#This Row],[Area ]]="Area 1",Table2[[#This Row],[income]],0)</f>
        <v>0</v>
      </c>
      <c r="BA297" s="5">
        <f ca="1">IF(Table2[[#This Row],[Area ]]="Area 2",Table2[[#This Row],[income]],0)</f>
        <v>0</v>
      </c>
      <c r="BB297" s="5">
        <f ca="1">IF(Table2[[#This Row],[Area ]]="Area 3",Table2[[#This Row],[income]],0)</f>
        <v>0</v>
      </c>
      <c r="BC297" s="5">
        <f ca="1">IF(Table2[[#This Row],[Area ]]="Area 4",Table2[[#This Row],[income]],0)</f>
        <v>0</v>
      </c>
      <c r="BD297" s="5">
        <f ca="1">IF(Table2[[#This Row],[Area ]]="Area 5",Table2[[#This Row],[income]],0)</f>
        <v>48782</v>
      </c>
      <c r="BE297" s="5">
        <f ca="1">IF(Table2[[#This Row],[Area ]]="Area 6",Table2[[#This Row],[income]],0)</f>
        <v>0</v>
      </c>
      <c r="BF297" s="5">
        <f ca="1">IF(Table2[[#This Row],[Area ]]="Area 7",Table2[[#This Row],[income]],0)</f>
        <v>0</v>
      </c>
      <c r="BG297" s="5">
        <f ca="1">IF(Table2[[#This Row],[Area ]]="Area 8",Table2[[#This Row],[income]],0)</f>
        <v>0</v>
      </c>
      <c r="BH297" s="5">
        <f ca="1">IF(Table2[[#This Row],[Area ]]="Area 9",Table2[[#This Row],[income]],0)</f>
        <v>0</v>
      </c>
      <c r="BI297" s="5">
        <f ca="1">IF(Table2[[#This Row],[Area ]]="Area 10",Table2[[#This Row],[income]],0)</f>
        <v>0</v>
      </c>
      <c r="BJ297" s="5">
        <f ca="1">IF(Table2[[#This Row],[Area ]]="Area 6",Table2[[#This Row],[income]],0)</f>
        <v>0</v>
      </c>
      <c r="BK297" s="5">
        <f ca="1">IF(Table2[[#This Row],[Area ]]="Area 12",Table2[[#This Row],[income]],0)</f>
        <v>0</v>
      </c>
      <c r="BL297" s="5">
        <f ca="1">IF(Table2[[#This Row],[Area ]]="Area 13",Table2[[#This Row],[income]],0)</f>
        <v>0</v>
      </c>
      <c r="BM297" s="6">
        <f ca="1">IF(Table2[[#This Row],[Area ]]="Area 14",Table2[[#This Row],[income]],0)</f>
        <v>0</v>
      </c>
      <c r="BN297" s="4">
        <f ca="1">IF(Table2[[#This Row],[field of work]]="teaching",Table2[[#This Row],[income]],0)</f>
        <v>0</v>
      </c>
      <c r="BO297" s="5">
        <f ca="1">IF(Table2[[#This Row],[field of work]]="health",Table2[[#This Row],[income]],0)</f>
        <v>0</v>
      </c>
      <c r="BP297" s="5">
        <f ca="1">IF(Table2[[#This Row],[field of work]]="IT",Table2[[#This Row],[income]],0)</f>
        <v>48782</v>
      </c>
      <c r="BQ297" s="5">
        <f ca="1">IF(Table2[[#This Row],[field of work]]="agriculture",Table2[[#This Row],[income]],0)</f>
        <v>0</v>
      </c>
      <c r="BR297" s="5">
        <f ca="1">IF(Table2[[#This Row],[field of work]]="contruction",Table2[[#This Row],[income]],0)</f>
        <v>0</v>
      </c>
      <c r="BS297" s="6">
        <f ca="1">IF(Table2[[#This Row],[field of work]]="genral work",Table2[[#This Row],[income]],0)</f>
        <v>0</v>
      </c>
      <c r="BU297" s="4">
        <f ca="1">IF(Table2[[#This Row],[value of debts]]&gt;Table2[[#This Row],[income]],1,0)</f>
        <v>1</v>
      </c>
      <c r="BV297" s="6"/>
      <c r="BX297" s="4">
        <f ca="1">IF(Table2[[#This Row],[Net worth of person]]&gt;$BY$6,Table2[[#This Row],[age]],0)</f>
        <v>0</v>
      </c>
      <c r="BY297" s="6"/>
    </row>
    <row r="298" spans="2:77" x14ac:dyDescent="0.3">
      <c r="B298">
        <f t="shared" ca="1" si="101"/>
        <v>1</v>
      </c>
      <c r="C298" t="str">
        <f t="shared" ca="1" si="100"/>
        <v>men</v>
      </c>
      <c r="D298">
        <f t="shared" ca="1" si="102"/>
        <v>36</v>
      </c>
      <c r="E298">
        <f t="shared" ca="1" si="103"/>
        <v>4</v>
      </c>
      <c r="F298" t="str">
        <f t="shared" ca="1" si="104"/>
        <v>genral work</v>
      </c>
      <c r="G298">
        <f t="shared" ca="1" si="105"/>
        <v>4</v>
      </c>
      <c r="H298">
        <f t="shared" ca="1" si="106"/>
        <v>0</v>
      </c>
      <c r="I298">
        <f t="shared" ca="1" si="107"/>
        <v>2</v>
      </c>
      <c r="J298">
        <f t="shared" ca="1" si="108"/>
        <v>2</v>
      </c>
      <c r="K298">
        <f t="shared" ca="1" si="109"/>
        <v>32959</v>
      </c>
      <c r="L298">
        <f t="shared" ca="1" si="110"/>
        <v>9</v>
      </c>
      <c r="M298" t="str">
        <f t="shared" ca="1" si="111"/>
        <v>Area 9</v>
      </c>
      <c r="N298">
        <f t="shared" ca="1" si="116"/>
        <v>98877</v>
      </c>
      <c r="O298">
        <f t="shared" ca="1" si="112"/>
        <v>59039.542396365177</v>
      </c>
      <c r="P298">
        <f t="shared" ca="1" si="117"/>
        <v>53838.510111906624</v>
      </c>
      <c r="Q298">
        <f t="shared" ca="1" si="113"/>
        <v>35707</v>
      </c>
      <c r="R298">
        <f t="shared" ca="1" si="118"/>
        <v>48419.158861192853</v>
      </c>
      <c r="S298">
        <f t="shared" ca="1" si="119"/>
        <v>27271.139861935957</v>
      </c>
      <c r="T298">
        <f t="shared" ca="1" si="120"/>
        <v>179986.64997384258</v>
      </c>
      <c r="U298">
        <f t="shared" ca="1" si="121"/>
        <v>143165.70125755802</v>
      </c>
      <c r="V298">
        <f t="shared" ca="1" si="122"/>
        <v>36820.948716284562</v>
      </c>
      <c r="X298" s="4">
        <f ca="1">IF(Table2[[#This Row],[Gnder]]="men",1,0)</f>
        <v>1</v>
      </c>
      <c r="Y298" s="5">
        <f ca="1">IF(Table2[[#This Row],[Gnder]]="women",1,0)</f>
        <v>0</v>
      </c>
      <c r="Z298" s="5"/>
      <c r="AA298" s="6"/>
      <c r="AB298" s="5"/>
      <c r="AC298" s="4">
        <f ca="1">IF(Table2[[#This Row],[field of work]]="teaching",1,0)</f>
        <v>0</v>
      </c>
      <c r="AD298" s="5">
        <f ca="1">IF(Table2[[#This Row],[field of work]]="health",1,0)</f>
        <v>0</v>
      </c>
      <c r="AE298" s="5">
        <f ca="1">IF(Table2[[#This Row],[field of work]]="IT",1,0)</f>
        <v>0</v>
      </c>
      <c r="AF298" s="5">
        <f ca="1">IF(Table2[[#This Row],[field of work]]="agriculture",1,0)</f>
        <v>0</v>
      </c>
      <c r="AG298" s="5">
        <f ca="1">IF(Table2[[#This Row],[field of work]]="contruction",1,0)</f>
        <v>0</v>
      </c>
      <c r="AH298" s="5">
        <f ca="1">IF(Table2[[#This Row],[field of work]]="genral work",1,0)</f>
        <v>1</v>
      </c>
      <c r="AI298" s="5"/>
      <c r="AJ298" s="5"/>
      <c r="AK298" s="5"/>
      <c r="AL298" s="5"/>
      <c r="AM298" s="5"/>
      <c r="AN298" s="6"/>
      <c r="AP298" s="16">
        <f t="shared" ca="1" si="114"/>
        <v>26919.255055953312</v>
      </c>
      <c r="AQ298" s="6"/>
      <c r="AR298" s="4">
        <f ca="1">IF(Table2[[#This Row],[Value of a person]]&gt;$AS$6,1,0)</f>
        <v>1</v>
      </c>
      <c r="AS298" s="5"/>
      <c r="AT298" s="5"/>
      <c r="AU298" s="6"/>
      <c r="AV298" s="23">
        <f ca="1">Table2[[#This Row],[Mortage left]]/Table2[[#This Row],[Value of house]]</f>
        <v>0.59710086669665519</v>
      </c>
      <c r="AW298" s="5">
        <f t="shared" ca="1" si="115"/>
        <v>0</v>
      </c>
      <c r="AX298" s="5"/>
      <c r="AY298" s="5"/>
      <c r="AZ298" s="4">
        <f ca="1">IF(Table2[[#This Row],[Area ]]="Area 1",Table2[[#This Row],[income]],0)</f>
        <v>0</v>
      </c>
      <c r="BA298" s="5">
        <f ca="1">IF(Table2[[#This Row],[Area ]]="Area 2",Table2[[#This Row],[income]],0)</f>
        <v>0</v>
      </c>
      <c r="BB298" s="5">
        <f ca="1">IF(Table2[[#This Row],[Area ]]="Area 3",Table2[[#This Row],[income]],0)</f>
        <v>0</v>
      </c>
      <c r="BC298" s="5">
        <f ca="1">IF(Table2[[#This Row],[Area ]]="Area 4",Table2[[#This Row],[income]],0)</f>
        <v>0</v>
      </c>
      <c r="BD298" s="5">
        <f ca="1">IF(Table2[[#This Row],[Area ]]="Area 5",Table2[[#This Row],[income]],0)</f>
        <v>0</v>
      </c>
      <c r="BE298" s="5">
        <f ca="1">IF(Table2[[#This Row],[Area ]]="Area 6",Table2[[#This Row],[income]],0)</f>
        <v>0</v>
      </c>
      <c r="BF298" s="5">
        <f ca="1">IF(Table2[[#This Row],[Area ]]="Area 7",Table2[[#This Row],[income]],0)</f>
        <v>0</v>
      </c>
      <c r="BG298" s="5">
        <f ca="1">IF(Table2[[#This Row],[Area ]]="Area 8",Table2[[#This Row],[income]],0)</f>
        <v>0</v>
      </c>
      <c r="BH298" s="5">
        <f ca="1">IF(Table2[[#This Row],[Area ]]="Area 9",Table2[[#This Row],[income]],0)</f>
        <v>32959</v>
      </c>
      <c r="BI298" s="5">
        <f ca="1">IF(Table2[[#This Row],[Area ]]="Area 10",Table2[[#This Row],[income]],0)</f>
        <v>0</v>
      </c>
      <c r="BJ298" s="5">
        <f ca="1">IF(Table2[[#This Row],[Area ]]="Area 6",Table2[[#This Row],[income]],0)</f>
        <v>0</v>
      </c>
      <c r="BK298" s="5">
        <f ca="1">IF(Table2[[#This Row],[Area ]]="Area 12",Table2[[#This Row],[income]],0)</f>
        <v>0</v>
      </c>
      <c r="BL298" s="5">
        <f ca="1">IF(Table2[[#This Row],[Area ]]="Area 13",Table2[[#This Row],[income]],0)</f>
        <v>0</v>
      </c>
      <c r="BM298" s="6">
        <f ca="1">IF(Table2[[#This Row],[Area ]]="Area 14",Table2[[#This Row],[income]],0)</f>
        <v>0</v>
      </c>
      <c r="BN298" s="4">
        <f ca="1">IF(Table2[[#This Row],[field of work]]="teaching",Table2[[#This Row],[income]],0)</f>
        <v>0</v>
      </c>
      <c r="BO298" s="5">
        <f ca="1">IF(Table2[[#This Row],[field of work]]="health",Table2[[#This Row],[income]],0)</f>
        <v>0</v>
      </c>
      <c r="BP298" s="5">
        <f ca="1">IF(Table2[[#This Row],[field of work]]="IT",Table2[[#This Row],[income]],0)</f>
        <v>0</v>
      </c>
      <c r="BQ298" s="5">
        <f ca="1">IF(Table2[[#This Row],[field of work]]="agriculture",Table2[[#This Row],[income]],0)</f>
        <v>0</v>
      </c>
      <c r="BR298" s="5">
        <f ca="1">IF(Table2[[#This Row],[field of work]]="contruction",Table2[[#This Row],[income]],0)</f>
        <v>0</v>
      </c>
      <c r="BS298" s="6">
        <f ca="1">IF(Table2[[#This Row],[field of work]]="genral work",Table2[[#This Row],[income]],0)</f>
        <v>32959</v>
      </c>
      <c r="BU298" s="4">
        <f ca="1">IF(Table2[[#This Row],[value of debts]]&gt;Table2[[#This Row],[income]],1,0)</f>
        <v>1</v>
      </c>
      <c r="BV298" s="6"/>
      <c r="BX298" s="4">
        <f ca="1">IF(Table2[[#This Row],[Net worth of person]]&gt;$BY$6,Table2[[#This Row],[age]],0)</f>
        <v>0</v>
      </c>
      <c r="BY298" s="6"/>
    </row>
    <row r="299" spans="2:77" x14ac:dyDescent="0.3">
      <c r="B299">
        <f t="shared" ca="1" si="101"/>
        <v>1</v>
      </c>
      <c r="C299" t="str">
        <f t="shared" ca="1" si="100"/>
        <v>men</v>
      </c>
      <c r="D299">
        <f t="shared" ca="1" si="102"/>
        <v>28</v>
      </c>
      <c r="E299">
        <f t="shared" ca="1" si="103"/>
        <v>6</v>
      </c>
      <c r="F299" t="str">
        <f t="shared" ca="1" si="104"/>
        <v>contruction</v>
      </c>
      <c r="G299">
        <f t="shared" ca="1" si="105"/>
        <v>3</v>
      </c>
      <c r="H299">
        <f t="shared" ca="1" si="106"/>
        <v>0</v>
      </c>
      <c r="I299">
        <f t="shared" ca="1" si="107"/>
        <v>3</v>
      </c>
      <c r="J299">
        <f t="shared" ca="1" si="108"/>
        <v>3</v>
      </c>
      <c r="K299">
        <f t="shared" ca="1" si="109"/>
        <v>78500</v>
      </c>
      <c r="L299">
        <f t="shared" ca="1" si="110"/>
        <v>2</v>
      </c>
      <c r="M299" t="str">
        <f t="shared" ca="1" si="111"/>
        <v>Area 2</v>
      </c>
      <c r="N299">
        <f t="shared" ca="1" si="116"/>
        <v>471000</v>
      </c>
      <c r="O299">
        <f t="shared" ca="1" si="112"/>
        <v>372304.09133193607</v>
      </c>
      <c r="P299">
        <f t="shared" ca="1" si="117"/>
        <v>73043.854078642689</v>
      </c>
      <c r="Q299">
        <f t="shared" ca="1" si="113"/>
        <v>25457</v>
      </c>
      <c r="R299">
        <f t="shared" ca="1" si="118"/>
        <v>103162.30183139601</v>
      </c>
      <c r="S299">
        <f t="shared" ca="1" si="119"/>
        <v>46092.541049141197</v>
      </c>
      <c r="T299">
        <f t="shared" ca="1" si="120"/>
        <v>590136.39512778388</v>
      </c>
      <c r="U299">
        <f t="shared" ca="1" si="121"/>
        <v>500923.39316333208</v>
      </c>
      <c r="V299">
        <f t="shared" ca="1" si="122"/>
        <v>89213.001964451803</v>
      </c>
      <c r="X299" s="4">
        <f ca="1">IF(Table2[[#This Row],[Gnder]]="men",1,0)</f>
        <v>1</v>
      </c>
      <c r="Y299" s="5">
        <f ca="1">IF(Table2[[#This Row],[Gnder]]="women",1,0)</f>
        <v>0</v>
      </c>
      <c r="Z299" s="5"/>
      <c r="AA299" s="6"/>
      <c r="AB299" s="5"/>
      <c r="AC299" s="4">
        <f ca="1">IF(Table2[[#This Row],[field of work]]="teaching",1,0)</f>
        <v>0</v>
      </c>
      <c r="AD299" s="5">
        <f ca="1">IF(Table2[[#This Row],[field of work]]="health",1,0)</f>
        <v>0</v>
      </c>
      <c r="AE299" s="5">
        <f ca="1">IF(Table2[[#This Row],[field of work]]="IT",1,0)</f>
        <v>0</v>
      </c>
      <c r="AF299" s="5">
        <f ca="1">IF(Table2[[#This Row],[field of work]]="agriculture",1,0)</f>
        <v>0</v>
      </c>
      <c r="AG299" s="5">
        <f ca="1">IF(Table2[[#This Row],[field of work]]="contruction",1,0)</f>
        <v>1</v>
      </c>
      <c r="AH299" s="5">
        <f ca="1">IF(Table2[[#This Row],[field of work]]="genral work",1,0)</f>
        <v>0</v>
      </c>
      <c r="AI299" s="5"/>
      <c r="AJ299" s="5"/>
      <c r="AK299" s="5"/>
      <c r="AL299" s="5"/>
      <c r="AM299" s="5"/>
      <c r="AN299" s="6"/>
      <c r="AP299" s="16">
        <f t="shared" ca="1" si="114"/>
        <v>24347.951359547562</v>
      </c>
      <c r="AQ299" s="6"/>
      <c r="AR299" s="4">
        <f ca="1">IF(Table2[[#This Row],[Value of a person]]&gt;$AS$6,1,0)</f>
        <v>1</v>
      </c>
      <c r="AS299" s="5"/>
      <c r="AT299" s="5"/>
      <c r="AU299" s="6"/>
      <c r="AV299" s="23">
        <f ca="1">Table2[[#This Row],[Mortage left]]/Table2[[#This Row],[Value of house]]</f>
        <v>0.79045454635230583</v>
      </c>
      <c r="AW299" s="5">
        <f t="shared" ca="1" si="115"/>
        <v>0</v>
      </c>
      <c r="AX299" s="5"/>
      <c r="AY299" s="5"/>
      <c r="AZ299" s="4">
        <f ca="1">IF(Table2[[#This Row],[Area ]]="Area 1",Table2[[#This Row],[income]],0)</f>
        <v>0</v>
      </c>
      <c r="BA299" s="5">
        <f ca="1">IF(Table2[[#This Row],[Area ]]="Area 2",Table2[[#This Row],[income]],0)</f>
        <v>78500</v>
      </c>
      <c r="BB299" s="5">
        <f ca="1">IF(Table2[[#This Row],[Area ]]="Area 3",Table2[[#This Row],[income]],0)</f>
        <v>0</v>
      </c>
      <c r="BC299" s="5">
        <f ca="1">IF(Table2[[#This Row],[Area ]]="Area 4",Table2[[#This Row],[income]],0)</f>
        <v>0</v>
      </c>
      <c r="BD299" s="5">
        <f ca="1">IF(Table2[[#This Row],[Area ]]="Area 5",Table2[[#This Row],[income]],0)</f>
        <v>0</v>
      </c>
      <c r="BE299" s="5">
        <f ca="1">IF(Table2[[#This Row],[Area ]]="Area 6",Table2[[#This Row],[income]],0)</f>
        <v>0</v>
      </c>
      <c r="BF299" s="5">
        <f ca="1">IF(Table2[[#This Row],[Area ]]="Area 7",Table2[[#This Row],[income]],0)</f>
        <v>0</v>
      </c>
      <c r="BG299" s="5">
        <f ca="1">IF(Table2[[#This Row],[Area ]]="Area 8",Table2[[#This Row],[income]],0)</f>
        <v>0</v>
      </c>
      <c r="BH299" s="5">
        <f ca="1">IF(Table2[[#This Row],[Area ]]="Area 9",Table2[[#This Row],[income]],0)</f>
        <v>0</v>
      </c>
      <c r="BI299" s="5">
        <f ca="1">IF(Table2[[#This Row],[Area ]]="Area 10",Table2[[#This Row],[income]],0)</f>
        <v>0</v>
      </c>
      <c r="BJ299" s="5">
        <f ca="1">IF(Table2[[#This Row],[Area ]]="Area 6",Table2[[#This Row],[income]],0)</f>
        <v>0</v>
      </c>
      <c r="BK299" s="5">
        <f ca="1">IF(Table2[[#This Row],[Area ]]="Area 12",Table2[[#This Row],[income]],0)</f>
        <v>0</v>
      </c>
      <c r="BL299" s="5">
        <f ca="1">IF(Table2[[#This Row],[Area ]]="Area 13",Table2[[#This Row],[income]],0)</f>
        <v>0</v>
      </c>
      <c r="BM299" s="6">
        <f ca="1">IF(Table2[[#This Row],[Area ]]="Area 14",Table2[[#This Row],[income]],0)</f>
        <v>0</v>
      </c>
      <c r="BN299" s="4">
        <f ca="1">IF(Table2[[#This Row],[field of work]]="teaching",Table2[[#This Row],[income]],0)</f>
        <v>0</v>
      </c>
      <c r="BO299" s="5">
        <f ca="1">IF(Table2[[#This Row],[field of work]]="health",Table2[[#This Row],[income]],0)</f>
        <v>0</v>
      </c>
      <c r="BP299" s="5">
        <f ca="1">IF(Table2[[#This Row],[field of work]]="IT",Table2[[#This Row],[income]],0)</f>
        <v>0</v>
      </c>
      <c r="BQ299" s="5">
        <f ca="1">IF(Table2[[#This Row],[field of work]]="agriculture",Table2[[#This Row],[income]],0)</f>
        <v>0</v>
      </c>
      <c r="BR299" s="5">
        <f ca="1">IF(Table2[[#This Row],[field of work]]="contruction",Table2[[#This Row],[income]],0)</f>
        <v>78500</v>
      </c>
      <c r="BS299" s="6">
        <f ca="1">IF(Table2[[#This Row],[field of work]]="genral work",Table2[[#This Row],[income]],0)</f>
        <v>0</v>
      </c>
      <c r="BU299" s="4">
        <f ca="1">IF(Table2[[#This Row],[value of debts]]&gt;Table2[[#This Row],[income]],1,0)</f>
        <v>1</v>
      </c>
      <c r="BV299" s="6"/>
      <c r="BX299" s="4">
        <f ca="1">IF(Table2[[#This Row],[Net worth of person]]&gt;$BY$6,Table2[[#This Row],[age]],0)</f>
        <v>0</v>
      </c>
      <c r="BY299" s="6"/>
    </row>
    <row r="300" spans="2:77" x14ac:dyDescent="0.3">
      <c r="B300">
        <f t="shared" ca="1" si="101"/>
        <v>1</v>
      </c>
      <c r="C300" t="str">
        <f t="shared" ca="1" si="100"/>
        <v>men</v>
      </c>
      <c r="D300">
        <f t="shared" ca="1" si="102"/>
        <v>27</v>
      </c>
      <c r="E300">
        <f t="shared" ca="1" si="103"/>
        <v>2</v>
      </c>
      <c r="F300" t="str">
        <f t="shared" ca="1" si="104"/>
        <v>IT</v>
      </c>
      <c r="G300">
        <f t="shared" ca="1" si="105"/>
        <v>1</v>
      </c>
      <c r="H300">
        <f t="shared" ca="1" si="106"/>
        <v>0</v>
      </c>
      <c r="I300">
        <f t="shared" ca="1" si="107"/>
        <v>0</v>
      </c>
      <c r="J300">
        <f t="shared" ca="1" si="108"/>
        <v>3</v>
      </c>
      <c r="K300">
        <f t="shared" ca="1" si="109"/>
        <v>84727</v>
      </c>
      <c r="L300">
        <f t="shared" ca="1" si="110"/>
        <v>6</v>
      </c>
      <c r="M300" t="str">
        <f t="shared" ca="1" si="111"/>
        <v>Area 6</v>
      </c>
      <c r="N300">
        <f t="shared" ca="1" si="116"/>
        <v>254181</v>
      </c>
      <c r="O300">
        <f t="shared" ca="1" si="112"/>
        <v>73054.740493330755</v>
      </c>
      <c r="P300">
        <f t="shared" ca="1" si="117"/>
        <v>102775.14028114945</v>
      </c>
      <c r="Q300">
        <f t="shared" ca="1" si="113"/>
        <v>56511</v>
      </c>
      <c r="R300">
        <f t="shared" ca="1" si="118"/>
        <v>4906.4685115360162</v>
      </c>
      <c r="S300">
        <f t="shared" ca="1" si="119"/>
        <v>29818.741762714395</v>
      </c>
      <c r="T300">
        <f t="shared" ca="1" si="120"/>
        <v>386774.88204386382</v>
      </c>
      <c r="U300">
        <f t="shared" ca="1" si="121"/>
        <v>134472.20900486677</v>
      </c>
      <c r="V300">
        <f t="shared" ca="1" si="122"/>
        <v>252302.67303899705</v>
      </c>
      <c r="X300" s="4">
        <f ca="1">IF(Table2[[#This Row],[Gnder]]="men",1,0)</f>
        <v>1</v>
      </c>
      <c r="Y300" s="5">
        <f ca="1">IF(Table2[[#This Row],[Gnder]]="women",1,0)</f>
        <v>0</v>
      </c>
      <c r="Z300" s="5"/>
      <c r="AA300" s="6"/>
      <c r="AB300" s="5"/>
      <c r="AC300" s="4">
        <f ca="1">IF(Table2[[#This Row],[field of work]]="teaching",1,0)</f>
        <v>0</v>
      </c>
      <c r="AD300" s="5">
        <f ca="1">IF(Table2[[#This Row],[field of work]]="health",1,0)</f>
        <v>0</v>
      </c>
      <c r="AE300" s="5">
        <f ca="1">IF(Table2[[#This Row],[field of work]]="IT",1,0)</f>
        <v>1</v>
      </c>
      <c r="AF300" s="5">
        <f ca="1">IF(Table2[[#This Row],[field of work]]="agriculture",1,0)</f>
        <v>0</v>
      </c>
      <c r="AG300" s="5">
        <f ca="1">IF(Table2[[#This Row],[field of work]]="contruction",1,0)</f>
        <v>0</v>
      </c>
      <c r="AH300" s="5">
        <f ca="1">IF(Table2[[#This Row],[field of work]]="genral work",1,0)</f>
        <v>0</v>
      </c>
      <c r="AI300" s="5"/>
      <c r="AJ300" s="5"/>
      <c r="AK300" s="5"/>
      <c r="AL300" s="5"/>
      <c r="AM300" s="5"/>
      <c r="AN300" s="6"/>
      <c r="AP300" s="16">
        <f t="shared" ca="1" si="114"/>
        <v>34258.380093716485</v>
      </c>
      <c r="AQ300" s="6"/>
      <c r="AR300" s="4">
        <f ca="1">IF(Table2[[#This Row],[Value of a person]]&gt;$AS$6,1,0)</f>
        <v>1</v>
      </c>
      <c r="AS300" s="5"/>
      <c r="AT300" s="5"/>
      <c r="AU300" s="6"/>
      <c r="AV300" s="23">
        <f ca="1">Table2[[#This Row],[Mortage left]]/Table2[[#This Row],[Value of house]]</f>
        <v>0.28741227901900912</v>
      </c>
      <c r="AW300" s="5">
        <f t="shared" ca="1" si="115"/>
        <v>1</v>
      </c>
      <c r="AX300" s="5"/>
      <c r="AY300" s="5"/>
      <c r="AZ300" s="4">
        <f ca="1">IF(Table2[[#This Row],[Area ]]="Area 1",Table2[[#This Row],[income]],0)</f>
        <v>0</v>
      </c>
      <c r="BA300" s="5">
        <f ca="1">IF(Table2[[#This Row],[Area ]]="Area 2",Table2[[#This Row],[income]],0)</f>
        <v>0</v>
      </c>
      <c r="BB300" s="5">
        <f ca="1">IF(Table2[[#This Row],[Area ]]="Area 3",Table2[[#This Row],[income]],0)</f>
        <v>0</v>
      </c>
      <c r="BC300" s="5">
        <f ca="1">IF(Table2[[#This Row],[Area ]]="Area 4",Table2[[#This Row],[income]],0)</f>
        <v>0</v>
      </c>
      <c r="BD300" s="5">
        <f ca="1">IF(Table2[[#This Row],[Area ]]="Area 5",Table2[[#This Row],[income]],0)</f>
        <v>0</v>
      </c>
      <c r="BE300" s="5">
        <f ca="1">IF(Table2[[#This Row],[Area ]]="Area 6",Table2[[#This Row],[income]],0)</f>
        <v>84727</v>
      </c>
      <c r="BF300" s="5">
        <f ca="1">IF(Table2[[#This Row],[Area ]]="Area 7",Table2[[#This Row],[income]],0)</f>
        <v>0</v>
      </c>
      <c r="BG300" s="5">
        <f ca="1">IF(Table2[[#This Row],[Area ]]="Area 8",Table2[[#This Row],[income]],0)</f>
        <v>0</v>
      </c>
      <c r="BH300" s="5">
        <f ca="1">IF(Table2[[#This Row],[Area ]]="Area 9",Table2[[#This Row],[income]],0)</f>
        <v>0</v>
      </c>
      <c r="BI300" s="5">
        <f ca="1">IF(Table2[[#This Row],[Area ]]="Area 10",Table2[[#This Row],[income]],0)</f>
        <v>0</v>
      </c>
      <c r="BJ300" s="5">
        <f ca="1">IF(Table2[[#This Row],[Area ]]="Area 6",Table2[[#This Row],[income]],0)</f>
        <v>84727</v>
      </c>
      <c r="BK300" s="5">
        <f ca="1">IF(Table2[[#This Row],[Area ]]="Area 12",Table2[[#This Row],[income]],0)</f>
        <v>0</v>
      </c>
      <c r="BL300" s="5">
        <f ca="1">IF(Table2[[#This Row],[Area ]]="Area 13",Table2[[#This Row],[income]],0)</f>
        <v>0</v>
      </c>
      <c r="BM300" s="6">
        <f ca="1">IF(Table2[[#This Row],[Area ]]="Area 14",Table2[[#This Row],[income]],0)</f>
        <v>0</v>
      </c>
      <c r="BN300" s="4">
        <f ca="1">IF(Table2[[#This Row],[field of work]]="teaching",Table2[[#This Row],[income]],0)</f>
        <v>0</v>
      </c>
      <c r="BO300" s="5">
        <f ca="1">IF(Table2[[#This Row],[field of work]]="health",Table2[[#This Row],[income]],0)</f>
        <v>0</v>
      </c>
      <c r="BP300" s="5">
        <f ca="1">IF(Table2[[#This Row],[field of work]]="IT",Table2[[#This Row],[income]],0)</f>
        <v>84727</v>
      </c>
      <c r="BQ300" s="5">
        <f ca="1">IF(Table2[[#This Row],[field of work]]="agriculture",Table2[[#This Row],[income]],0)</f>
        <v>0</v>
      </c>
      <c r="BR300" s="5">
        <f ca="1">IF(Table2[[#This Row],[field of work]]="contruction",Table2[[#This Row],[income]],0)</f>
        <v>0</v>
      </c>
      <c r="BS300" s="6">
        <f ca="1">IF(Table2[[#This Row],[field of work]]="genral work",Table2[[#This Row],[income]],0)</f>
        <v>0</v>
      </c>
      <c r="BU300" s="4">
        <f ca="1">IF(Table2[[#This Row],[value of debts]]&gt;Table2[[#This Row],[income]],1,0)</f>
        <v>1</v>
      </c>
      <c r="BV300" s="6"/>
      <c r="BX300" s="4">
        <f ca="1">IF(Table2[[#This Row],[Net worth of person]]&gt;$BY$6,Table2[[#This Row],[age]],0)</f>
        <v>27</v>
      </c>
      <c r="BY300" s="6"/>
    </row>
    <row r="301" spans="2:77" x14ac:dyDescent="0.3">
      <c r="B301">
        <f t="shared" ca="1" si="101"/>
        <v>2</v>
      </c>
      <c r="C301" t="str">
        <f t="shared" ca="1" si="100"/>
        <v>women</v>
      </c>
      <c r="D301">
        <f t="shared" ca="1" si="102"/>
        <v>33</v>
      </c>
      <c r="E301">
        <f t="shared" ca="1" si="103"/>
        <v>4</v>
      </c>
      <c r="F301" t="str">
        <f t="shared" ca="1" si="104"/>
        <v>genral work</v>
      </c>
      <c r="G301">
        <f t="shared" ca="1" si="105"/>
        <v>3</v>
      </c>
      <c r="H301">
        <f t="shared" ca="1" si="106"/>
        <v>0</v>
      </c>
      <c r="I301">
        <f t="shared" ca="1" si="107"/>
        <v>1</v>
      </c>
      <c r="J301">
        <f t="shared" ca="1" si="108"/>
        <v>1</v>
      </c>
      <c r="K301">
        <f t="shared" ca="1" si="109"/>
        <v>33198</v>
      </c>
      <c r="L301">
        <f t="shared" ca="1" si="110"/>
        <v>12</v>
      </c>
      <c r="M301" t="str">
        <f t="shared" ca="1" si="111"/>
        <v>Area 12</v>
      </c>
      <c r="N301">
        <f t="shared" ca="1" si="116"/>
        <v>199188</v>
      </c>
      <c r="O301">
        <f t="shared" ca="1" si="112"/>
        <v>193197.87558123874</v>
      </c>
      <c r="P301">
        <f t="shared" ca="1" si="117"/>
        <v>7452.955043185375</v>
      </c>
      <c r="Q301">
        <f t="shared" ca="1" si="113"/>
        <v>1830</v>
      </c>
      <c r="R301">
        <f t="shared" ca="1" si="118"/>
        <v>52667.559918875391</v>
      </c>
      <c r="S301">
        <f t="shared" ca="1" si="119"/>
        <v>31714.467658257741</v>
      </c>
      <c r="T301">
        <f t="shared" ca="1" si="120"/>
        <v>238355.42270144314</v>
      </c>
      <c r="U301">
        <f t="shared" ca="1" si="121"/>
        <v>247695.43550011414</v>
      </c>
      <c r="V301">
        <f t="shared" ca="1" si="122"/>
        <v>-9340.0127986709995</v>
      </c>
      <c r="X301" s="4">
        <f ca="1">IF(Table2[[#This Row],[Gnder]]="men",1,0)</f>
        <v>0</v>
      </c>
      <c r="Y301" s="5">
        <f ca="1">IF(Table2[[#This Row],[Gnder]]="women",1,0)</f>
        <v>1</v>
      </c>
      <c r="Z301" s="5"/>
      <c r="AA301" s="6"/>
      <c r="AB301" s="5"/>
      <c r="AC301" s="4">
        <f ca="1">IF(Table2[[#This Row],[field of work]]="teaching",1,0)</f>
        <v>0</v>
      </c>
      <c r="AD301" s="5">
        <f ca="1">IF(Table2[[#This Row],[field of work]]="health",1,0)</f>
        <v>0</v>
      </c>
      <c r="AE301" s="5">
        <f ca="1">IF(Table2[[#This Row],[field of work]]="IT",1,0)</f>
        <v>0</v>
      </c>
      <c r="AF301" s="5">
        <f ca="1">IF(Table2[[#This Row],[field of work]]="agriculture",1,0)</f>
        <v>0</v>
      </c>
      <c r="AG301" s="5">
        <f ca="1">IF(Table2[[#This Row],[field of work]]="contruction",1,0)</f>
        <v>0</v>
      </c>
      <c r="AH301" s="5">
        <f ca="1">IF(Table2[[#This Row],[field of work]]="genral work",1,0)</f>
        <v>1</v>
      </c>
      <c r="AI301" s="5"/>
      <c r="AJ301" s="5"/>
      <c r="AK301" s="5"/>
      <c r="AL301" s="5"/>
      <c r="AM301" s="5"/>
      <c r="AN301" s="6"/>
      <c r="AP301" s="16">
        <f t="shared" ca="1" si="114"/>
        <v>7452.955043185375</v>
      </c>
      <c r="AQ301" s="6"/>
      <c r="AR301" s="4">
        <f ca="1">IF(Table2[[#This Row],[Value of a person]]&gt;$AS$6,1,0)</f>
        <v>1</v>
      </c>
      <c r="AS301" s="5"/>
      <c r="AT301" s="5"/>
      <c r="AU301" s="6"/>
      <c r="AV301" s="23">
        <f ca="1">Table2[[#This Row],[Mortage left]]/Table2[[#This Row],[Value of house]]</f>
        <v>0.96992728267384953</v>
      </c>
      <c r="AW301" s="5">
        <f t="shared" ca="1" si="115"/>
        <v>0</v>
      </c>
      <c r="AX301" s="5"/>
      <c r="AY301" s="5"/>
      <c r="AZ301" s="4">
        <f ca="1">IF(Table2[[#This Row],[Area ]]="Area 1",Table2[[#This Row],[income]],0)</f>
        <v>0</v>
      </c>
      <c r="BA301" s="5">
        <f ca="1">IF(Table2[[#This Row],[Area ]]="Area 2",Table2[[#This Row],[income]],0)</f>
        <v>0</v>
      </c>
      <c r="BB301" s="5">
        <f ca="1">IF(Table2[[#This Row],[Area ]]="Area 3",Table2[[#This Row],[income]],0)</f>
        <v>0</v>
      </c>
      <c r="BC301" s="5">
        <f ca="1">IF(Table2[[#This Row],[Area ]]="Area 4",Table2[[#This Row],[income]],0)</f>
        <v>0</v>
      </c>
      <c r="BD301" s="5">
        <f ca="1">IF(Table2[[#This Row],[Area ]]="Area 5",Table2[[#This Row],[income]],0)</f>
        <v>0</v>
      </c>
      <c r="BE301" s="5">
        <f ca="1">IF(Table2[[#This Row],[Area ]]="Area 6",Table2[[#This Row],[income]],0)</f>
        <v>0</v>
      </c>
      <c r="BF301" s="5">
        <f ca="1">IF(Table2[[#This Row],[Area ]]="Area 7",Table2[[#This Row],[income]],0)</f>
        <v>0</v>
      </c>
      <c r="BG301" s="5">
        <f ca="1">IF(Table2[[#This Row],[Area ]]="Area 8",Table2[[#This Row],[income]],0)</f>
        <v>0</v>
      </c>
      <c r="BH301" s="5">
        <f ca="1">IF(Table2[[#This Row],[Area ]]="Area 9",Table2[[#This Row],[income]],0)</f>
        <v>0</v>
      </c>
      <c r="BI301" s="5">
        <f ca="1">IF(Table2[[#This Row],[Area ]]="Area 10",Table2[[#This Row],[income]],0)</f>
        <v>0</v>
      </c>
      <c r="BJ301" s="5">
        <f ca="1">IF(Table2[[#This Row],[Area ]]="Area 6",Table2[[#This Row],[income]],0)</f>
        <v>0</v>
      </c>
      <c r="BK301" s="5">
        <f ca="1">IF(Table2[[#This Row],[Area ]]="Area 12",Table2[[#This Row],[income]],0)</f>
        <v>33198</v>
      </c>
      <c r="BL301" s="5">
        <f ca="1">IF(Table2[[#This Row],[Area ]]="Area 13",Table2[[#This Row],[income]],0)</f>
        <v>0</v>
      </c>
      <c r="BM301" s="6">
        <f ca="1">IF(Table2[[#This Row],[Area ]]="Area 14",Table2[[#This Row],[income]],0)</f>
        <v>0</v>
      </c>
      <c r="BN301" s="4">
        <f ca="1">IF(Table2[[#This Row],[field of work]]="teaching",Table2[[#This Row],[income]],0)</f>
        <v>0</v>
      </c>
      <c r="BO301" s="5">
        <f ca="1">IF(Table2[[#This Row],[field of work]]="health",Table2[[#This Row],[income]],0)</f>
        <v>0</v>
      </c>
      <c r="BP301" s="5">
        <f ca="1">IF(Table2[[#This Row],[field of work]]="IT",Table2[[#This Row],[income]],0)</f>
        <v>0</v>
      </c>
      <c r="BQ301" s="5">
        <f ca="1">IF(Table2[[#This Row],[field of work]]="agriculture",Table2[[#This Row],[income]],0)</f>
        <v>0</v>
      </c>
      <c r="BR301" s="5">
        <f ca="1">IF(Table2[[#This Row],[field of work]]="contruction",Table2[[#This Row],[income]],0)</f>
        <v>0</v>
      </c>
      <c r="BS301" s="6">
        <f ca="1">IF(Table2[[#This Row],[field of work]]="genral work",Table2[[#This Row],[income]],0)</f>
        <v>33198</v>
      </c>
      <c r="BU301" s="4">
        <f ca="1">IF(Table2[[#This Row],[value of debts]]&gt;Table2[[#This Row],[income]],1,0)</f>
        <v>1</v>
      </c>
      <c r="BV301" s="6"/>
      <c r="BX301" s="4">
        <f ca="1">IF(Table2[[#This Row],[Net worth of person]]&gt;$BY$6,Table2[[#This Row],[age]],0)</f>
        <v>0</v>
      </c>
      <c r="BY301" s="6"/>
    </row>
    <row r="302" spans="2:77" x14ac:dyDescent="0.3">
      <c r="B302">
        <f t="shared" ca="1" si="101"/>
        <v>1</v>
      </c>
      <c r="C302" t="str">
        <f t="shared" ca="1" si="100"/>
        <v>men</v>
      </c>
      <c r="D302">
        <f t="shared" ca="1" si="102"/>
        <v>35</v>
      </c>
      <c r="E302">
        <f t="shared" ca="1" si="103"/>
        <v>3</v>
      </c>
      <c r="F302" t="str">
        <f t="shared" ca="1" si="104"/>
        <v>teaching</v>
      </c>
      <c r="G302">
        <f t="shared" ca="1" si="105"/>
        <v>5</v>
      </c>
      <c r="H302">
        <f t="shared" ca="1" si="106"/>
        <v>0</v>
      </c>
      <c r="I302">
        <f t="shared" ca="1" si="107"/>
        <v>1</v>
      </c>
      <c r="J302">
        <f t="shared" ca="1" si="108"/>
        <v>1</v>
      </c>
      <c r="K302">
        <f t="shared" ca="1" si="109"/>
        <v>84594</v>
      </c>
      <c r="L302">
        <f t="shared" ca="1" si="110"/>
        <v>6</v>
      </c>
      <c r="M302" t="str">
        <f t="shared" ca="1" si="111"/>
        <v>Area 6</v>
      </c>
      <c r="N302">
        <f t="shared" ca="1" si="116"/>
        <v>422970</v>
      </c>
      <c r="O302">
        <f t="shared" ca="1" si="112"/>
        <v>368577.86617755174</v>
      </c>
      <c r="P302">
        <f t="shared" ca="1" si="117"/>
        <v>61917.717219526909</v>
      </c>
      <c r="Q302">
        <f t="shared" ca="1" si="113"/>
        <v>8417</v>
      </c>
      <c r="R302">
        <f t="shared" ca="1" si="118"/>
        <v>165222.78844295052</v>
      </c>
      <c r="S302">
        <f t="shared" ca="1" si="119"/>
        <v>119741.55611951044</v>
      </c>
      <c r="T302">
        <f t="shared" ca="1" si="120"/>
        <v>604629.27333903732</v>
      </c>
      <c r="U302">
        <f t="shared" ca="1" si="121"/>
        <v>542217.65462050226</v>
      </c>
      <c r="V302">
        <f t="shared" ca="1" si="122"/>
        <v>62411.618718535057</v>
      </c>
      <c r="X302" s="4">
        <f ca="1">IF(Table2[[#This Row],[Gnder]]="men",1,0)</f>
        <v>1</v>
      </c>
      <c r="Y302" s="5">
        <f ca="1">IF(Table2[[#This Row],[Gnder]]="women",1,0)</f>
        <v>0</v>
      </c>
      <c r="Z302" s="5"/>
      <c r="AA302" s="6"/>
      <c r="AB302" s="5"/>
      <c r="AC302" s="4">
        <f ca="1">IF(Table2[[#This Row],[field of work]]="teaching",1,0)</f>
        <v>1</v>
      </c>
      <c r="AD302" s="5">
        <f ca="1">IF(Table2[[#This Row],[field of work]]="health",1,0)</f>
        <v>0</v>
      </c>
      <c r="AE302" s="5">
        <f ca="1">IF(Table2[[#This Row],[field of work]]="IT",1,0)</f>
        <v>0</v>
      </c>
      <c r="AF302" s="5">
        <f ca="1">IF(Table2[[#This Row],[field of work]]="agriculture",1,0)</f>
        <v>0</v>
      </c>
      <c r="AG302" s="5">
        <f ca="1">IF(Table2[[#This Row],[field of work]]="contruction",1,0)</f>
        <v>0</v>
      </c>
      <c r="AH302" s="5">
        <f ca="1">IF(Table2[[#This Row],[field of work]]="genral work",1,0)</f>
        <v>0</v>
      </c>
      <c r="AI302" s="5"/>
      <c r="AJ302" s="5"/>
      <c r="AK302" s="5"/>
      <c r="AL302" s="5"/>
      <c r="AM302" s="5"/>
      <c r="AN302" s="6"/>
      <c r="AP302" s="16">
        <f t="shared" ca="1" si="114"/>
        <v>61917.717219526909</v>
      </c>
      <c r="AQ302" s="6"/>
      <c r="AR302" s="4">
        <f ca="1">IF(Table2[[#This Row],[Value of a person]]&gt;$AS$6,1,0)</f>
        <v>1</v>
      </c>
      <c r="AS302" s="5"/>
      <c r="AT302" s="5"/>
      <c r="AU302" s="6"/>
      <c r="AV302" s="23">
        <f ca="1">Table2[[#This Row],[Mortage left]]/Table2[[#This Row],[Value of house]]</f>
        <v>0.87140427495461081</v>
      </c>
      <c r="AW302" s="5">
        <f t="shared" ca="1" si="115"/>
        <v>0</v>
      </c>
      <c r="AX302" s="5"/>
      <c r="AY302" s="5"/>
      <c r="AZ302" s="4">
        <f ca="1">IF(Table2[[#This Row],[Area ]]="Area 1",Table2[[#This Row],[income]],0)</f>
        <v>0</v>
      </c>
      <c r="BA302" s="5">
        <f ca="1">IF(Table2[[#This Row],[Area ]]="Area 2",Table2[[#This Row],[income]],0)</f>
        <v>0</v>
      </c>
      <c r="BB302" s="5">
        <f ca="1">IF(Table2[[#This Row],[Area ]]="Area 3",Table2[[#This Row],[income]],0)</f>
        <v>0</v>
      </c>
      <c r="BC302" s="5">
        <f ca="1">IF(Table2[[#This Row],[Area ]]="Area 4",Table2[[#This Row],[income]],0)</f>
        <v>0</v>
      </c>
      <c r="BD302" s="5">
        <f ca="1">IF(Table2[[#This Row],[Area ]]="Area 5",Table2[[#This Row],[income]],0)</f>
        <v>0</v>
      </c>
      <c r="BE302" s="5">
        <f ca="1">IF(Table2[[#This Row],[Area ]]="Area 6",Table2[[#This Row],[income]],0)</f>
        <v>84594</v>
      </c>
      <c r="BF302" s="5">
        <f ca="1">IF(Table2[[#This Row],[Area ]]="Area 7",Table2[[#This Row],[income]],0)</f>
        <v>0</v>
      </c>
      <c r="BG302" s="5">
        <f ca="1">IF(Table2[[#This Row],[Area ]]="Area 8",Table2[[#This Row],[income]],0)</f>
        <v>0</v>
      </c>
      <c r="BH302" s="5">
        <f ca="1">IF(Table2[[#This Row],[Area ]]="Area 9",Table2[[#This Row],[income]],0)</f>
        <v>0</v>
      </c>
      <c r="BI302" s="5">
        <f ca="1">IF(Table2[[#This Row],[Area ]]="Area 10",Table2[[#This Row],[income]],0)</f>
        <v>0</v>
      </c>
      <c r="BJ302" s="5">
        <f ca="1">IF(Table2[[#This Row],[Area ]]="Area 6",Table2[[#This Row],[income]],0)</f>
        <v>84594</v>
      </c>
      <c r="BK302" s="5">
        <f ca="1">IF(Table2[[#This Row],[Area ]]="Area 12",Table2[[#This Row],[income]],0)</f>
        <v>0</v>
      </c>
      <c r="BL302" s="5">
        <f ca="1">IF(Table2[[#This Row],[Area ]]="Area 13",Table2[[#This Row],[income]],0)</f>
        <v>0</v>
      </c>
      <c r="BM302" s="6">
        <f ca="1">IF(Table2[[#This Row],[Area ]]="Area 14",Table2[[#This Row],[income]],0)</f>
        <v>0</v>
      </c>
      <c r="BN302" s="4">
        <f ca="1">IF(Table2[[#This Row],[field of work]]="teaching",Table2[[#This Row],[income]],0)</f>
        <v>84594</v>
      </c>
      <c r="BO302" s="5">
        <f ca="1">IF(Table2[[#This Row],[field of work]]="health",Table2[[#This Row],[income]],0)</f>
        <v>0</v>
      </c>
      <c r="BP302" s="5">
        <f ca="1">IF(Table2[[#This Row],[field of work]]="IT",Table2[[#This Row],[income]],0)</f>
        <v>0</v>
      </c>
      <c r="BQ302" s="5">
        <f ca="1">IF(Table2[[#This Row],[field of work]]="agriculture",Table2[[#This Row],[income]],0)</f>
        <v>0</v>
      </c>
      <c r="BR302" s="5">
        <f ca="1">IF(Table2[[#This Row],[field of work]]="contruction",Table2[[#This Row],[income]],0)</f>
        <v>0</v>
      </c>
      <c r="BS302" s="6">
        <f ca="1">IF(Table2[[#This Row],[field of work]]="genral work",Table2[[#This Row],[income]],0)</f>
        <v>0</v>
      </c>
      <c r="BU302" s="4">
        <f ca="1">IF(Table2[[#This Row],[value of debts]]&gt;Table2[[#This Row],[income]],1,0)</f>
        <v>1</v>
      </c>
      <c r="BV302" s="6"/>
      <c r="BX302" s="4">
        <f ca="1">IF(Table2[[#This Row],[Net worth of person]]&gt;$BY$6,Table2[[#This Row],[age]],0)</f>
        <v>0</v>
      </c>
      <c r="BY302" s="6"/>
    </row>
    <row r="303" spans="2:77" x14ac:dyDescent="0.3">
      <c r="B303">
        <f t="shared" ca="1" si="101"/>
        <v>1</v>
      </c>
      <c r="C303" t="str">
        <f t="shared" ca="1" si="100"/>
        <v>men</v>
      </c>
      <c r="D303">
        <f t="shared" ca="1" si="102"/>
        <v>32</v>
      </c>
      <c r="E303">
        <f t="shared" ca="1" si="103"/>
        <v>1</v>
      </c>
      <c r="F303" t="str">
        <f t="shared" ca="1" si="104"/>
        <v>health</v>
      </c>
      <c r="G303">
        <f t="shared" ca="1" si="105"/>
        <v>4</v>
      </c>
      <c r="H303">
        <f t="shared" ca="1" si="106"/>
        <v>0</v>
      </c>
      <c r="I303">
        <f t="shared" ca="1" si="107"/>
        <v>0</v>
      </c>
      <c r="J303">
        <f t="shared" ca="1" si="108"/>
        <v>1</v>
      </c>
      <c r="K303">
        <f t="shared" ca="1" si="109"/>
        <v>69086</v>
      </c>
      <c r="L303">
        <f t="shared" ca="1" si="110"/>
        <v>2</v>
      </c>
      <c r="M303" t="str">
        <f t="shared" ca="1" si="111"/>
        <v>Area 2</v>
      </c>
      <c r="N303">
        <f t="shared" ca="1" si="116"/>
        <v>276344</v>
      </c>
      <c r="O303">
        <f t="shared" ca="1" si="112"/>
        <v>267389.75639316509</v>
      </c>
      <c r="P303">
        <f t="shared" ca="1" si="117"/>
        <v>41642.046477667078</v>
      </c>
      <c r="Q303">
        <f t="shared" ca="1" si="113"/>
        <v>8278</v>
      </c>
      <c r="R303">
        <f t="shared" ca="1" si="118"/>
        <v>4183.3768989136506</v>
      </c>
      <c r="S303">
        <f t="shared" ca="1" si="119"/>
        <v>103618.2224664659</v>
      </c>
      <c r="T303">
        <f t="shared" ca="1" si="120"/>
        <v>421604.26894413296</v>
      </c>
      <c r="U303">
        <f t="shared" ca="1" si="121"/>
        <v>279851.13329207874</v>
      </c>
      <c r="V303">
        <f t="shared" ca="1" si="122"/>
        <v>141753.13565205422</v>
      </c>
      <c r="X303" s="4">
        <f ca="1">IF(Table2[[#This Row],[Gnder]]="men",1,0)</f>
        <v>1</v>
      </c>
      <c r="Y303" s="5">
        <f ca="1">IF(Table2[[#This Row],[Gnder]]="women",1,0)</f>
        <v>0</v>
      </c>
      <c r="Z303" s="5"/>
      <c r="AA303" s="6"/>
      <c r="AB303" s="5"/>
      <c r="AC303" s="4">
        <f ca="1">IF(Table2[[#This Row],[field of work]]="teaching",1,0)</f>
        <v>0</v>
      </c>
      <c r="AD303" s="5">
        <f ca="1">IF(Table2[[#This Row],[field of work]]="health",1,0)</f>
        <v>1</v>
      </c>
      <c r="AE303" s="5">
        <f ca="1">IF(Table2[[#This Row],[field of work]]="IT",1,0)</f>
        <v>0</v>
      </c>
      <c r="AF303" s="5">
        <f ca="1">IF(Table2[[#This Row],[field of work]]="agriculture",1,0)</f>
        <v>0</v>
      </c>
      <c r="AG303" s="5">
        <f ca="1">IF(Table2[[#This Row],[field of work]]="contruction",1,0)</f>
        <v>0</v>
      </c>
      <c r="AH303" s="5">
        <f ca="1">IF(Table2[[#This Row],[field of work]]="genral work",1,0)</f>
        <v>0</v>
      </c>
      <c r="AI303" s="5"/>
      <c r="AJ303" s="5"/>
      <c r="AK303" s="5"/>
      <c r="AL303" s="5"/>
      <c r="AM303" s="5"/>
      <c r="AN303" s="6"/>
      <c r="AP303" s="16">
        <f t="shared" ca="1" si="114"/>
        <v>41642.046477667078</v>
      </c>
      <c r="AQ303" s="6"/>
      <c r="AR303" s="4">
        <f ca="1">IF(Table2[[#This Row],[Value of a person]]&gt;$AS$6,1,0)</f>
        <v>1</v>
      </c>
      <c r="AS303" s="5"/>
      <c r="AT303" s="5"/>
      <c r="AU303" s="6"/>
      <c r="AV303" s="23">
        <f ca="1">Table2[[#This Row],[Mortage left]]/Table2[[#This Row],[Value of house]]</f>
        <v>0.96759747413790453</v>
      </c>
      <c r="AW303" s="5">
        <f t="shared" ca="1" si="115"/>
        <v>0</v>
      </c>
      <c r="AX303" s="5"/>
      <c r="AY303" s="5"/>
      <c r="AZ303" s="4">
        <f ca="1">IF(Table2[[#This Row],[Area ]]="Area 1",Table2[[#This Row],[income]],0)</f>
        <v>0</v>
      </c>
      <c r="BA303" s="5">
        <f ca="1">IF(Table2[[#This Row],[Area ]]="Area 2",Table2[[#This Row],[income]],0)</f>
        <v>69086</v>
      </c>
      <c r="BB303" s="5">
        <f ca="1">IF(Table2[[#This Row],[Area ]]="Area 3",Table2[[#This Row],[income]],0)</f>
        <v>0</v>
      </c>
      <c r="BC303" s="5">
        <f ca="1">IF(Table2[[#This Row],[Area ]]="Area 4",Table2[[#This Row],[income]],0)</f>
        <v>0</v>
      </c>
      <c r="BD303" s="5">
        <f ca="1">IF(Table2[[#This Row],[Area ]]="Area 5",Table2[[#This Row],[income]],0)</f>
        <v>0</v>
      </c>
      <c r="BE303" s="5">
        <f ca="1">IF(Table2[[#This Row],[Area ]]="Area 6",Table2[[#This Row],[income]],0)</f>
        <v>0</v>
      </c>
      <c r="BF303" s="5">
        <f ca="1">IF(Table2[[#This Row],[Area ]]="Area 7",Table2[[#This Row],[income]],0)</f>
        <v>0</v>
      </c>
      <c r="BG303" s="5">
        <f ca="1">IF(Table2[[#This Row],[Area ]]="Area 8",Table2[[#This Row],[income]],0)</f>
        <v>0</v>
      </c>
      <c r="BH303" s="5">
        <f ca="1">IF(Table2[[#This Row],[Area ]]="Area 9",Table2[[#This Row],[income]],0)</f>
        <v>0</v>
      </c>
      <c r="BI303" s="5">
        <f ca="1">IF(Table2[[#This Row],[Area ]]="Area 10",Table2[[#This Row],[income]],0)</f>
        <v>0</v>
      </c>
      <c r="BJ303" s="5">
        <f ca="1">IF(Table2[[#This Row],[Area ]]="Area 6",Table2[[#This Row],[income]],0)</f>
        <v>0</v>
      </c>
      <c r="BK303" s="5">
        <f ca="1">IF(Table2[[#This Row],[Area ]]="Area 12",Table2[[#This Row],[income]],0)</f>
        <v>0</v>
      </c>
      <c r="BL303" s="5">
        <f ca="1">IF(Table2[[#This Row],[Area ]]="Area 13",Table2[[#This Row],[income]],0)</f>
        <v>0</v>
      </c>
      <c r="BM303" s="6">
        <f ca="1">IF(Table2[[#This Row],[Area ]]="Area 14",Table2[[#This Row],[income]],0)</f>
        <v>0</v>
      </c>
      <c r="BN303" s="4">
        <f ca="1">IF(Table2[[#This Row],[field of work]]="teaching",Table2[[#This Row],[income]],0)</f>
        <v>0</v>
      </c>
      <c r="BO303" s="5">
        <f ca="1">IF(Table2[[#This Row],[field of work]]="health",Table2[[#This Row],[income]],0)</f>
        <v>69086</v>
      </c>
      <c r="BP303" s="5">
        <f ca="1">IF(Table2[[#This Row],[field of work]]="IT",Table2[[#This Row],[income]],0)</f>
        <v>0</v>
      </c>
      <c r="BQ303" s="5">
        <f ca="1">IF(Table2[[#This Row],[field of work]]="agriculture",Table2[[#This Row],[income]],0)</f>
        <v>0</v>
      </c>
      <c r="BR303" s="5">
        <f ca="1">IF(Table2[[#This Row],[field of work]]="contruction",Table2[[#This Row],[income]],0)</f>
        <v>0</v>
      </c>
      <c r="BS303" s="6">
        <f ca="1">IF(Table2[[#This Row],[field of work]]="genral work",Table2[[#This Row],[income]],0)</f>
        <v>0</v>
      </c>
      <c r="BU303" s="4">
        <f ca="1">IF(Table2[[#This Row],[value of debts]]&gt;Table2[[#This Row],[income]],1,0)</f>
        <v>1</v>
      </c>
      <c r="BV303" s="6"/>
      <c r="BX303" s="4">
        <f ca="1">IF(Table2[[#This Row],[Net worth of person]]&gt;$BY$6,Table2[[#This Row],[age]],0)</f>
        <v>32</v>
      </c>
      <c r="BY303" s="6"/>
    </row>
    <row r="304" spans="2:77" x14ac:dyDescent="0.3">
      <c r="B304">
        <f t="shared" ca="1" si="101"/>
        <v>1</v>
      </c>
      <c r="C304" t="str">
        <f t="shared" ca="1" si="100"/>
        <v>men</v>
      </c>
      <c r="D304">
        <f t="shared" ca="1" si="102"/>
        <v>25</v>
      </c>
      <c r="E304">
        <f t="shared" ca="1" si="103"/>
        <v>2</v>
      </c>
      <c r="F304" t="str">
        <f t="shared" ca="1" si="104"/>
        <v>IT</v>
      </c>
      <c r="G304">
        <f t="shared" ca="1" si="105"/>
        <v>3</v>
      </c>
      <c r="H304">
        <f t="shared" ca="1" si="106"/>
        <v>0</v>
      </c>
      <c r="I304">
        <f t="shared" ca="1" si="107"/>
        <v>3</v>
      </c>
      <c r="J304">
        <f t="shared" ca="1" si="108"/>
        <v>1</v>
      </c>
      <c r="K304">
        <f t="shared" ca="1" si="109"/>
        <v>67218</v>
      </c>
      <c r="L304">
        <f t="shared" ca="1" si="110"/>
        <v>6</v>
      </c>
      <c r="M304" t="str">
        <f t="shared" ca="1" si="111"/>
        <v>Area 6</v>
      </c>
      <c r="N304">
        <f t="shared" ca="1" si="116"/>
        <v>268872</v>
      </c>
      <c r="O304">
        <f t="shared" ca="1" si="112"/>
        <v>244778.50638898896</v>
      </c>
      <c r="P304">
        <f t="shared" ca="1" si="117"/>
        <v>52156.689802886976</v>
      </c>
      <c r="Q304">
        <f t="shared" ca="1" si="113"/>
        <v>51250</v>
      </c>
      <c r="R304">
        <f t="shared" ca="1" si="118"/>
        <v>98703.863896600436</v>
      </c>
      <c r="S304">
        <f t="shared" ca="1" si="119"/>
        <v>73817.383233560977</v>
      </c>
      <c r="T304">
        <f t="shared" ca="1" si="120"/>
        <v>394846.07303644798</v>
      </c>
      <c r="U304">
        <f t="shared" ca="1" si="121"/>
        <v>394732.37028558936</v>
      </c>
      <c r="V304">
        <f t="shared" ca="1" si="122"/>
        <v>113.70275085861795</v>
      </c>
      <c r="X304" s="4">
        <f ca="1">IF(Table2[[#This Row],[Gnder]]="men",1,0)</f>
        <v>1</v>
      </c>
      <c r="Y304" s="5">
        <f ca="1">IF(Table2[[#This Row],[Gnder]]="women",1,0)</f>
        <v>0</v>
      </c>
      <c r="Z304" s="5"/>
      <c r="AA304" s="6"/>
      <c r="AB304" s="5"/>
      <c r="AC304" s="4">
        <f ca="1">IF(Table2[[#This Row],[field of work]]="teaching",1,0)</f>
        <v>0</v>
      </c>
      <c r="AD304" s="5">
        <f ca="1">IF(Table2[[#This Row],[field of work]]="health",1,0)</f>
        <v>0</v>
      </c>
      <c r="AE304" s="5">
        <f ca="1">IF(Table2[[#This Row],[field of work]]="IT",1,0)</f>
        <v>1</v>
      </c>
      <c r="AF304" s="5">
        <f ca="1">IF(Table2[[#This Row],[field of work]]="agriculture",1,0)</f>
        <v>0</v>
      </c>
      <c r="AG304" s="5">
        <f ca="1">IF(Table2[[#This Row],[field of work]]="contruction",1,0)</f>
        <v>0</v>
      </c>
      <c r="AH304" s="5">
        <f ca="1">IF(Table2[[#This Row],[field of work]]="genral work",1,0)</f>
        <v>0</v>
      </c>
      <c r="AI304" s="5"/>
      <c r="AJ304" s="5"/>
      <c r="AK304" s="5"/>
      <c r="AL304" s="5"/>
      <c r="AM304" s="5"/>
      <c r="AN304" s="6"/>
      <c r="AP304" s="16">
        <f t="shared" ca="1" si="114"/>
        <v>52156.689802886976</v>
      </c>
      <c r="AQ304" s="6"/>
      <c r="AR304" s="4">
        <f ca="1">IF(Table2[[#This Row],[Value of a person]]&gt;$AS$6,1,0)</f>
        <v>1</v>
      </c>
      <c r="AS304" s="5"/>
      <c r="AT304" s="5"/>
      <c r="AU304" s="6"/>
      <c r="AV304" s="23">
        <f ca="1">Table2[[#This Row],[Mortage left]]/Table2[[#This Row],[Value of house]]</f>
        <v>0.91039046977368021</v>
      </c>
      <c r="AW304" s="5">
        <f t="shared" ca="1" si="115"/>
        <v>0</v>
      </c>
      <c r="AX304" s="5"/>
      <c r="AY304" s="5"/>
      <c r="AZ304" s="4">
        <f ca="1">IF(Table2[[#This Row],[Area ]]="Area 1",Table2[[#This Row],[income]],0)</f>
        <v>0</v>
      </c>
      <c r="BA304" s="5">
        <f ca="1">IF(Table2[[#This Row],[Area ]]="Area 2",Table2[[#This Row],[income]],0)</f>
        <v>0</v>
      </c>
      <c r="BB304" s="5">
        <f ca="1">IF(Table2[[#This Row],[Area ]]="Area 3",Table2[[#This Row],[income]],0)</f>
        <v>0</v>
      </c>
      <c r="BC304" s="5">
        <f ca="1">IF(Table2[[#This Row],[Area ]]="Area 4",Table2[[#This Row],[income]],0)</f>
        <v>0</v>
      </c>
      <c r="BD304" s="5">
        <f ca="1">IF(Table2[[#This Row],[Area ]]="Area 5",Table2[[#This Row],[income]],0)</f>
        <v>0</v>
      </c>
      <c r="BE304" s="5">
        <f ca="1">IF(Table2[[#This Row],[Area ]]="Area 6",Table2[[#This Row],[income]],0)</f>
        <v>67218</v>
      </c>
      <c r="BF304" s="5">
        <f ca="1">IF(Table2[[#This Row],[Area ]]="Area 7",Table2[[#This Row],[income]],0)</f>
        <v>0</v>
      </c>
      <c r="BG304" s="5">
        <f ca="1">IF(Table2[[#This Row],[Area ]]="Area 8",Table2[[#This Row],[income]],0)</f>
        <v>0</v>
      </c>
      <c r="BH304" s="5">
        <f ca="1">IF(Table2[[#This Row],[Area ]]="Area 9",Table2[[#This Row],[income]],0)</f>
        <v>0</v>
      </c>
      <c r="BI304" s="5">
        <f ca="1">IF(Table2[[#This Row],[Area ]]="Area 10",Table2[[#This Row],[income]],0)</f>
        <v>0</v>
      </c>
      <c r="BJ304" s="5">
        <f ca="1">IF(Table2[[#This Row],[Area ]]="Area 6",Table2[[#This Row],[income]],0)</f>
        <v>67218</v>
      </c>
      <c r="BK304" s="5">
        <f ca="1">IF(Table2[[#This Row],[Area ]]="Area 12",Table2[[#This Row],[income]],0)</f>
        <v>0</v>
      </c>
      <c r="BL304" s="5">
        <f ca="1">IF(Table2[[#This Row],[Area ]]="Area 13",Table2[[#This Row],[income]],0)</f>
        <v>0</v>
      </c>
      <c r="BM304" s="6">
        <f ca="1">IF(Table2[[#This Row],[Area ]]="Area 14",Table2[[#This Row],[income]],0)</f>
        <v>0</v>
      </c>
      <c r="BN304" s="4">
        <f ca="1">IF(Table2[[#This Row],[field of work]]="teaching",Table2[[#This Row],[income]],0)</f>
        <v>0</v>
      </c>
      <c r="BO304" s="5">
        <f ca="1">IF(Table2[[#This Row],[field of work]]="health",Table2[[#This Row],[income]],0)</f>
        <v>0</v>
      </c>
      <c r="BP304" s="5">
        <f ca="1">IF(Table2[[#This Row],[field of work]]="IT",Table2[[#This Row],[income]],0)</f>
        <v>67218</v>
      </c>
      <c r="BQ304" s="5">
        <f ca="1">IF(Table2[[#This Row],[field of work]]="agriculture",Table2[[#This Row],[income]],0)</f>
        <v>0</v>
      </c>
      <c r="BR304" s="5">
        <f ca="1">IF(Table2[[#This Row],[field of work]]="contruction",Table2[[#This Row],[income]],0)</f>
        <v>0</v>
      </c>
      <c r="BS304" s="6">
        <f ca="1">IF(Table2[[#This Row],[field of work]]="genral work",Table2[[#This Row],[income]],0)</f>
        <v>0</v>
      </c>
      <c r="BU304" s="4">
        <f ca="1">IF(Table2[[#This Row],[value of debts]]&gt;Table2[[#This Row],[income]],1,0)</f>
        <v>1</v>
      </c>
      <c r="BV304" s="6"/>
      <c r="BX304" s="4">
        <f ca="1">IF(Table2[[#This Row],[Net worth of person]]&gt;$BY$6,Table2[[#This Row],[age]],0)</f>
        <v>0</v>
      </c>
      <c r="BY304" s="6"/>
    </row>
    <row r="305" spans="2:77" x14ac:dyDescent="0.3">
      <c r="B305">
        <f t="shared" ca="1" si="101"/>
        <v>2</v>
      </c>
      <c r="C305" t="str">
        <f t="shared" ca="1" si="100"/>
        <v>women</v>
      </c>
      <c r="D305">
        <f t="shared" ca="1" si="102"/>
        <v>42</v>
      </c>
      <c r="E305">
        <f t="shared" ca="1" si="103"/>
        <v>3</v>
      </c>
      <c r="F305" t="str">
        <f t="shared" ca="1" si="104"/>
        <v>teaching</v>
      </c>
      <c r="G305">
        <f t="shared" ca="1" si="105"/>
        <v>1</v>
      </c>
      <c r="H305">
        <f t="shared" ca="1" si="106"/>
        <v>0</v>
      </c>
      <c r="I305">
        <f t="shared" ca="1" si="107"/>
        <v>1</v>
      </c>
      <c r="J305">
        <f t="shared" ca="1" si="108"/>
        <v>2</v>
      </c>
      <c r="K305">
        <f t="shared" ca="1" si="109"/>
        <v>62029</v>
      </c>
      <c r="L305">
        <f t="shared" ca="1" si="110"/>
        <v>9</v>
      </c>
      <c r="M305" t="str">
        <f t="shared" ca="1" si="111"/>
        <v>Area 9</v>
      </c>
      <c r="N305">
        <f t="shared" ca="1" si="116"/>
        <v>372174</v>
      </c>
      <c r="O305">
        <f t="shared" ca="1" si="112"/>
        <v>95575.33755581759</v>
      </c>
      <c r="P305">
        <f t="shared" ca="1" si="117"/>
        <v>69436.088948857679</v>
      </c>
      <c r="Q305">
        <f t="shared" ca="1" si="113"/>
        <v>4288</v>
      </c>
      <c r="R305">
        <f t="shared" ca="1" si="118"/>
        <v>117351.73382061945</v>
      </c>
      <c r="S305">
        <f t="shared" ca="1" si="119"/>
        <v>24110.304269216911</v>
      </c>
      <c r="T305">
        <f t="shared" ca="1" si="120"/>
        <v>465720.39321807458</v>
      </c>
      <c r="U305">
        <f t="shared" ca="1" si="121"/>
        <v>217215.07137643703</v>
      </c>
      <c r="V305">
        <f t="shared" ca="1" si="122"/>
        <v>248505.32184163755</v>
      </c>
      <c r="X305" s="4">
        <f ca="1">IF(Table2[[#This Row],[Gnder]]="men",1,0)</f>
        <v>0</v>
      </c>
      <c r="Y305" s="5">
        <f ca="1">IF(Table2[[#This Row],[Gnder]]="women",1,0)</f>
        <v>1</v>
      </c>
      <c r="Z305" s="5"/>
      <c r="AA305" s="6"/>
      <c r="AB305" s="5"/>
      <c r="AC305" s="4">
        <f ca="1">IF(Table2[[#This Row],[field of work]]="teaching",1,0)</f>
        <v>1</v>
      </c>
      <c r="AD305" s="5">
        <f ca="1">IF(Table2[[#This Row],[field of work]]="health",1,0)</f>
        <v>0</v>
      </c>
      <c r="AE305" s="5">
        <f ca="1">IF(Table2[[#This Row],[field of work]]="IT",1,0)</f>
        <v>0</v>
      </c>
      <c r="AF305" s="5">
        <f ca="1">IF(Table2[[#This Row],[field of work]]="agriculture",1,0)</f>
        <v>0</v>
      </c>
      <c r="AG305" s="5">
        <f ca="1">IF(Table2[[#This Row],[field of work]]="contruction",1,0)</f>
        <v>0</v>
      </c>
      <c r="AH305" s="5">
        <f ca="1">IF(Table2[[#This Row],[field of work]]="genral work",1,0)</f>
        <v>0</v>
      </c>
      <c r="AI305" s="5"/>
      <c r="AJ305" s="5"/>
      <c r="AK305" s="5"/>
      <c r="AL305" s="5"/>
      <c r="AM305" s="5"/>
      <c r="AN305" s="6"/>
      <c r="AP305" s="16">
        <f t="shared" ca="1" si="114"/>
        <v>34718.04447442884</v>
      </c>
      <c r="AQ305" s="6"/>
      <c r="AR305" s="4">
        <f ca="1">IF(Table2[[#This Row],[Value of a person]]&gt;$AS$6,1,0)</f>
        <v>1</v>
      </c>
      <c r="AS305" s="5"/>
      <c r="AT305" s="5"/>
      <c r="AU305" s="6"/>
      <c r="AV305" s="23">
        <f ca="1">Table2[[#This Row],[Mortage left]]/Table2[[#This Row],[Value of house]]</f>
        <v>0.25680283296473583</v>
      </c>
      <c r="AW305" s="5">
        <f t="shared" ca="1" si="115"/>
        <v>1</v>
      </c>
      <c r="AX305" s="5"/>
      <c r="AY305" s="5"/>
      <c r="AZ305" s="4">
        <f ca="1">IF(Table2[[#This Row],[Area ]]="Area 1",Table2[[#This Row],[income]],0)</f>
        <v>0</v>
      </c>
      <c r="BA305" s="5">
        <f ca="1">IF(Table2[[#This Row],[Area ]]="Area 2",Table2[[#This Row],[income]],0)</f>
        <v>0</v>
      </c>
      <c r="BB305" s="5">
        <f ca="1">IF(Table2[[#This Row],[Area ]]="Area 3",Table2[[#This Row],[income]],0)</f>
        <v>0</v>
      </c>
      <c r="BC305" s="5">
        <f ca="1">IF(Table2[[#This Row],[Area ]]="Area 4",Table2[[#This Row],[income]],0)</f>
        <v>0</v>
      </c>
      <c r="BD305" s="5">
        <f ca="1">IF(Table2[[#This Row],[Area ]]="Area 5",Table2[[#This Row],[income]],0)</f>
        <v>0</v>
      </c>
      <c r="BE305" s="5">
        <f ca="1">IF(Table2[[#This Row],[Area ]]="Area 6",Table2[[#This Row],[income]],0)</f>
        <v>0</v>
      </c>
      <c r="BF305" s="5">
        <f ca="1">IF(Table2[[#This Row],[Area ]]="Area 7",Table2[[#This Row],[income]],0)</f>
        <v>0</v>
      </c>
      <c r="BG305" s="5">
        <f ca="1">IF(Table2[[#This Row],[Area ]]="Area 8",Table2[[#This Row],[income]],0)</f>
        <v>0</v>
      </c>
      <c r="BH305" s="5">
        <f ca="1">IF(Table2[[#This Row],[Area ]]="Area 9",Table2[[#This Row],[income]],0)</f>
        <v>62029</v>
      </c>
      <c r="BI305" s="5">
        <f ca="1">IF(Table2[[#This Row],[Area ]]="Area 10",Table2[[#This Row],[income]],0)</f>
        <v>0</v>
      </c>
      <c r="BJ305" s="5">
        <f ca="1">IF(Table2[[#This Row],[Area ]]="Area 6",Table2[[#This Row],[income]],0)</f>
        <v>0</v>
      </c>
      <c r="BK305" s="5">
        <f ca="1">IF(Table2[[#This Row],[Area ]]="Area 12",Table2[[#This Row],[income]],0)</f>
        <v>0</v>
      </c>
      <c r="BL305" s="5">
        <f ca="1">IF(Table2[[#This Row],[Area ]]="Area 13",Table2[[#This Row],[income]],0)</f>
        <v>0</v>
      </c>
      <c r="BM305" s="6">
        <f ca="1">IF(Table2[[#This Row],[Area ]]="Area 14",Table2[[#This Row],[income]],0)</f>
        <v>0</v>
      </c>
      <c r="BN305" s="4">
        <f ca="1">IF(Table2[[#This Row],[field of work]]="teaching",Table2[[#This Row],[income]],0)</f>
        <v>62029</v>
      </c>
      <c r="BO305" s="5">
        <f ca="1">IF(Table2[[#This Row],[field of work]]="health",Table2[[#This Row],[income]],0)</f>
        <v>0</v>
      </c>
      <c r="BP305" s="5">
        <f ca="1">IF(Table2[[#This Row],[field of work]]="IT",Table2[[#This Row],[income]],0)</f>
        <v>0</v>
      </c>
      <c r="BQ305" s="5">
        <f ca="1">IF(Table2[[#This Row],[field of work]]="agriculture",Table2[[#This Row],[income]],0)</f>
        <v>0</v>
      </c>
      <c r="BR305" s="5">
        <f ca="1">IF(Table2[[#This Row],[field of work]]="contruction",Table2[[#This Row],[income]],0)</f>
        <v>0</v>
      </c>
      <c r="BS305" s="6">
        <f ca="1">IF(Table2[[#This Row],[field of work]]="genral work",Table2[[#This Row],[income]],0)</f>
        <v>0</v>
      </c>
      <c r="BU305" s="4">
        <f ca="1">IF(Table2[[#This Row],[value of debts]]&gt;Table2[[#This Row],[income]],1,0)</f>
        <v>1</v>
      </c>
      <c r="BV305" s="6"/>
      <c r="BX305" s="4">
        <f ca="1">IF(Table2[[#This Row],[Net worth of person]]&gt;$BY$6,Table2[[#This Row],[age]],0)</f>
        <v>42</v>
      </c>
      <c r="BY305" s="6"/>
    </row>
    <row r="306" spans="2:77" x14ac:dyDescent="0.3">
      <c r="B306">
        <f t="shared" ca="1" si="101"/>
        <v>1</v>
      </c>
      <c r="C306" t="str">
        <f t="shared" ca="1" si="100"/>
        <v>men</v>
      </c>
      <c r="D306">
        <f t="shared" ca="1" si="102"/>
        <v>25</v>
      </c>
      <c r="E306">
        <f t="shared" ca="1" si="103"/>
        <v>5</v>
      </c>
      <c r="F306" t="str">
        <f t="shared" ca="1" si="104"/>
        <v>agriculture</v>
      </c>
      <c r="G306">
        <f t="shared" ca="1" si="105"/>
        <v>2</v>
      </c>
      <c r="H306">
        <f t="shared" ca="1" si="106"/>
        <v>0</v>
      </c>
      <c r="I306">
        <f t="shared" ca="1" si="107"/>
        <v>2</v>
      </c>
      <c r="J306">
        <f t="shared" ca="1" si="108"/>
        <v>2</v>
      </c>
      <c r="K306">
        <f t="shared" ca="1" si="109"/>
        <v>83730</v>
      </c>
      <c r="L306">
        <f t="shared" ca="1" si="110"/>
        <v>9</v>
      </c>
      <c r="M306" t="str">
        <f t="shared" ca="1" si="111"/>
        <v>Area 9</v>
      </c>
      <c r="N306">
        <f t="shared" ca="1" si="116"/>
        <v>502380</v>
      </c>
      <c r="O306">
        <f t="shared" ca="1" si="112"/>
        <v>196668.74470196496</v>
      </c>
      <c r="P306">
        <f t="shared" ca="1" si="117"/>
        <v>32438.166959507147</v>
      </c>
      <c r="Q306">
        <f t="shared" ca="1" si="113"/>
        <v>29561</v>
      </c>
      <c r="R306">
        <f t="shared" ca="1" si="118"/>
        <v>35164.552651814651</v>
      </c>
      <c r="S306">
        <f t="shared" ca="1" si="119"/>
        <v>108707.28295352921</v>
      </c>
      <c r="T306">
        <f t="shared" ca="1" si="120"/>
        <v>643525.44991303631</v>
      </c>
      <c r="U306">
        <f t="shared" ca="1" si="121"/>
        <v>261394.29735377961</v>
      </c>
      <c r="V306">
        <f t="shared" ca="1" si="122"/>
        <v>382131.1525592567</v>
      </c>
      <c r="X306" s="4">
        <f ca="1">IF(Table2[[#This Row],[Gnder]]="men",1,0)</f>
        <v>1</v>
      </c>
      <c r="Y306" s="5">
        <f ca="1">IF(Table2[[#This Row],[Gnder]]="women",1,0)</f>
        <v>0</v>
      </c>
      <c r="Z306" s="5"/>
      <c r="AA306" s="6"/>
      <c r="AB306" s="5"/>
      <c r="AC306" s="4">
        <f ca="1">IF(Table2[[#This Row],[field of work]]="teaching",1,0)</f>
        <v>0</v>
      </c>
      <c r="AD306" s="5">
        <f ca="1">IF(Table2[[#This Row],[field of work]]="health",1,0)</f>
        <v>0</v>
      </c>
      <c r="AE306" s="5">
        <f ca="1">IF(Table2[[#This Row],[field of work]]="IT",1,0)</f>
        <v>0</v>
      </c>
      <c r="AF306" s="5">
        <f ca="1">IF(Table2[[#This Row],[field of work]]="agriculture",1,0)</f>
        <v>1</v>
      </c>
      <c r="AG306" s="5">
        <f ca="1">IF(Table2[[#This Row],[field of work]]="contruction",1,0)</f>
        <v>0</v>
      </c>
      <c r="AH306" s="5">
        <f ca="1">IF(Table2[[#This Row],[field of work]]="genral work",1,0)</f>
        <v>0</v>
      </c>
      <c r="AI306" s="5"/>
      <c r="AJ306" s="5"/>
      <c r="AK306" s="5"/>
      <c r="AL306" s="5"/>
      <c r="AM306" s="5"/>
      <c r="AN306" s="6"/>
      <c r="AP306" s="16">
        <f t="shared" ca="1" si="114"/>
        <v>16219.083479753574</v>
      </c>
      <c r="AQ306" s="6"/>
      <c r="AR306" s="4">
        <f ca="1">IF(Table2[[#This Row],[Value of a person]]&gt;$AS$6,1,0)</f>
        <v>1</v>
      </c>
      <c r="AS306" s="5"/>
      <c r="AT306" s="5"/>
      <c r="AU306" s="6"/>
      <c r="AV306" s="23">
        <f ca="1">Table2[[#This Row],[Mortage left]]/Table2[[#This Row],[Value of house]]</f>
        <v>0.3914740728173195</v>
      </c>
      <c r="AW306" s="5">
        <f t="shared" ca="1" si="115"/>
        <v>0</v>
      </c>
      <c r="AX306" s="5"/>
      <c r="AY306" s="5"/>
      <c r="AZ306" s="4">
        <f ca="1">IF(Table2[[#This Row],[Area ]]="Area 1",Table2[[#This Row],[income]],0)</f>
        <v>0</v>
      </c>
      <c r="BA306" s="5">
        <f ca="1">IF(Table2[[#This Row],[Area ]]="Area 2",Table2[[#This Row],[income]],0)</f>
        <v>0</v>
      </c>
      <c r="BB306" s="5">
        <f ca="1">IF(Table2[[#This Row],[Area ]]="Area 3",Table2[[#This Row],[income]],0)</f>
        <v>0</v>
      </c>
      <c r="BC306" s="5">
        <f ca="1">IF(Table2[[#This Row],[Area ]]="Area 4",Table2[[#This Row],[income]],0)</f>
        <v>0</v>
      </c>
      <c r="BD306" s="5">
        <f ca="1">IF(Table2[[#This Row],[Area ]]="Area 5",Table2[[#This Row],[income]],0)</f>
        <v>0</v>
      </c>
      <c r="BE306" s="5">
        <f ca="1">IF(Table2[[#This Row],[Area ]]="Area 6",Table2[[#This Row],[income]],0)</f>
        <v>0</v>
      </c>
      <c r="BF306" s="5">
        <f ca="1">IF(Table2[[#This Row],[Area ]]="Area 7",Table2[[#This Row],[income]],0)</f>
        <v>0</v>
      </c>
      <c r="BG306" s="5">
        <f ca="1">IF(Table2[[#This Row],[Area ]]="Area 8",Table2[[#This Row],[income]],0)</f>
        <v>0</v>
      </c>
      <c r="BH306" s="5">
        <f ca="1">IF(Table2[[#This Row],[Area ]]="Area 9",Table2[[#This Row],[income]],0)</f>
        <v>83730</v>
      </c>
      <c r="BI306" s="5">
        <f ca="1">IF(Table2[[#This Row],[Area ]]="Area 10",Table2[[#This Row],[income]],0)</f>
        <v>0</v>
      </c>
      <c r="BJ306" s="5">
        <f ca="1">IF(Table2[[#This Row],[Area ]]="Area 6",Table2[[#This Row],[income]],0)</f>
        <v>0</v>
      </c>
      <c r="BK306" s="5">
        <f ca="1">IF(Table2[[#This Row],[Area ]]="Area 12",Table2[[#This Row],[income]],0)</f>
        <v>0</v>
      </c>
      <c r="BL306" s="5">
        <f ca="1">IF(Table2[[#This Row],[Area ]]="Area 13",Table2[[#This Row],[income]],0)</f>
        <v>0</v>
      </c>
      <c r="BM306" s="6">
        <f ca="1">IF(Table2[[#This Row],[Area ]]="Area 14",Table2[[#This Row],[income]],0)</f>
        <v>0</v>
      </c>
      <c r="BN306" s="4">
        <f ca="1">IF(Table2[[#This Row],[field of work]]="teaching",Table2[[#This Row],[income]],0)</f>
        <v>0</v>
      </c>
      <c r="BO306" s="5">
        <f ca="1">IF(Table2[[#This Row],[field of work]]="health",Table2[[#This Row],[income]],0)</f>
        <v>0</v>
      </c>
      <c r="BP306" s="5">
        <f ca="1">IF(Table2[[#This Row],[field of work]]="IT",Table2[[#This Row],[income]],0)</f>
        <v>0</v>
      </c>
      <c r="BQ306" s="5">
        <f ca="1">IF(Table2[[#This Row],[field of work]]="agriculture",Table2[[#This Row],[income]],0)</f>
        <v>83730</v>
      </c>
      <c r="BR306" s="5">
        <f ca="1">IF(Table2[[#This Row],[field of work]]="contruction",Table2[[#This Row],[income]],0)</f>
        <v>0</v>
      </c>
      <c r="BS306" s="6">
        <f ca="1">IF(Table2[[#This Row],[field of work]]="genral work",Table2[[#This Row],[income]],0)</f>
        <v>0</v>
      </c>
      <c r="BU306" s="4">
        <f ca="1">IF(Table2[[#This Row],[value of debts]]&gt;Table2[[#This Row],[income]],1,0)</f>
        <v>1</v>
      </c>
      <c r="BV306" s="6"/>
      <c r="BX306" s="4">
        <f ca="1">IF(Table2[[#This Row],[Net worth of person]]&gt;$BY$6,Table2[[#This Row],[age]],0)</f>
        <v>25</v>
      </c>
      <c r="BY306" s="6"/>
    </row>
    <row r="307" spans="2:77" x14ac:dyDescent="0.3">
      <c r="B307">
        <f t="shared" ca="1" si="101"/>
        <v>1</v>
      </c>
      <c r="C307" t="str">
        <f t="shared" ca="1" si="100"/>
        <v>men</v>
      </c>
      <c r="D307">
        <f t="shared" ca="1" si="102"/>
        <v>44</v>
      </c>
      <c r="E307">
        <f t="shared" ca="1" si="103"/>
        <v>3</v>
      </c>
      <c r="F307" t="str">
        <f t="shared" ca="1" si="104"/>
        <v>teaching</v>
      </c>
      <c r="G307">
        <f t="shared" ca="1" si="105"/>
        <v>1</v>
      </c>
      <c r="H307">
        <f t="shared" ca="1" si="106"/>
        <v>0</v>
      </c>
      <c r="I307">
        <f t="shared" ca="1" si="107"/>
        <v>4</v>
      </c>
      <c r="J307">
        <f t="shared" ca="1" si="108"/>
        <v>1</v>
      </c>
      <c r="K307">
        <f t="shared" ca="1" si="109"/>
        <v>86620</v>
      </c>
      <c r="L307">
        <f t="shared" ca="1" si="110"/>
        <v>11</v>
      </c>
      <c r="M307" t="str">
        <f t="shared" ca="1" si="111"/>
        <v>Area 11</v>
      </c>
      <c r="N307">
        <f t="shared" ca="1" si="116"/>
        <v>259860</v>
      </c>
      <c r="O307">
        <f t="shared" ca="1" si="112"/>
        <v>26870.850648868596</v>
      </c>
      <c r="P307">
        <f t="shared" ca="1" si="117"/>
        <v>79185.805974788382</v>
      </c>
      <c r="Q307">
        <f t="shared" ca="1" si="113"/>
        <v>52875</v>
      </c>
      <c r="R307">
        <f t="shared" ca="1" si="118"/>
        <v>106292.74261053679</v>
      </c>
      <c r="S307">
        <f t="shared" ca="1" si="119"/>
        <v>82170.918793676712</v>
      </c>
      <c r="T307">
        <f t="shared" ca="1" si="120"/>
        <v>421216.72476846509</v>
      </c>
      <c r="U307">
        <f t="shared" ca="1" si="121"/>
        <v>186038.5932594054</v>
      </c>
      <c r="V307">
        <f t="shared" ca="1" si="122"/>
        <v>235178.13150905969</v>
      </c>
      <c r="X307" s="4">
        <f ca="1">IF(Table2[[#This Row],[Gnder]]="men",1,0)</f>
        <v>1</v>
      </c>
      <c r="Y307" s="5">
        <f ca="1">IF(Table2[[#This Row],[Gnder]]="women",1,0)</f>
        <v>0</v>
      </c>
      <c r="Z307" s="5"/>
      <c r="AA307" s="6"/>
      <c r="AB307" s="5"/>
      <c r="AC307" s="4">
        <f ca="1">IF(Table2[[#This Row],[field of work]]="teaching",1,0)</f>
        <v>1</v>
      </c>
      <c r="AD307" s="5">
        <f ca="1">IF(Table2[[#This Row],[field of work]]="health",1,0)</f>
        <v>0</v>
      </c>
      <c r="AE307" s="5">
        <f ca="1">IF(Table2[[#This Row],[field of work]]="IT",1,0)</f>
        <v>0</v>
      </c>
      <c r="AF307" s="5">
        <f ca="1">IF(Table2[[#This Row],[field of work]]="agriculture",1,0)</f>
        <v>0</v>
      </c>
      <c r="AG307" s="5">
        <f ca="1">IF(Table2[[#This Row],[field of work]]="contruction",1,0)</f>
        <v>0</v>
      </c>
      <c r="AH307" s="5">
        <f ca="1">IF(Table2[[#This Row],[field of work]]="genral work",1,0)</f>
        <v>0</v>
      </c>
      <c r="AI307" s="5"/>
      <c r="AJ307" s="5"/>
      <c r="AK307" s="5"/>
      <c r="AL307" s="5"/>
      <c r="AM307" s="5"/>
      <c r="AN307" s="6"/>
      <c r="AP307" s="16">
        <f t="shared" ca="1" si="114"/>
        <v>79185.805974788382</v>
      </c>
      <c r="AQ307" s="6"/>
      <c r="AR307" s="4">
        <f ca="1">IF(Table2[[#This Row],[Value of a person]]&gt;$AS$6,1,0)</f>
        <v>1</v>
      </c>
      <c r="AS307" s="5"/>
      <c r="AT307" s="5"/>
      <c r="AU307" s="6"/>
      <c r="AV307" s="23">
        <f ca="1">Table2[[#This Row],[Mortage left]]/Table2[[#This Row],[Value of house]]</f>
        <v>0.10340510524462632</v>
      </c>
      <c r="AW307" s="5">
        <f t="shared" ca="1" si="115"/>
        <v>1</v>
      </c>
      <c r="AX307" s="5"/>
      <c r="AY307" s="5"/>
      <c r="AZ307" s="4">
        <f ca="1">IF(Table2[[#This Row],[Area ]]="Area 1",Table2[[#This Row],[income]],0)</f>
        <v>0</v>
      </c>
      <c r="BA307" s="5">
        <f ca="1">IF(Table2[[#This Row],[Area ]]="Area 2",Table2[[#This Row],[income]],0)</f>
        <v>0</v>
      </c>
      <c r="BB307" s="5">
        <f ca="1">IF(Table2[[#This Row],[Area ]]="Area 3",Table2[[#This Row],[income]],0)</f>
        <v>0</v>
      </c>
      <c r="BC307" s="5">
        <f ca="1">IF(Table2[[#This Row],[Area ]]="Area 4",Table2[[#This Row],[income]],0)</f>
        <v>0</v>
      </c>
      <c r="BD307" s="5">
        <f ca="1">IF(Table2[[#This Row],[Area ]]="Area 5",Table2[[#This Row],[income]],0)</f>
        <v>0</v>
      </c>
      <c r="BE307" s="5">
        <f ca="1">IF(Table2[[#This Row],[Area ]]="Area 6",Table2[[#This Row],[income]],0)</f>
        <v>0</v>
      </c>
      <c r="BF307" s="5">
        <f ca="1">IF(Table2[[#This Row],[Area ]]="Area 7",Table2[[#This Row],[income]],0)</f>
        <v>0</v>
      </c>
      <c r="BG307" s="5">
        <f ca="1">IF(Table2[[#This Row],[Area ]]="Area 8",Table2[[#This Row],[income]],0)</f>
        <v>0</v>
      </c>
      <c r="BH307" s="5">
        <f ca="1">IF(Table2[[#This Row],[Area ]]="Area 9",Table2[[#This Row],[income]],0)</f>
        <v>0</v>
      </c>
      <c r="BI307" s="5">
        <f ca="1">IF(Table2[[#This Row],[Area ]]="Area 10",Table2[[#This Row],[income]],0)</f>
        <v>0</v>
      </c>
      <c r="BJ307" s="5">
        <f ca="1">IF(Table2[[#This Row],[Area ]]="Area 6",Table2[[#This Row],[income]],0)</f>
        <v>0</v>
      </c>
      <c r="BK307" s="5">
        <f ca="1">IF(Table2[[#This Row],[Area ]]="Area 12",Table2[[#This Row],[income]],0)</f>
        <v>0</v>
      </c>
      <c r="BL307" s="5">
        <f ca="1">IF(Table2[[#This Row],[Area ]]="Area 13",Table2[[#This Row],[income]],0)</f>
        <v>0</v>
      </c>
      <c r="BM307" s="6">
        <f ca="1">IF(Table2[[#This Row],[Area ]]="Area 14",Table2[[#This Row],[income]],0)</f>
        <v>0</v>
      </c>
      <c r="BN307" s="4">
        <f ca="1">IF(Table2[[#This Row],[field of work]]="teaching",Table2[[#This Row],[income]],0)</f>
        <v>86620</v>
      </c>
      <c r="BO307" s="5">
        <f ca="1">IF(Table2[[#This Row],[field of work]]="health",Table2[[#This Row],[income]],0)</f>
        <v>0</v>
      </c>
      <c r="BP307" s="5">
        <f ca="1">IF(Table2[[#This Row],[field of work]]="IT",Table2[[#This Row],[income]],0)</f>
        <v>0</v>
      </c>
      <c r="BQ307" s="5">
        <f ca="1">IF(Table2[[#This Row],[field of work]]="agriculture",Table2[[#This Row],[income]],0)</f>
        <v>0</v>
      </c>
      <c r="BR307" s="5">
        <f ca="1">IF(Table2[[#This Row],[field of work]]="contruction",Table2[[#This Row],[income]],0)</f>
        <v>0</v>
      </c>
      <c r="BS307" s="6">
        <f ca="1">IF(Table2[[#This Row],[field of work]]="genral work",Table2[[#This Row],[income]],0)</f>
        <v>0</v>
      </c>
      <c r="BU307" s="4">
        <f ca="1">IF(Table2[[#This Row],[value of debts]]&gt;Table2[[#This Row],[income]],1,0)</f>
        <v>1</v>
      </c>
      <c r="BV307" s="6"/>
      <c r="BX307" s="4">
        <f ca="1">IF(Table2[[#This Row],[Net worth of person]]&gt;$BY$6,Table2[[#This Row],[age]],0)</f>
        <v>44</v>
      </c>
      <c r="BY307" s="6"/>
    </row>
    <row r="308" spans="2:77" x14ac:dyDescent="0.3">
      <c r="B308">
        <f t="shared" ca="1" si="101"/>
        <v>2</v>
      </c>
      <c r="C308" t="str">
        <f t="shared" ca="1" si="100"/>
        <v>women</v>
      </c>
      <c r="D308">
        <f t="shared" ca="1" si="102"/>
        <v>45</v>
      </c>
      <c r="E308">
        <f t="shared" ca="1" si="103"/>
        <v>3</v>
      </c>
      <c r="F308" t="str">
        <f t="shared" ca="1" si="104"/>
        <v>teaching</v>
      </c>
      <c r="G308">
        <f t="shared" ca="1" si="105"/>
        <v>4</v>
      </c>
      <c r="H308">
        <f t="shared" ca="1" si="106"/>
        <v>0</v>
      </c>
      <c r="I308">
        <f t="shared" ca="1" si="107"/>
        <v>4</v>
      </c>
      <c r="J308">
        <f t="shared" ca="1" si="108"/>
        <v>3</v>
      </c>
      <c r="K308">
        <f t="shared" ca="1" si="109"/>
        <v>65386</v>
      </c>
      <c r="L308">
        <f t="shared" ca="1" si="110"/>
        <v>8</v>
      </c>
      <c r="M308" t="str">
        <f t="shared" ca="1" si="111"/>
        <v>Area 8</v>
      </c>
      <c r="N308">
        <f t="shared" ca="1" si="116"/>
        <v>392316</v>
      </c>
      <c r="O308">
        <f t="shared" ca="1" si="112"/>
        <v>65202.165278727021</v>
      </c>
      <c r="P308">
        <f t="shared" ca="1" si="117"/>
        <v>176039.32607536201</v>
      </c>
      <c r="Q308">
        <f t="shared" ca="1" si="113"/>
        <v>63564</v>
      </c>
      <c r="R308">
        <f t="shared" ca="1" si="118"/>
        <v>116498.91983215179</v>
      </c>
      <c r="S308">
        <f t="shared" ca="1" si="119"/>
        <v>83531.216941577542</v>
      </c>
      <c r="T308">
        <f t="shared" ca="1" si="120"/>
        <v>651886.54301693954</v>
      </c>
      <c r="U308">
        <f t="shared" ca="1" si="121"/>
        <v>245265.0851108788</v>
      </c>
      <c r="V308">
        <f t="shared" ca="1" si="122"/>
        <v>406621.45790606074</v>
      </c>
      <c r="X308" s="4">
        <f ca="1">IF(Table2[[#This Row],[Gnder]]="men",1,0)</f>
        <v>0</v>
      </c>
      <c r="Y308" s="5">
        <f ca="1">IF(Table2[[#This Row],[Gnder]]="women",1,0)</f>
        <v>1</v>
      </c>
      <c r="Z308" s="5"/>
      <c r="AA308" s="6"/>
      <c r="AB308" s="5"/>
      <c r="AC308" s="4">
        <f ca="1">IF(Table2[[#This Row],[field of work]]="teaching",1,0)</f>
        <v>1</v>
      </c>
      <c r="AD308" s="5">
        <f ca="1">IF(Table2[[#This Row],[field of work]]="health",1,0)</f>
        <v>0</v>
      </c>
      <c r="AE308" s="5">
        <f ca="1">IF(Table2[[#This Row],[field of work]]="IT",1,0)</f>
        <v>0</v>
      </c>
      <c r="AF308" s="5">
        <f ca="1">IF(Table2[[#This Row],[field of work]]="agriculture",1,0)</f>
        <v>0</v>
      </c>
      <c r="AG308" s="5">
        <f ca="1">IF(Table2[[#This Row],[field of work]]="contruction",1,0)</f>
        <v>0</v>
      </c>
      <c r="AH308" s="5">
        <f ca="1">IF(Table2[[#This Row],[field of work]]="genral work",1,0)</f>
        <v>0</v>
      </c>
      <c r="AI308" s="5"/>
      <c r="AJ308" s="5"/>
      <c r="AK308" s="5"/>
      <c r="AL308" s="5"/>
      <c r="AM308" s="5"/>
      <c r="AN308" s="6"/>
      <c r="AP308" s="16">
        <f t="shared" ca="1" si="114"/>
        <v>58679.775358454004</v>
      </c>
      <c r="AQ308" s="6"/>
      <c r="AR308" s="4">
        <f ca="1">IF(Table2[[#This Row],[Value of a person]]&gt;$AS$6,1,0)</f>
        <v>1</v>
      </c>
      <c r="AS308" s="5"/>
      <c r="AT308" s="5"/>
      <c r="AU308" s="6"/>
      <c r="AV308" s="23">
        <f ca="1">Table2[[#This Row],[Mortage left]]/Table2[[#This Row],[Value of house]]</f>
        <v>0.16619807828058764</v>
      </c>
      <c r="AW308" s="5">
        <f t="shared" ca="1" si="115"/>
        <v>1</v>
      </c>
      <c r="AX308" s="5"/>
      <c r="AY308" s="5"/>
      <c r="AZ308" s="4">
        <f ca="1">IF(Table2[[#This Row],[Area ]]="Area 1",Table2[[#This Row],[income]],0)</f>
        <v>0</v>
      </c>
      <c r="BA308" s="5">
        <f ca="1">IF(Table2[[#This Row],[Area ]]="Area 2",Table2[[#This Row],[income]],0)</f>
        <v>0</v>
      </c>
      <c r="BB308" s="5">
        <f ca="1">IF(Table2[[#This Row],[Area ]]="Area 3",Table2[[#This Row],[income]],0)</f>
        <v>0</v>
      </c>
      <c r="BC308" s="5">
        <f ca="1">IF(Table2[[#This Row],[Area ]]="Area 4",Table2[[#This Row],[income]],0)</f>
        <v>0</v>
      </c>
      <c r="BD308" s="5">
        <f ca="1">IF(Table2[[#This Row],[Area ]]="Area 5",Table2[[#This Row],[income]],0)</f>
        <v>0</v>
      </c>
      <c r="BE308" s="5">
        <f ca="1">IF(Table2[[#This Row],[Area ]]="Area 6",Table2[[#This Row],[income]],0)</f>
        <v>0</v>
      </c>
      <c r="BF308" s="5">
        <f ca="1">IF(Table2[[#This Row],[Area ]]="Area 7",Table2[[#This Row],[income]],0)</f>
        <v>0</v>
      </c>
      <c r="BG308" s="5">
        <f ca="1">IF(Table2[[#This Row],[Area ]]="Area 8",Table2[[#This Row],[income]],0)</f>
        <v>65386</v>
      </c>
      <c r="BH308" s="5">
        <f ca="1">IF(Table2[[#This Row],[Area ]]="Area 9",Table2[[#This Row],[income]],0)</f>
        <v>0</v>
      </c>
      <c r="BI308" s="5">
        <f ca="1">IF(Table2[[#This Row],[Area ]]="Area 10",Table2[[#This Row],[income]],0)</f>
        <v>0</v>
      </c>
      <c r="BJ308" s="5">
        <f ca="1">IF(Table2[[#This Row],[Area ]]="Area 6",Table2[[#This Row],[income]],0)</f>
        <v>0</v>
      </c>
      <c r="BK308" s="5">
        <f ca="1">IF(Table2[[#This Row],[Area ]]="Area 12",Table2[[#This Row],[income]],0)</f>
        <v>0</v>
      </c>
      <c r="BL308" s="5">
        <f ca="1">IF(Table2[[#This Row],[Area ]]="Area 13",Table2[[#This Row],[income]],0)</f>
        <v>0</v>
      </c>
      <c r="BM308" s="6">
        <f ca="1">IF(Table2[[#This Row],[Area ]]="Area 14",Table2[[#This Row],[income]],0)</f>
        <v>0</v>
      </c>
      <c r="BN308" s="4">
        <f ca="1">IF(Table2[[#This Row],[field of work]]="teaching",Table2[[#This Row],[income]],0)</f>
        <v>65386</v>
      </c>
      <c r="BO308" s="5">
        <f ca="1">IF(Table2[[#This Row],[field of work]]="health",Table2[[#This Row],[income]],0)</f>
        <v>0</v>
      </c>
      <c r="BP308" s="5">
        <f ca="1">IF(Table2[[#This Row],[field of work]]="IT",Table2[[#This Row],[income]],0)</f>
        <v>0</v>
      </c>
      <c r="BQ308" s="5">
        <f ca="1">IF(Table2[[#This Row],[field of work]]="agriculture",Table2[[#This Row],[income]],0)</f>
        <v>0</v>
      </c>
      <c r="BR308" s="5">
        <f ca="1">IF(Table2[[#This Row],[field of work]]="contruction",Table2[[#This Row],[income]],0)</f>
        <v>0</v>
      </c>
      <c r="BS308" s="6">
        <f ca="1">IF(Table2[[#This Row],[field of work]]="genral work",Table2[[#This Row],[income]],0)</f>
        <v>0</v>
      </c>
      <c r="BU308" s="4">
        <f ca="1">IF(Table2[[#This Row],[value of debts]]&gt;Table2[[#This Row],[income]],1,0)</f>
        <v>1</v>
      </c>
      <c r="BV308" s="6"/>
      <c r="BX308" s="4">
        <f ca="1">IF(Table2[[#This Row],[Net worth of person]]&gt;$BY$6,Table2[[#This Row],[age]],0)</f>
        <v>45</v>
      </c>
      <c r="BY308" s="6"/>
    </row>
    <row r="309" spans="2:77" x14ac:dyDescent="0.3">
      <c r="B309">
        <f t="shared" ca="1" si="101"/>
        <v>2</v>
      </c>
      <c r="C309" t="str">
        <f t="shared" ca="1" si="100"/>
        <v>women</v>
      </c>
      <c r="D309">
        <f t="shared" ca="1" si="102"/>
        <v>38</v>
      </c>
      <c r="E309">
        <f t="shared" ca="1" si="103"/>
        <v>3</v>
      </c>
      <c r="F309" t="str">
        <f t="shared" ca="1" si="104"/>
        <v>teaching</v>
      </c>
      <c r="G309">
        <f t="shared" ca="1" si="105"/>
        <v>5</v>
      </c>
      <c r="H309">
        <f t="shared" ca="1" si="106"/>
        <v>0</v>
      </c>
      <c r="I309">
        <f t="shared" ca="1" si="107"/>
        <v>2</v>
      </c>
      <c r="J309">
        <f t="shared" ca="1" si="108"/>
        <v>1</v>
      </c>
      <c r="K309">
        <f t="shared" ca="1" si="109"/>
        <v>50060</v>
      </c>
      <c r="L309">
        <f t="shared" ca="1" si="110"/>
        <v>9</v>
      </c>
      <c r="M309" t="str">
        <f t="shared" ca="1" si="111"/>
        <v>Area 9</v>
      </c>
      <c r="N309">
        <f t="shared" ca="1" si="116"/>
        <v>200240</v>
      </c>
      <c r="O309">
        <f t="shared" ca="1" si="112"/>
        <v>7102.0181480083738</v>
      </c>
      <c r="P309">
        <f t="shared" ca="1" si="117"/>
        <v>4793.9854185901822</v>
      </c>
      <c r="Q309">
        <f t="shared" ca="1" si="113"/>
        <v>2209</v>
      </c>
      <c r="R309">
        <f t="shared" ca="1" si="118"/>
        <v>6105.9945776595541</v>
      </c>
      <c r="S309">
        <f t="shared" ca="1" si="119"/>
        <v>6701.5993352278092</v>
      </c>
      <c r="T309">
        <f t="shared" ca="1" si="120"/>
        <v>211735.584753818</v>
      </c>
      <c r="U309">
        <f t="shared" ca="1" si="121"/>
        <v>15417.012725667928</v>
      </c>
      <c r="V309">
        <f t="shared" ca="1" si="122"/>
        <v>196318.57202815005</v>
      </c>
      <c r="X309" s="4">
        <f ca="1">IF(Table2[[#This Row],[Gnder]]="men",1,0)</f>
        <v>0</v>
      </c>
      <c r="Y309" s="5">
        <f ca="1">IF(Table2[[#This Row],[Gnder]]="women",1,0)</f>
        <v>1</v>
      </c>
      <c r="Z309" s="5"/>
      <c r="AA309" s="6"/>
      <c r="AB309" s="5"/>
      <c r="AC309" s="4">
        <f ca="1">IF(Table2[[#This Row],[field of work]]="teaching",1,0)</f>
        <v>1</v>
      </c>
      <c r="AD309" s="5">
        <f ca="1">IF(Table2[[#This Row],[field of work]]="health",1,0)</f>
        <v>0</v>
      </c>
      <c r="AE309" s="5">
        <f ca="1">IF(Table2[[#This Row],[field of work]]="IT",1,0)</f>
        <v>0</v>
      </c>
      <c r="AF309" s="5">
        <f ca="1">IF(Table2[[#This Row],[field of work]]="agriculture",1,0)</f>
        <v>0</v>
      </c>
      <c r="AG309" s="5">
        <f ca="1">IF(Table2[[#This Row],[field of work]]="contruction",1,0)</f>
        <v>0</v>
      </c>
      <c r="AH309" s="5">
        <f ca="1">IF(Table2[[#This Row],[field of work]]="genral work",1,0)</f>
        <v>0</v>
      </c>
      <c r="AI309" s="5"/>
      <c r="AJ309" s="5"/>
      <c r="AK309" s="5"/>
      <c r="AL309" s="5"/>
      <c r="AM309" s="5"/>
      <c r="AN309" s="6"/>
      <c r="AP309" s="16">
        <f t="shared" ca="1" si="114"/>
        <v>4793.9854185901822</v>
      </c>
      <c r="AQ309" s="6"/>
      <c r="AR309" s="4">
        <f ca="1">IF(Table2[[#This Row],[Value of a person]]&gt;$AS$6,1,0)</f>
        <v>1</v>
      </c>
      <c r="AS309" s="5"/>
      <c r="AT309" s="5"/>
      <c r="AU309" s="6"/>
      <c r="AV309" s="23">
        <f ca="1">Table2[[#This Row],[Mortage left]]/Table2[[#This Row],[Value of house]]</f>
        <v>3.5467529704396594E-2</v>
      </c>
      <c r="AW309" s="5">
        <f t="shared" ca="1" si="115"/>
        <v>1</v>
      </c>
      <c r="AX309" s="5"/>
      <c r="AY309" s="5"/>
      <c r="AZ309" s="4">
        <f ca="1">IF(Table2[[#This Row],[Area ]]="Area 1",Table2[[#This Row],[income]],0)</f>
        <v>0</v>
      </c>
      <c r="BA309" s="5">
        <f ca="1">IF(Table2[[#This Row],[Area ]]="Area 2",Table2[[#This Row],[income]],0)</f>
        <v>0</v>
      </c>
      <c r="BB309" s="5">
        <f ca="1">IF(Table2[[#This Row],[Area ]]="Area 3",Table2[[#This Row],[income]],0)</f>
        <v>0</v>
      </c>
      <c r="BC309" s="5">
        <f ca="1">IF(Table2[[#This Row],[Area ]]="Area 4",Table2[[#This Row],[income]],0)</f>
        <v>0</v>
      </c>
      <c r="BD309" s="5">
        <f ca="1">IF(Table2[[#This Row],[Area ]]="Area 5",Table2[[#This Row],[income]],0)</f>
        <v>0</v>
      </c>
      <c r="BE309" s="5">
        <f ca="1">IF(Table2[[#This Row],[Area ]]="Area 6",Table2[[#This Row],[income]],0)</f>
        <v>0</v>
      </c>
      <c r="BF309" s="5">
        <f ca="1">IF(Table2[[#This Row],[Area ]]="Area 7",Table2[[#This Row],[income]],0)</f>
        <v>0</v>
      </c>
      <c r="BG309" s="5">
        <f ca="1">IF(Table2[[#This Row],[Area ]]="Area 8",Table2[[#This Row],[income]],0)</f>
        <v>0</v>
      </c>
      <c r="BH309" s="5">
        <f ca="1">IF(Table2[[#This Row],[Area ]]="Area 9",Table2[[#This Row],[income]],0)</f>
        <v>50060</v>
      </c>
      <c r="BI309" s="5">
        <f ca="1">IF(Table2[[#This Row],[Area ]]="Area 10",Table2[[#This Row],[income]],0)</f>
        <v>0</v>
      </c>
      <c r="BJ309" s="5">
        <f ca="1">IF(Table2[[#This Row],[Area ]]="Area 6",Table2[[#This Row],[income]],0)</f>
        <v>0</v>
      </c>
      <c r="BK309" s="5">
        <f ca="1">IF(Table2[[#This Row],[Area ]]="Area 12",Table2[[#This Row],[income]],0)</f>
        <v>0</v>
      </c>
      <c r="BL309" s="5">
        <f ca="1">IF(Table2[[#This Row],[Area ]]="Area 13",Table2[[#This Row],[income]],0)</f>
        <v>0</v>
      </c>
      <c r="BM309" s="6">
        <f ca="1">IF(Table2[[#This Row],[Area ]]="Area 14",Table2[[#This Row],[income]],0)</f>
        <v>0</v>
      </c>
      <c r="BN309" s="4">
        <f ca="1">IF(Table2[[#This Row],[field of work]]="teaching",Table2[[#This Row],[income]],0)</f>
        <v>50060</v>
      </c>
      <c r="BO309" s="5">
        <f ca="1">IF(Table2[[#This Row],[field of work]]="health",Table2[[#This Row],[income]],0)</f>
        <v>0</v>
      </c>
      <c r="BP309" s="5">
        <f ca="1">IF(Table2[[#This Row],[field of work]]="IT",Table2[[#This Row],[income]],0)</f>
        <v>0</v>
      </c>
      <c r="BQ309" s="5">
        <f ca="1">IF(Table2[[#This Row],[field of work]]="agriculture",Table2[[#This Row],[income]],0)</f>
        <v>0</v>
      </c>
      <c r="BR309" s="5">
        <f ca="1">IF(Table2[[#This Row],[field of work]]="contruction",Table2[[#This Row],[income]],0)</f>
        <v>0</v>
      </c>
      <c r="BS309" s="6">
        <f ca="1">IF(Table2[[#This Row],[field of work]]="genral work",Table2[[#This Row],[income]],0)</f>
        <v>0</v>
      </c>
      <c r="BU309" s="4">
        <f ca="1">IF(Table2[[#This Row],[value of debts]]&gt;Table2[[#This Row],[income]],1,0)</f>
        <v>0</v>
      </c>
      <c r="BV309" s="6"/>
      <c r="BX309" s="4">
        <f ca="1">IF(Table2[[#This Row],[Net worth of person]]&gt;$BY$6,Table2[[#This Row],[age]],0)</f>
        <v>38</v>
      </c>
      <c r="BY309" s="6"/>
    </row>
    <row r="310" spans="2:77" x14ac:dyDescent="0.3">
      <c r="B310">
        <f t="shared" ca="1" si="101"/>
        <v>2</v>
      </c>
      <c r="C310" t="str">
        <f t="shared" ca="1" si="100"/>
        <v>women</v>
      </c>
      <c r="D310">
        <f t="shared" ca="1" si="102"/>
        <v>31</v>
      </c>
      <c r="E310">
        <f t="shared" ca="1" si="103"/>
        <v>3</v>
      </c>
      <c r="F310" t="str">
        <f t="shared" ca="1" si="104"/>
        <v>teaching</v>
      </c>
      <c r="G310">
        <f t="shared" ca="1" si="105"/>
        <v>1</v>
      </c>
      <c r="H310">
        <f t="shared" ca="1" si="106"/>
        <v>0</v>
      </c>
      <c r="I310">
        <f t="shared" ca="1" si="107"/>
        <v>2</v>
      </c>
      <c r="J310">
        <f t="shared" ca="1" si="108"/>
        <v>3</v>
      </c>
      <c r="K310">
        <f t="shared" ca="1" si="109"/>
        <v>26781</v>
      </c>
      <c r="L310">
        <f t="shared" ca="1" si="110"/>
        <v>9</v>
      </c>
      <c r="M310" t="str">
        <f t="shared" ca="1" si="111"/>
        <v>Area 9</v>
      </c>
      <c r="N310">
        <f t="shared" ca="1" si="116"/>
        <v>160686</v>
      </c>
      <c r="O310">
        <f t="shared" ca="1" si="112"/>
        <v>40285.18073143073</v>
      </c>
      <c r="P310">
        <f t="shared" ca="1" si="117"/>
        <v>62587.970082368738</v>
      </c>
      <c r="Q310">
        <f t="shared" ca="1" si="113"/>
        <v>44448</v>
      </c>
      <c r="R310">
        <f t="shared" ca="1" si="118"/>
        <v>16504.53350681606</v>
      </c>
      <c r="S310">
        <f t="shared" ca="1" si="119"/>
        <v>38381.684056803089</v>
      </c>
      <c r="T310">
        <f t="shared" ca="1" si="120"/>
        <v>261655.65413917182</v>
      </c>
      <c r="U310">
        <f t="shared" ca="1" si="121"/>
        <v>101237.7142382468</v>
      </c>
      <c r="V310">
        <f t="shared" ca="1" si="122"/>
        <v>160417.93990092503</v>
      </c>
      <c r="X310" s="4">
        <f ca="1">IF(Table2[[#This Row],[Gnder]]="men",1,0)</f>
        <v>0</v>
      </c>
      <c r="Y310" s="5">
        <f ca="1">IF(Table2[[#This Row],[Gnder]]="women",1,0)</f>
        <v>1</v>
      </c>
      <c r="Z310" s="5"/>
      <c r="AA310" s="6"/>
      <c r="AB310" s="5"/>
      <c r="AC310" s="4">
        <f ca="1">IF(Table2[[#This Row],[field of work]]="teaching",1,0)</f>
        <v>1</v>
      </c>
      <c r="AD310" s="5">
        <f ca="1">IF(Table2[[#This Row],[field of work]]="health",1,0)</f>
        <v>0</v>
      </c>
      <c r="AE310" s="5">
        <f ca="1">IF(Table2[[#This Row],[field of work]]="IT",1,0)</f>
        <v>0</v>
      </c>
      <c r="AF310" s="5">
        <f ca="1">IF(Table2[[#This Row],[field of work]]="agriculture",1,0)</f>
        <v>0</v>
      </c>
      <c r="AG310" s="5">
        <f ca="1">IF(Table2[[#This Row],[field of work]]="contruction",1,0)</f>
        <v>0</v>
      </c>
      <c r="AH310" s="5">
        <f ca="1">IF(Table2[[#This Row],[field of work]]="genral work",1,0)</f>
        <v>0</v>
      </c>
      <c r="AI310" s="5"/>
      <c r="AJ310" s="5"/>
      <c r="AK310" s="5"/>
      <c r="AL310" s="5"/>
      <c r="AM310" s="5"/>
      <c r="AN310" s="6"/>
      <c r="AP310" s="16">
        <f t="shared" ca="1" si="114"/>
        <v>20862.656694122914</v>
      </c>
      <c r="AQ310" s="6"/>
      <c r="AR310" s="4">
        <f ca="1">IF(Table2[[#This Row],[Value of a person]]&gt;$AS$6,1,0)</f>
        <v>1</v>
      </c>
      <c r="AS310" s="5"/>
      <c r="AT310" s="5"/>
      <c r="AU310" s="6"/>
      <c r="AV310" s="23">
        <f ca="1">Table2[[#This Row],[Mortage left]]/Table2[[#This Row],[Value of house]]</f>
        <v>0.25070747128829352</v>
      </c>
      <c r="AW310" s="5">
        <f t="shared" ca="1" si="115"/>
        <v>1</v>
      </c>
      <c r="AX310" s="5"/>
      <c r="AY310" s="5"/>
      <c r="AZ310" s="4">
        <f ca="1">IF(Table2[[#This Row],[Area ]]="Area 1",Table2[[#This Row],[income]],0)</f>
        <v>0</v>
      </c>
      <c r="BA310" s="5">
        <f ca="1">IF(Table2[[#This Row],[Area ]]="Area 2",Table2[[#This Row],[income]],0)</f>
        <v>0</v>
      </c>
      <c r="BB310" s="5">
        <f ca="1">IF(Table2[[#This Row],[Area ]]="Area 3",Table2[[#This Row],[income]],0)</f>
        <v>0</v>
      </c>
      <c r="BC310" s="5">
        <f ca="1">IF(Table2[[#This Row],[Area ]]="Area 4",Table2[[#This Row],[income]],0)</f>
        <v>0</v>
      </c>
      <c r="BD310" s="5">
        <f ca="1">IF(Table2[[#This Row],[Area ]]="Area 5",Table2[[#This Row],[income]],0)</f>
        <v>0</v>
      </c>
      <c r="BE310" s="5">
        <f ca="1">IF(Table2[[#This Row],[Area ]]="Area 6",Table2[[#This Row],[income]],0)</f>
        <v>0</v>
      </c>
      <c r="BF310" s="5">
        <f ca="1">IF(Table2[[#This Row],[Area ]]="Area 7",Table2[[#This Row],[income]],0)</f>
        <v>0</v>
      </c>
      <c r="BG310" s="5">
        <f ca="1">IF(Table2[[#This Row],[Area ]]="Area 8",Table2[[#This Row],[income]],0)</f>
        <v>0</v>
      </c>
      <c r="BH310" s="5">
        <f ca="1">IF(Table2[[#This Row],[Area ]]="Area 9",Table2[[#This Row],[income]],0)</f>
        <v>26781</v>
      </c>
      <c r="BI310" s="5">
        <f ca="1">IF(Table2[[#This Row],[Area ]]="Area 10",Table2[[#This Row],[income]],0)</f>
        <v>0</v>
      </c>
      <c r="BJ310" s="5">
        <f ca="1">IF(Table2[[#This Row],[Area ]]="Area 6",Table2[[#This Row],[income]],0)</f>
        <v>0</v>
      </c>
      <c r="BK310" s="5">
        <f ca="1">IF(Table2[[#This Row],[Area ]]="Area 12",Table2[[#This Row],[income]],0)</f>
        <v>0</v>
      </c>
      <c r="BL310" s="5">
        <f ca="1">IF(Table2[[#This Row],[Area ]]="Area 13",Table2[[#This Row],[income]],0)</f>
        <v>0</v>
      </c>
      <c r="BM310" s="6">
        <f ca="1">IF(Table2[[#This Row],[Area ]]="Area 14",Table2[[#This Row],[income]],0)</f>
        <v>0</v>
      </c>
      <c r="BN310" s="4">
        <f ca="1">IF(Table2[[#This Row],[field of work]]="teaching",Table2[[#This Row],[income]],0)</f>
        <v>26781</v>
      </c>
      <c r="BO310" s="5">
        <f ca="1">IF(Table2[[#This Row],[field of work]]="health",Table2[[#This Row],[income]],0)</f>
        <v>0</v>
      </c>
      <c r="BP310" s="5">
        <f ca="1">IF(Table2[[#This Row],[field of work]]="IT",Table2[[#This Row],[income]],0)</f>
        <v>0</v>
      </c>
      <c r="BQ310" s="5">
        <f ca="1">IF(Table2[[#This Row],[field of work]]="agriculture",Table2[[#This Row],[income]],0)</f>
        <v>0</v>
      </c>
      <c r="BR310" s="5">
        <f ca="1">IF(Table2[[#This Row],[field of work]]="contruction",Table2[[#This Row],[income]],0)</f>
        <v>0</v>
      </c>
      <c r="BS310" s="6">
        <f ca="1">IF(Table2[[#This Row],[field of work]]="genral work",Table2[[#This Row],[income]],0)</f>
        <v>0</v>
      </c>
      <c r="BU310" s="4">
        <f ca="1">IF(Table2[[#This Row],[value of debts]]&gt;Table2[[#This Row],[income]],1,0)</f>
        <v>1</v>
      </c>
      <c r="BV310" s="6"/>
      <c r="BX310" s="4">
        <f ca="1">IF(Table2[[#This Row],[Net worth of person]]&gt;$BY$6,Table2[[#This Row],[age]],0)</f>
        <v>31</v>
      </c>
      <c r="BY310" s="6"/>
    </row>
    <row r="311" spans="2:77" x14ac:dyDescent="0.3">
      <c r="B311">
        <f t="shared" ca="1" si="101"/>
        <v>1</v>
      </c>
      <c r="C311" t="str">
        <f t="shared" ca="1" si="100"/>
        <v>men</v>
      </c>
      <c r="D311">
        <f t="shared" ca="1" si="102"/>
        <v>45</v>
      </c>
      <c r="E311">
        <f t="shared" ca="1" si="103"/>
        <v>2</v>
      </c>
      <c r="F311" t="str">
        <f t="shared" ca="1" si="104"/>
        <v>IT</v>
      </c>
      <c r="G311">
        <f t="shared" ca="1" si="105"/>
        <v>4</v>
      </c>
      <c r="H311">
        <f t="shared" ca="1" si="106"/>
        <v>0</v>
      </c>
      <c r="I311">
        <f t="shared" ca="1" si="107"/>
        <v>0</v>
      </c>
      <c r="J311">
        <f t="shared" ca="1" si="108"/>
        <v>2</v>
      </c>
      <c r="K311">
        <f t="shared" ca="1" si="109"/>
        <v>26879</v>
      </c>
      <c r="L311">
        <f t="shared" ca="1" si="110"/>
        <v>3</v>
      </c>
      <c r="M311" t="str">
        <f t="shared" ca="1" si="111"/>
        <v>Area 3</v>
      </c>
      <c r="N311">
        <f t="shared" ca="1" si="116"/>
        <v>161274</v>
      </c>
      <c r="O311">
        <f t="shared" ca="1" si="112"/>
        <v>79148.836720923427</v>
      </c>
      <c r="P311">
        <f t="shared" ca="1" si="117"/>
        <v>7415.9366722568129</v>
      </c>
      <c r="Q311">
        <f t="shared" ca="1" si="113"/>
        <v>5179</v>
      </c>
      <c r="R311">
        <f t="shared" ca="1" si="118"/>
        <v>9303.1221935968097</v>
      </c>
      <c r="S311">
        <f t="shared" ca="1" si="119"/>
        <v>40194.197631456438</v>
      </c>
      <c r="T311">
        <f t="shared" ca="1" si="120"/>
        <v>208884.13430371328</v>
      </c>
      <c r="U311">
        <f t="shared" ca="1" si="121"/>
        <v>93630.958914520234</v>
      </c>
      <c r="V311">
        <f t="shared" ca="1" si="122"/>
        <v>115253.17538919304</v>
      </c>
      <c r="X311" s="4">
        <f ca="1">IF(Table2[[#This Row],[Gnder]]="men",1,0)</f>
        <v>1</v>
      </c>
      <c r="Y311" s="5">
        <f ca="1">IF(Table2[[#This Row],[Gnder]]="women",1,0)</f>
        <v>0</v>
      </c>
      <c r="Z311" s="5"/>
      <c r="AA311" s="6"/>
      <c r="AB311" s="5"/>
      <c r="AC311" s="4">
        <f ca="1">IF(Table2[[#This Row],[field of work]]="teaching",1,0)</f>
        <v>0</v>
      </c>
      <c r="AD311" s="5">
        <f ca="1">IF(Table2[[#This Row],[field of work]]="health",1,0)</f>
        <v>0</v>
      </c>
      <c r="AE311" s="5">
        <f ca="1">IF(Table2[[#This Row],[field of work]]="IT",1,0)</f>
        <v>1</v>
      </c>
      <c r="AF311" s="5">
        <f ca="1">IF(Table2[[#This Row],[field of work]]="agriculture",1,0)</f>
        <v>0</v>
      </c>
      <c r="AG311" s="5">
        <f ca="1">IF(Table2[[#This Row],[field of work]]="contruction",1,0)</f>
        <v>0</v>
      </c>
      <c r="AH311" s="5">
        <f ca="1">IF(Table2[[#This Row],[field of work]]="genral work",1,0)</f>
        <v>0</v>
      </c>
      <c r="AI311" s="5"/>
      <c r="AJ311" s="5"/>
      <c r="AK311" s="5"/>
      <c r="AL311" s="5"/>
      <c r="AM311" s="5"/>
      <c r="AN311" s="6"/>
      <c r="AP311" s="16">
        <f t="shared" ca="1" si="114"/>
        <v>3707.9683361284065</v>
      </c>
      <c r="AQ311" s="6"/>
      <c r="AR311" s="4">
        <f ca="1">IF(Table2[[#This Row],[Value of a person]]&gt;$AS$6,1,0)</f>
        <v>1</v>
      </c>
      <c r="AS311" s="5"/>
      <c r="AT311" s="5"/>
      <c r="AU311" s="6"/>
      <c r="AV311" s="23">
        <f ca="1">Table2[[#This Row],[Mortage left]]/Table2[[#This Row],[Value of house]]</f>
        <v>0.49077245384205409</v>
      </c>
      <c r="AW311" s="5">
        <f t="shared" ca="1" si="115"/>
        <v>0</v>
      </c>
      <c r="AX311" s="5"/>
      <c r="AY311" s="5"/>
      <c r="AZ311" s="4">
        <f ca="1">IF(Table2[[#This Row],[Area ]]="Area 1",Table2[[#This Row],[income]],0)</f>
        <v>0</v>
      </c>
      <c r="BA311" s="5">
        <f ca="1">IF(Table2[[#This Row],[Area ]]="Area 2",Table2[[#This Row],[income]],0)</f>
        <v>0</v>
      </c>
      <c r="BB311" s="5">
        <f ca="1">IF(Table2[[#This Row],[Area ]]="Area 3",Table2[[#This Row],[income]],0)</f>
        <v>26879</v>
      </c>
      <c r="BC311" s="5">
        <f ca="1">IF(Table2[[#This Row],[Area ]]="Area 4",Table2[[#This Row],[income]],0)</f>
        <v>0</v>
      </c>
      <c r="BD311" s="5">
        <f ca="1">IF(Table2[[#This Row],[Area ]]="Area 5",Table2[[#This Row],[income]],0)</f>
        <v>0</v>
      </c>
      <c r="BE311" s="5">
        <f ca="1">IF(Table2[[#This Row],[Area ]]="Area 6",Table2[[#This Row],[income]],0)</f>
        <v>0</v>
      </c>
      <c r="BF311" s="5">
        <f ca="1">IF(Table2[[#This Row],[Area ]]="Area 7",Table2[[#This Row],[income]],0)</f>
        <v>0</v>
      </c>
      <c r="BG311" s="5">
        <f ca="1">IF(Table2[[#This Row],[Area ]]="Area 8",Table2[[#This Row],[income]],0)</f>
        <v>0</v>
      </c>
      <c r="BH311" s="5">
        <f ca="1">IF(Table2[[#This Row],[Area ]]="Area 9",Table2[[#This Row],[income]],0)</f>
        <v>0</v>
      </c>
      <c r="BI311" s="5">
        <f ca="1">IF(Table2[[#This Row],[Area ]]="Area 10",Table2[[#This Row],[income]],0)</f>
        <v>0</v>
      </c>
      <c r="BJ311" s="5">
        <f ca="1">IF(Table2[[#This Row],[Area ]]="Area 6",Table2[[#This Row],[income]],0)</f>
        <v>0</v>
      </c>
      <c r="BK311" s="5">
        <f ca="1">IF(Table2[[#This Row],[Area ]]="Area 12",Table2[[#This Row],[income]],0)</f>
        <v>0</v>
      </c>
      <c r="BL311" s="5">
        <f ca="1">IF(Table2[[#This Row],[Area ]]="Area 13",Table2[[#This Row],[income]],0)</f>
        <v>0</v>
      </c>
      <c r="BM311" s="6">
        <f ca="1">IF(Table2[[#This Row],[Area ]]="Area 14",Table2[[#This Row],[income]],0)</f>
        <v>0</v>
      </c>
      <c r="BN311" s="4">
        <f ca="1">IF(Table2[[#This Row],[field of work]]="teaching",Table2[[#This Row],[income]],0)</f>
        <v>0</v>
      </c>
      <c r="BO311" s="5">
        <f ca="1">IF(Table2[[#This Row],[field of work]]="health",Table2[[#This Row],[income]],0)</f>
        <v>0</v>
      </c>
      <c r="BP311" s="5">
        <f ca="1">IF(Table2[[#This Row],[field of work]]="IT",Table2[[#This Row],[income]],0)</f>
        <v>26879</v>
      </c>
      <c r="BQ311" s="5">
        <f ca="1">IF(Table2[[#This Row],[field of work]]="agriculture",Table2[[#This Row],[income]],0)</f>
        <v>0</v>
      </c>
      <c r="BR311" s="5">
        <f ca="1">IF(Table2[[#This Row],[field of work]]="contruction",Table2[[#This Row],[income]],0)</f>
        <v>0</v>
      </c>
      <c r="BS311" s="6">
        <f ca="1">IF(Table2[[#This Row],[field of work]]="genral work",Table2[[#This Row],[income]],0)</f>
        <v>0</v>
      </c>
      <c r="BU311" s="4">
        <f ca="1">IF(Table2[[#This Row],[value of debts]]&gt;Table2[[#This Row],[income]],1,0)</f>
        <v>1</v>
      </c>
      <c r="BV311" s="6"/>
      <c r="BX311" s="4">
        <f ca="1">IF(Table2[[#This Row],[Net worth of person]]&gt;$BY$6,Table2[[#This Row],[age]],0)</f>
        <v>45</v>
      </c>
      <c r="BY311" s="6"/>
    </row>
    <row r="312" spans="2:77" x14ac:dyDescent="0.3">
      <c r="B312">
        <f t="shared" ca="1" si="101"/>
        <v>2</v>
      </c>
      <c r="C312" t="str">
        <f t="shared" ca="1" si="100"/>
        <v>women</v>
      </c>
      <c r="D312">
        <f t="shared" ca="1" si="102"/>
        <v>28</v>
      </c>
      <c r="E312">
        <f t="shared" ca="1" si="103"/>
        <v>3</v>
      </c>
      <c r="F312" t="str">
        <f t="shared" ca="1" si="104"/>
        <v>teaching</v>
      </c>
      <c r="G312">
        <f t="shared" ca="1" si="105"/>
        <v>5</v>
      </c>
      <c r="H312">
        <f t="shared" ca="1" si="106"/>
        <v>0</v>
      </c>
      <c r="I312">
        <f t="shared" ca="1" si="107"/>
        <v>4</v>
      </c>
      <c r="J312">
        <f t="shared" ca="1" si="108"/>
        <v>1</v>
      </c>
      <c r="K312">
        <f t="shared" ca="1" si="109"/>
        <v>88878</v>
      </c>
      <c r="L312">
        <f t="shared" ca="1" si="110"/>
        <v>2</v>
      </c>
      <c r="M312" t="str">
        <f t="shared" ca="1" si="111"/>
        <v>Area 2</v>
      </c>
      <c r="N312">
        <f t="shared" ca="1" si="116"/>
        <v>444390</v>
      </c>
      <c r="O312">
        <f t="shared" ca="1" si="112"/>
        <v>429704.81618358364</v>
      </c>
      <c r="P312">
        <f t="shared" ca="1" si="117"/>
        <v>6017.0991665502215</v>
      </c>
      <c r="Q312">
        <f t="shared" ca="1" si="113"/>
        <v>3406</v>
      </c>
      <c r="R312">
        <f t="shared" ca="1" si="118"/>
        <v>114555.88289917912</v>
      </c>
      <c r="S312">
        <f t="shared" ca="1" si="119"/>
        <v>17324.804477804508</v>
      </c>
      <c r="T312">
        <f t="shared" ca="1" si="120"/>
        <v>467731.90364435472</v>
      </c>
      <c r="U312">
        <f t="shared" ca="1" si="121"/>
        <v>547666.6990827627</v>
      </c>
      <c r="V312">
        <f t="shared" ca="1" si="122"/>
        <v>-79934.795438407979</v>
      </c>
      <c r="X312" s="4">
        <f ca="1">IF(Table2[[#This Row],[Gnder]]="men",1,0)</f>
        <v>0</v>
      </c>
      <c r="Y312" s="5">
        <f ca="1">IF(Table2[[#This Row],[Gnder]]="women",1,0)</f>
        <v>1</v>
      </c>
      <c r="Z312" s="5"/>
      <c r="AA312" s="6"/>
      <c r="AB312" s="5"/>
      <c r="AC312" s="4">
        <f ca="1">IF(Table2[[#This Row],[field of work]]="teaching",1,0)</f>
        <v>1</v>
      </c>
      <c r="AD312" s="5">
        <f ca="1">IF(Table2[[#This Row],[field of work]]="health",1,0)</f>
        <v>0</v>
      </c>
      <c r="AE312" s="5">
        <f ca="1">IF(Table2[[#This Row],[field of work]]="IT",1,0)</f>
        <v>0</v>
      </c>
      <c r="AF312" s="5">
        <f ca="1">IF(Table2[[#This Row],[field of work]]="agriculture",1,0)</f>
        <v>0</v>
      </c>
      <c r="AG312" s="5">
        <f ca="1">IF(Table2[[#This Row],[field of work]]="contruction",1,0)</f>
        <v>0</v>
      </c>
      <c r="AH312" s="5">
        <f ca="1">IF(Table2[[#This Row],[field of work]]="genral work",1,0)</f>
        <v>0</v>
      </c>
      <c r="AI312" s="5"/>
      <c r="AJ312" s="5"/>
      <c r="AK312" s="5"/>
      <c r="AL312" s="5"/>
      <c r="AM312" s="5"/>
      <c r="AN312" s="6"/>
      <c r="AP312" s="16">
        <f t="shared" ca="1" si="114"/>
        <v>6017.0991665502215</v>
      </c>
      <c r="AQ312" s="6"/>
      <c r="AR312" s="4">
        <f ca="1">IF(Table2[[#This Row],[Value of a person]]&gt;$AS$6,1,0)</f>
        <v>1</v>
      </c>
      <c r="AS312" s="5"/>
      <c r="AT312" s="5"/>
      <c r="AU312" s="6"/>
      <c r="AV312" s="23">
        <f ca="1">Table2[[#This Row],[Mortage left]]/Table2[[#This Row],[Value of house]]</f>
        <v>0.96695428831338159</v>
      </c>
      <c r="AW312" s="5">
        <f t="shared" ca="1" si="115"/>
        <v>0</v>
      </c>
      <c r="AX312" s="5"/>
      <c r="AY312" s="5"/>
      <c r="AZ312" s="4">
        <f ca="1">IF(Table2[[#This Row],[Area ]]="Area 1",Table2[[#This Row],[income]],0)</f>
        <v>0</v>
      </c>
      <c r="BA312" s="5">
        <f ca="1">IF(Table2[[#This Row],[Area ]]="Area 2",Table2[[#This Row],[income]],0)</f>
        <v>88878</v>
      </c>
      <c r="BB312" s="5">
        <f ca="1">IF(Table2[[#This Row],[Area ]]="Area 3",Table2[[#This Row],[income]],0)</f>
        <v>0</v>
      </c>
      <c r="BC312" s="5">
        <f ca="1">IF(Table2[[#This Row],[Area ]]="Area 4",Table2[[#This Row],[income]],0)</f>
        <v>0</v>
      </c>
      <c r="BD312" s="5">
        <f ca="1">IF(Table2[[#This Row],[Area ]]="Area 5",Table2[[#This Row],[income]],0)</f>
        <v>0</v>
      </c>
      <c r="BE312" s="5">
        <f ca="1">IF(Table2[[#This Row],[Area ]]="Area 6",Table2[[#This Row],[income]],0)</f>
        <v>0</v>
      </c>
      <c r="BF312" s="5">
        <f ca="1">IF(Table2[[#This Row],[Area ]]="Area 7",Table2[[#This Row],[income]],0)</f>
        <v>0</v>
      </c>
      <c r="BG312" s="5">
        <f ca="1">IF(Table2[[#This Row],[Area ]]="Area 8",Table2[[#This Row],[income]],0)</f>
        <v>0</v>
      </c>
      <c r="BH312" s="5">
        <f ca="1">IF(Table2[[#This Row],[Area ]]="Area 9",Table2[[#This Row],[income]],0)</f>
        <v>0</v>
      </c>
      <c r="BI312" s="5">
        <f ca="1">IF(Table2[[#This Row],[Area ]]="Area 10",Table2[[#This Row],[income]],0)</f>
        <v>0</v>
      </c>
      <c r="BJ312" s="5">
        <f ca="1">IF(Table2[[#This Row],[Area ]]="Area 6",Table2[[#This Row],[income]],0)</f>
        <v>0</v>
      </c>
      <c r="BK312" s="5">
        <f ca="1">IF(Table2[[#This Row],[Area ]]="Area 12",Table2[[#This Row],[income]],0)</f>
        <v>0</v>
      </c>
      <c r="BL312" s="5">
        <f ca="1">IF(Table2[[#This Row],[Area ]]="Area 13",Table2[[#This Row],[income]],0)</f>
        <v>0</v>
      </c>
      <c r="BM312" s="6">
        <f ca="1">IF(Table2[[#This Row],[Area ]]="Area 14",Table2[[#This Row],[income]],0)</f>
        <v>0</v>
      </c>
      <c r="BN312" s="4">
        <f ca="1">IF(Table2[[#This Row],[field of work]]="teaching",Table2[[#This Row],[income]],0)</f>
        <v>88878</v>
      </c>
      <c r="BO312" s="5">
        <f ca="1">IF(Table2[[#This Row],[field of work]]="health",Table2[[#This Row],[income]],0)</f>
        <v>0</v>
      </c>
      <c r="BP312" s="5">
        <f ca="1">IF(Table2[[#This Row],[field of work]]="IT",Table2[[#This Row],[income]],0)</f>
        <v>0</v>
      </c>
      <c r="BQ312" s="5">
        <f ca="1">IF(Table2[[#This Row],[field of work]]="agriculture",Table2[[#This Row],[income]],0)</f>
        <v>0</v>
      </c>
      <c r="BR312" s="5">
        <f ca="1">IF(Table2[[#This Row],[field of work]]="contruction",Table2[[#This Row],[income]],0)</f>
        <v>0</v>
      </c>
      <c r="BS312" s="6">
        <f ca="1">IF(Table2[[#This Row],[field of work]]="genral work",Table2[[#This Row],[income]],0)</f>
        <v>0</v>
      </c>
      <c r="BU312" s="4">
        <f ca="1">IF(Table2[[#This Row],[value of debts]]&gt;Table2[[#This Row],[income]],1,0)</f>
        <v>1</v>
      </c>
      <c r="BV312" s="6"/>
      <c r="BX312" s="4">
        <f ca="1">IF(Table2[[#This Row],[Net worth of person]]&gt;$BY$6,Table2[[#This Row],[age]],0)</f>
        <v>0</v>
      </c>
      <c r="BY312" s="6"/>
    </row>
    <row r="313" spans="2:77" x14ac:dyDescent="0.3">
      <c r="B313">
        <f t="shared" ca="1" si="101"/>
        <v>2</v>
      </c>
      <c r="C313" t="str">
        <f t="shared" ca="1" si="100"/>
        <v>women</v>
      </c>
      <c r="D313">
        <f t="shared" ca="1" si="102"/>
        <v>33</v>
      </c>
      <c r="E313">
        <f t="shared" ca="1" si="103"/>
        <v>3</v>
      </c>
      <c r="F313" t="str">
        <f t="shared" ca="1" si="104"/>
        <v>teaching</v>
      </c>
      <c r="G313">
        <f t="shared" ca="1" si="105"/>
        <v>4</v>
      </c>
      <c r="H313">
        <f t="shared" ca="1" si="106"/>
        <v>0</v>
      </c>
      <c r="I313">
        <f t="shared" ca="1" si="107"/>
        <v>3</v>
      </c>
      <c r="J313">
        <f t="shared" ca="1" si="108"/>
        <v>3</v>
      </c>
      <c r="K313">
        <f t="shared" ca="1" si="109"/>
        <v>44325</v>
      </c>
      <c r="L313">
        <f t="shared" ca="1" si="110"/>
        <v>1</v>
      </c>
      <c r="M313" t="str">
        <f t="shared" ca="1" si="111"/>
        <v>Area 1</v>
      </c>
      <c r="N313">
        <f t="shared" ca="1" si="116"/>
        <v>265950</v>
      </c>
      <c r="O313">
        <f t="shared" ca="1" si="112"/>
        <v>128786.08955058749</v>
      </c>
      <c r="P313">
        <f t="shared" ca="1" si="117"/>
        <v>49440.793740136105</v>
      </c>
      <c r="Q313">
        <f t="shared" ca="1" si="113"/>
        <v>41954</v>
      </c>
      <c r="R313">
        <f t="shared" ca="1" si="118"/>
        <v>29774.850816100421</v>
      </c>
      <c r="S313">
        <f t="shared" ca="1" si="119"/>
        <v>51986.721152586557</v>
      </c>
      <c r="T313">
        <f t="shared" ca="1" si="120"/>
        <v>367377.51489272265</v>
      </c>
      <c r="U313">
        <f t="shared" ca="1" si="121"/>
        <v>200514.94036668792</v>
      </c>
      <c r="V313">
        <f t="shared" ca="1" si="122"/>
        <v>166862.57452603473</v>
      </c>
      <c r="X313" s="4">
        <f ca="1">IF(Table2[[#This Row],[Gnder]]="men",1,0)</f>
        <v>0</v>
      </c>
      <c r="Y313" s="5">
        <f ca="1">IF(Table2[[#This Row],[Gnder]]="women",1,0)</f>
        <v>1</v>
      </c>
      <c r="Z313" s="5"/>
      <c r="AA313" s="6"/>
      <c r="AB313" s="5"/>
      <c r="AC313" s="4">
        <f ca="1">IF(Table2[[#This Row],[field of work]]="teaching",1,0)</f>
        <v>1</v>
      </c>
      <c r="AD313" s="5">
        <f ca="1">IF(Table2[[#This Row],[field of work]]="health",1,0)</f>
        <v>0</v>
      </c>
      <c r="AE313" s="5">
        <f ca="1">IF(Table2[[#This Row],[field of work]]="IT",1,0)</f>
        <v>0</v>
      </c>
      <c r="AF313" s="5">
        <f ca="1">IF(Table2[[#This Row],[field of work]]="agriculture",1,0)</f>
        <v>0</v>
      </c>
      <c r="AG313" s="5">
        <f ca="1">IF(Table2[[#This Row],[field of work]]="contruction",1,0)</f>
        <v>0</v>
      </c>
      <c r="AH313" s="5">
        <f ca="1">IF(Table2[[#This Row],[field of work]]="genral work",1,0)</f>
        <v>0</v>
      </c>
      <c r="AI313" s="5"/>
      <c r="AJ313" s="5"/>
      <c r="AK313" s="5"/>
      <c r="AL313" s="5"/>
      <c r="AM313" s="5"/>
      <c r="AN313" s="6"/>
      <c r="AP313" s="16">
        <f t="shared" ca="1" si="114"/>
        <v>16480.264580045368</v>
      </c>
      <c r="AQ313" s="6"/>
      <c r="AR313" s="4">
        <f ca="1">IF(Table2[[#This Row],[Value of a person]]&gt;$AS$6,1,0)</f>
        <v>1</v>
      </c>
      <c r="AS313" s="5"/>
      <c r="AT313" s="5"/>
      <c r="AU313" s="6"/>
      <c r="AV313" s="23">
        <f ca="1">Table2[[#This Row],[Mortage left]]/Table2[[#This Row],[Value of house]]</f>
        <v>0.48424925568936827</v>
      </c>
      <c r="AW313" s="5">
        <f t="shared" ca="1" si="115"/>
        <v>0</v>
      </c>
      <c r="AX313" s="5"/>
      <c r="AY313" s="5"/>
      <c r="AZ313" s="4">
        <f ca="1">IF(Table2[[#This Row],[Area ]]="Area 1",Table2[[#This Row],[income]],0)</f>
        <v>44325</v>
      </c>
      <c r="BA313" s="5">
        <f ca="1">IF(Table2[[#This Row],[Area ]]="Area 2",Table2[[#This Row],[income]],0)</f>
        <v>0</v>
      </c>
      <c r="BB313" s="5">
        <f ca="1">IF(Table2[[#This Row],[Area ]]="Area 3",Table2[[#This Row],[income]],0)</f>
        <v>0</v>
      </c>
      <c r="BC313" s="5">
        <f ca="1">IF(Table2[[#This Row],[Area ]]="Area 4",Table2[[#This Row],[income]],0)</f>
        <v>0</v>
      </c>
      <c r="BD313" s="5">
        <f ca="1">IF(Table2[[#This Row],[Area ]]="Area 5",Table2[[#This Row],[income]],0)</f>
        <v>0</v>
      </c>
      <c r="BE313" s="5">
        <f ca="1">IF(Table2[[#This Row],[Area ]]="Area 6",Table2[[#This Row],[income]],0)</f>
        <v>0</v>
      </c>
      <c r="BF313" s="5">
        <f ca="1">IF(Table2[[#This Row],[Area ]]="Area 7",Table2[[#This Row],[income]],0)</f>
        <v>0</v>
      </c>
      <c r="BG313" s="5">
        <f ca="1">IF(Table2[[#This Row],[Area ]]="Area 8",Table2[[#This Row],[income]],0)</f>
        <v>0</v>
      </c>
      <c r="BH313" s="5">
        <f ca="1">IF(Table2[[#This Row],[Area ]]="Area 9",Table2[[#This Row],[income]],0)</f>
        <v>0</v>
      </c>
      <c r="BI313" s="5">
        <f ca="1">IF(Table2[[#This Row],[Area ]]="Area 10",Table2[[#This Row],[income]],0)</f>
        <v>0</v>
      </c>
      <c r="BJ313" s="5">
        <f ca="1">IF(Table2[[#This Row],[Area ]]="Area 6",Table2[[#This Row],[income]],0)</f>
        <v>0</v>
      </c>
      <c r="BK313" s="5">
        <f ca="1">IF(Table2[[#This Row],[Area ]]="Area 12",Table2[[#This Row],[income]],0)</f>
        <v>0</v>
      </c>
      <c r="BL313" s="5">
        <f ca="1">IF(Table2[[#This Row],[Area ]]="Area 13",Table2[[#This Row],[income]],0)</f>
        <v>0</v>
      </c>
      <c r="BM313" s="6">
        <f ca="1">IF(Table2[[#This Row],[Area ]]="Area 14",Table2[[#This Row],[income]],0)</f>
        <v>0</v>
      </c>
      <c r="BN313" s="4">
        <f ca="1">IF(Table2[[#This Row],[field of work]]="teaching",Table2[[#This Row],[income]],0)</f>
        <v>44325</v>
      </c>
      <c r="BO313" s="5">
        <f ca="1">IF(Table2[[#This Row],[field of work]]="health",Table2[[#This Row],[income]],0)</f>
        <v>0</v>
      </c>
      <c r="BP313" s="5">
        <f ca="1">IF(Table2[[#This Row],[field of work]]="IT",Table2[[#This Row],[income]],0)</f>
        <v>0</v>
      </c>
      <c r="BQ313" s="5">
        <f ca="1">IF(Table2[[#This Row],[field of work]]="agriculture",Table2[[#This Row],[income]],0)</f>
        <v>0</v>
      </c>
      <c r="BR313" s="5">
        <f ca="1">IF(Table2[[#This Row],[field of work]]="contruction",Table2[[#This Row],[income]],0)</f>
        <v>0</v>
      </c>
      <c r="BS313" s="6">
        <f ca="1">IF(Table2[[#This Row],[field of work]]="genral work",Table2[[#This Row],[income]],0)</f>
        <v>0</v>
      </c>
      <c r="BU313" s="4">
        <f ca="1">IF(Table2[[#This Row],[value of debts]]&gt;Table2[[#This Row],[income]],1,0)</f>
        <v>1</v>
      </c>
      <c r="BV313" s="6"/>
      <c r="BX313" s="4">
        <f ca="1">IF(Table2[[#This Row],[Net worth of person]]&gt;$BY$6,Table2[[#This Row],[age]],0)</f>
        <v>33</v>
      </c>
      <c r="BY313" s="6"/>
    </row>
    <row r="314" spans="2:77" x14ac:dyDescent="0.3">
      <c r="B314">
        <f t="shared" ca="1" si="101"/>
        <v>1</v>
      </c>
      <c r="C314" t="str">
        <f t="shared" ca="1" si="100"/>
        <v>men</v>
      </c>
      <c r="D314">
        <f t="shared" ca="1" si="102"/>
        <v>37</v>
      </c>
      <c r="E314">
        <f t="shared" ca="1" si="103"/>
        <v>5</v>
      </c>
      <c r="F314" t="str">
        <f t="shared" ca="1" si="104"/>
        <v>agriculture</v>
      </c>
      <c r="G314">
        <f t="shared" ca="1" si="105"/>
        <v>1</v>
      </c>
      <c r="H314">
        <f t="shared" ca="1" si="106"/>
        <v>0</v>
      </c>
      <c r="I314">
        <f t="shared" ca="1" si="107"/>
        <v>4</v>
      </c>
      <c r="J314">
        <f t="shared" ca="1" si="108"/>
        <v>3</v>
      </c>
      <c r="K314">
        <f t="shared" ca="1" si="109"/>
        <v>61705</v>
      </c>
      <c r="L314">
        <f t="shared" ca="1" si="110"/>
        <v>3</v>
      </c>
      <c r="M314" t="str">
        <f t="shared" ca="1" si="111"/>
        <v>Area 3</v>
      </c>
      <c r="N314">
        <f t="shared" ca="1" si="116"/>
        <v>185115</v>
      </c>
      <c r="O314">
        <f t="shared" ca="1" si="112"/>
        <v>145853.73396847627</v>
      </c>
      <c r="P314">
        <f t="shared" ca="1" si="117"/>
        <v>37818.333225220806</v>
      </c>
      <c r="Q314">
        <f t="shared" ca="1" si="113"/>
        <v>24022</v>
      </c>
      <c r="R314">
        <f t="shared" ca="1" si="118"/>
        <v>107434.53950528197</v>
      </c>
      <c r="S314">
        <f t="shared" ca="1" si="119"/>
        <v>70725.586018026181</v>
      </c>
      <c r="T314">
        <f t="shared" ca="1" si="120"/>
        <v>293658.91924324696</v>
      </c>
      <c r="U314">
        <f t="shared" ca="1" si="121"/>
        <v>277310.27347375825</v>
      </c>
      <c r="V314">
        <f t="shared" ca="1" si="122"/>
        <v>16348.645769488707</v>
      </c>
      <c r="X314" s="4">
        <f ca="1">IF(Table2[[#This Row],[Gnder]]="men",1,0)</f>
        <v>1</v>
      </c>
      <c r="Y314" s="5">
        <f ca="1">IF(Table2[[#This Row],[Gnder]]="women",1,0)</f>
        <v>0</v>
      </c>
      <c r="Z314" s="5"/>
      <c r="AA314" s="6"/>
      <c r="AB314" s="5"/>
      <c r="AC314" s="4">
        <f ca="1">IF(Table2[[#This Row],[field of work]]="teaching",1,0)</f>
        <v>0</v>
      </c>
      <c r="AD314" s="5">
        <f ca="1">IF(Table2[[#This Row],[field of work]]="health",1,0)</f>
        <v>0</v>
      </c>
      <c r="AE314" s="5">
        <f ca="1">IF(Table2[[#This Row],[field of work]]="IT",1,0)</f>
        <v>0</v>
      </c>
      <c r="AF314" s="5">
        <f ca="1">IF(Table2[[#This Row],[field of work]]="agriculture",1,0)</f>
        <v>1</v>
      </c>
      <c r="AG314" s="5">
        <f ca="1">IF(Table2[[#This Row],[field of work]]="contruction",1,0)</f>
        <v>0</v>
      </c>
      <c r="AH314" s="5">
        <f ca="1">IF(Table2[[#This Row],[field of work]]="genral work",1,0)</f>
        <v>0</v>
      </c>
      <c r="AI314" s="5"/>
      <c r="AJ314" s="5"/>
      <c r="AK314" s="5"/>
      <c r="AL314" s="5"/>
      <c r="AM314" s="5"/>
      <c r="AN314" s="6"/>
      <c r="AP314" s="16">
        <f t="shared" ca="1" si="114"/>
        <v>12606.111075073602</v>
      </c>
      <c r="AQ314" s="6"/>
      <c r="AR314" s="4">
        <f ca="1">IF(Table2[[#This Row],[Value of a person]]&gt;$AS$6,1,0)</f>
        <v>1</v>
      </c>
      <c r="AS314" s="5"/>
      <c r="AT314" s="5"/>
      <c r="AU314" s="6"/>
      <c r="AV314" s="23">
        <f ca="1">Table2[[#This Row],[Mortage left]]/Table2[[#This Row],[Value of house]]</f>
        <v>0.78790878085771698</v>
      </c>
      <c r="AW314" s="5">
        <f t="shared" ca="1" si="115"/>
        <v>0</v>
      </c>
      <c r="AX314" s="5"/>
      <c r="AY314" s="5"/>
      <c r="AZ314" s="4">
        <f ca="1">IF(Table2[[#This Row],[Area ]]="Area 1",Table2[[#This Row],[income]],0)</f>
        <v>0</v>
      </c>
      <c r="BA314" s="5">
        <f ca="1">IF(Table2[[#This Row],[Area ]]="Area 2",Table2[[#This Row],[income]],0)</f>
        <v>0</v>
      </c>
      <c r="BB314" s="5">
        <f ca="1">IF(Table2[[#This Row],[Area ]]="Area 3",Table2[[#This Row],[income]],0)</f>
        <v>61705</v>
      </c>
      <c r="BC314" s="5">
        <f ca="1">IF(Table2[[#This Row],[Area ]]="Area 4",Table2[[#This Row],[income]],0)</f>
        <v>0</v>
      </c>
      <c r="BD314" s="5">
        <f ca="1">IF(Table2[[#This Row],[Area ]]="Area 5",Table2[[#This Row],[income]],0)</f>
        <v>0</v>
      </c>
      <c r="BE314" s="5">
        <f ca="1">IF(Table2[[#This Row],[Area ]]="Area 6",Table2[[#This Row],[income]],0)</f>
        <v>0</v>
      </c>
      <c r="BF314" s="5">
        <f ca="1">IF(Table2[[#This Row],[Area ]]="Area 7",Table2[[#This Row],[income]],0)</f>
        <v>0</v>
      </c>
      <c r="BG314" s="5">
        <f ca="1">IF(Table2[[#This Row],[Area ]]="Area 8",Table2[[#This Row],[income]],0)</f>
        <v>0</v>
      </c>
      <c r="BH314" s="5">
        <f ca="1">IF(Table2[[#This Row],[Area ]]="Area 9",Table2[[#This Row],[income]],0)</f>
        <v>0</v>
      </c>
      <c r="BI314" s="5">
        <f ca="1">IF(Table2[[#This Row],[Area ]]="Area 10",Table2[[#This Row],[income]],0)</f>
        <v>0</v>
      </c>
      <c r="BJ314" s="5">
        <f ca="1">IF(Table2[[#This Row],[Area ]]="Area 6",Table2[[#This Row],[income]],0)</f>
        <v>0</v>
      </c>
      <c r="BK314" s="5">
        <f ca="1">IF(Table2[[#This Row],[Area ]]="Area 12",Table2[[#This Row],[income]],0)</f>
        <v>0</v>
      </c>
      <c r="BL314" s="5">
        <f ca="1">IF(Table2[[#This Row],[Area ]]="Area 13",Table2[[#This Row],[income]],0)</f>
        <v>0</v>
      </c>
      <c r="BM314" s="6">
        <f ca="1">IF(Table2[[#This Row],[Area ]]="Area 14",Table2[[#This Row],[income]],0)</f>
        <v>0</v>
      </c>
      <c r="BN314" s="4">
        <f ca="1">IF(Table2[[#This Row],[field of work]]="teaching",Table2[[#This Row],[income]],0)</f>
        <v>0</v>
      </c>
      <c r="BO314" s="5">
        <f ca="1">IF(Table2[[#This Row],[field of work]]="health",Table2[[#This Row],[income]],0)</f>
        <v>0</v>
      </c>
      <c r="BP314" s="5">
        <f ca="1">IF(Table2[[#This Row],[field of work]]="IT",Table2[[#This Row],[income]],0)</f>
        <v>0</v>
      </c>
      <c r="BQ314" s="5">
        <f ca="1">IF(Table2[[#This Row],[field of work]]="agriculture",Table2[[#This Row],[income]],0)</f>
        <v>61705</v>
      </c>
      <c r="BR314" s="5">
        <f ca="1">IF(Table2[[#This Row],[field of work]]="contruction",Table2[[#This Row],[income]],0)</f>
        <v>0</v>
      </c>
      <c r="BS314" s="6">
        <f ca="1">IF(Table2[[#This Row],[field of work]]="genral work",Table2[[#This Row],[income]],0)</f>
        <v>0</v>
      </c>
      <c r="BU314" s="4">
        <f ca="1">IF(Table2[[#This Row],[value of debts]]&gt;Table2[[#This Row],[income]],1,0)</f>
        <v>1</v>
      </c>
      <c r="BV314" s="6"/>
      <c r="BX314" s="4">
        <f ca="1">IF(Table2[[#This Row],[Net worth of person]]&gt;$BY$6,Table2[[#This Row],[age]],0)</f>
        <v>0</v>
      </c>
      <c r="BY314" s="6"/>
    </row>
    <row r="315" spans="2:77" x14ac:dyDescent="0.3">
      <c r="B315">
        <f t="shared" ca="1" si="101"/>
        <v>1</v>
      </c>
      <c r="C315" t="str">
        <f t="shared" ca="1" si="100"/>
        <v>men</v>
      </c>
      <c r="D315">
        <f t="shared" ca="1" si="102"/>
        <v>34</v>
      </c>
      <c r="E315">
        <f t="shared" ca="1" si="103"/>
        <v>2</v>
      </c>
      <c r="F315" t="str">
        <f t="shared" ca="1" si="104"/>
        <v>IT</v>
      </c>
      <c r="G315">
        <f t="shared" ca="1" si="105"/>
        <v>4</v>
      </c>
      <c r="H315">
        <f t="shared" ca="1" si="106"/>
        <v>0</v>
      </c>
      <c r="I315">
        <f t="shared" ca="1" si="107"/>
        <v>4</v>
      </c>
      <c r="J315">
        <f t="shared" ca="1" si="108"/>
        <v>2</v>
      </c>
      <c r="K315">
        <f t="shared" ca="1" si="109"/>
        <v>59713</v>
      </c>
      <c r="L315">
        <f t="shared" ca="1" si="110"/>
        <v>6</v>
      </c>
      <c r="M315" t="str">
        <f t="shared" ca="1" si="111"/>
        <v>Area 6</v>
      </c>
      <c r="N315">
        <f t="shared" ca="1" si="116"/>
        <v>358278</v>
      </c>
      <c r="O315">
        <f t="shared" ca="1" si="112"/>
        <v>130680.78416536724</v>
      </c>
      <c r="P315">
        <f t="shared" ca="1" si="117"/>
        <v>31738.890604303106</v>
      </c>
      <c r="Q315">
        <f t="shared" ca="1" si="113"/>
        <v>27538</v>
      </c>
      <c r="R315">
        <f t="shared" ca="1" si="118"/>
        <v>106547.05549201558</v>
      </c>
      <c r="S315">
        <f t="shared" ca="1" si="119"/>
        <v>23727.270447740542</v>
      </c>
      <c r="T315">
        <f t="shared" ca="1" si="120"/>
        <v>413744.16105204367</v>
      </c>
      <c r="U315">
        <f t="shared" ca="1" si="121"/>
        <v>264765.83965738281</v>
      </c>
      <c r="V315">
        <f t="shared" ca="1" si="122"/>
        <v>148978.32139466086</v>
      </c>
      <c r="X315" s="4">
        <f ca="1">IF(Table2[[#This Row],[Gnder]]="men",1,0)</f>
        <v>1</v>
      </c>
      <c r="Y315" s="5">
        <f ca="1">IF(Table2[[#This Row],[Gnder]]="women",1,0)</f>
        <v>0</v>
      </c>
      <c r="Z315" s="5"/>
      <c r="AA315" s="6"/>
      <c r="AB315" s="5"/>
      <c r="AC315" s="4">
        <f ca="1">IF(Table2[[#This Row],[field of work]]="teaching",1,0)</f>
        <v>0</v>
      </c>
      <c r="AD315" s="5">
        <f ca="1">IF(Table2[[#This Row],[field of work]]="health",1,0)</f>
        <v>0</v>
      </c>
      <c r="AE315" s="5">
        <f ca="1">IF(Table2[[#This Row],[field of work]]="IT",1,0)</f>
        <v>1</v>
      </c>
      <c r="AF315" s="5">
        <f ca="1">IF(Table2[[#This Row],[field of work]]="agriculture",1,0)</f>
        <v>0</v>
      </c>
      <c r="AG315" s="5">
        <f ca="1">IF(Table2[[#This Row],[field of work]]="contruction",1,0)</f>
        <v>0</v>
      </c>
      <c r="AH315" s="5">
        <f ca="1">IF(Table2[[#This Row],[field of work]]="genral work",1,0)</f>
        <v>0</v>
      </c>
      <c r="AI315" s="5"/>
      <c r="AJ315" s="5"/>
      <c r="AK315" s="5"/>
      <c r="AL315" s="5"/>
      <c r="AM315" s="5"/>
      <c r="AN315" s="6"/>
      <c r="AP315" s="16">
        <f t="shared" ca="1" si="114"/>
        <v>15869.445302151553</v>
      </c>
      <c r="AQ315" s="6"/>
      <c r="AR315" s="4">
        <f ca="1">IF(Table2[[#This Row],[Value of a person]]&gt;$AS$6,1,0)</f>
        <v>1</v>
      </c>
      <c r="AS315" s="5"/>
      <c r="AT315" s="5"/>
      <c r="AU315" s="6"/>
      <c r="AV315" s="23">
        <f ca="1">Table2[[#This Row],[Mortage left]]/Table2[[#This Row],[Value of house]]</f>
        <v>0.36474688416639378</v>
      </c>
      <c r="AW315" s="5">
        <f t="shared" ca="1" si="115"/>
        <v>0</v>
      </c>
      <c r="AX315" s="5"/>
      <c r="AY315" s="5"/>
      <c r="AZ315" s="4">
        <f ca="1">IF(Table2[[#This Row],[Area ]]="Area 1",Table2[[#This Row],[income]],0)</f>
        <v>0</v>
      </c>
      <c r="BA315" s="5">
        <f ca="1">IF(Table2[[#This Row],[Area ]]="Area 2",Table2[[#This Row],[income]],0)</f>
        <v>0</v>
      </c>
      <c r="BB315" s="5">
        <f ca="1">IF(Table2[[#This Row],[Area ]]="Area 3",Table2[[#This Row],[income]],0)</f>
        <v>0</v>
      </c>
      <c r="BC315" s="5">
        <f ca="1">IF(Table2[[#This Row],[Area ]]="Area 4",Table2[[#This Row],[income]],0)</f>
        <v>0</v>
      </c>
      <c r="BD315" s="5">
        <f ca="1">IF(Table2[[#This Row],[Area ]]="Area 5",Table2[[#This Row],[income]],0)</f>
        <v>0</v>
      </c>
      <c r="BE315" s="5">
        <f ca="1">IF(Table2[[#This Row],[Area ]]="Area 6",Table2[[#This Row],[income]],0)</f>
        <v>59713</v>
      </c>
      <c r="BF315" s="5">
        <f ca="1">IF(Table2[[#This Row],[Area ]]="Area 7",Table2[[#This Row],[income]],0)</f>
        <v>0</v>
      </c>
      <c r="BG315" s="5">
        <f ca="1">IF(Table2[[#This Row],[Area ]]="Area 8",Table2[[#This Row],[income]],0)</f>
        <v>0</v>
      </c>
      <c r="BH315" s="5">
        <f ca="1">IF(Table2[[#This Row],[Area ]]="Area 9",Table2[[#This Row],[income]],0)</f>
        <v>0</v>
      </c>
      <c r="BI315" s="5">
        <f ca="1">IF(Table2[[#This Row],[Area ]]="Area 10",Table2[[#This Row],[income]],0)</f>
        <v>0</v>
      </c>
      <c r="BJ315" s="5">
        <f ca="1">IF(Table2[[#This Row],[Area ]]="Area 6",Table2[[#This Row],[income]],0)</f>
        <v>59713</v>
      </c>
      <c r="BK315" s="5">
        <f ca="1">IF(Table2[[#This Row],[Area ]]="Area 12",Table2[[#This Row],[income]],0)</f>
        <v>0</v>
      </c>
      <c r="BL315" s="5">
        <f ca="1">IF(Table2[[#This Row],[Area ]]="Area 13",Table2[[#This Row],[income]],0)</f>
        <v>0</v>
      </c>
      <c r="BM315" s="6">
        <f ca="1">IF(Table2[[#This Row],[Area ]]="Area 14",Table2[[#This Row],[income]],0)</f>
        <v>0</v>
      </c>
      <c r="BN315" s="4">
        <f ca="1">IF(Table2[[#This Row],[field of work]]="teaching",Table2[[#This Row],[income]],0)</f>
        <v>0</v>
      </c>
      <c r="BO315" s="5">
        <f ca="1">IF(Table2[[#This Row],[field of work]]="health",Table2[[#This Row],[income]],0)</f>
        <v>0</v>
      </c>
      <c r="BP315" s="5">
        <f ca="1">IF(Table2[[#This Row],[field of work]]="IT",Table2[[#This Row],[income]],0)</f>
        <v>59713</v>
      </c>
      <c r="BQ315" s="5">
        <f ca="1">IF(Table2[[#This Row],[field of work]]="agriculture",Table2[[#This Row],[income]],0)</f>
        <v>0</v>
      </c>
      <c r="BR315" s="5">
        <f ca="1">IF(Table2[[#This Row],[field of work]]="contruction",Table2[[#This Row],[income]],0)</f>
        <v>0</v>
      </c>
      <c r="BS315" s="6">
        <f ca="1">IF(Table2[[#This Row],[field of work]]="genral work",Table2[[#This Row],[income]],0)</f>
        <v>0</v>
      </c>
      <c r="BU315" s="4">
        <f ca="1">IF(Table2[[#This Row],[value of debts]]&gt;Table2[[#This Row],[income]],1,0)</f>
        <v>1</v>
      </c>
      <c r="BV315" s="6"/>
      <c r="BX315" s="4">
        <f ca="1">IF(Table2[[#This Row],[Net worth of person]]&gt;$BY$6,Table2[[#This Row],[age]],0)</f>
        <v>34</v>
      </c>
      <c r="BY315" s="6"/>
    </row>
    <row r="316" spans="2:77" x14ac:dyDescent="0.3">
      <c r="B316">
        <f t="shared" ca="1" si="101"/>
        <v>2</v>
      </c>
      <c r="C316" t="str">
        <f t="shared" ca="1" si="100"/>
        <v>women</v>
      </c>
      <c r="D316">
        <f t="shared" ca="1" si="102"/>
        <v>38</v>
      </c>
      <c r="E316">
        <f t="shared" ca="1" si="103"/>
        <v>4</v>
      </c>
      <c r="F316" t="str">
        <f t="shared" ca="1" si="104"/>
        <v>genral work</v>
      </c>
      <c r="G316">
        <f t="shared" ca="1" si="105"/>
        <v>4</v>
      </c>
      <c r="H316">
        <f t="shared" ca="1" si="106"/>
        <v>0</v>
      </c>
      <c r="I316">
        <f t="shared" ca="1" si="107"/>
        <v>0</v>
      </c>
      <c r="J316">
        <f t="shared" ca="1" si="108"/>
        <v>1</v>
      </c>
      <c r="K316">
        <f t="shared" ca="1" si="109"/>
        <v>66183</v>
      </c>
      <c r="L316">
        <f t="shared" ca="1" si="110"/>
        <v>7</v>
      </c>
      <c r="M316" t="str">
        <f t="shared" ca="1" si="111"/>
        <v>Area 7</v>
      </c>
      <c r="N316">
        <f t="shared" ca="1" si="116"/>
        <v>198549</v>
      </c>
      <c r="O316">
        <f t="shared" ca="1" si="112"/>
        <v>17994.78424570537</v>
      </c>
      <c r="P316">
        <f t="shared" ca="1" si="117"/>
        <v>59119.14212320459</v>
      </c>
      <c r="Q316">
        <f t="shared" ca="1" si="113"/>
        <v>41992</v>
      </c>
      <c r="R316">
        <f t="shared" ca="1" si="118"/>
        <v>1123.0795846444244</v>
      </c>
      <c r="S316">
        <f t="shared" ca="1" si="119"/>
        <v>80647.900442191982</v>
      </c>
      <c r="T316">
        <f t="shared" ca="1" si="120"/>
        <v>338316.04256539658</v>
      </c>
      <c r="U316">
        <f t="shared" ca="1" si="121"/>
        <v>61109.863830349794</v>
      </c>
      <c r="V316">
        <f t="shared" ca="1" si="122"/>
        <v>277206.17873504676</v>
      </c>
      <c r="X316" s="4">
        <f ca="1">IF(Table2[[#This Row],[Gnder]]="men",1,0)</f>
        <v>0</v>
      </c>
      <c r="Y316" s="5">
        <f ca="1">IF(Table2[[#This Row],[Gnder]]="women",1,0)</f>
        <v>1</v>
      </c>
      <c r="Z316" s="5"/>
      <c r="AA316" s="6"/>
      <c r="AB316" s="5"/>
      <c r="AC316" s="4">
        <f ca="1">IF(Table2[[#This Row],[field of work]]="teaching",1,0)</f>
        <v>0</v>
      </c>
      <c r="AD316" s="5">
        <f ca="1">IF(Table2[[#This Row],[field of work]]="health",1,0)</f>
        <v>0</v>
      </c>
      <c r="AE316" s="5">
        <f ca="1">IF(Table2[[#This Row],[field of work]]="IT",1,0)</f>
        <v>0</v>
      </c>
      <c r="AF316" s="5">
        <f ca="1">IF(Table2[[#This Row],[field of work]]="agriculture",1,0)</f>
        <v>0</v>
      </c>
      <c r="AG316" s="5">
        <f ca="1">IF(Table2[[#This Row],[field of work]]="contruction",1,0)</f>
        <v>0</v>
      </c>
      <c r="AH316" s="5">
        <f ca="1">IF(Table2[[#This Row],[field of work]]="genral work",1,0)</f>
        <v>1</v>
      </c>
      <c r="AI316" s="5"/>
      <c r="AJ316" s="5"/>
      <c r="AK316" s="5"/>
      <c r="AL316" s="5"/>
      <c r="AM316" s="5"/>
      <c r="AN316" s="6"/>
      <c r="AP316" s="16">
        <f t="shared" ca="1" si="114"/>
        <v>59119.14212320459</v>
      </c>
      <c r="AQ316" s="6"/>
      <c r="AR316" s="4">
        <f ca="1">IF(Table2[[#This Row],[Value of a person]]&gt;$AS$6,1,0)</f>
        <v>1</v>
      </c>
      <c r="AS316" s="5"/>
      <c r="AT316" s="5"/>
      <c r="AU316" s="6"/>
      <c r="AV316" s="23">
        <f ca="1">Table2[[#This Row],[Mortage left]]/Table2[[#This Row],[Value of house]]</f>
        <v>9.0631452415803504E-2</v>
      </c>
      <c r="AW316" s="5">
        <f t="shared" ca="1" si="115"/>
        <v>1</v>
      </c>
      <c r="AX316" s="5"/>
      <c r="AY316" s="5"/>
      <c r="AZ316" s="4">
        <f ca="1">IF(Table2[[#This Row],[Area ]]="Area 1",Table2[[#This Row],[income]],0)</f>
        <v>0</v>
      </c>
      <c r="BA316" s="5">
        <f ca="1">IF(Table2[[#This Row],[Area ]]="Area 2",Table2[[#This Row],[income]],0)</f>
        <v>0</v>
      </c>
      <c r="BB316" s="5">
        <f ca="1">IF(Table2[[#This Row],[Area ]]="Area 3",Table2[[#This Row],[income]],0)</f>
        <v>0</v>
      </c>
      <c r="BC316" s="5">
        <f ca="1">IF(Table2[[#This Row],[Area ]]="Area 4",Table2[[#This Row],[income]],0)</f>
        <v>0</v>
      </c>
      <c r="BD316" s="5">
        <f ca="1">IF(Table2[[#This Row],[Area ]]="Area 5",Table2[[#This Row],[income]],0)</f>
        <v>0</v>
      </c>
      <c r="BE316" s="5">
        <f ca="1">IF(Table2[[#This Row],[Area ]]="Area 6",Table2[[#This Row],[income]],0)</f>
        <v>0</v>
      </c>
      <c r="BF316" s="5">
        <f ca="1">IF(Table2[[#This Row],[Area ]]="Area 7",Table2[[#This Row],[income]],0)</f>
        <v>66183</v>
      </c>
      <c r="BG316" s="5">
        <f ca="1">IF(Table2[[#This Row],[Area ]]="Area 8",Table2[[#This Row],[income]],0)</f>
        <v>0</v>
      </c>
      <c r="BH316" s="5">
        <f ca="1">IF(Table2[[#This Row],[Area ]]="Area 9",Table2[[#This Row],[income]],0)</f>
        <v>0</v>
      </c>
      <c r="BI316" s="5">
        <f ca="1">IF(Table2[[#This Row],[Area ]]="Area 10",Table2[[#This Row],[income]],0)</f>
        <v>0</v>
      </c>
      <c r="BJ316" s="5">
        <f ca="1">IF(Table2[[#This Row],[Area ]]="Area 6",Table2[[#This Row],[income]],0)</f>
        <v>0</v>
      </c>
      <c r="BK316" s="5">
        <f ca="1">IF(Table2[[#This Row],[Area ]]="Area 12",Table2[[#This Row],[income]],0)</f>
        <v>0</v>
      </c>
      <c r="BL316" s="5">
        <f ca="1">IF(Table2[[#This Row],[Area ]]="Area 13",Table2[[#This Row],[income]],0)</f>
        <v>0</v>
      </c>
      <c r="BM316" s="6">
        <f ca="1">IF(Table2[[#This Row],[Area ]]="Area 14",Table2[[#This Row],[income]],0)</f>
        <v>0</v>
      </c>
      <c r="BN316" s="4">
        <f ca="1">IF(Table2[[#This Row],[field of work]]="teaching",Table2[[#This Row],[income]],0)</f>
        <v>0</v>
      </c>
      <c r="BO316" s="5">
        <f ca="1">IF(Table2[[#This Row],[field of work]]="health",Table2[[#This Row],[income]],0)</f>
        <v>0</v>
      </c>
      <c r="BP316" s="5">
        <f ca="1">IF(Table2[[#This Row],[field of work]]="IT",Table2[[#This Row],[income]],0)</f>
        <v>0</v>
      </c>
      <c r="BQ316" s="5">
        <f ca="1">IF(Table2[[#This Row],[field of work]]="agriculture",Table2[[#This Row],[income]],0)</f>
        <v>0</v>
      </c>
      <c r="BR316" s="5">
        <f ca="1">IF(Table2[[#This Row],[field of work]]="contruction",Table2[[#This Row],[income]],0)</f>
        <v>0</v>
      </c>
      <c r="BS316" s="6">
        <f ca="1">IF(Table2[[#This Row],[field of work]]="genral work",Table2[[#This Row],[income]],0)</f>
        <v>66183</v>
      </c>
      <c r="BU316" s="4">
        <f ca="1">IF(Table2[[#This Row],[value of debts]]&gt;Table2[[#This Row],[income]],1,0)</f>
        <v>0</v>
      </c>
      <c r="BV316" s="6"/>
      <c r="BX316" s="4">
        <f ca="1">IF(Table2[[#This Row],[Net worth of person]]&gt;$BY$6,Table2[[#This Row],[age]],0)</f>
        <v>38</v>
      </c>
      <c r="BY316" s="6"/>
    </row>
    <row r="317" spans="2:77" x14ac:dyDescent="0.3">
      <c r="B317">
        <f t="shared" ca="1" si="101"/>
        <v>1</v>
      </c>
      <c r="C317" t="str">
        <f t="shared" ca="1" si="100"/>
        <v>men</v>
      </c>
      <c r="D317">
        <f t="shared" ca="1" si="102"/>
        <v>25</v>
      </c>
      <c r="E317">
        <f t="shared" ca="1" si="103"/>
        <v>2</v>
      </c>
      <c r="F317" t="str">
        <f t="shared" ca="1" si="104"/>
        <v>IT</v>
      </c>
      <c r="G317">
        <f t="shared" ca="1" si="105"/>
        <v>2</v>
      </c>
      <c r="H317">
        <f t="shared" ca="1" si="106"/>
        <v>0</v>
      </c>
      <c r="I317">
        <f t="shared" ca="1" si="107"/>
        <v>1</v>
      </c>
      <c r="J317">
        <f t="shared" ca="1" si="108"/>
        <v>3</v>
      </c>
      <c r="K317">
        <f t="shared" ca="1" si="109"/>
        <v>52048</v>
      </c>
      <c r="L317">
        <f t="shared" ca="1" si="110"/>
        <v>5</v>
      </c>
      <c r="M317" t="str">
        <f t="shared" ca="1" si="111"/>
        <v>Area 5</v>
      </c>
      <c r="N317">
        <f t="shared" ca="1" si="116"/>
        <v>260240</v>
      </c>
      <c r="O317">
        <f t="shared" ca="1" si="112"/>
        <v>158799.48327204704</v>
      </c>
      <c r="P317">
        <f t="shared" ca="1" si="117"/>
        <v>104647.94205841309</v>
      </c>
      <c r="Q317">
        <f t="shared" ca="1" si="113"/>
        <v>70151</v>
      </c>
      <c r="R317">
        <f t="shared" ca="1" si="118"/>
        <v>82092.664990632184</v>
      </c>
      <c r="S317">
        <f t="shared" ca="1" si="119"/>
        <v>44883.077634353947</v>
      </c>
      <c r="T317">
        <f t="shared" ca="1" si="120"/>
        <v>409771.019692767</v>
      </c>
      <c r="U317">
        <f t="shared" ca="1" si="121"/>
        <v>311043.14826267923</v>
      </c>
      <c r="V317">
        <f t="shared" ca="1" si="122"/>
        <v>98727.871430087776</v>
      </c>
      <c r="X317" s="4">
        <f ca="1">IF(Table2[[#This Row],[Gnder]]="men",1,0)</f>
        <v>1</v>
      </c>
      <c r="Y317" s="5">
        <f ca="1">IF(Table2[[#This Row],[Gnder]]="women",1,0)</f>
        <v>0</v>
      </c>
      <c r="Z317" s="5"/>
      <c r="AA317" s="6"/>
      <c r="AB317" s="5"/>
      <c r="AC317" s="4">
        <f ca="1">IF(Table2[[#This Row],[field of work]]="teaching",1,0)</f>
        <v>0</v>
      </c>
      <c r="AD317" s="5">
        <f ca="1">IF(Table2[[#This Row],[field of work]]="health",1,0)</f>
        <v>0</v>
      </c>
      <c r="AE317" s="5">
        <f ca="1">IF(Table2[[#This Row],[field of work]]="IT",1,0)</f>
        <v>1</v>
      </c>
      <c r="AF317" s="5">
        <f ca="1">IF(Table2[[#This Row],[field of work]]="agriculture",1,0)</f>
        <v>0</v>
      </c>
      <c r="AG317" s="5">
        <f ca="1">IF(Table2[[#This Row],[field of work]]="contruction",1,0)</f>
        <v>0</v>
      </c>
      <c r="AH317" s="5">
        <f ca="1">IF(Table2[[#This Row],[field of work]]="genral work",1,0)</f>
        <v>0</v>
      </c>
      <c r="AI317" s="5"/>
      <c r="AJ317" s="5"/>
      <c r="AK317" s="5"/>
      <c r="AL317" s="5"/>
      <c r="AM317" s="5"/>
      <c r="AN317" s="6"/>
      <c r="AP317" s="16">
        <f t="shared" ca="1" si="114"/>
        <v>34882.647352804364</v>
      </c>
      <c r="AQ317" s="6"/>
      <c r="AR317" s="4">
        <f ca="1">IF(Table2[[#This Row],[Value of a person]]&gt;$AS$6,1,0)</f>
        <v>1</v>
      </c>
      <c r="AS317" s="5"/>
      <c r="AT317" s="5"/>
      <c r="AU317" s="6"/>
      <c r="AV317" s="23">
        <f ca="1">Table2[[#This Row],[Mortage left]]/Table2[[#This Row],[Value of house]]</f>
        <v>0.61020397814343319</v>
      </c>
      <c r="AW317" s="5">
        <f t="shared" ca="1" si="115"/>
        <v>0</v>
      </c>
      <c r="AX317" s="5"/>
      <c r="AY317" s="5"/>
      <c r="AZ317" s="4">
        <f ca="1">IF(Table2[[#This Row],[Area ]]="Area 1",Table2[[#This Row],[income]],0)</f>
        <v>0</v>
      </c>
      <c r="BA317" s="5">
        <f ca="1">IF(Table2[[#This Row],[Area ]]="Area 2",Table2[[#This Row],[income]],0)</f>
        <v>0</v>
      </c>
      <c r="BB317" s="5">
        <f ca="1">IF(Table2[[#This Row],[Area ]]="Area 3",Table2[[#This Row],[income]],0)</f>
        <v>0</v>
      </c>
      <c r="BC317" s="5">
        <f ca="1">IF(Table2[[#This Row],[Area ]]="Area 4",Table2[[#This Row],[income]],0)</f>
        <v>0</v>
      </c>
      <c r="BD317" s="5">
        <f ca="1">IF(Table2[[#This Row],[Area ]]="Area 5",Table2[[#This Row],[income]],0)</f>
        <v>52048</v>
      </c>
      <c r="BE317" s="5">
        <f ca="1">IF(Table2[[#This Row],[Area ]]="Area 6",Table2[[#This Row],[income]],0)</f>
        <v>0</v>
      </c>
      <c r="BF317" s="5">
        <f ca="1">IF(Table2[[#This Row],[Area ]]="Area 7",Table2[[#This Row],[income]],0)</f>
        <v>0</v>
      </c>
      <c r="BG317" s="5">
        <f ca="1">IF(Table2[[#This Row],[Area ]]="Area 8",Table2[[#This Row],[income]],0)</f>
        <v>0</v>
      </c>
      <c r="BH317" s="5">
        <f ca="1">IF(Table2[[#This Row],[Area ]]="Area 9",Table2[[#This Row],[income]],0)</f>
        <v>0</v>
      </c>
      <c r="BI317" s="5">
        <f ca="1">IF(Table2[[#This Row],[Area ]]="Area 10",Table2[[#This Row],[income]],0)</f>
        <v>0</v>
      </c>
      <c r="BJ317" s="5">
        <f ca="1">IF(Table2[[#This Row],[Area ]]="Area 6",Table2[[#This Row],[income]],0)</f>
        <v>0</v>
      </c>
      <c r="BK317" s="5">
        <f ca="1">IF(Table2[[#This Row],[Area ]]="Area 12",Table2[[#This Row],[income]],0)</f>
        <v>0</v>
      </c>
      <c r="BL317" s="5">
        <f ca="1">IF(Table2[[#This Row],[Area ]]="Area 13",Table2[[#This Row],[income]],0)</f>
        <v>0</v>
      </c>
      <c r="BM317" s="6">
        <f ca="1">IF(Table2[[#This Row],[Area ]]="Area 14",Table2[[#This Row],[income]],0)</f>
        <v>0</v>
      </c>
      <c r="BN317" s="4">
        <f ca="1">IF(Table2[[#This Row],[field of work]]="teaching",Table2[[#This Row],[income]],0)</f>
        <v>0</v>
      </c>
      <c r="BO317" s="5">
        <f ca="1">IF(Table2[[#This Row],[field of work]]="health",Table2[[#This Row],[income]],0)</f>
        <v>0</v>
      </c>
      <c r="BP317" s="5">
        <f ca="1">IF(Table2[[#This Row],[field of work]]="IT",Table2[[#This Row],[income]],0)</f>
        <v>52048</v>
      </c>
      <c r="BQ317" s="5">
        <f ca="1">IF(Table2[[#This Row],[field of work]]="agriculture",Table2[[#This Row],[income]],0)</f>
        <v>0</v>
      </c>
      <c r="BR317" s="5">
        <f ca="1">IF(Table2[[#This Row],[field of work]]="contruction",Table2[[#This Row],[income]],0)</f>
        <v>0</v>
      </c>
      <c r="BS317" s="6">
        <f ca="1">IF(Table2[[#This Row],[field of work]]="genral work",Table2[[#This Row],[income]],0)</f>
        <v>0</v>
      </c>
      <c r="BU317" s="4">
        <f ca="1">IF(Table2[[#This Row],[value of debts]]&gt;Table2[[#This Row],[income]],1,0)</f>
        <v>1</v>
      </c>
      <c r="BV317" s="6"/>
      <c r="BX317" s="4">
        <f ca="1">IF(Table2[[#This Row],[Net worth of person]]&gt;$BY$6,Table2[[#This Row],[age]],0)</f>
        <v>0</v>
      </c>
      <c r="BY317" s="6"/>
    </row>
    <row r="318" spans="2:77" x14ac:dyDescent="0.3">
      <c r="B318">
        <f t="shared" ca="1" si="101"/>
        <v>2</v>
      </c>
      <c r="C318" t="str">
        <f t="shared" ca="1" si="100"/>
        <v>women</v>
      </c>
      <c r="D318">
        <f t="shared" ca="1" si="102"/>
        <v>45</v>
      </c>
      <c r="E318">
        <f t="shared" ca="1" si="103"/>
        <v>2</v>
      </c>
      <c r="F318" t="str">
        <f t="shared" ca="1" si="104"/>
        <v>IT</v>
      </c>
      <c r="G318">
        <f t="shared" ca="1" si="105"/>
        <v>5</v>
      </c>
      <c r="H318">
        <f t="shared" ca="1" si="106"/>
        <v>0</v>
      </c>
      <c r="I318">
        <f t="shared" ca="1" si="107"/>
        <v>2</v>
      </c>
      <c r="J318">
        <f t="shared" ca="1" si="108"/>
        <v>3</v>
      </c>
      <c r="K318">
        <f t="shared" ca="1" si="109"/>
        <v>85662</v>
      </c>
      <c r="L318">
        <f t="shared" ca="1" si="110"/>
        <v>9</v>
      </c>
      <c r="M318" t="str">
        <f t="shared" ca="1" si="111"/>
        <v>Area 9</v>
      </c>
      <c r="N318">
        <f t="shared" ca="1" si="116"/>
        <v>513972</v>
      </c>
      <c r="O318">
        <f t="shared" ca="1" si="112"/>
        <v>110880.17850767299</v>
      </c>
      <c r="P318">
        <f t="shared" ca="1" si="117"/>
        <v>253469.52323805616</v>
      </c>
      <c r="Q318">
        <f t="shared" ca="1" si="113"/>
        <v>22431</v>
      </c>
      <c r="R318">
        <f t="shared" ca="1" si="118"/>
        <v>114578.65305541181</v>
      </c>
      <c r="S318">
        <f t="shared" ca="1" si="119"/>
        <v>101163.96303181609</v>
      </c>
      <c r="T318">
        <f t="shared" ca="1" si="120"/>
        <v>868605.48626987217</v>
      </c>
      <c r="U318">
        <f t="shared" ca="1" si="121"/>
        <v>247889.83156308479</v>
      </c>
      <c r="V318">
        <f t="shared" ca="1" si="122"/>
        <v>620715.65470678732</v>
      </c>
      <c r="X318" s="4">
        <f ca="1">IF(Table2[[#This Row],[Gnder]]="men",1,0)</f>
        <v>0</v>
      </c>
      <c r="Y318" s="5">
        <f ca="1">IF(Table2[[#This Row],[Gnder]]="women",1,0)</f>
        <v>1</v>
      </c>
      <c r="Z318" s="5"/>
      <c r="AA318" s="6"/>
      <c r="AB318" s="5"/>
      <c r="AC318" s="4">
        <f ca="1">IF(Table2[[#This Row],[field of work]]="teaching",1,0)</f>
        <v>0</v>
      </c>
      <c r="AD318" s="5">
        <f ca="1">IF(Table2[[#This Row],[field of work]]="health",1,0)</f>
        <v>0</v>
      </c>
      <c r="AE318" s="5">
        <f ca="1">IF(Table2[[#This Row],[field of work]]="IT",1,0)</f>
        <v>1</v>
      </c>
      <c r="AF318" s="5">
        <f ca="1">IF(Table2[[#This Row],[field of work]]="agriculture",1,0)</f>
        <v>0</v>
      </c>
      <c r="AG318" s="5">
        <f ca="1">IF(Table2[[#This Row],[field of work]]="contruction",1,0)</f>
        <v>0</v>
      </c>
      <c r="AH318" s="5">
        <f ca="1">IF(Table2[[#This Row],[field of work]]="genral work",1,0)</f>
        <v>0</v>
      </c>
      <c r="AI318" s="5"/>
      <c r="AJ318" s="5"/>
      <c r="AK318" s="5"/>
      <c r="AL318" s="5"/>
      <c r="AM318" s="5"/>
      <c r="AN318" s="6"/>
      <c r="AP318" s="16">
        <f t="shared" ca="1" si="114"/>
        <v>84489.84107935206</v>
      </c>
      <c r="AQ318" s="6"/>
      <c r="AR318" s="4">
        <f ca="1">IF(Table2[[#This Row],[Value of a person]]&gt;$AS$6,1,0)</f>
        <v>1</v>
      </c>
      <c r="AS318" s="5"/>
      <c r="AT318" s="5"/>
      <c r="AU318" s="6"/>
      <c r="AV318" s="23">
        <f ca="1">Table2[[#This Row],[Mortage left]]/Table2[[#This Row],[Value of house]]</f>
        <v>0.21573194358383918</v>
      </c>
      <c r="AW318" s="5">
        <f t="shared" ca="1" si="115"/>
        <v>1</v>
      </c>
      <c r="AX318" s="5"/>
      <c r="AY318" s="5"/>
      <c r="AZ318" s="4">
        <f ca="1">IF(Table2[[#This Row],[Area ]]="Area 1",Table2[[#This Row],[income]],0)</f>
        <v>0</v>
      </c>
      <c r="BA318" s="5">
        <f ca="1">IF(Table2[[#This Row],[Area ]]="Area 2",Table2[[#This Row],[income]],0)</f>
        <v>0</v>
      </c>
      <c r="BB318" s="5">
        <f ca="1">IF(Table2[[#This Row],[Area ]]="Area 3",Table2[[#This Row],[income]],0)</f>
        <v>0</v>
      </c>
      <c r="BC318" s="5">
        <f ca="1">IF(Table2[[#This Row],[Area ]]="Area 4",Table2[[#This Row],[income]],0)</f>
        <v>0</v>
      </c>
      <c r="BD318" s="5">
        <f ca="1">IF(Table2[[#This Row],[Area ]]="Area 5",Table2[[#This Row],[income]],0)</f>
        <v>0</v>
      </c>
      <c r="BE318" s="5">
        <f ca="1">IF(Table2[[#This Row],[Area ]]="Area 6",Table2[[#This Row],[income]],0)</f>
        <v>0</v>
      </c>
      <c r="BF318" s="5">
        <f ca="1">IF(Table2[[#This Row],[Area ]]="Area 7",Table2[[#This Row],[income]],0)</f>
        <v>0</v>
      </c>
      <c r="BG318" s="5">
        <f ca="1">IF(Table2[[#This Row],[Area ]]="Area 8",Table2[[#This Row],[income]],0)</f>
        <v>0</v>
      </c>
      <c r="BH318" s="5">
        <f ca="1">IF(Table2[[#This Row],[Area ]]="Area 9",Table2[[#This Row],[income]],0)</f>
        <v>85662</v>
      </c>
      <c r="BI318" s="5">
        <f ca="1">IF(Table2[[#This Row],[Area ]]="Area 10",Table2[[#This Row],[income]],0)</f>
        <v>0</v>
      </c>
      <c r="BJ318" s="5">
        <f ca="1">IF(Table2[[#This Row],[Area ]]="Area 6",Table2[[#This Row],[income]],0)</f>
        <v>0</v>
      </c>
      <c r="BK318" s="5">
        <f ca="1">IF(Table2[[#This Row],[Area ]]="Area 12",Table2[[#This Row],[income]],0)</f>
        <v>0</v>
      </c>
      <c r="BL318" s="5">
        <f ca="1">IF(Table2[[#This Row],[Area ]]="Area 13",Table2[[#This Row],[income]],0)</f>
        <v>0</v>
      </c>
      <c r="BM318" s="6">
        <f ca="1">IF(Table2[[#This Row],[Area ]]="Area 14",Table2[[#This Row],[income]],0)</f>
        <v>0</v>
      </c>
      <c r="BN318" s="4">
        <f ca="1">IF(Table2[[#This Row],[field of work]]="teaching",Table2[[#This Row],[income]],0)</f>
        <v>0</v>
      </c>
      <c r="BO318" s="5">
        <f ca="1">IF(Table2[[#This Row],[field of work]]="health",Table2[[#This Row],[income]],0)</f>
        <v>0</v>
      </c>
      <c r="BP318" s="5">
        <f ca="1">IF(Table2[[#This Row],[field of work]]="IT",Table2[[#This Row],[income]],0)</f>
        <v>85662</v>
      </c>
      <c r="BQ318" s="5">
        <f ca="1">IF(Table2[[#This Row],[field of work]]="agriculture",Table2[[#This Row],[income]],0)</f>
        <v>0</v>
      </c>
      <c r="BR318" s="5">
        <f ca="1">IF(Table2[[#This Row],[field of work]]="contruction",Table2[[#This Row],[income]],0)</f>
        <v>0</v>
      </c>
      <c r="BS318" s="6">
        <f ca="1">IF(Table2[[#This Row],[field of work]]="genral work",Table2[[#This Row],[income]],0)</f>
        <v>0</v>
      </c>
      <c r="BU318" s="4">
        <f ca="1">IF(Table2[[#This Row],[value of debts]]&gt;Table2[[#This Row],[income]],1,0)</f>
        <v>1</v>
      </c>
      <c r="BV318" s="6"/>
      <c r="BX318" s="4">
        <f ca="1">IF(Table2[[#This Row],[Net worth of person]]&gt;$BY$6,Table2[[#This Row],[age]],0)</f>
        <v>45</v>
      </c>
      <c r="BY318" s="6"/>
    </row>
    <row r="319" spans="2:77" x14ac:dyDescent="0.3">
      <c r="B319">
        <f t="shared" ca="1" si="101"/>
        <v>2</v>
      </c>
      <c r="C319" t="str">
        <f t="shared" ca="1" si="100"/>
        <v>women</v>
      </c>
      <c r="D319">
        <f t="shared" ca="1" si="102"/>
        <v>42</v>
      </c>
      <c r="E319">
        <f t="shared" ca="1" si="103"/>
        <v>1</v>
      </c>
      <c r="F319" t="str">
        <f t="shared" ca="1" si="104"/>
        <v>health</v>
      </c>
      <c r="G319">
        <f t="shared" ca="1" si="105"/>
        <v>3</v>
      </c>
      <c r="H319">
        <f t="shared" ca="1" si="106"/>
        <v>0</v>
      </c>
      <c r="I319">
        <f t="shared" ca="1" si="107"/>
        <v>3</v>
      </c>
      <c r="J319">
        <f t="shared" ca="1" si="108"/>
        <v>2</v>
      </c>
      <c r="K319">
        <f t="shared" ca="1" si="109"/>
        <v>87331</v>
      </c>
      <c r="L319">
        <f t="shared" ca="1" si="110"/>
        <v>7</v>
      </c>
      <c r="M319" t="str">
        <f t="shared" ca="1" si="111"/>
        <v>Area 7</v>
      </c>
      <c r="N319">
        <f t="shared" ca="1" si="116"/>
        <v>523986</v>
      </c>
      <c r="O319">
        <f t="shared" ca="1" si="112"/>
        <v>498686.00829435716</v>
      </c>
      <c r="P319">
        <f t="shared" ca="1" si="117"/>
        <v>44939.421013002247</v>
      </c>
      <c r="Q319">
        <f t="shared" ca="1" si="113"/>
        <v>7290</v>
      </c>
      <c r="R319">
        <f t="shared" ca="1" si="118"/>
        <v>31450.581503298577</v>
      </c>
      <c r="S319">
        <f t="shared" ca="1" si="119"/>
        <v>40622.578251447121</v>
      </c>
      <c r="T319">
        <f t="shared" ca="1" si="120"/>
        <v>609547.99926444935</v>
      </c>
      <c r="U319">
        <f t="shared" ca="1" si="121"/>
        <v>537426.5897976557</v>
      </c>
      <c r="V319">
        <f t="shared" ca="1" si="122"/>
        <v>72121.409466793644</v>
      </c>
      <c r="X319" s="4">
        <f ca="1">IF(Table2[[#This Row],[Gnder]]="men",1,0)</f>
        <v>0</v>
      </c>
      <c r="Y319" s="5">
        <f ca="1">IF(Table2[[#This Row],[Gnder]]="women",1,0)</f>
        <v>1</v>
      </c>
      <c r="Z319" s="5"/>
      <c r="AA319" s="6"/>
      <c r="AB319" s="5"/>
      <c r="AC319" s="4">
        <f ca="1">IF(Table2[[#This Row],[field of work]]="teaching",1,0)</f>
        <v>0</v>
      </c>
      <c r="AD319" s="5">
        <f ca="1">IF(Table2[[#This Row],[field of work]]="health",1,0)</f>
        <v>1</v>
      </c>
      <c r="AE319" s="5">
        <f ca="1">IF(Table2[[#This Row],[field of work]]="IT",1,0)</f>
        <v>0</v>
      </c>
      <c r="AF319" s="5">
        <f ca="1">IF(Table2[[#This Row],[field of work]]="agriculture",1,0)</f>
        <v>0</v>
      </c>
      <c r="AG319" s="5">
        <f ca="1">IF(Table2[[#This Row],[field of work]]="contruction",1,0)</f>
        <v>0</v>
      </c>
      <c r="AH319" s="5">
        <f ca="1">IF(Table2[[#This Row],[field of work]]="genral work",1,0)</f>
        <v>0</v>
      </c>
      <c r="AI319" s="5"/>
      <c r="AJ319" s="5"/>
      <c r="AK319" s="5"/>
      <c r="AL319" s="5"/>
      <c r="AM319" s="5"/>
      <c r="AN319" s="6"/>
      <c r="AP319" s="16">
        <f t="shared" ca="1" si="114"/>
        <v>22469.710506501124</v>
      </c>
      <c r="AQ319" s="6"/>
      <c r="AR319" s="4">
        <f ca="1">IF(Table2[[#This Row],[Value of a person]]&gt;$AS$6,1,0)</f>
        <v>1</v>
      </c>
      <c r="AS319" s="5"/>
      <c r="AT319" s="5"/>
      <c r="AU319" s="6"/>
      <c r="AV319" s="23">
        <f ca="1">Table2[[#This Row],[Mortage left]]/Table2[[#This Row],[Value of house]]</f>
        <v>0.95171628305786249</v>
      </c>
      <c r="AW319" s="5">
        <f t="shared" ca="1" si="115"/>
        <v>0</v>
      </c>
      <c r="AX319" s="5"/>
      <c r="AY319" s="5"/>
      <c r="AZ319" s="4">
        <f ca="1">IF(Table2[[#This Row],[Area ]]="Area 1",Table2[[#This Row],[income]],0)</f>
        <v>0</v>
      </c>
      <c r="BA319" s="5">
        <f ca="1">IF(Table2[[#This Row],[Area ]]="Area 2",Table2[[#This Row],[income]],0)</f>
        <v>0</v>
      </c>
      <c r="BB319" s="5">
        <f ca="1">IF(Table2[[#This Row],[Area ]]="Area 3",Table2[[#This Row],[income]],0)</f>
        <v>0</v>
      </c>
      <c r="BC319" s="5">
        <f ca="1">IF(Table2[[#This Row],[Area ]]="Area 4",Table2[[#This Row],[income]],0)</f>
        <v>0</v>
      </c>
      <c r="BD319" s="5">
        <f ca="1">IF(Table2[[#This Row],[Area ]]="Area 5",Table2[[#This Row],[income]],0)</f>
        <v>0</v>
      </c>
      <c r="BE319" s="5">
        <f ca="1">IF(Table2[[#This Row],[Area ]]="Area 6",Table2[[#This Row],[income]],0)</f>
        <v>0</v>
      </c>
      <c r="BF319" s="5">
        <f ca="1">IF(Table2[[#This Row],[Area ]]="Area 7",Table2[[#This Row],[income]],0)</f>
        <v>87331</v>
      </c>
      <c r="BG319" s="5">
        <f ca="1">IF(Table2[[#This Row],[Area ]]="Area 8",Table2[[#This Row],[income]],0)</f>
        <v>0</v>
      </c>
      <c r="BH319" s="5">
        <f ca="1">IF(Table2[[#This Row],[Area ]]="Area 9",Table2[[#This Row],[income]],0)</f>
        <v>0</v>
      </c>
      <c r="BI319" s="5">
        <f ca="1">IF(Table2[[#This Row],[Area ]]="Area 10",Table2[[#This Row],[income]],0)</f>
        <v>0</v>
      </c>
      <c r="BJ319" s="5">
        <f ca="1">IF(Table2[[#This Row],[Area ]]="Area 6",Table2[[#This Row],[income]],0)</f>
        <v>0</v>
      </c>
      <c r="BK319" s="5">
        <f ca="1">IF(Table2[[#This Row],[Area ]]="Area 12",Table2[[#This Row],[income]],0)</f>
        <v>0</v>
      </c>
      <c r="BL319" s="5">
        <f ca="1">IF(Table2[[#This Row],[Area ]]="Area 13",Table2[[#This Row],[income]],0)</f>
        <v>0</v>
      </c>
      <c r="BM319" s="6">
        <f ca="1">IF(Table2[[#This Row],[Area ]]="Area 14",Table2[[#This Row],[income]],0)</f>
        <v>0</v>
      </c>
      <c r="BN319" s="4">
        <f ca="1">IF(Table2[[#This Row],[field of work]]="teaching",Table2[[#This Row],[income]],0)</f>
        <v>0</v>
      </c>
      <c r="BO319" s="5">
        <f ca="1">IF(Table2[[#This Row],[field of work]]="health",Table2[[#This Row],[income]],0)</f>
        <v>87331</v>
      </c>
      <c r="BP319" s="5">
        <f ca="1">IF(Table2[[#This Row],[field of work]]="IT",Table2[[#This Row],[income]],0)</f>
        <v>0</v>
      </c>
      <c r="BQ319" s="5">
        <f ca="1">IF(Table2[[#This Row],[field of work]]="agriculture",Table2[[#This Row],[income]],0)</f>
        <v>0</v>
      </c>
      <c r="BR319" s="5">
        <f ca="1">IF(Table2[[#This Row],[field of work]]="contruction",Table2[[#This Row],[income]],0)</f>
        <v>0</v>
      </c>
      <c r="BS319" s="6">
        <f ca="1">IF(Table2[[#This Row],[field of work]]="genral work",Table2[[#This Row],[income]],0)</f>
        <v>0</v>
      </c>
      <c r="BU319" s="4">
        <f ca="1">IF(Table2[[#This Row],[value of debts]]&gt;Table2[[#This Row],[income]],1,0)</f>
        <v>1</v>
      </c>
      <c r="BV319" s="6"/>
      <c r="BX319" s="4">
        <f ca="1">IF(Table2[[#This Row],[Net worth of person]]&gt;$BY$6,Table2[[#This Row],[age]],0)</f>
        <v>0</v>
      </c>
      <c r="BY319" s="6"/>
    </row>
    <row r="320" spans="2:77" x14ac:dyDescent="0.3">
      <c r="B320">
        <f t="shared" ca="1" si="101"/>
        <v>2</v>
      </c>
      <c r="C320" t="str">
        <f t="shared" ca="1" si="100"/>
        <v>women</v>
      </c>
      <c r="D320">
        <f t="shared" ca="1" si="102"/>
        <v>32</v>
      </c>
      <c r="E320">
        <f t="shared" ca="1" si="103"/>
        <v>5</v>
      </c>
      <c r="F320" t="str">
        <f t="shared" ca="1" si="104"/>
        <v>agriculture</v>
      </c>
      <c r="G320">
        <f t="shared" ca="1" si="105"/>
        <v>3</v>
      </c>
      <c r="H320">
        <f t="shared" ca="1" si="106"/>
        <v>0</v>
      </c>
      <c r="I320">
        <f t="shared" ca="1" si="107"/>
        <v>4</v>
      </c>
      <c r="J320">
        <f t="shared" ca="1" si="108"/>
        <v>2</v>
      </c>
      <c r="K320">
        <f t="shared" ca="1" si="109"/>
        <v>55992</v>
      </c>
      <c r="L320">
        <f t="shared" ca="1" si="110"/>
        <v>6</v>
      </c>
      <c r="M320" t="str">
        <f t="shared" ca="1" si="111"/>
        <v>Area 6</v>
      </c>
      <c r="N320">
        <f t="shared" ca="1" si="116"/>
        <v>279960</v>
      </c>
      <c r="O320">
        <f t="shared" ca="1" si="112"/>
        <v>146932.90563915359</v>
      </c>
      <c r="P320">
        <f t="shared" ca="1" si="117"/>
        <v>98580.338353535437</v>
      </c>
      <c r="Q320">
        <f t="shared" ca="1" si="113"/>
        <v>92865</v>
      </c>
      <c r="R320">
        <f t="shared" ca="1" si="118"/>
        <v>84300.268347635705</v>
      </c>
      <c r="S320">
        <f t="shared" ca="1" si="119"/>
        <v>73102.151445928481</v>
      </c>
      <c r="T320">
        <f t="shared" ca="1" si="120"/>
        <v>451642.48979946395</v>
      </c>
      <c r="U320">
        <f t="shared" ca="1" si="121"/>
        <v>324098.1739867893</v>
      </c>
      <c r="V320">
        <f t="shared" ca="1" si="122"/>
        <v>127544.31581267464</v>
      </c>
      <c r="X320" s="4">
        <f ca="1">IF(Table2[[#This Row],[Gnder]]="men",1,0)</f>
        <v>0</v>
      </c>
      <c r="Y320" s="5">
        <f ca="1">IF(Table2[[#This Row],[Gnder]]="women",1,0)</f>
        <v>1</v>
      </c>
      <c r="Z320" s="5"/>
      <c r="AA320" s="6"/>
      <c r="AB320" s="5"/>
      <c r="AC320" s="4">
        <f ca="1">IF(Table2[[#This Row],[field of work]]="teaching",1,0)</f>
        <v>0</v>
      </c>
      <c r="AD320" s="5">
        <f ca="1">IF(Table2[[#This Row],[field of work]]="health",1,0)</f>
        <v>0</v>
      </c>
      <c r="AE320" s="5">
        <f ca="1">IF(Table2[[#This Row],[field of work]]="IT",1,0)</f>
        <v>0</v>
      </c>
      <c r="AF320" s="5">
        <f ca="1">IF(Table2[[#This Row],[field of work]]="agriculture",1,0)</f>
        <v>1</v>
      </c>
      <c r="AG320" s="5">
        <f ca="1">IF(Table2[[#This Row],[field of work]]="contruction",1,0)</f>
        <v>0</v>
      </c>
      <c r="AH320" s="5">
        <f ca="1">IF(Table2[[#This Row],[field of work]]="genral work",1,0)</f>
        <v>0</v>
      </c>
      <c r="AI320" s="5"/>
      <c r="AJ320" s="5"/>
      <c r="AK320" s="5"/>
      <c r="AL320" s="5"/>
      <c r="AM320" s="5"/>
      <c r="AN320" s="6"/>
      <c r="AP320" s="16">
        <f t="shared" ca="1" si="114"/>
        <v>49290.169176767718</v>
      </c>
      <c r="AQ320" s="6"/>
      <c r="AR320" s="4">
        <f ca="1">IF(Table2[[#This Row],[Value of a person]]&gt;$AS$6,1,0)</f>
        <v>1</v>
      </c>
      <c r="AS320" s="5"/>
      <c r="AT320" s="5"/>
      <c r="AU320" s="6"/>
      <c r="AV320" s="23">
        <f ca="1">Table2[[#This Row],[Mortage left]]/Table2[[#This Row],[Value of house]]</f>
        <v>0.52483535376180024</v>
      </c>
      <c r="AW320" s="5">
        <f t="shared" ca="1" si="115"/>
        <v>0</v>
      </c>
      <c r="AX320" s="5"/>
      <c r="AY320" s="5"/>
      <c r="AZ320" s="4">
        <f ca="1">IF(Table2[[#This Row],[Area ]]="Area 1",Table2[[#This Row],[income]],0)</f>
        <v>0</v>
      </c>
      <c r="BA320" s="5">
        <f ca="1">IF(Table2[[#This Row],[Area ]]="Area 2",Table2[[#This Row],[income]],0)</f>
        <v>0</v>
      </c>
      <c r="BB320" s="5">
        <f ca="1">IF(Table2[[#This Row],[Area ]]="Area 3",Table2[[#This Row],[income]],0)</f>
        <v>0</v>
      </c>
      <c r="BC320" s="5">
        <f ca="1">IF(Table2[[#This Row],[Area ]]="Area 4",Table2[[#This Row],[income]],0)</f>
        <v>0</v>
      </c>
      <c r="BD320" s="5">
        <f ca="1">IF(Table2[[#This Row],[Area ]]="Area 5",Table2[[#This Row],[income]],0)</f>
        <v>0</v>
      </c>
      <c r="BE320" s="5">
        <f ca="1">IF(Table2[[#This Row],[Area ]]="Area 6",Table2[[#This Row],[income]],0)</f>
        <v>55992</v>
      </c>
      <c r="BF320" s="5">
        <f ca="1">IF(Table2[[#This Row],[Area ]]="Area 7",Table2[[#This Row],[income]],0)</f>
        <v>0</v>
      </c>
      <c r="BG320" s="5">
        <f ca="1">IF(Table2[[#This Row],[Area ]]="Area 8",Table2[[#This Row],[income]],0)</f>
        <v>0</v>
      </c>
      <c r="BH320" s="5">
        <f ca="1">IF(Table2[[#This Row],[Area ]]="Area 9",Table2[[#This Row],[income]],0)</f>
        <v>0</v>
      </c>
      <c r="BI320" s="5">
        <f ca="1">IF(Table2[[#This Row],[Area ]]="Area 10",Table2[[#This Row],[income]],0)</f>
        <v>0</v>
      </c>
      <c r="BJ320" s="5">
        <f ca="1">IF(Table2[[#This Row],[Area ]]="Area 6",Table2[[#This Row],[income]],0)</f>
        <v>55992</v>
      </c>
      <c r="BK320" s="5">
        <f ca="1">IF(Table2[[#This Row],[Area ]]="Area 12",Table2[[#This Row],[income]],0)</f>
        <v>0</v>
      </c>
      <c r="BL320" s="5">
        <f ca="1">IF(Table2[[#This Row],[Area ]]="Area 13",Table2[[#This Row],[income]],0)</f>
        <v>0</v>
      </c>
      <c r="BM320" s="6">
        <f ca="1">IF(Table2[[#This Row],[Area ]]="Area 14",Table2[[#This Row],[income]],0)</f>
        <v>0</v>
      </c>
      <c r="BN320" s="4">
        <f ca="1">IF(Table2[[#This Row],[field of work]]="teaching",Table2[[#This Row],[income]],0)</f>
        <v>0</v>
      </c>
      <c r="BO320" s="5">
        <f ca="1">IF(Table2[[#This Row],[field of work]]="health",Table2[[#This Row],[income]],0)</f>
        <v>0</v>
      </c>
      <c r="BP320" s="5">
        <f ca="1">IF(Table2[[#This Row],[field of work]]="IT",Table2[[#This Row],[income]],0)</f>
        <v>0</v>
      </c>
      <c r="BQ320" s="5">
        <f ca="1">IF(Table2[[#This Row],[field of work]]="agriculture",Table2[[#This Row],[income]],0)</f>
        <v>55992</v>
      </c>
      <c r="BR320" s="5">
        <f ca="1">IF(Table2[[#This Row],[field of work]]="contruction",Table2[[#This Row],[income]],0)</f>
        <v>0</v>
      </c>
      <c r="BS320" s="6">
        <f ca="1">IF(Table2[[#This Row],[field of work]]="genral work",Table2[[#This Row],[income]],0)</f>
        <v>0</v>
      </c>
      <c r="BU320" s="4">
        <f ca="1">IF(Table2[[#This Row],[value of debts]]&gt;Table2[[#This Row],[income]],1,0)</f>
        <v>1</v>
      </c>
      <c r="BV320" s="6"/>
      <c r="BX320" s="4">
        <f ca="1">IF(Table2[[#This Row],[Net worth of person]]&gt;$BY$6,Table2[[#This Row],[age]],0)</f>
        <v>32</v>
      </c>
      <c r="BY320" s="6"/>
    </row>
    <row r="321" spans="2:77" x14ac:dyDescent="0.3">
      <c r="B321">
        <f t="shared" ca="1" si="101"/>
        <v>2</v>
      </c>
      <c r="C321" t="str">
        <f t="shared" ca="1" si="100"/>
        <v>women</v>
      </c>
      <c r="D321">
        <f t="shared" ca="1" si="102"/>
        <v>33</v>
      </c>
      <c r="E321">
        <f t="shared" ca="1" si="103"/>
        <v>5</v>
      </c>
      <c r="F321" t="str">
        <f t="shared" ca="1" si="104"/>
        <v>agriculture</v>
      </c>
      <c r="G321">
        <f t="shared" ca="1" si="105"/>
        <v>1</v>
      </c>
      <c r="H321">
        <f t="shared" ca="1" si="106"/>
        <v>0</v>
      </c>
      <c r="I321">
        <f t="shared" ca="1" si="107"/>
        <v>2</v>
      </c>
      <c r="J321">
        <f t="shared" ca="1" si="108"/>
        <v>3</v>
      </c>
      <c r="K321">
        <f t="shared" ca="1" si="109"/>
        <v>50735</v>
      </c>
      <c r="L321">
        <f t="shared" ca="1" si="110"/>
        <v>8</v>
      </c>
      <c r="M321" t="str">
        <f t="shared" ca="1" si="111"/>
        <v>Area 8</v>
      </c>
      <c r="N321">
        <f t="shared" ca="1" si="116"/>
        <v>253675</v>
      </c>
      <c r="O321">
        <f t="shared" ca="1" si="112"/>
        <v>49981.388339691228</v>
      </c>
      <c r="P321">
        <f t="shared" ca="1" si="117"/>
        <v>123054.65144832063</v>
      </c>
      <c r="Q321">
        <f t="shared" ca="1" si="113"/>
        <v>46593</v>
      </c>
      <c r="R321">
        <f t="shared" ca="1" si="118"/>
        <v>59602.870726279783</v>
      </c>
      <c r="S321">
        <f t="shared" ca="1" si="119"/>
        <v>52138.945932583651</v>
      </c>
      <c r="T321">
        <f t="shared" ca="1" si="120"/>
        <v>428868.59738090425</v>
      </c>
      <c r="U321">
        <f t="shared" ca="1" si="121"/>
        <v>156177.25906597101</v>
      </c>
      <c r="V321">
        <f t="shared" ca="1" si="122"/>
        <v>272691.33831493324</v>
      </c>
      <c r="X321" s="4">
        <f ca="1">IF(Table2[[#This Row],[Gnder]]="men",1,0)</f>
        <v>0</v>
      </c>
      <c r="Y321" s="5">
        <f ca="1">IF(Table2[[#This Row],[Gnder]]="women",1,0)</f>
        <v>1</v>
      </c>
      <c r="Z321" s="5"/>
      <c r="AA321" s="6"/>
      <c r="AB321" s="5"/>
      <c r="AC321" s="4">
        <f ca="1">IF(Table2[[#This Row],[field of work]]="teaching",1,0)</f>
        <v>0</v>
      </c>
      <c r="AD321" s="5">
        <f ca="1">IF(Table2[[#This Row],[field of work]]="health",1,0)</f>
        <v>0</v>
      </c>
      <c r="AE321" s="5">
        <f ca="1">IF(Table2[[#This Row],[field of work]]="IT",1,0)</f>
        <v>0</v>
      </c>
      <c r="AF321" s="5">
        <f ca="1">IF(Table2[[#This Row],[field of work]]="agriculture",1,0)</f>
        <v>1</v>
      </c>
      <c r="AG321" s="5">
        <f ca="1">IF(Table2[[#This Row],[field of work]]="contruction",1,0)</f>
        <v>0</v>
      </c>
      <c r="AH321" s="5">
        <f ca="1">IF(Table2[[#This Row],[field of work]]="genral work",1,0)</f>
        <v>0</v>
      </c>
      <c r="AI321" s="5"/>
      <c r="AJ321" s="5"/>
      <c r="AK321" s="5"/>
      <c r="AL321" s="5"/>
      <c r="AM321" s="5"/>
      <c r="AN321" s="6"/>
      <c r="AP321" s="16">
        <f t="shared" ca="1" si="114"/>
        <v>41018.217149440206</v>
      </c>
      <c r="AQ321" s="6"/>
      <c r="AR321" s="4">
        <f ca="1">IF(Table2[[#This Row],[Value of a person]]&gt;$AS$6,1,0)</f>
        <v>1</v>
      </c>
      <c r="AS321" s="5"/>
      <c r="AT321" s="5"/>
      <c r="AU321" s="6"/>
      <c r="AV321" s="23">
        <f ca="1">Table2[[#This Row],[Mortage left]]/Table2[[#This Row],[Value of house]]</f>
        <v>0.19702922376935539</v>
      </c>
      <c r="AW321" s="5">
        <f t="shared" ca="1" si="115"/>
        <v>1</v>
      </c>
      <c r="AX321" s="5"/>
      <c r="AY321" s="5"/>
      <c r="AZ321" s="4">
        <f ca="1">IF(Table2[[#This Row],[Area ]]="Area 1",Table2[[#This Row],[income]],0)</f>
        <v>0</v>
      </c>
      <c r="BA321" s="5">
        <f ca="1">IF(Table2[[#This Row],[Area ]]="Area 2",Table2[[#This Row],[income]],0)</f>
        <v>0</v>
      </c>
      <c r="BB321" s="5">
        <f ca="1">IF(Table2[[#This Row],[Area ]]="Area 3",Table2[[#This Row],[income]],0)</f>
        <v>0</v>
      </c>
      <c r="BC321" s="5">
        <f ca="1">IF(Table2[[#This Row],[Area ]]="Area 4",Table2[[#This Row],[income]],0)</f>
        <v>0</v>
      </c>
      <c r="BD321" s="5">
        <f ca="1">IF(Table2[[#This Row],[Area ]]="Area 5",Table2[[#This Row],[income]],0)</f>
        <v>0</v>
      </c>
      <c r="BE321" s="5">
        <f ca="1">IF(Table2[[#This Row],[Area ]]="Area 6",Table2[[#This Row],[income]],0)</f>
        <v>0</v>
      </c>
      <c r="BF321" s="5">
        <f ca="1">IF(Table2[[#This Row],[Area ]]="Area 7",Table2[[#This Row],[income]],0)</f>
        <v>0</v>
      </c>
      <c r="BG321" s="5">
        <f ca="1">IF(Table2[[#This Row],[Area ]]="Area 8",Table2[[#This Row],[income]],0)</f>
        <v>50735</v>
      </c>
      <c r="BH321" s="5">
        <f ca="1">IF(Table2[[#This Row],[Area ]]="Area 9",Table2[[#This Row],[income]],0)</f>
        <v>0</v>
      </c>
      <c r="BI321" s="5">
        <f ca="1">IF(Table2[[#This Row],[Area ]]="Area 10",Table2[[#This Row],[income]],0)</f>
        <v>0</v>
      </c>
      <c r="BJ321" s="5">
        <f ca="1">IF(Table2[[#This Row],[Area ]]="Area 6",Table2[[#This Row],[income]],0)</f>
        <v>0</v>
      </c>
      <c r="BK321" s="5">
        <f ca="1">IF(Table2[[#This Row],[Area ]]="Area 12",Table2[[#This Row],[income]],0)</f>
        <v>0</v>
      </c>
      <c r="BL321" s="5">
        <f ca="1">IF(Table2[[#This Row],[Area ]]="Area 13",Table2[[#This Row],[income]],0)</f>
        <v>0</v>
      </c>
      <c r="BM321" s="6">
        <f ca="1">IF(Table2[[#This Row],[Area ]]="Area 14",Table2[[#This Row],[income]],0)</f>
        <v>0</v>
      </c>
      <c r="BN321" s="4">
        <f ca="1">IF(Table2[[#This Row],[field of work]]="teaching",Table2[[#This Row],[income]],0)</f>
        <v>0</v>
      </c>
      <c r="BO321" s="5">
        <f ca="1">IF(Table2[[#This Row],[field of work]]="health",Table2[[#This Row],[income]],0)</f>
        <v>0</v>
      </c>
      <c r="BP321" s="5">
        <f ca="1">IF(Table2[[#This Row],[field of work]]="IT",Table2[[#This Row],[income]],0)</f>
        <v>0</v>
      </c>
      <c r="BQ321" s="5">
        <f ca="1">IF(Table2[[#This Row],[field of work]]="agriculture",Table2[[#This Row],[income]],0)</f>
        <v>50735</v>
      </c>
      <c r="BR321" s="5">
        <f ca="1">IF(Table2[[#This Row],[field of work]]="contruction",Table2[[#This Row],[income]],0)</f>
        <v>0</v>
      </c>
      <c r="BS321" s="6">
        <f ca="1">IF(Table2[[#This Row],[field of work]]="genral work",Table2[[#This Row],[income]],0)</f>
        <v>0</v>
      </c>
      <c r="BU321" s="4">
        <f ca="1">IF(Table2[[#This Row],[value of debts]]&gt;Table2[[#This Row],[income]],1,0)</f>
        <v>1</v>
      </c>
      <c r="BV321" s="6"/>
      <c r="BX321" s="4">
        <f ca="1">IF(Table2[[#This Row],[Net worth of person]]&gt;$BY$6,Table2[[#This Row],[age]],0)</f>
        <v>33</v>
      </c>
      <c r="BY321" s="6"/>
    </row>
    <row r="322" spans="2:77" x14ac:dyDescent="0.3">
      <c r="B322">
        <f t="shared" ca="1" si="101"/>
        <v>2</v>
      </c>
      <c r="C322" t="str">
        <f t="shared" ca="1" si="100"/>
        <v>women</v>
      </c>
      <c r="D322">
        <f t="shared" ca="1" si="102"/>
        <v>40</v>
      </c>
      <c r="E322">
        <f t="shared" ca="1" si="103"/>
        <v>4</v>
      </c>
      <c r="F322" t="str">
        <f t="shared" ca="1" si="104"/>
        <v>genral work</v>
      </c>
      <c r="G322">
        <f t="shared" ca="1" si="105"/>
        <v>3</v>
      </c>
      <c r="H322">
        <f t="shared" ca="1" si="106"/>
        <v>0</v>
      </c>
      <c r="I322">
        <f t="shared" ca="1" si="107"/>
        <v>3</v>
      </c>
      <c r="J322">
        <f t="shared" ca="1" si="108"/>
        <v>3</v>
      </c>
      <c r="K322">
        <f t="shared" ca="1" si="109"/>
        <v>83835</v>
      </c>
      <c r="L322">
        <f t="shared" ca="1" si="110"/>
        <v>3</v>
      </c>
      <c r="M322" t="str">
        <f t="shared" ca="1" si="111"/>
        <v>Area 3</v>
      </c>
      <c r="N322">
        <f t="shared" ca="1" si="116"/>
        <v>335340</v>
      </c>
      <c r="O322">
        <f t="shared" ca="1" si="112"/>
        <v>132606.7968526959</v>
      </c>
      <c r="P322">
        <f t="shared" ca="1" si="117"/>
        <v>141174.86970980212</v>
      </c>
      <c r="Q322">
        <f t="shared" ca="1" si="113"/>
        <v>112993</v>
      </c>
      <c r="R322">
        <f t="shared" ca="1" si="118"/>
        <v>106346.14785103427</v>
      </c>
      <c r="S322">
        <f t="shared" ca="1" si="119"/>
        <v>98097.97821357433</v>
      </c>
      <c r="T322">
        <f t="shared" ca="1" si="120"/>
        <v>574612.84792337636</v>
      </c>
      <c r="U322">
        <f t="shared" ca="1" si="121"/>
        <v>351945.94470373017</v>
      </c>
      <c r="V322">
        <f t="shared" ca="1" si="122"/>
        <v>222666.90321964619</v>
      </c>
      <c r="X322" s="4">
        <f ca="1">IF(Table2[[#This Row],[Gnder]]="men",1,0)</f>
        <v>0</v>
      </c>
      <c r="Y322" s="5">
        <f ca="1">IF(Table2[[#This Row],[Gnder]]="women",1,0)</f>
        <v>1</v>
      </c>
      <c r="Z322" s="5"/>
      <c r="AA322" s="6"/>
      <c r="AB322" s="5"/>
      <c r="AC322" s="4">
        <f ca="1">IF(Table2[[#This Row],[field of work]]="teaching",1,0)</f>
        <v>0</v>
      </c>
      <c r="AD322" s="5">
        <f ca="1">IF(Table2[[#This Row],[field of work]]="health",1,0)</f>
        <v>0</v>
      </c>
      <c r="AE322" s="5">
        <f ca="1">IF(Table2[[#This Row],[field of work]]="IT",1,0)</f>
        <v>0</v>
      </c>
      <c r="AF322" s="5">
        <f ca="1">IF(Table2[[#This Row],[field of work]]="agriculture",1,0)</f>
        <v>0</v>
      </c>
      <c r="AG322" s="5">
        <f ca="1">IF(Table2[[#This Row],[field of work]]="contruction",1,0)</f>
        <v>0</v>
      </c>
      <c r="AH322" s="5">
        <f ca="1">IF(Table2[[#This Row],[field of work]]="genral work",1,0)</f>
        <v>1</v>
      </c>
      <c r="AI322" s="5"/>
      <c r="AJ322" s="5"/>
      <c r="AK322" s="5"/>
      <c r="AL322" s="5"/>
      <c r="AM322" s="5"/>
      <c r="AN322" s="6"/>
      <c r="AP322" s="16">
        <f t="shared" ca="1" si="114"/>
        <v>47058.289903267374</v>
      </c>
      <c r="AQ322" s="6"/>
      <c r="AR322" s="4">
        <f ca="1">IF(Table2[[#This Row],[Value of a person]]&gt;$AS$6,1,0)</f>
        <v>1</v>
      </c>
      <c r="AS322" s="5"/>
      <c r="AT322" s="5"/>
      <c r="AU322" s="6"/>
      <c r="AV322" s="23">
        <f ca="1">Table2[[#This Row],[Mortage left]]/Table2[[#This Row],[Value of house]]</f>
        <v>0.3954398427050036</v>
      </c>
      <c r="AW322" s="5">
        <f t="shared" ca="1" si="115"/>
        <v>0</v>
      </c>
      <c r="AX322" s="5"/>
      <c r="AY322" s="5"/>
      <c r="AZ322" s="4">
        <f ca="1">IF(Table2[[#This Row],[Area ]]="Area 1",Table2[[#This Row],[income]],0)</f>
        <v>0</v>
      </c>
      <c r="BA322" s="5">
        <f ca="1">IF(Table2[[#This Row],[Area ]]="Area 2",Table2[[#This Row],[income]],0)</f>
        <v>0</v>
      </c>
      <c r="BB322" s="5">
        <f ca="1">IF(Table2[[#This Row],[Area ]]="Area 3",Table2[[#This Row],[income]],0)</f>
        <v>83835</v>
      </c>
      <c r="BC322" s="5">
        <f ca="1">IF(Table2[[#This Row],[Area ]]="Area 4",Table2[[#This Row],[income]],0)</f>
        <v>0</v>
      </c>
      <c r="BD322" s="5">
        <f ca="1">IF(Table2[[#This Row],[Area ]]="Area 5",Table2[[#This Row],[income]],0)</f>
        <v>0</v>
      </c>
      <c r="BE322" s="5">
        <f ca="1">IF(Table2[[#This Row],[Area ]]="Area 6",Table2[[#This Row],[income]],0)</f>
        <v>0</v>
      </c>
      <c r="BF322" s="5">
        <f ca="1">IF(Table2[[#This Row],[Area ]]="Area 7",Table2[[#This Row],[income]],0)</f>
        <v>0</v>
      </c>
      <c r="BG322" s="5">
        <f ca="1">IF(Table2[[#This Row],[Area ]]="Area 8",Table2[[#This Row],[income]],0)</f>
        <v>0</v>
      </c>
      <c r="BH322" s="5">
        <f ca="1">IF(Table2[[#This Row],[Area ]]="Area 9",Table2[[#This Row],[income]],0)</f>
        <v>0</v>
      </c>
      <c r="BI322" s="5">
        <f ca="1">IF(Table2[[#This Row],[Area ]]="Area 10",Table2[[#This Row],[income]],0)</f>
        <v>0</v>
      </c>
      <c r="BJ322" s="5">
        <f ca="1">IF(Table2[[#This Row],[Area ]]="Area 6",Table2[[#This Row],[income]],0)</f>
        <v>0</v>
      </c>
      <c r="BK322" s="5">
        <f ca="1">IF(Table2[[#This Row],[Area ]]="Area 12",Table2[[#This Row],[income]],0)</f>
        <v>0</v>
      </c>
      <c r="BL322" s="5">
        <f ca="1">IF(Table2[[#This Row],[Area ]]="Area 13",Table2[[#This Row],[income]],0)</f>
        <v>0</v>
      </c>
      <c r="BM322" s="6">
        <f ca="1">IF(Table2[[#This Row],[Area ]]="Area 14",Table2[[#This Row],[income]],0)</f>
        <v>0</v>
      </c>
      <c r="BN322" s="4">
        <f ca="1">IF(Table2[[#This Row],[field of work]]="teaching",Table2[[#This Row],[income]],0)</f>
        <v>0</v>
      </c>
      <c r="BO322" s="5">
        <f ca="1">IF(Table2[[#This Row],[field of work]]="health",Table2[[#This Row],[income]],0)</f>
        <v>0</v>
      </c>
      <c r="BP322" s="5">
        <f ca="1">IF(Table2[[#This Row],[field of work]]="IT",Table2[[#This Row],[income]],0)</f>
        <v>0</v>
      </c>
      <c r="BQ322" s="5">
        <f ca="1">IF(Table2[[#This Row],[field of work]]="agriculture",Table2[[#This Row],[income]],0)</f>
        <v>0</v>
      </c>
      <c r="BR322" s="5">
        <f ca="1">IF(Table2[[#This Row],[field of work]]="contruction",Table2[[#This Row],[income]],0)</f>
        <v>0</v>
      </c>
      <c r="BS322" s="6">
        <f ca="1">IF(Table2[[#This Row],[field of work]]="genral work",Table2[[#This Row],[income]],0)</f>
        <v>83835</v>
      </c>
      <c r="BU322" s="4">
        <f ca="1">IF(Table2[[#This Row],[value of debts]]&gt;Table2[[#This Row],[income]],1,0)</f>
        <v>1</v>
      </c>
      <c r="BV322" s="6"/>
      <c r="BX322" s="4">
        <f ca="1">IF(Table2[[#This Row],[Net worth of person]]&gt;$BY$6,Table2[[#This Row],[age]],0)</f>
        <v>40</v>
      </c>
      <c r="BY322" s="6"/>
    </row>
    <row r="323" spans="2:77" x14ac:dyDescent="0.3">
      <c r="B323">
        <f t="shared" ca="1" si="101"/>
        <v>1</v>
      </c>
      <c r="C323" t="str">
        <f t="shared" ca="1" si="100"/>
        <v>men</v>
      </c>
      <c r="D323">
        <f t="shared" ca="1" si="102"/>
        <v>27</v>
      </c>
      <c r="E323">
        <f t="shared" ca="1" si="103"/>
        <v>1</v>
      </c>
      <c r="F323" t="str">
        <f t="shared" ca="1" si="104"/>
        <v>health</v>
      </c>
      <c r="G323">
        <f t="shared" ca="1" si="105"/>
        <v>3</v>
      </c>
      <c r="H323">
        <f t="shared" ca="1" si="106"/>
        <v>0</v>
      </c>
      <c r="I323">
        <f t="shared" ca="1" si="107"/>
        <v>3</v>
      </c>
      <c r="J323">
        <f t="shared" ca="1" si="108"/>
        <v>1</v>
      </c>
      <c r="K323">
        <f t="shared" ca="1" si="109"/>
        <v>71637</v>
      </c>
      <c r="L323">
        <f t="shared" ca="1" si="110"/>
        <v>3</v>
      </c>
      <c r="M323" t="str">
        <f t="shared" ca="1" si="111"/>
        <v>Area 3</v>
      </c>
      <c r="N323">
        <f t="shared" ca="1" si="116"/>
        <v>286548</v>
      </c>
      <c r="O323">
        <f t="shared" ca="1" si="112"/>
        <v>50060.502414057933</v>
      </c>
      <c r="P323">
        <f t="shared" ca="1" si="117"/>
        <v>13187.080619582874</v>
      </c>
      <c r="Q323">
        <f t="shared" ca="1" si="113"/>
        <v>3625</v>
      </c>
      <c r="R323">
        <f t="shared" ca="1" si="118"/>
        <v>17438.585478700501</v>
      </c>
      <c r="S323">
        <f t="shared" ca="1" si="119"/>
        <v>37559.771755587295</v>
      </c>
      <c r="T323">
        <f t="shared" ca="1" si="120"/>
        <v>337294.85237517016</v>
      </c>
      <c r="U323">
        <f t="shared" ca="1" si="121"/>
        <v>71124.087892758427</v>
      </c>
      <c r="V323">
        <f t="shared" ca="1" si="122"/>
        <v>266170.76448241173</v>
      </c>
      <c r="X323" s="4">
        <f ca="1">IF(Table2[[#This Row],[Gnder]]="men",1,0)</f>
        <v>1</v>
      </c>
      <c r="Y323" s="5">
        <f ca="1">IF(Table2[[#This Row],[Gnder]]="women",1,0)</f>
        <v>0</v>
      </c>
      <c r="Z323" s="5"/>
      <c r="AA323" s="6"/>
      <c r="AB323" s="5"/>
      <c r="AC323" s="4">
        <f ca="1">IF(Table2[[#This Row],[field of work]]="teaching",1,0)</f>
        <v>0</v>
      </c>
      <c r="AD323" s="5">
        <f ca="1">IF(Table2[[#This Row],[field of work]]="health",1,0)</f>
        <v>1</v>
      </c>
      <c r="AE323" s="5">
        <f ca="1">IF(Table2[[#This Row],[field of work]]="IT",1,0)</f>
        <v>0</v>
      </c>
      <c r="AF323" s="5">
        <f ca="1">IF(Table2[[#This Row],[field of work]]="agriculture",1,0)</f>
        <v>0</v>
      </c>
      <c r="AG323" s="5">
        <f ca="1">IF(Table2[[#This Row],[field of work]]="contruction",1,0)</f>
        <v>0</v>
      </c>
      <c r="AH323" s="5">
        <f ca="1">IF(Table2[[#This Row],[field of work]]="genral work",1,0)</f>
        <v>0</v>
      </c>
      <c r="AI323" s="5"/>
      <c r="AJ323" s="5"/>
      <c r="AK323" s="5"/>
      <c r="AL323" s="5"/>
      <c r="AM323" s="5"/>
      <c r="AN323" s="6"/>
      <c r="AP323" s="16">
        <f t="shared" ca="1" si="114"/>
        <v>13187.080619582874</v>
      </c>
      <c r="AQ323" s="6"/>
      <c r="AR323" s="4">
        <f ca="1">IF(Table2[[#This Row],[Value of a person]]&gt;$AS$6,1,0)</f>
        <v>1</v>
      </c>
      <c r="AS323" s="5"/>
      <c r="AT323" s="5"/>
      <c r="AU323" s="6"/>
      <c r="AV323" s="23">
        <f ca="1">Table2[[#This Row],[Mortage left]]/Table2[[#This Row],[Value of house]]</f>
        <v>0.17470197807717358</v>
      </c>
      <c r="AW323" s="5">
        <f t="shared" ca="1" si="115"/>
        <v>1</v>
      </c>
      <c r="AX323" s="5"/>
      <c r="AY323" s="5"/>
      <c r="AZ323" s="4">
        <f ca="1">IF(Table2[[#This Row],[Area ]]="Area 1",Table2[[#This Row],[income]],0)</f>
        <v>0</v>
      </c>
      <c r="BA323" s="5">
        <f ca="1">IF(Table2[[#This Row],[Area ]]="Area 2",Table2[[#This Row],[income]],0)</f>
        <v>0</v>
      </c>
      <c r="BB323" s="5">
        <f ca="1">IF(Table2[[#This Row],[Area ]]="Area 3",Table2[[#This Row],[income]],0)</f>
        <v>71637</v>
      </c>
      <c r="BC323" s="5">
        <f ca="1">IF(Table2[[#This Row],[Area ]]="Area 4",Table2[[#This Row],[income]],0)</f>
        <v>0</v>
      </c>
      <c r="BD323" s="5">
        <f ca="1">IF(Table2[[#This Row],[Area ]]="Area 5",Table2[[#This Row],[income]],0)</f>
        <v>0</v>
      </c>
      <c r="BE323" s="5">
        <f ca="1">IF(Table2[[#This Row],[Area ]]="Area 6",Table2[[#This Row],[income]],0)</f>
        <v>0</v>
      </c>
      <c r="BF323" s="5">
        <f ca="1">IF(Table2[[#This Row],[Area ]]="Area 7",Table2[[#This Row],[income]],0)</f>
        <v>0</v>
      </c>
      <c r="BG323" s="5">
        <f ca="1">IF(Table2[[#This Row],[Area ]]="Area 8",Table2[[#This Row],[income]],0)</f>
        <v>0</v>
      </c>
      <c r="BH323" s="5">
        <f ca="1">IF(Table2[[#This Row],[Area ]]="Area 9",Table2[[#This Row],[income]],0)</f>
        <v>0</v>
      </c>
      <c r="BI323" s="5">
        <f ca="1">IF(Table2[[#This Row],[Area ]]="Area 10",Table2[[#This Row],[income]],0)</f>
        <v>0</v>
      </c>
      <c r="BJ323" s="5">
        <f ca="1">IF(Table2[[#This Row],[Area ]]="Area 6",Table2[[#This Row],[income]],0)</f>
        <v>0</v>
      </c>
      <c r="BK323" s="5">
        <f ca="1">IF(Table2[[#This Row],[Area ]]="Area 12",Table2[[#This Row],[income]],0)</f>
        <v>0</v>
      </c>
      <c r="BL323" s="5">
        <f ca="1">IF(Table2[[#This Row],[Area ]]="Area 13",Table2[[#This Row],[income]],0)</f>
        <v>0</v>
      </c>
      <c r="BM323" s="6">
        <f ca="1">IF(Table2[[#This Row],[Area ]]="Area 14",Table2[[#This Row],[income]],0)</f>
        <v>0</v>
      </c>
      <c r="BN323" s="4">
        <f ca="1">IF(Table2[[#This Row],[field of work]]="teaching",Table2[[#This Row],[income]],0)</f>
        <v>0</v>
      </c>
      <c r="BO323" s="5">
        <f ca="1">IF(Table2[[#This Row],[field of work]]="health",Table2[[#This Row],[income]],0)</f>
        <v>71637</v>
      </c>
      <c r="BP323" s="5">
        <f ca="1">IF(Table2[[#This Row],[field of work]]="IT",Table2[[#This Row],[income]],0)</f>
        <v>0</v>
      </c>
      <c r="BQ323" s="5">
        <f ca="1">IF(Table2[[#This Row],[field of work]]="agriculture",Table2[[#This Row],[income]],0)</f>
        <v>0</v>
      </c>
      <c r="BR323" s="5">
        <f ca="1">IF(Table2[[#This Row],[field of work]]="contruction",Table2[[#This Row],[income]],0)</f>
        <v>0</v>
      </c>
      <c r="BS323" s="6">
        <f ca="1">IF(Table2[[#This Row],[field of work]]="genral work",Table2[[#This Row],[income]],0)</f>
        <v>0</v>
      </c>
      <c r="BU323" s="4">
        <f ca="1">IF(Table2[[#This Row],[value of debts]]&gt;Table2[[#This Row],[income]],1,0)</f>
        <v>0</v>
      </c>
      <c r="BV323" s="6"/>
      <c r="BX323" s="4">
        <f ca="1">IF(Table2[[#This Row],[Net worth of person]]&gt;$BY$6,Table2[[#This Row],[age]],0)</f>
        <v>27</v>
      </c>
      <c r="BY323" s="6"/>
    </row>
    <row r="324" spans="2:77" x14ac:dyDescent="0.3">
      <c r="B324">
        <f t="shared" ca="1" si="101"/>
        <v>2</v>
      </c>
      <c r="C324" t="str">
        <f t="shared" ca="1" si="100"/>
        <v>women</v>
      </c>
      <c r="D324">
        <f t="shared" ca="1" si="102"/>
        <v>28</v>
      </c>
      <c r="E324">
        <f t="shared" ca="1" si="103"/>
        <v>2</v>
      </c>
      <c r="F324" t="str">
        <f t="shared" ca="1" si="104"/>
        <v>IT</v>
      </c>
      <c r="G324">
        <f t="shared" ca="1" si="105"/>
        <v>2</v>
      </c>
      <c r="H324">
        <f t="shared" ca="1" si="106"/>
        <v>0</v>
      </c>
      <c r="I324">
        <f t="shared" ca="1" si="107"/>
        <v>2</v>
      </c>
      <c r="J324">
        <f t="shared" ca="1" si="108"/>
        <v>3</v>
      </c>
      <c r="K324">
        <f t="shared" ca="1" si="109"/>
        <v>86757</v>
      </c>
      <c r="L324">
        <f t="shared" ca="1" si="110"/>
        <v>13</v>
      </c>
      <c r="M324" t="str">
        <f t="shared" ca="1" si="111"/>
        <v>Area 13</v>
      </c>
      <c r="N324">
        <f t="shared" ca="1" si="116"/>
        <v>260271</v>
      </c>
      <c r="O324">
        <f t="shared" ca="1" si="112"/>
        <v>14411.722921767279</v>
      </c>
      <c r="P324">
        <f t="shared" ca="1" si="117"/>
        <v>46368.036033861914</v>
      </c>
      <c r="Q324">
        <f t="shared" ca="1" si="113"/>
        <v>13795</v>
      </c>
      <c r="R324">
        <f t="shared" ca="1" si="118"/>
        <v>8698.8293723815932</v>
      </c>
      <c r="S324">
        <f t="shared" ca="1" si="119"/>
        <v>82676.433215858269</v>
      </c>
      <c r="T324">
        <f t="shared" ca="1" si="120"/>
        <v>389315.46924972022</v>
      </c>
      <c r="U324">
        <f t="shared" ca="1" si="121"/>
        <v>36905.552294148874</v>
      </c>
      <c r="V324">
        <f t="shared" ca="1" si="122"/>
        <v>352409.91695557133</v>
      </c>
      <c r="X324" s="4">
        <f ca="1">IF(Table2[[#This Row],[Gnder]]="men",1,0)</f>
        <v>0</v>
      </c>
      <c r="Y324" s="5">
        <f ca="1">IF(Table2[[#This Row],[Gnder]]="women",1,0)</f>
        <v>1</v>
      </c>
      <c r="Z324" s="5"/>
      <c r="AA324" s="6"/>
      <c r="AB324" s="5"/>
      <c r="AC324" s="4">
        <f ca="1">IF(Table2[[#This Row],[field of work]]="teaching",1,0)</f>
        <v>0</v>
      </c>
      <c r="AD324" s="5">
        <f ca="1">IF(Table2[[#This Row],[field of work]]="health",1,0)</f>
        <v>0</v>
      </c>
      <c r="AE324" s="5">
        <f ca="1">IF(Table2[[#This Row],[field of work]]="IT",1,0)</f>
        <v>1</v>
      </c>
      <c r="AF324" s="5">
        <f ca="1">IF(Table2[[#This Row],[field of work]]="agriculture",1,0)</f>
        <v>0</v>
      </c>
      <c r="AG324" s="5">
        <f ca="1">IF(Table2[[#This Row],[field of work]]="contruction",1,0)</f>
        <v>0</v>
      </c>
      <c r="AH324" s="5">
        <f ca="1">IF(Table2[[#This Row],[field of work]]="genral work",1,0)</f>
        <v>0</v>
      </c>
      <c r="AI324" s="5"/>
      <c r="AJ324" s="5"/>
      <c r="AK324" s="5"/>
      <c r="AL324" s="5"/>
      <c r="AM324" s="5"/>
      <c r="AN324" s="6"/>
      <c r="AP324" s="16">
        <f t="shared" ca="1" si="114"/>
        <v>15456.012011287305</v>
      </c>
      <c r="AQ324" s="6"/>
      <c r="AR324" s="4">
        <f ca="1">IF(Table2[[#This Row],[Value of a person]]&gt;$AS$6,1,0)</f>
        <v>1</v>
      </c>
      <c r="AS324" s="5"/>
      <c r="AT324" s="5"/>
      <c r="AU324" s="6"/>
      <c r="AV324" s="23">
        <f ca="1">Table2[[#This Row],[Mortage left]]/Table2[[#This Row],[Value of house]]</f>
        <v>5.5371988895294821E-2</v>
      </c>
      <c r="AW324" s="5">
        <f t="shared" ca="1" si="115"/>
        <v>1</v>
      </c>
      <c r="AX324" s="5"/>
      <c r="AY324" s="5"/>
      <c r="AZ324" s="4">
        <f ca="1">IF(Table2[[#This Row],[Area ]]="Area 1",Table2[[#This Row],[income]],0)</f>
        <v>0</v>
      </c>
      <c r="BA324" s="5">
        <f ca="1">IF(Table2[[#This Row],[Area ]]="Area 2",Table2[[#This Row],[income]],0)</f>
        <v>0</v>
      </c>
      <c r="BB324" s="5">
        <f ca="1">IF(Table2[[#This Row],[Area ]]="Area 3",Table2[[#This Row],[income]],0)</f>
        <v>0</v>
      </c>
      <c r="BC324" s="5">
        <f ca="1">IF(Table2[[#This Row],[Area ]]="Area 4",Table2[[#This Row],[income]],0)</f>
        <v>0</v>
      </c>
      <c r="BD324" s="5">
        <f ca="1">IF(Table2[[#This Row],[Area ]]="Area 5",Table2[[#This Row],[income]],0)</f>
        <v>0</v>
      </c>
      <c r="BE324" s="5">
        <f ca="1">IF(Table2[[#This Row],[Area ]]="Area 6",Table2[[#This Row],[income]],0)</f>
        <v>0</v>
      </c>
      <c r="BF324" s="5">
        <f ca="1">IF(Table2[[#This Row],[Area ]]="Area 7",Table2[[#This Row],[income]],0)</f>
        <v>0</v>
      </c>
      <c r="BG324" s="5">
        <f ca="1">IF(Table2[[#This Row],[Area ]]="Area 8",Table2[[#This Row],[income]],0)</f>
        <v>0</v>
      </c>
      <c r="BH324" s="5">
        <f ca="1">IF(Table2[[#This Row],[Area ]]="Area 9",Table2[[#This Row],[income]],0)</f>
        <v>0</v>
      </c>
      <c r="BI324" s="5">
        <f ca="1">IF(Table2[[#This Row],[Area ]]="Area 10",Table2[[#This Row],[income]],0)</f>
        <v>0</v>
      </c>
      <c r="BJ324" s="5">
        <f ca="1">IF(Table2[[#This Row],[Area ]]="Area 6",Table2[[#This Row],[income]],0)</f>
        <v>0</v>
      </c>
      <c r="BK324" s="5">
        <f ca="1">IF(Table2[[#This Row],[Area ]]="Area 12",Table2[[#This Row],[income]],0)</f>
        <v>0</v>
      </c>
      <c r="BL324" s="5">
        <f ca="1">IF(Table2[[#This Row],[Area ]]="Area 13",Table2[[#This Row],[income]],0)</f>
        <v>86757</v>
      </c>
      <c r="BM324" s="6">
        <f ca="1">IF(Table2[[#This Row],[Area ]]="Area 14",Table2[[#This Row],[income]],0)</f>
        <v>0</v>
      </c>
      <c r="BN324" s="4">
        <f ca="1">IF(Table2[[#This Row],[field of work]]="teaching",Table2[[#This Row],[income]],0)</f>
        <v>0</v>
      </c>
      <c r="BO324" s="5">
        <f ca="1">IF(Table2[[#This Row],[field of work]]="health",Table2[[#This Row],[income]],0)</f>
        <v>0</v>
      </c>
      <c r="BP324" s="5">
        <f ca="1">IF(Table2[[#This Row],[field of work]]="IT",Table2[[#This Row],[income]],0)</f>
        <v>86757</v>
      </c>
      <c r="BQ324" s="5">
        <f ca="1">IF(Table2[[#This Row],[field of work]]="agriculture",Table2[[#This Row],[income]],0)</f>
        <v>0</v>
      </c>
      <c r="BR324" s="5">
        <f ca="1">IF(Table2[[#This Row],[field of work]]="contruction",Table2[[#This Row],[income]],0)</f>
        <v>0</v>
      </c>
      <c r="BS324" s="6">
        <f ca="1">IF(Table2[[#This Row],[field of work]]="genral work",Table2[[#This Row],[income]],0)</f>
        <v>0</v>
      </c>
      <c r="BU324" s="4">
        <f ca="1">IF(Table2[[#This Row],[value of debts]]&gt;Table2[[#This Row],[income]],1,0)</f>
        <v>0</v>
      </c>
      <c r="BV324" s="6"/>
      <c r="BX324" s="4">
        <f ca="1">IF(Table2[[#This Row],[Net worth of person]]&gt;$BY$6,Table2[[#This Row],[age]],0)</f>
        <v>28</v>
      </c>
      <c r="BY324" s="6"/>
    </row>
    <row r="325" spans="2:77" x14ac:dyDescent="0.3">
      <c r="B325">
        <f t="shared" ca="1" si="101"/>
        <v>2</v>
      </c>
      <c r="C325" t="str">
        <f t="shared" ca="1" si="100"/>
        <v>women</v>
      </c>
      <c r="D325">
        <f t="shared" ca="1" si="102"/>
        <v>44</v>
      </c>
      <c r="E325">
        <f t="shared" ca="1" si="103"/>
        <v>2</v>
      </c>
      <c r="F325" t="str">
        <f t="shared" ca="1" si="104"/>
        <v>IT</v>
      </c>
      <c r="G325">
        <f t="shared" ca="1" si="105"/>
        <v>4</v>
      </c>
      <c r="H325">
        <f t="shared" ca="1" si="106"/>
        <v>0</v>
      </c>
      <c r="I325">
        <f t="shared" ca="1" si="107"/>
        <v>1</v>
      </c>
      <c r="J325">
        <f t="shared" ca="1" si="108"/>
        <v>2</v>
      </c>
      <c r="K325">
        <f t="shared" ca="1" si="109"/>
        <v>28967</v>
      </c>
      <c r="L325">
        <f t="shared" ca="1" si="110"/>
        <v>10</v>
      </c>
      <c r="M325" t="str">
        <f t="shared" ca="1" si="111"/>
        <v>Area 10</v>
      </c>
      <c r="N325">
        <f t="shared" ca="1" si="116"/>
        <v>173802</v>
      </c>
      <c r="O325">
        <f t="shared" ca="1" si="112"/>
        <v>2271.2094676971983</v>
      </c>
      <c r="P325">
        <f t="shared" ca="1" si="117"/>
        <v>26009.863255076412</v>
      </c>
      <c r="Q325">
        <f t="shared" ca="1" si="113"/>
        <v>7080</v>
      </c>
      <c r="R325">
        <f t="shared" ca="1" si="118"/>
        <v>29949.100863982509</v>
      </c>
      <c r="S325">
        <f t="shared" ca="1" si="119"/>
        <v>20461.654614061976</v>
      </c>
      <c r="T325">
        <f t="shared" ca="1" si="120"/>
        <v>220273.51786913839</v>
      </c>
      <c r="U325">
        <f t="shared" ca="1" si="121"/>
        <v>39300.310331679706</v>
      </c>
      <c r="V325">
        <f t="shared" ca="1" si="122"/>
        <v>180973.20753745869</v>
      </c>
      <c r="X325" s="4">
        <f ca="1">IF(Table2[[#This Row],[Gnder]]="men",1,0)</f>
        <v>0</v>
      </c>
      <c r="Y325" s="5">
        <f ca="1">IF(Table2[[#This Row],[Gnder]]="women",1,0)</f>
        <v>1</v>
      </c>
      <c r="Z325" s="5"/>
      <c r="AA325" s="6"/>
      <c r="AB325" s="5"/>
      <c r="AC325" s="4">
        <f ca="1">IF(Table2[[#This Row],[field of work]]="teaching",1,0)</f>
        <v>0</v>
      </c>
      <c r="AD325" s="5">
        <f ca="1">IF(Table2[[#This Row],[field of work]]="health",1,0)</f>
        <v>0</v>
      </c>
      <c r="AE325" s="5">
        <f ca="1">IF(Table2[[#This Row],[field of work]]="IT",1,0)</f>
        <v>1</v>
      </c>
      <c r="AF325" s="5">
        <f ca="1">IF(Table2[[#This Row],[field of work]]="agriculture",1,0)</f>
        <v>0</v>
      </c>
      <c r="AG325" s="5">
        <f ca="1">IF(Table2[[#This Row],[field of work]]="contruction",1,0)</f>
        <v>0</v>
      </c>
      <c r="AH325" s="5">
        <f ca="1">IF(Table2[[#This Row],[field of work]]="genral work",1,0)</f>
        <v>0</v>
      </c>
      <c r="AI325" s="5"/>
      <c r="AJ325" s="5"/>
      <c r="AK325" s="5"/>
      <c r="AL325" s="5"/>
      <c r="AM325" s="5"/>
      <c r="AN325" s="6"/>
      <c r="AP325" s="16">
        <f t="shared" ca="1" si="114"/>
        <v>13004.931627538206</v>
      </c>
      <c r="AQ325" s="6"/>
      <c r="AR325" s="4">
        <f ca="1">IF(Table2[[#This Row],[Value of a person]]&gt;$AS$6,1,0)</f>
        <v>1</v>
      </c>
      <c r="AS325" s="5"/>
      <c r="AT325" s="5"/>
      <c r="AU325" s="6"/>
      <c r="AV325" s="23">
        <f ca="1">Table2[[#This Row],[Mortage left]]/Table2[[#This Row],[Value of house]]</f>
        <v>1.3067798228427741E-2</v>
      </c>
      <c r="AW325" s="5">
        <f t="shared" ca="1" si="115"/>
        <v>1</v>
      </c>
      <c r="AX325" s="5"/>
      <c r="AY325" s="5"/>
      <c r="AZ325" s="4">
        <f ca="1">IF(Table2[[#This Row],[Area ]]="Area 1",Table2[[#This Row],[income]],0)</f>
        <v>0</v>
      </c>
      <c r="BA325" s="5">
        <f ca="1">IF(Table2[[#This Row],[Area ]]="Area 2",Table2[[#This Row],[income]],0)</f>
        <v>0</v>
      </c>
      <c r="BB325" s="5">
        <f ca="1">IF(Table2[[#This Row],[Area ]]="Area 3",Table2[[#This Row],[income]],0)</f>
        <v>0</v>
      </c>
      <c r="BC325" s="5">
        <f ca="1">IF(Table2[[#This Row],[Area ]]="Area 4",Table2[[#This Row],[income]],0)</f>
        <v>0</v>
      </c>
      <c r="BD325" s="5">
        <f ca="1">IF(Table2[[#This Row],[Area ]]="Area 5",Table2[[#This Row],[income]],0)</f>
        <v>0</v>
      </c>
      <c r="BE325" s="5">
        <f ca="1">IF(Table2[[#This Row],[Area ]]="Area 6",Table2[[#This Row],[income]],0)</f>
        <v>0</v>
      </c>
      <c r="BF325" s="5">
        <f ca="1">IF(Table2[[#This Row],[Area ]]="Area 7",Table2[[#This Row],[income]],0)</f>
        <v>0</v>
      </c>
      <c r="BG325" s="5">
        <f ca="1">IF(Table2[[#This Row],[Area ]]="Area 8",Table2[[#This Row],[income]],0)</f>
        <v>0</v>
      </c>
      <c r="BH325" s="5">
        <f ca="1">IF(Table2[[#This Row],[Area ]]="Area 9",Table2[[#This Row],[income]],0)</f>
        <v>0</v>
      </c>
      <c r="BI325" s="5">
        <f ca="1">IF(Table2[[#This Row],[Area ]]="Area 10",Table2[[#This Row],[income]],0)</f>
        <v>28967</v>
      </c>
      <c r="BJ325" s="5">
        <f ca="1">IF(Table2[[#This Row],[Area ]]="Area 6",Table2[[#This Row],[income]],0)</f>
        <v>0</v>
      </c>
      <c r="BK325" s="5">
        <f ca="1">IF(Table2[[#This Row],[Area ]]="Area 12",Table2[[#This Row],[income]],0)</f>
        <v>0</v>
      </c>
      <c r="BL325" s="5">
        <f ca="1">IF(Table2[[#This Row],[Area ]]="Area 13",Table2[[#This Row],[income]],0)</f>
        <v>0</v>
      </c>
      <c r="BM325" s="6">
        <f ca="1">IF(Table2[[#This Row],[Area ]]="Area 14",Table2[[#This Row],[income]],0)</f>
        <v>0</v>
      </c>
      <c r="BN325" s="4">
        <f ca="1">IF(Table2[[#This Row],[field of work]]="teaching",Table2[[#This Row],[income]],0)</f>
        <v>0</v>
      </c>
      <c r="BO325" s="5">
        <f ca="1">IF(Table2[[#This Row],[field of work]]="health",Table2[[#This Row],[income]],0)</f>
        <v>0</v>
      </c>
      <c r="BP325" s="5">
        <f ca="1">IF(Table2[[#This Row],[field of work]]="IT",Table2[[#This Row],[income]],0)</f>
        <v>28967</v>
      </c>
      <c r="BQ325" s="5">
        <f ca="1">IF(Table2[[#This Row],[field of work]]="agriculture",Table2[[#This Row],[income]],0)</f>
        <v>0</v>
      </c>
      <c r="BR325" s="5">
        <f ca="1">IF(Table2[[#This Row],[field of work]]="contruction",Table2[[#This Row],[income]],0)</f>
        <v>0</v>
      </c>
      <c r="BS325" s="6">
        <f ca="1">IF(Table2[[#This Row],[field of work]]="genral work",Table2[[#This Row],[income]],0)</f>
        <v>0</v>
      </c>
      <c r="BU325" s="4">
        <f ca="1">IF(Table2[[#This Row],[value of debts]]&gt;Table2[[#This Row],[income]],1,0)</f>
        <v>1</v>
      </c>
      <c r="BV325" s="6"/>
      <c r="BX325" s="4">
        <f ca="1">IF(Table2[[#This Row],[Net worth of person]]&gt;$BY$6,Table2[[#This Row],[age]],0)</f>
        <v>44</v>
      </c>
      <c r="BY325" s="6"/>
    </row>
    <row r="326" spans="2:77" x14ac:dyDescent="0.3">
      <c r="B326">
        <f t="shared" ca="1" si="101"/>
        <v>2</v>
      </c>
      <c r="C326" t="str">
        <f t="shared" ca="1" si="100"/>
        <v>women</v>
      </c>
      <c r="D326">
        <f t="shared" ca="1" si="102"/>
        <v>41</v>
      </c>
      <c r="E326">
        <f t="shared" ca="1" si="103"/>
        <v>5</v>
      </c>
      <c r="F326" t="str">
        <f t="shared" ca="1" si="104"/>
        <v>agriculture</v>
      </c>
      <c r="G326">
        <f t="shared" ca="1" si="105"/>
        <v>3</v>
      </c>
      <c r="H326">
        <f t="shared" ca="1" si="106"/>
        <v>0</v>
      </c>
      <c r="I326">
        <f t="shared" ca="1" si="107"/>
        <v>0</v>
      </c>
      <c r="J326">
        <f t="shared" ca="1" si="108"/>
        <v>3</v>
      </c>
      <c r="K326">
        <f t="shared" ca="1" si="109"/>
        <v>53524</v>
      </c>
      <c r="L326">
        <f t="shared" ca="1" si="110"/>
        <v>7</v>
      </c>
      <c r="M326" t="str">
        <f t="shared" ca="1" si="111"/>
        <v>Area 7</v>
      </c>
      <c r="N326">
        <f t="shared" ca="1" si="116"/>
        <v>267620</v>
      </c>
      <c r="O326">
        <f t="shared" ca="1" si="112"/>
        <v>178003.56673417788</v>
      </c>
      <c r="P326">
        <f t="shared" ca="1" si="117"/>
        <v>44906.626314249013</v>
      </c>
      <c r="Q326">
        <f t="shared" ca="1" si="113"/>
        <v>24713</v>
      </c>
      <c r="R326">
        <f t="shared" ca="1" si="118"/>
        <v>42026.629191681626</v>
      </c>
      <c r="S326">
        <f t="shared" ca="1" si="119"/>
        <v>37419.033050709608</v>
      </c>
      <c r="T326">
        <f t="shared" ca="1" si="120"/>
        <v>349945.65936495864</v>
      </c>
      <c r="U326">
        <f t="shared" ca="1" si="121"/>
        <v>244743.1959258595</v>
      </c>
      <c r="V326">
        <f t="shared" ca="1" si="122"/>
        <v>105202.46343909914</v>
      </c>
      <c r="X326" s="4">
        <f ca="1">IF(Table2[[#This Row],[Gnder]]="men",1,0)</f>
        <v>0</v>
      </c>
      <c r="Y326" s="5">
        <f ca="1">IF(Table2[[#This Row],[Gnder]]="women",1,0)</f>
        <v>1</v>
      </c>
      <c r="Z326" s="5"/>
      <c r="AA326" s="6"/>
      <c r="AB326" s="5"/>
      <c r="AC326" s="4">
        <f ca="1">IF(Table2[[#This Row],[field of work]]="teaching",1,0)</f>
        <v>0</v>
      </c>
      <c r="AD326" s="5">
        <f ca="1">IF(Table2[[#This Row],[field of work]]="health",1,0)</f>
        <v>0</v>
      </c>
      <c r="AE326" s="5">
        <f ca="1">IF(Table2[[#This Row],[field of work]]="IT",1,0)</f>
        <v>0</v>
      </c>
      <c r="AF326" s="5">
        <f ca="1">IF(Table2[[#This Row],[field of work]]="agriculture",1,0)</f>
        <v>1</v>
      </c>
      <c r="AG326" s="5">
        <f ca="1">IF(Table2[[#This Row],[field of work]]="contruction",1,0)</f>
        <v>0</v>
      </c>
      <c r="AH326" s="5">
        <f ca="1">IF(Table2[[#This Row],[field of work]]="genral work",1,0)</f>
        <v>0</v>
      </c>
      <c r="AI326" s="5"/>
      <c r="AJ326" s="5"/>
      <c r="AK326" s="5"/>
      <c r="AL326" s="5"/>
      <c r="AM326" s="5"/>
      <c r="AN326" s="6"/>
      <c r="AP326" s="16">
        <f t="shared" ca="1" si="114"/>
        <v>14968.875438083005</v>
      </c>
      <c r="AQ326" s="6"/>
      <c r="AR326" s="4">
        <f ca="1">IF(Table2[[#This Row],[Value of a person]]&gt;$AS$6,1,0)</f>
        <v>1</v>
      </c>
      <c r="AS326" s="5"/>
      <c r="AT326" s="5"/>
      <c r="AU326" s="6"/>
      <c r="AV326" s="23">
        <f ca="1">Table2[[#This Row],[Mortage left]]/Table2[[#This Row],[Value of house]]</f>
        <v>0.66513551578423835</v>
      </c>
      <c r="AW326" s="5">
        <f t="shared" ca="1" si="115"/>
        <v>0</v>
      </c>
      <c r="AX326" s="5"/>
      <c r="AY326" s="5"/>
      <c r="AZ326" s="4">
        <f ca="1">IF(Table2[[#This Row],[Area ]]="Area 1",Table2[[#This Row],[income]],0)</f>
        <v>0</v>
      </c>
      <c r="BA326" s="5">
        <f ca="1">IF(Table2[[#This Row],[Area ]]="Area 2",Table2[[#This Row],[income]],0)</f>
        <v>0</v>
      </c>
      <c r="BB326" s="5">
        <f ca="1">IF(Table2[[#This Row],[Area ]]="Area 3",Table2[[#This Row],[income]],0)</f>
        <v>0</v>
      </c>
      <c r="BC326" s="5">
        <f ca="1">IF(Table2[[#This Row],[Area ]]="Area 4",Table2[[#This Row],[income]],0)</f>
        <v>0</v>
      </c>
      <c r="BD326" s="5">
        <f ca="1">IF(Table2[[#This Row],[Area ]]="Area 5",Table2[[#This Row],[income]],0)</f>
        <v>0</v>
      </c>
      <c r="BE326" s="5">
        <f ca="1">IF(Table2[[#This Row],[Area ]]="Area 6",Table2[[#This Row],[income]],0)</f>
        <v>0</v>
      </c>
      <c r="BF326" s="5">
        <f ca="1">IF(Table2[[#This Row],[Area ]]="Area 7",Table2[[#This Row],[income]],0)</f>
        <v>53524</v>
      </c>
      <c r="BG326" s="5">
        <f ca="1">IF(Table2[[#This Row],[Area ]]="Area 8",Table2[[#This Row],[income]],0)</f>
        <v>0</v>
      </c>
      <c r="BH326" s="5">
        <f ca="1">IF(Table2[[#This Row],[Area ]]="Area 9",Table2[[#This Row],[income]],0)</f>
        <v>0</v>
      </c>
      <c r="BI326" s="5">
        <f ca="1">IF(Table2[[#This Row],[Area ]]="Area 10",Table2[[#This Row],[income]],0)</f>
        <v>0</v>
      </c>
      <c r="BJ326" s="5">
        <f ca="1">IF(Table2[[#This Row],[Area ]]="Area 6",Table2[[#This Row],[income]],0)</f>
        <v>0</v>
      </c>
      <c r="BK326" s="5">
        <f ca="1">IF(Table2[[#This Row],[Area ]]="Area 12",Table2[[#This Row],[income]],0)</f>
        <v>0</v>
      </c>
      <c r="BL326" s="5">
        <f ca="1">IF(Table2[[#This Row],[Area ]]="Area 13",Table2[[#This Row],[income]],0)</f>
        <v>0</v>
      </c>
      <c r="BM326" s="6">
        <f ca="1">IF(Table2[[#This Row],[Area ]]="Area 14",Table2[[#This Row],[income]],0)</f>
        <v>0</v>
      </c>
      <c r="BN326" s="4">
        <f ca="1">IF(Table2[[#This Row],[field of work]]="teaching",Table2[[#This Row],[income]],0)</f>
        <v>0</v>
      </c>
      <c r="BO326" s="5">
        <f ca="1">IF(Table2[[#This Row],[field of work]]="health",Table2[[#This Row],[income]],0)</f>
        <v>0</v>
      </c>
      <c r="BP326" s="5">
        <f ca="1">IF(Table2[[#This Row],[field of work]]="IT",Table2[[#This Row],[income]],0)</f>
        <v>0</v>
      </c>
      <c r="BQ326" s="5">
        <f ca="1">IF(Table2[[#This Row],[field of work]]="agriculture",Table2[[#This Row],[income]],0)</f>
        <v>53524</v>
      </c>
      <c r="BR326" s="5">
        <f ca="1">IF(Table2[[#This Row],[field of work]]="contruction",Table2[[#This Row],[income]],0)</f>
        <v>0</v>
      </c>
      <c r="BS326" s="6">
        <f ca="1">IF(Table2[[#This Row],[field of work]]="genral work",Table2[[#This Row],[income]],0)</f>
        <v>0</v>
      </c>
      <c r="BU326" s="4">
        <f ca="1">IF(Table2[[#This Row],[value of debts]]&gt;Table2[[#This Row],[income]],1,0)</f>
        <v>1</v>
      </c>
      <c r="BV326" s="6"/>
      <c r="BX326" s="4">
        <f ca="1">IF(Table2[[#This Row],[Net worth of person]]&gt;$BY$6,Table2[[#This Row],[age]],0)</f>
        <v>41</v>
      </c>
      <c r="BY326" s="6"/>
    </row>
    <row r="327" spans="2:77" x14ac:dyDescent="0.3">
      <c r="B327">
        <f t="shared" ca="1" si="101"/>
        <v>1</v>
      </c>
      <c r="C327" t="str">
        <f t="shared" ref="C327:C390" ca="1" si="123">IF(B327=1,"men","women")</f>
        <v>men</v>
      </c>
      <c r="D327">
        <f t="shared" ca="1" si="102"/>
        <v>43</v>
      </c>
      <c r="E327">
        <f t="shared" ca="1" si="103"/>
        <v>3</v>
      </c>
      <c r="F327" t="str">
        <f t="shared" ca="1" si="104"/>
        <v>teaching</v>
      </c>
      <c r="G327">
        <f t="shared" ca="1" si="105"/>
        <v>3</v>
      </c>
      <c r="H327">
        <f t="shared" ca="1" si="106"/>
        <v>0</v>
      </c>
      <c r="I327">
        <f t="shared" ca="1" si="107"/>
        <v>0</v>
      </c>
      <c r="J327">
        <f t="shared" ca="1" si="108"/>
        <v>3</v>
      </c>
      <c r="K327">
        <f t="shared" ca="1" si="109"/>
        <v>62124</v>
      </c>
      <c r="L327">
        <f t="shared" ca="1" si="110"/>
        <v>7</v>
      </c>
      <c r="M327" t="str">
        <f t="shared" ca="1" si="111"/>
        <v>Area 7</v>
      </c>
      <c r="N327">
        <f t="shared" ca="1" si="116"/>
        <v>310620</v>
      </c>
      <c r="O327">
        <f t="shared" ca="1" si="112"/>
        <v>49936.363054077032</v>
      </c>
      <c r="P327">
        <f t="shared" ca="1" si="117"/>
        <v>92252.714770190607</v>
      </c>
      <c r="Q327">
        <f t="shared" ca="1" si="113"/>
        <v>4504</v>
      </c>
      <c r="R327">
        <f t="shared" ca="1" si="118"/>
        <v>106954.107613135</v>
      </c>
      <c r="S327">
        <f t="shared" ca="1" si="119"/>
        <v>17028.235531776223</v>
      </c>
      <c r="T327">
        <f t="shared" ca="1" si="120"/>
        <v>419900.9503019668</v>
      </c>
      <c r="U327">
        <f t="shared" ca="1" si="121"/>
        <v>161394.47066721204</v>
      </c>
      <c r="V327">
        <f t="shared" ca="1" si="122"/>
        <v>258506.47963475477</v>
      </c>
      <c r="X327" s="4">
        <f ca="1">IF(Table2[[#This Row],[Gnder]]="men",1,0)</f>
        <v>1</v>
      </c>
      <c r="Y327" s="5">
        <f ca="1">IF(Table2[[#This Row],[Gnder]]="women",1,0)</f>
        <v>0</v>
      </c>
      <c r="Z327" s="5"/>
      <c r="AA327" s="6"/>
      <c r="AB327" s="5"/>
      <c r="AC327" s="4">
        <f ca="1">IF(Table2[[#This Row],[field of work]]="teaching",1,0)</f>
        <v>1</v>
      </c>
      <c r="AD327" s="5">
        <f ca="1">IF(Table2[[#This Row],[field of work]]="health",1,0)</f>
        <v>0</v>
      </c>
      <c r="AE327" s="5">
        <f ca="1">IF(Table2[[#This Row],[field of work]]="IT",1,0)</f>
        <v>0</v>
      </c>
      <c r="AF327" s="5">
        <f ca="1">IF(Table2[[#This Row],[field of work]]="agriculture",1,0)</f>
        <v>0</v>
      </c>
      <c r="AG327" s="5">
        <f ca="1">IF(Table2[[#This Row],[field of work]]="contruction",1,0)</f>
        <v>0</v>
      </c>
      <c r="AH327" s="5">
        <f ca="1">IF(Table2[[#This Row],[field of work]]="genral work",1,0)</f>
        <v>0</v>
      </c>
      <c r="AI327" s="5"/>
      <c r="AJ327" s="5"/>
      <c r="AK327" s="5"/>
      <c r="AL327" s="5"/>
      <c r="AM327" s="5"/>
      <c r="AN327" s="6"/>
      <c r="AP327" s="16">
        <f t="shared" ca="1" si="114"/>
        <v>30750.904923396869</v>
      </c>
      <c r="AQ327" s="6"/>
      <c r="AR327" s="4">
        <f ca="1">IF(Table2[[#This Row],[Value of a person]]&gt;$AS$6,1,0)</f>
        <v>1</v>
      </c>
      <c r="AS327" s="5"/>
      <c r="AT327" s="5"/>
      <c r="AU327" s="6"/>
      <c r="AV327" s="23">
        <f ca="1">Table2[[#This Row],[Mortage left]]/Table2[[#This Row],[Value of house]]</f>
        <v>0.16076351507976638</v>
      </c>
      <c r="AW327" s="5">
        <f t="shared" ca="1" si="115"/>
        <v>1</v>
      </c>
      <c r="AX327" s="5"/>
      <c r="AY327" s="5"/>
      <c r="AZ327" s="4">
        <f ca="1">IF(Table2[[#This Row],[Area ]]="Area 1",Table2[[#This Row],[income]],0)</f>
        <v>0</v>
      </c>
      <c r="BA327" s="5">
        <f ca="1">IF(Table2[[#This Row],[Area ]]="Area 2",Table2[[#This Row],[income]],0)</f>
        <v>0</v>
      </c>
      <c r="BB327" s="5">
        <f ca="1">IF(Table2[[#This Row],[Area ]]="Area 3",Table2[[#This Row],[income]],0)</f>
        <v>0</v>
      </c>
      <c r="BC327" s="5">
        <f ca="1">IF(Table2[[#This Row],[Area ]]="Area 4",Table2[[#This Row],[income]],0)</f>
        <v>0</v>
      </c>
      <c r="BD327" s="5">
        <f ca="1">IF(Table2[[#This Row],[Area ]]="Area 5",Table2[[#This Row],[income]],0)</f>
        <v>0</v>
      </c>
      <c r="BE327" s="5">
        <f ca="1">IF(Table2[[#This Row],[Area ]]="Area 6",Table2[[#This Row],[income]],0)</f>
        <v>0</v>
      </c>
      <c r="BF327" s="5">
        <f ca="1">IF(Table2[[#This Row],[Area ]]="Area 7",Table2[[#This Row],[income]],0)</f>
        <v>62124</v>
      </c>
      <c r="BG327" s="5">
        <f ca="1">IF(Table2[[#This Row],[Area ]]="Area 8",Table2[[#This Row],[income]],0)</f>
        <v>0</v>
      </c>
      <c r="BH327" s="5">
        <f ca="1">IF(Table2[[#This Row],[Area ]]="Area 9",Table2[[#This Row],[income]],0)</f>
        <v>0</v>
      </c>
      <c r="BI327" s="5">
        <f ca="1">IF(Table2[[#This Row],[Area ]]="Area 10",Table2[[#This Row],[income]],0)</f>
        <v>0</v>
      </c>
      <c r="BJ327" s="5">
        <f ca="1">IF(Table2[[#This Row],[Area ]]="Area 6",Table2[[#This Row],[income]],0)</f>
        <v>0</v>
      </c>
      <c r="BK327" s="5">
        <f ca="1">IF(Table2[[#This Row],[Area ]]="Area 12",Table2[[#This Row],[income]],0)</f>
        <v>0</v>
      </c>
      <c r="BL327" s="5">
        <f ca="1">IF(Table2[[#This Row],[Area ]]="Area 13",Table2[[#This Row],[income]],0)</f>
        <v>0</v>
      </c>
      <c r="BM327" s="6">
        <f ca="1">IF(Table2[[#This Row],[Area ]]="Area 14",Table2[[#This Row],[income]],0)</f>
        <v>0</v>
      </c>
      <c r="BN327" s="4">
        <f ca="1">IF(Table2[[#This Row],[field of work]]="teaching",Table2[[#This Row],[income]],0)</f>
        <v>62124</v>
      </c>
      <c r="BO327" s="5">
        <f ca="1">IF(Table2[[#This Row],[field of work]]="health",Table2[[#This Row],[income]],0)</f>
        <v>0</v>
      </c>
      <c r="BP327" s="5">
        <f ca="1">IF(Table2[[#This Row],[field of work]]="IT",Table2[[#This Row],[income]],0)</f>
        <v>0</v>
      </c>
      <c r="BQ327" s="5">
        <f ca="1">IF(Table2[[#This Row],[field of work]]="agriculture",Table2[[#This Row],[income]],0)</f>
        <v>0</v>
      </c>
      <c r="BR327" s="5">
        <f ca="1">IF(Table2[[#This Row],[field of work]]="contruction",Table2[[#This Row],[income]],0)</f>
        <v>0</v>
      </c>
      <c r="BS327" s="6">
        <f ca="1">IF(Table2[[#This Row],[field of work]]="genral work",Table2[[#This Row],[income]],0)</f>
        <v>0</v>
      </c>
      <c r="BU327" s="4">
        <f ca="1">IF(Table2[[#This Row],[value of debts]]&gt;Table2[[#This Row],[income]],1,0)</f>
        <v>1</v>
      </c>
      <c r="BV327" s="6"/>
      <c r="BX327" s="4">
        <f ca="1">IF(Table2[[#This Row],[Net worth of person]]&gt;$BY$6,Table2[[#This Row],[age]],0)</f>
        <v>43</v>
      </c>
      <c r="BY327" s="6"/>
    </row>
    <row r="328" spans="2:77" x14ac:dyDescent="0.3">
      <c r="B328">
        <f t="shared" ref="B328:B391" ca="1" si="124">RANDBETWEEN(1,2)</f>
        <v>2</v>
      </c>
      <c r="C328" t="str">
        <f t="shared" ca="1" si="123"/>
        <v>women</v>
      </c>
      <c r="D328">
        <f t="shared" ref="D328:D391" ca="1" si="125">RANDBETWEEN(25,45)</f>
        <v>34</v>
      </c>
      <c r="E328">
        <f t="shared" ref="E328:E391" ca="1" si="126">RANDBETWEEN(1,6)</f>
        <v>5</v>
      </c>
      <c r="F328" t="str">
        <f t="shared" ref="F328:F391" ca="1" si="127">VLOOKUP(E328,$DH$8:$DI$13,2)</f>
        <v>agriculture</v>
      </c>
      <c r="G328">
        <f t="shared" ref="G328:G391" ca="1" si="128">RANDBETWEEN(1,5)</f>
        <v>4</v>
      </c>
      <c r="H328">
        <f t="shared" ref="H328:H391" ca="1" si="129">VLOOKUP(G328,$DJ$8:$DL$12,2)</f>
        <v>0</v>
      </c>
      <c r="I328">
        <f t="shared" ref="I328:I391" ca="1" si="130">RANDBETWEEN(0,4)</f>
        <v>0</v>
      </c>
      <c r="J328">
        <f t="shared" ref="J328:J391" ca="1" si="131">RANDBETWEEN(1,3)</f>
        <v>2</v>
      </c>
      <c r="K328">
        <f t="shared" ref="K328:K391" ca="1" si="132">RANDBETWEEN(25000,90000)</f>
        <v>38155</v>
      </c>
      <c r="L328">
        <f t="shared" ref="L328:L391" ca="1" si="133">RANDBETWEEN(1,14)</f>
        <v>3</v>
      </c>
      <c r="M328" t="str">
        <f t="shared" ref="M328:M391" ca="1" si="134">VLOOKUP(L328,$DM$8:$DN$21,2)</f>
        <v>Area 3</v>
      </c>
      <c r="N328">
        <f t="shared" ca="1" si="116"/>
        <v>152620</v>
      </c>
      <c r="O328">
        <f t="shared" ref="O328:O391" ca="1" si="135">RAND()*N328</f>
        <v>138887.79646788418</v>
      </c>
      <c r="P328">
        <f t="shared" ca="1" si="117"/>
        <v>33432.474839429604</v>
      </c>
      <c r="Q328">
        <f t="shared" ref="Q328:Q391" ca="1" si="136">RANDBETWEEN(0,P328)</f>
        <v>9155</v>
      </c>
      <c r="R328">
        <f t="shared" ca="1" si="118"/>
        <v>4458.4074469019115</v>
      </c>
      <c r="S328">
        <f t="shared" ca="1" si="119"/>
        <v>8105.8854422307959</v>
      </c>
      <c r="T328">
        <f t="shared" ca="1" si="120"/>
        <v>194158.3602816604</v>
      </c>
      <c r="U328">
        <f t="shared" ca="1" si="121"/>
        <v>152501.20391478611</v>
      </c>
      <c r="V328">
        <f t="shared" ca="1" si="122"/>
        <v>41657.156366874289</v>
      </c>
      <c r="X328" s="4">
        <f ca="1">IF(Table2[[#This Row],[Gnder]]="men",1,0)</f>
        <v>0</v>
      </c>
      <c r="Y328" s="5">
        <f ca="1">IF(Table2[[#This Row],[Gnder]]="women",1,0)</f>
        <v>1</v>
      </c>
      <c r="Z328" s="5"/>
      <c r="AA328" s="6"/>
      <c r="AB328" s="5"/>
      <c r="AC328" s="4">
        <f ca="1">IF(Table2[[#This Row],[field of work]]="teaching",1,0)</f>
        <v>0</v>
      </c>
      <c r="AD328" s="5">
        <f ca="1">IF(Table2[[#This Row],[field of work]]="health",1,0)</f>
        <v>0</v>
      </c>
      <c r="AE328" s="5">
        <f ca="1">IF(Table2[[#This Row],[field of work]]="IT",1,0)</f>
        <v>0</v>
      </c>
      <c r="AF328" s="5">
        <f ca="1">IF(Table2[[#This Row],[field of work]]="agriculture",1,0)</f>
        <v>1</v>
      </c>
      <c r="AG328" s="5">
        <f ca="1">IF(Table2[[#This Row],[field of work]]="contruction",1,0)</f>
        <v>0</v>
      </c>
      <c r="AH328" s="5">
        <f ca="1">IF(Table2[[#This Row],[field of work]]="genral work",1,0)</f>
        <v>0</v>
      </c>
      <c r="AI328" s="5"/>
      <c r="AJ328" s="5"/>
      <c r="AK328" s="5"/>
      <c r="AL328" s="5"/>
      <c r="AM328" s="5"/>
      <c r="AN328" s="6"/>
      <c r="AP328" s="16">
        <f t="shared" ref="AP328:AP391" ca="1" si="137">P328/J328</f>
        <v>16716.237419714802</v>
      </c>
      <c r="AQ328" s="6"/>
      <c r="AR328" s="4">
        <f ca="1">IF(Table2[[#This Row],[Value of a person]]&gt;$AS$6,1,0)</f>
        <v>1</v>
      </c>
      <c r="AS328" s="5"/>
      <c r="AT328" s="5"/>
      <c r="AU328" s="6"/>
      <c r="AV328" s="23">
        <f ca="1">Table2[[#This Row],[Mortage left]]/Table2[[#This Row],[Value of house]]</f>
        <v>0.91002356485312663</v>
      </c>
      <c r="AW328" s="5">
        <f t="shared" ref="AW328:AW391" ca="1" si="138">IF(AV328&lt;$AX$6,1,0)</f>
        <v>0</v>
      </c>
      <c r="AX328" s="5"/>
      <c r="AY328" s="5"/>
      <c r="AZ328" s="4">
        <f ca="1">IF(Table2[[#This Row],[Area ]]="Area 1",Table2[[#This Row],[income]],0)</f>
        <v>0</v>
      </c>
      <c r="BA328" s="5">
        <f ca="1">IF(Table2[[#This Row],[Area ]]="Area 2",Table2[[#This Row],[income]],0)</f>
        <v>0</v>
      </c>
      <c r="BB328" s="5">
        <f ca="1">IF(Table2[[#This Row],[Area ]]="Area 3",Table2[[#This Row],[income]],0)</f>
        <v>38155</v>
      </c>
      <c r="BC328" s="5">
        <f ca="1">IF(Table2[[#This Row],[Area ]]="Area 4",Table2[[#This Row],[income]],0)</f>
        <v>0</v>
      </c>
      <c r="BD328" s="5">
        <f ca="1">IF(Table2[[#This Row],[Area ]]="Area 5",Table2[[#This Row],[income]],0)</f>
        <v>0</v>
      </c>
      <c r="BE328" s="5">
        <f ca="1">IF(Table2[[#This Row],[Area ]]="Area 6",Table2[[#This Row],[income]],0)</f>
        <v>0</v>
      </c>
      <c r="BF328" s="5">
        <f ca="1">IF(Table2[[#This Row],[Area ]]="Area 7",Table2[[#This Row],[income]],0)</f>
        <v>0</v>
      </c>
      <c r="BG328" s="5">
        <f ca="1">IF(Table2[[#This Row],[Area ]]="Area 8",Table2[[#This Row],[income]],0)</f>
        <v>0</v>
      </c>
      <c r="BH328" s="5">
        <f ca="1">IF(Table2[[#This Row],[Area ]]="Area 9",Table2[[#This Row],[income]],0)</f>
        <v>0</v>
      </c>
      <c r="BI328" s="5">
        <f ca="1">IF(Table2[[#This Row],[Area ]]="Area 10",Table2[[#This Row],[income]],0)</f>
        <v>0</v>
      </c>
      <c r="BJ328" s="5">
        <f ca="1">IF(Table2[[#This Row],[Area ]]="Area 6",Table2[[#This Row],[income]],0)</f>
        <v>0</v>
      </c>
      <c r="BK328" s="5">
        <f ca="1">IF(Table2[[#This Row],[Area ]]="Area 12",Table2[[#This Row],[income]],0)</f>
        <v>0</v>
      </c>
      <c r="BL328" s="5">
        <f ca="1">IF(Table2[[#This Row],[Area ]]="Area 13",Table2[[#This Row],[income]],0)</f>
        <v>0</v>
      </c>
      <c r="BM328" s="6">
        <f ca="1">IF(Table2[[#This Row],[Area ]]="Area 14",Table2[[#This Row],[income]],0)</f>
        <v>0</v>
      </c>
      <c r="BN328" s="4">
        <f ca="1">IF(Table2[[#This Row],[field of work]]="teaching",Table2[[#This Row],[income]],0)</f>
        <v>0</v>
      </c>
      <c r="BO328" s="5">
        <f ca="1">IF(Table2[[#This Row],[field of work]]="health",Table2[[#This Row],[income]],0)</f>
        <v>0</v>
      </c>
      <c r="BP328" s="5">
        <f ca="1">IF(Table2[[#This Row],[field of work]]="IT",Table2[[#This Row],[income]],0)</f>
        <v>0</v>
      </c>
      <c r="BQ328" s="5">
        <f ca="1">IF(Table2[[#This Row],[field of work]]="agriculture",Table2[[#This Row],[income]],0)</f>
        <v>38155</v>
      </c>
      <c r="BR328" s="5">
        <f ca="1">IF(Table2[[#This Row],[field of work]]="contruction",Table2[[#This Row],[income]],0)</f>
        <v>0</v>
      </c>
      <c r="BS328" s="6">
        <f ca="1">IF(Table2[[#This Row],[field of work]]="genral work",Table2[[#This Row],[income]],0)</f>
        <v>0</v>
      </c>
      <c r="BU328" s="4">
        <f ca="1">IF(Table2[[#This Row],[value of debts]]&gt;Table2[[#This Row],[income]],1,0)</f>
        <v>1</v>
      </c>
      <c r="BV328" s="6"/>
      <c r="BX328" s="4">
        <f ca="1">IF(Table2[[#This Row],[Net worth of person]]&gt;$BY$6,Table2[[#This Row],[age]],0)</f>
        <v>0</v>
      </c>
      <c r="BY328" s="6"/>
    </row>
    <row r="329" spans="2:77" x14ac:dyDescent="0.3">
      <c r="B329">
        <f t="shared" ca="1" si="124"/>
        <v>1</v>
      </c>
      <c r="C329" t="str">
        <f t="shared" ca="1" si="123"/>
        <v>men</v>
      </c>
      <c r="D329">
        <f t="shared" ca="1" si="125"/>
        <v>44</v>
      </c>
      <c r="E329">
        <f t="shared" ca="1" si="126"/>
        <v>1</v>
      </c>
      <c r="F329" t="str">
        <f t="shared" ca="1" si="127"/>
        <v>health</v>
      </c>
      <c r="G329">
        <f t="shared" ca="1" si="128"/>
        <v>3</v>
      </c>
      <c r="H329">
        <f t="shared" ca="1" si="129"/>
        <v>0</v>
      </c>
      <c r="I329">
        <f t="shared" ca="1" si="130"/>
        <v>0</v>
      </c>
      <c r="J329">
        <f t="shared" ca="1" si="131"/>
        <v>2</v>
      </c>
      <c r="K329">
        <f t="shared" ca="1" si="132"/>
        <v>73124</v>
      </c>
      <c r="L329">
        <f t="shared" ca="1" si="133"/>
        <v>1</v>
      </c>
      <c r="M329" t="str">
        <f t="shared" ca="1" si="134"/>
        <v>Area 1</v>
      </c>
      <c r="N329">
        <f t="shared" ca="1" si="116"/>
        <v>438744</v>
      </c>
      <c r="O329">
        <f t="shared" ca="1" si="135"/>
        <v>290860.76242650603</v>
      </c>
      <c r="P329">
        <f t="shared" ca="1" si="117"/>
        <v>63966.839160723917</v>
      </c>
      <c r="Q329">
        <f t="shared" ca="1" si="136"/>
        <v>40828</v>
      </c>
      <c r="R329">
        <f t="shared" ca="1" si="118"/>
        <v>138060.23716203182</v>
      </c>
      <c r="S329">
        <f t="shared" ca="1" si="119"/>
        <v>56334.011912430491</v>
      </c>
      <c r="T329">
        <f t="shared" ca="1" si="120"/>
        <v>559044.85107315436</v>
      </c>
      <c r="U329">
        <f t="shared" ca="1" si="121"/>
        <v>469748.99958853784</v>
      </c>
      <c r="V329">
        <f t="shared" ca="1" si="122"/>
        <v>89295.85148461652</v>
      </c>
      <c r="X329" s="4">
        <f ca="1">IF(Table2[[#This Row],[Gnder]]="men",1,0)</f>
        <v>1</v>
      </c>
      <c r="Y329" s="5">
        <f ca="1">IF(Table2[[#This Row],[Gnder]]="women",1,0)</f>
        <v>0</v>
      </c>
      <c r="Z329" s="5"/>
      <c r="AA329" s="6"/>
      <c r="AB329" s="5"/>
      <c r="AC329" s="4">
        <f ca="1">IF(Table2[[#This Row],[field of work]]="teaching",1,0)</f>
        <v>0</v>
      </c>
      <c r="AD329" s="5">
        <f ca="1">IF(Table2[[#This Row],[field of work]]="health",1,0)</f>
        <v>1</v>
      </c>
      <c r="AE329" s="5">
        <f ca="1">IF(Table2[[#This Row],[field of work]]="IT",1,0)</f>
        <v>0</v>
      </c>
      <c r="AF329" s="5">
        <f ca="1">IF(Table2[[#This Row],[field of work]]="agriculture",1,0)</f>
        <v>0</v>
      </c>
      <c r="AG329" s="5">
        <f ca="1">IF(Table2[[#This Row],[field of work]]="contruction",1,0)</f>
        <v>0</v>
      </c>
      <c r="AH329" s="5">
        <f ca="1">IF(Table2[[#This Row],[field of work]]="genral work",1,0)</f>
        <v>0</v>
      </c>
      <c r="AI329" s="5"/>
      <c r="AJ329" s="5"/>
      <c r="AK329" s="5"/>
      <c r="AL329" s="5"/>
      <c r="AM329" s="5"/>
      <c r="AN329" s="6"/>
      <c r="AP329" s="16">
        <f t="shared" ca="1" si="137"/>
        <v>31983.419580361959</v>
      </c>
      <c r="AQ329" s="6"/>
      <c r="AR329" s="4">
        <f ca="1">IF(Table2[[#This Row],[Value of a person]]&gt;$AS$6,1,0)</f>
        <v>1</v>
      </c>
      <c r="AS329" s="5"/>
      <c r="AT329" s="5"/>
      <c r="AU329" s="6"/>
      <c r="AV329" s="23">
        <f ca="1">Table2[[#This Row],[Mortage left]]/Table2[[#This Row],[Value of house]]</f>
        <v>0.6629395784933948</v>
      </c>
      <c r="AW329" s="5">
        <f t="shared" ca="1" si="138"/>
        <v>0</v>
      </c>
      <c r="AX329" s="5"/>
      <c r="AY329" s="5"/>
      <c r="AZ329" s="4">
        <f ca="1">IF(Table2[[#This Row],[Area ]]="Area 1",Table2[[#This Row],[income]],0)</f>
        <v>73124</v>
      </c>
      <c r="BA329" s="5">
        <f ca="1">IF(Table2[[#This Row],[Area ]]="Area 2",Table2[[#This Row],[income]],0)</f>
        <v>0</v>
      </c>
      <c r="BB329" s="5">
        <f ca="1">IF(Table2[[#This Row],[Area ]]="Area 3",Table2[[#This Row],[income]],0)</f>
        <v>0</v>
      </c>
      <c r="BC329" s="5">
        <f ca="1">IF(Table2[[#This Row],[Area ]]="Area 4",Table2[[#This Row],[income]],0)</f>
        <v>0</v>
      </c>
      <c r="BD329" s="5">
        <f ca="1">IF(Table2[[#This Row],[Area ]]="Area 5",Table2[[#This Row],[income]],0)</f>
        <v>0</v>
      </c>
      <c r="BE329" s="5">
        <f ca="1">IF(Table2[[#This Row],[Area ]]="Area 6",Table2[[#This Row],[income]],0)</f>
        <v>0</v>
      </c>
      <c r="BF329" s="5">
        <f ca="1">IF(Table2[[#This Row],[Area ]]="Area 7",Table2[[#This Row],[income]],0)</f>
        <v>0</v>
      </c>
      <c r="BG329" s="5">
        <f ca="1">IF(Table2[[#This Row],[Area ]]="Area 8",Table2[[#This Row],[income]],0)</f>
        <v>0</v>
      </c>
      <c r="BH329" s="5">
        <f ca="1">IF(Table2[[#This Row],[Area ]]="Area 9",Table2[[#This Row],[income]],0)</f>
        <v>0</v>
      </c>
      <c r="BI329" s="5">
        <f ca="1">IF(Table2[[#This Row],[Area ]]="Area 10",Table2[[#This Row],[income]],0)</f>
        <v>0</v>
      </c>
      <c r="BJ329" s="5">
        <f ca="1">IF(Table2[[#This Row],[Area ]]="Area 6",Table2[[#This Row],[income]],0)</f>
        <v>0</v>
      </c>
      <c r="BK329" s="5">
        <f ca="1">IF(Table2[[#This Row],[Area ]]="Area 12",Table2[[#This Row],[income]],0)</f>
        <v>0</v>
      </c>
      <c r="BL329" s="5">
        <f ca="1">IF(Table2[[#This Row],[Area ]]="Area 13",Table2[[#This Row],[income]],0)</f>
        <v>0</v>
      </c>
      <c r="BM329" s="6">
        <f ca="1">IF(Table2[[#This Row],[Area ]]="Area 14",Table2[[#This Row],[income]],0)</f>
        <v>0</v>
      </c>
      <c r="BN329" s="4">
        <f ca="1">IF(Table2[[#This Row],[field of work]]="teaching",Table2[[#This Row],[income]],0)</f>
        <v>0</v>
      </c>
      <c r="BO329" s="5">
        <f ca="1">IF(Table2[[#This Row],[field of work]]="health",Table2[[#This Row],[income]],0)</f>
        <v>73124</v>
      </c>
      <c r="BP329" s="5">
        <f ca="1">IF(Table2[[#This Row],[field of work]]="IT",Table2[[#This Row],[income]],0)</f>
        <v>0</v>
      </c>
      <c r="BQ329" s="5">
        <f ca="1">IF(Table2[[#This Row],[field of work]]="agriculture",Table2[[#This Row],[income]],0)</f>
        <v>0</v>
      </c>
      <c r="BR329" s="5">
        <f ca="1">IF(Table2[[#This Row],[field of work]]="contruction",Table2[[#This Row],[income]],0)</f>
        <v>0</v>
      </c>
      <c r="BS329" s="6">
        <f ca="1">IF(Table2[[#This Row],[field of work]]="genral work",Table2[[#This Row],[income]],0)</f>
        <v>0</v>
      </c>
      <c r="BU329" s="4">
        <f ca="1">IF(Table2[[#This Row],[value of debts]]&gt;Table2[[#This Row],[income]],1,0)</f>
        <v>1</v>
      </c>
      <c r="BV329" s="6"/>
      <c r="BX329" s="4">
        <f ca="1">IF(Table2[[#This Row],[Net worth of person]]&gt;$BY$6,Table2[[#This Row],[age]],0)</f>
        <v>0</v>
      </c>
      <c r="BY329" s="6"/>
    </row>
    <row r="330" spans="2:77" x14ac:dyDescent="0.3">
      <c r="B330">
        <f t="shared" ca="1" si="124"/>
        <v>1</v>
      </c>
      <c r="C330" t="str">
        <f t="shared" ca="1" si="123"/>
        <v>men</v>
      </c>
      <c r="D330">
        <f t="shared" ca="1" si="125"/>
        <v>41</v>
      </c>
      <c r="E330">
        <f t="shared" ca="1" si="126"/>
        <v>4</v>
      </c>
      <c r="F330" t="str">
        <f t="shared" ca="1" si="127"/>
        <v>genral work</v>
      </c>
      <c r="G330">
        <f t="shared" ca="1" si="128"/>
        <v>4</v>
      </c>
      <c r="H330">
        <f t="shared" ca="1" si="129"/>
        <v>0</v>
      </c>
      <c r="I330">
        <f t="shared" ca="1" si="130"/>
        <v>4</v>
      </c>
      <c r="J330">
        <f t="shared" ca="1" si="131"/>
        <v>3</v>
      </c>
      <c r="K330">
        <f t="shared" ca="1" si="132"/>
        <v>27026</v>
      </c>
      <c r="L330">
        <f t="shared" ca="1" si="133"/>
        <v>13</v>
      </c>
      <c r="M330" t="str">
        <f t="shared" ca="1" si="134"/>
        <v>Area 13</v>
      </c>
      <c r="N330">
        <f t="shared" ca="1" si="116"/>
        <v>135130</v>
      </c>
      <c r="O330">
        <f t="shared" ca="1" si="135"/>
        <v>94110.190689176306</v>
      </c>
      <c r="P330">
        <f t="shared" ca="1" si="117"/>
        <v>13085.765614168369</v>
      </c>
      <c r="Q330">
        <f t="shared" ca="1" si="136"/>
        <v>4032</v>
      </c>
      <c r="R330">
        <f t="shared" ca="1" si="118"/>
        <v>33276.755614778296</v>
      </c>
      <c r="S330">
        <f t="shared" ca="1" si="119"/>
        <v>32084.857821627076</v>
      </c>
      <c r="T330">
        <f t="shared" ca="1" si="120"/>
        <v>180300.62343579545</v>
      </c>
      <c r="U330">
        <f t="shared" ca="1" si="121"/>
        <v>131418.94630395461</v>
      </c>
      <c r="V330">
        <f t="shared" ca="1" si="122"/>
        <v>48881.677131840843</v>
      </c>
      <c r="X330" s="4">
        <f ca="1">IF(Table2[[#This Row],[Gnder]]="men",1,0)</f>
        <v>1</v>
      </c>
      <c r="Y330" s="5">
        <f ca="1">IF(Table2[[#This Row],[Gnder]]="women",1,0)</f>
        <v>0</v>
      </c>
      <c r="Z330" s="5"/>
      <c r="AA330" s="6"/>
      <c r="AB330" s="5"/>
      <c r="AC330" s="4">
        <f ca="1">IF(Table2[[#This Row],[field of work]]="teaching",1,0)</f>
        <v>0</v>
      </c>
      <c r="AD330" s="5">
        <f ca="1">IF(Table2[[#This Row],[field of work]]="health",1,0)</f>
        <v>0</v>
      </c>
      <c r="AE330" s="5">
        <f ca="1">IF(Table2[[#This Row],[field of work]]="IT",1,0)</f>
        <v>0</v>
      </c>
      <c r="AF330" s="5">
        <f ca="1">IF(Table2[[#This Row],[field of work]]="agriculture",1,0)</f>
        <v>0</v>
      </c>
      <c r="AG330" s="5">
        <f ca="1">IF(Table2[[#This Row],[field of work]]="contruction",1,0)</f>
        <v>0</v>
      </c>
      <c r="AH330" s="5">
        <f ca="1">IF(Table2[[#This Row],[field of work]]="genral work",1,0)</f>
        <v>1</v>
      </c>
      <c r="AI330" s="5"/>
      <c r="AJ330" s="5"/>
      <c r="AK330" s="5"/>
      <c r="AL330" s="5"/>
      <c r="AM330" s="5"/>
      <c r="AN330" s="6"/>
      <c r="AP330" s="16">
        <f t="shared" ca="1" si="137"/>
        <v>4361.9218713894561</v>
      </c>
      <c r="AQ330" s="6"/>
      <c r="AR330" s="4">
        <f ca="1">IF(Table2[[#This Row],[Value of a person]]&gt;$AS$6,1,0)</f>
        <v>1</v>
      </c>
      <c r="AS330" s="5"/>
      <c r="AT330" s="5"/>
      <c r="AU330" s="6"/>
      <c r="AV330" s="23">
        <f ca="1">Table2[[#This Row],[Mortage left]]/Table2[[#This Row],[Value of house]]</f>
        <v>0.69644187589118856</v>
      </c>
      <c r="AW330" s="5">
        <f t="shared" ca="1" si="138"/>
        <v>0</v>
      </c>
      <c r="AX330" s="5"/>
      <c r="AY330" s="5"/>
      <c r="AZ330" s="4">
        <f ca="1">IF(Table2[[#This Row],[Area ]]="Area 1",Table2[[#This Row],[income]],0)</f>
        <v>0</v>
      </c>
      <c r="BA330" s="5">
        <f ca="1">IF(Table2[[#This Row],[Area ]]="Area 2",Table2[[#This Row],[income]],0)</f>
        <v>0</v>
      </c>
      <c r="BB330" s="5">
        <f ca="1">IF(Table2[[#This Row],[Area ]]="Area 3",Table2[[#This Row],[income]],0)</f>
        <v>0</v>
      </c>
      <c r="BC330" s="5">
        <f ca="1">IF(Table2[[#This Row],[Area ]]="Area 4",Table2[[#This Row],[income]],0)</f>
        <v>0</v>
      </c>
      <c r="BD330" s="5">
        <f ca="1">IF(Table2[[#This Row],[Area ]]="Area 5",Table2[[#This Row],[income]],0)</f>
        <v>0</v>
      </c>
      <c r="BE330" s="5">
        <f ca="1">IF(Table2[[#This Row],[Area ]]="Area 6",Table2[[#This Row],[income]],0)</f>
        <v>0</v>
      </c>
      <c r="BF330" s="5">
        <f ca="1">IF(Table2[[#This Row],[Area ]]="Area 7",Table2[[#This Row],[income]],0)</f>
        <v>0</v>
      </c>
      <c r="BG330" s="5">
        <f ca="1">IF(Table2[[#This Row],[Area ]]="Area 8",Table2[[#This Row],[income]],0)</f>
        <v>0</v>
      </c>
      <c r="BH330" s="5">
        <f ca="1">IF(Table2[[#This Row],[Area ]]="Area 9",Table2[[#This Row],[income]],0)</f>
        <v>0</v>
      </c>
      <c r="BI330" s="5">
        <f ca="1">IF(Table2[[#This Row],[Area ]]="Area 10",Table2[[#This Row],[income]],0)</f>
        <v>0</v>
      </c>
      <c r="BJ330" s="5">
        <f ca="1">IF(Table2[[#This Row],[Area ]]="Area 6",Table2[[#This Row],[income]],0)</f>
        <v>0</v>
      </c>
      <c r="BK330" s="5">
        <f ca="1">IF(Table2[[#This Row],[Area ]]="Area 12",Table2[[#This Row],[income]],0)</f>
        <v>0</v>
      </c>
      <c r="BL330" s="5">
        <f ca="1">IF(Table2[[#This Row],[Area ]]="Area 13",Table2[[#This Row],[income]],0)</f>
        <v>27026</v>
      </c>
      <c r="BM330" s="6">
        <f ca="1">IF(Table2[[#This Row],[Area ]]="Area 14",Table2[[#This Row],[income]],0)</f>
        <v>0</v>
      </c>
      <c r="BN330" s="4">
        <f ca="1">IF(Table2[[#This Row],[field of work]]="teaching",Table2[[#This Row],[income]],0)</f>
        <v>0</v>
      </c>
      <c r="BO330" s="5">
        <f ca="1">IF(Table2[[#This Row],[field of work]]="health",Table2[[#This Row],[income]],0)</f>
        <v>0</v>
      </c>
      <c r="BP330" s="5">
        <f ca="1">IF(Table2[[#This Row],[field of work]]="IT",Table2[[#This Row],[income]],0)</f>
        <v>0</v>
      </c>
      <c r="BQ330" s="5">
        <f ca="1">IF(Table2[[#This Row],[field of work]]="agriculture",Table2[[#This Row],[income]],0)</f>
        <v>0</v>
      </c>
      <c r="BR330" s="5">
        <f ca="1">IF(Table2[[#This Row],[field of work]]="contruction",Table2[[#This Row],[income]],0)</f>
        <v>0</v>
      </c>
      <c r="BS330" s="6">
        <f ca="1">IF(Table2[[#This Row],[field of work]]="genral work",Table2[[#This Row],[income]],0)</f>
        <v>27026</v>
      </c>
      <c r="BU330" s="4">
        <f ca="1">IF(Table2[[#This Row],[value of debts]]&gt;Table2[[#This Row],[income]],1,0)</f>
        <v>1</v>
      </c>
      <c r="BV330" s="6"/>
      <c r="BX330" s="4">
        <f ca="1">IF(Table2[[#This Row],[Net worth of person]]&gt;$BY$6,Table2[[#This Row],[age]],0)</f>
        <v>0</v>
      </c>
      <c r="BY330" s="6"/>
    </row>
    <row r="331" spans="2:77" x14ac:dyDescent="0.3">
      <c r="B331">
        <f t="shared" ca="1" si="124"/>
        <v>1</v>
      </c>
      <c r="C331" t="str">
        <f t="shared" ca="1" si="123"/>
        <v>men</v>
      </c>
      <c r="D331">
        <f t="shared" ca="1" si="125"/>
        <v>29</v>
      </c>
      <c r="E331">
        <f t="shared" ca="1" si="126"/>
        <v>4</v>
      </c>
      <c r="F331" t="str">
        <f t="shared" ca="1" si="127"/>
        <v>genral work</v>
      </c>
      <c r="G331">
        <f t="shared" ca="1" si="128"/>
        <v>4</v>
      </c>
      <c r="H331">
        <f t="shared" ca="1" si="129"/>
        <v>0</v>
      </c>
      <c r="I331">
        <f t="shared" ca="1" si="130"/>
        <v>4</v>
      </c>
      <c r="J331">
        <f t="shared" ca="1" si="131"/>
        <v>2</v>
      </c>
      <c r="K331">
        <f t="shared" ca="1" si="132"/>
        <v>87609</v>
      </c>
      <c r="L331">
        <f t="shared" ca="1" si="133"/>
        <v>2</v>
      </c>
      <c r="M331" t="str">
        <f t="shared" ca="1" si="134"/>
        <v>Area 2</v>
      </c>
      <c r="N331">
        <f t="shared" ca="1" si="116"/>
        <v>262827</v>
      </c>
      <c r="O331">
        <f t="shared" ca="1" si="135"/>
        <v>222127.08732792546</v>
      </c>
      <c r="P331">
        <f t="shared" ca="1" si="117"/>
        <v>92010.877857945088</v>
      </c>
      <c r="Q331">
        <f t="shared" ca="1" si="136"/>
        <v>51340</v>
      </c>
      <c r="R331">
        <f t="shared" ca="1" si="118"/>
        <v>46381.522792995347</v>
      </c>
      <c r="S331">
        <f t="shared" ca="1" si="119"/>
        <v>82038.49098631501</v>
      </c>
      <c r="T331">
        <f t="shared" ca="1" si="120"/>
        <v>436876.36884426011</v>
      </c>
      <c r="U331">
        <f t="shared" ca="1" si="121"/>
        <v>319848.61012092081</v>
      </c>
      <c r="V331">
        <f t="shared" ca="1" si="122"/>
        <v>117027.7587233393</v>
      </c>
      <c r="X331" s="4">
        <f ca="1">IF(Table2[[#This Row],[Gnder]]="men",1,0)</f>
        <v>1</v>
      </c>
      <c r="Y331" s="5">
        <f ca="1">IF(Table2[[#This Row],[Gnder]]="women",1,0)</f>
        <v>0</v>
      </c>
      <c r="Z331" s="5"/>
      <c r="AA331" s="6"/>
      <c r="AB331" s="5"/>
      <c r="AC331" s="4">
        <f ca="1">IF(Table2[[#This Row],[field of work]]="teaching",1,0)</f>
        <v>0</v>
      </c>
      <c r="AD331" s="5">
        <f ca="1">IF(Table2[[#This Row],[field of work]]="health",1,0)</f>
        <v>0</v>
      </c>
      <c r="AE331" s="5">
        <f ca="1">IF(Table2[[#This Row],[field of work]]="IT",1,0)</f>
        <v>0</v>
      </c>
      <c r="AF331" s="5">
        <f ca="1">IF(Table2[[#This Row],[field of work]]="agriculture",1,0)</f>
        <v>0</v>
      </c>
      <c r="AG331" s="5">
        <f ca="1">IF(Table2[[#This Row],[field of work]]="contruction",1,0)</f>
        <v>0</v>
      </c>
      <c r="AH331" s="5">
        <f ca="1">IF(Table2[[#This Row],[field of work]]="genral work",1,0)</f>
        <v>1</v>
      </c>
      <c r="AI331" s="5"/>
      <c r="AJ331" s="5"/>
      <c r="AK331" s="5"/>
      <c r="AL331" s="5"/>
      <c r="AM331" s="5"/>
      <c r="AN331" s="6"/>
      <c r="AP331" s="16">
        <f t="shared" ca="1" si="137"/>
        <v>46005.438928972544</v>
      </c>
      <c r="AQ331" s="6"/>
      <c r="AR331" s="4">
        <f ca="1">IF(Table2[[#This Row],[Value of a person]]&gt;$AS$6,1,0)</f>
        <v>1</v>
      </c>
      <c r="AS331" s="5"/>
      <c r="AT331" s="5"/>
      <c r="AU331" s="6"/>
      <c r="AV331" s="23">
        <f ca="1">Table2[[#This Row],[Mortage left]]/Table2[[#This Row],[Value of house]]</f>
        <v>0.8451456179461222</v>
      </c>
      <c r="AW331" s="5">
        <f t="shared" ca="1" si="138"/>
        <v>0</v>
      </c>
      <c r="AX331" s="5"/>
      <c r="AY331" s="5"/>
      <c r="AZ331" s="4">
        <f ca="1">IF(Table2[[#This Row],[Area ]]="Area 1",Table2[[#This Row],[income]],0)</f>
        <v>0</v>
      </c>
      <c r="BA331" s="5">
        <f ca="1">IF(Table2[[#This Row],[Area ]]="Area 2",Table2[[#This Row],[income]],0)</f>
        <v>87609</v>
      </c>
      <c r="BB331" s="5">
        <f ca="1">IF(Table2[[#This Row],[Area ]]="Area 3",Table2[[#This Row],[income]],0)</f>
        <v>0</v>
      </c>
      <c r="BC331" s="5">
        <f ca="1">IF(Table2[[#This Row],[Area ]]="Area 4",Table2[[#This Row],[income]],0)</f>
        <v>0</v>
      </c>
      <c r="BD331" s="5">
        <f ca="1">IF(Table2[[#This Row],[Area ]]="Area 5",Table2[[#This Row],[income]],0)</f>
        <v>0</v>
      </c>
      <c r="BE331" s="5">
        <f ca="1">IF(Table2[[#This Row],[Area ]]="Area 6",Table2[[#This Row],[income]],0)</f>
        <v>0</v>
      </c>
      <c r="BF331" s="5">
        <f ca="1">IF(Table2[[#This Row],[Area ]]="Area 7",Table2[[#This Row],[income]],0)</f>
        <v>0</v>
      </c>
      <c r="BG331" s="5">
        <f ca="1">IF(Table2[[#This Row],[Area ]]="Area 8",Table2[[#This Row],[income]],0)</f>
        <v>0</v>
      </c>
      <c r="BH331" s="5">
        <f ca="1">IF(Table2[[#This Row],[Area ]]="Area 9",Table2[[#This Row],[income]],0)</f>
        <v>0</v>
      </c>
      <c r="BI331" s="5">
        <f ca="1">IF(Table2[[#This Row],[Area ]]="Area 10",Table2[[#This Row],[income]],0)</f>
        <v>0</v>
      </c>
      <c r="BJ331" s="5">
        <f ca="1">IF(Table2[[#This Row],[Area ]]="Area 6",Table2[[#This Row],[income]],0)</f>
        <v>0</v>
      </c>
      <c r="BK331" s="5">
        <f ca="1">IF(Table2[[#This Row],[Area ]]="Area 12",Table2[[#This Row],[income]],0)</f>
        <v>0</v>
      </c>
      <c r="BL331" s="5">
        <f ca="1">IF(Table2[[#This Row],[Area ]]="Area 13",Table2[[#This Row],[income]],0)</f>
        <v>0</v>
      </c>
      <c r="BM331" s="6">
        <f ca="1">IF(Table2[[#This Row],[Area ]]="Area 14",Table2[[#This Row],[income]],0)</f>
        <v>0</v>
      </c>
      <c r="BN331" s="4">
        <f ca="1">IF(Table2[[#This Row],[field of work]]="teaching",Table2[[#This Row],[income]],0)</f>
        <v>0</v>
      </c>
      <c r="BO331" s="5">
        <f ca="1">IF(Table2[[#This Row],[field of work]]="health",Table2[[#This Row],[income]],0)</f>
        <v>0</v>
      </c>
      <c r="BP331" s="5">
        <f ca="1">IF(Table2[[#This Row],[field of work]]="IT",Table2[[#This Row],[income]],0)</f>
        <v>0</v>
      </c>
      <c r="BQ331" s="5">
        <f ca="1">IF(Table2[[#This Row],[field of work]]="agriculture",Table2[[#This Row],[income]],0)</f>
        <v>0</v>
      </c>
      <c r="BR331" s="5">
        <f ca="1">IF(Table2[[#This Row],[field of work]]="contruction",Table2[[#This Row],[income]],0)</f>
        <v>0</v>
      </c>
      <c r="BS331" s="6">
        <f ca="1">IF(Table2[[#This Row],[field of work]]="genral work",Table2[[#This Row],[income]],0)</f>
        <v>87609</v>
      </c>
      <c r="BU331" s="4">
        <f ca="1">IF(Table2[[#This Row],[value of debts]]&gt;Table2[[#This Row],[income]],1,0)</f>
        <v>1</v>
      </c>
      <c r="BV331" s="6"/>
      <c r="BX331" s="4">
        <f ca="1">IF(Table2[[#This Row],[Net worth of person]]&gt;$BY$6,Table2[[#This Row],[age]],0)</f>
        <v>29</v>
      </c>
      <c r="BY331" s="6"/>
    </row>
    <row r="332" spans="2:77" x14ac:dyDescent="0.3">
      <c r="B332">
        <f t="shared" ca="1" si="124"/>
        <v>2</v>
      </c>
      <c r="C332" t="str">
        <f t="shared" ca="1" si="123"/>
        <v>women</v>
      </c>
      <c r="D332">
        <f t="shared" ca="1" si="125"/>
        <v>36</v>
      </c>
      <c r="E332">
        <f t="shared" ca="1" si="126"/>
        <v>1</v>
      </c>
      <c r="F332" t="str">
        <f t="shared" ca="1" si="127"/>
        <v>health</v>
      </c>
      <c r="G332">
        <f t="shared" ca="1" si="128"/>
        <v>2</v>
      </c>
      <c r="H332">
        <f t="shared" ca="1" si="129"/>
        <v>0</v>
      </c>
      <c r="I332">
        <f t="shared" ca="1" si="130"/>
        <v>4</v>
      </c>
      <c r="J332">
        <f t="shared" ca="1" si="131"/>
        <v>2</v>
      </c>
      <c r="K332">
        <f t="shared" ca="1" si="132"/>
        <v>76098</v>
      </c>
      <c r="L332">
        <f t="shared" ca="1" si="133"/>
        <v>9</v>
      </c>
      <c r="M332" t="str">
        <f t="shared" ca="1" si="134"/>
        <v>Area 9</v>
      </c>
      <c r="N332">
        <f t="shared" ca="1" si="116"/>
        <v>456588</v>
      </c>
      <c r="O332">
        <f t="shared" ca="1" si="135"/>
        <v>362126.53573169763</v>
      </c>
      <c r="P332">
        <f t="shared" ca="1" si="117"/>
        <v>119922.37869885964</v>
      </c>
      <c r="Q332">
        <f t="shared" ca="1" si="136"/>
        <v>64018</v>
      </c>
      <c r="R332">
        <f t="shared" ca="1" si="118"/>
        <v>61341.080799516858</v>
      </c>
      <c r="S332">
        <f t="shared" ca="1" si="119"/>
        <v>65066.043066822858</v>
      </c>
      <c r="T332">
        <f t="shared" ca="1" si="120"/>
        <v>641576.4217656824</v>
      </c>
      <c r="U332">
        <f t="shared" ca="1" si="121"/>
        <v>487485.6165312145</v>
      </c>
      <c r="V332">
        <f t="shared" ca="1" si="122"/>
        <v>154090.8052344679</v>
      </c>
      <c r="X332" s="4">
        <f ca="1">IF(Table2[[#This Row],[Gnder]]="men",1,0)</f>
        <v>0</v>
      </c>
      <c r="Y332" s="5">
        <f ca="1">IF(Table2[[#This Row],[Gnder]]="women",1,0)</f>
        <v>1</v>
      </c>
      <c r="Z332" s="5"/>
      <c r="AA332" s="6"/>
      <c r="AB332" s="5"/>
      <c r="AC332" s="4">
        <f ca="1">IF(Table2[[#This Row],[field of work]]="teaching",1,0)</f>
        <v>0</v>
      </c>
      <c r="AD332" s="5">
        <f ca="1">IF(Table2[[#This Row],[field of work]]="health",1,0)</f>
        <v>1</v>
      </c>
      <c r="AE332" s="5">
        <f ca="1">IF(Table2[[#This Row],[field of work]]="IT",1,0)</f>
        <v>0</v>
      </c>
      <c r="AF332" s="5">
        <f ca="1">IF(Table2[[#This Row],[field of work]]="agriculture",1,0)</f>
        <v>0</v>
      </c>
      <c r="AG332" s="5">
        <f ca="1">IF(Table2[[#This Row],[field of work]]="contruction",1,0)</f>
        <v>0</v>
      </c>
      <c r="AH332" s="5">
        <f ca="1">IF(Table2[[#This Row],[field of work]]="genral work",1,0)</f>
        <v>0</v>
      </c>
      <c r="AI332" s="5"/>
      <c r="AJ332" s="5"/>
      <c r="AK332" s="5"/>
      <c r="AL332" s="5"/>
      <c r="AM332" s="5"/>
      <c r="AN332" s="6"/>
      <c r="AP332" s="16">
        <f t="shared" ca="1" si="137"/>
        <v>59961.18934942982</v>
      </c>
      <c r="AQ332" s="6"/>
      <c r="AR332" s="4">
        <f ca="1">IF(Table2[[#This Row],[Value of a person]]&gt;$AS$6,1,0)</f>
        <v>1</v>
      </c>
      <c r="AS332" s="5"/>
      <c r="AT332" s="5"/>
      <c r="AU332" s="6"/>
      <c r="AV332" s="23">
        <f ca="1">Table2[[#This Row],[Mortage left]]/Table2[[#This Row],[Value of house]]</f>
        <v>0.79311443956410954</v>
      </c>
      <c r="AW332" s="5">
        <f t="shared" ca="1" si="138"/>
        <v>0</v>
      </c>
      <c r="AX332" s="5"/>
      <c r="AY332" s="5"/>
      <c r="AZ332" s="4">
        <f ca="1">IF(Table2[[#This Row],[Area ]]="Area 1",Table2[[#This Row],[income]],0)</f>
        <v>0</v>
      </c>
      <c r="BA332" s="5">
        <f ca="1">IF(Table2[[#This Row],[Area ]]="Area 2",Table2[[#This Row],[income]],0)</f>
        <v>0</v>
      </c>
      <c r="BB332" s="5">
        <f ca="1">IF(Table2[[#This Row],[Area ]]="Area 3",Table2[[#This Row],[income]],0)</f>
        <v>0</v>
      </c>
      <c r="BC332" s="5">
        <f ca="1">IF(Table2[[#This Row],[Area ]]="Area 4",Table2[[#This Row],[income]],0)</f>
        <v>0</v>
      </c>
      <c r="BD332" s="5">
        <f ca="1">IF(Table2[[#This Row],[Area ]]="Area 5",Table2[[#This Row],[income]],0)</f>
        <v>0</v>
      </c>
      <c r="BE332" s="5">
        <f ca="1">IF(Table2[[#This Row],[Area ]]="Area 6",Table2[[#This Row],[income]],0)</f>
        <v>0</v>
      </c>
      <c r="BF332" s="5">
        <f ca="1">IF(Table2[[#This Row],[Area ]]="Area 7",Table2[[#This Row],[income]],0)</f>
        <v>0</v>
      </c>
      <c r="BG332" s="5">
        <f ca="1">IF(Table2[[#This Row],[Area ]]="Area 8",Table2[[#This Row],[income]],0)</f>
        <v>0</v>
      </c>
      <c r="BH332" s="5">
        <f ca="1">IF(Table2[[#This Row],[Area ]]="Area 9",Table2[[#This Row],[income]],0)</f>
        <v>76098</v>
      </c>
      <c r="BI332" s="5">
        <f ca="1">IF(Table2[[#This Row],[Area ]]="Area 10",Table2[[#This Row],[income]],0)</f>
        <v>0</v>
      </c>
      <c r="BJ332" s="5">
        <f ca="1">IF(Table2[[#This Row],[Area ]]="Area 6",Table2[[#This Row],[income]],0)</f>
        <v>0</v>
      </c>
      <c r="BK332" s="5">
        <f ca="1">IF(Table2[[#This Row],[Area ]]="Area 12",Table2[[#This Row],[income]],0)</f>
        <v>0</v>
      </c>
      <c r="BL332" s="5">
        <f ca="1">IF(Table2[[#This Row],[Area ]]="Area 13",Table2[[#This Row],[income]],0)</f>
        <v>0</v>
      </c>
      <c r="BM332" s="6">
        <f ca="1">IF(Table2[[#This Row],[Area ]]="Area 14",Table2[[#This Row],[income]],0)</f>
        <v>0</v>
      </c>
      <c r="BN332" s="4">
        <f ca="1">IF(Table2[[#This Row],[field of work]]="teaching",Table2[[#This Row],[income]],0)</f>
        <v>0</v>
      </c>
      <c r="BO332" s="5">
        <f ca="1">IF(Table2[[#This Row],[field of work]]="health",Table2[[#This Row],[income]],0)</f>
        <v>76098</v>
      </c>
      <c r="BP332" s="5">
        <f ca="1">IF(Table2[[#This Row],[field of work]]="IT",Table2[[#This Row],[income]],0)</f>
        <v>0</v>
      </c>
      <c r="BQ332" s="5">
        <f ca="1">IF(Table2[[#This Row],[field of work]]="agriculture",Table2[[#This Row],[income]],0)</f>
        <v>0</v>
      </c>
      <c r="BR332" s="5">
        <f ca="1">IF(Table2[[#This Row],[field of work]]="contruction",Table2[[#This Row],[income]],0)</f>
        <v>0</v>
      </c>
      <c r="BS332" s="6">
        <f ca="1">IF(Table2[[#This Row],[field of work]]="genral work",Table2[[#This Row],[income]],0)</f>
        <v>0</v>
      </c>
      <c r="BU332" s="4">
        <f ca="1">IF(Table2[[#This Row],[value of debts]]&gt;Table2[[#This Row],[income]],1,0)</f>
        <v>1</v>
      </c>
      <c r="BV332" s="6"/>
      <c r="BX332" s="4">
        <f ca="1">IF(Table2[[#This Row],[Net worth of person]]&gt;$BY$6,Table2[[#This Row],[age]],0)</f>
        <v>36</v>
      </c>
      <c r="BY332" s="6"/>
    </row>
    <row r="333" spans="2:77" x14ac:dyDescent="0.3">
      <c r="B333">
        <f t="shared" ca="1" si="124"/>
        <v>1</v>
      </c>
      <c r="C333" t="str">
        <f t="shared" ca="1" si="123"/>
        <v>men</v>
      </c>
      <c r="D333">
        <f t="shared" ca="1" si="125"/>
        <v>26</v>
      </c>
      <c r="E333">
        <f t="shared" ca="1" si="126"/>
        <v>2</v>
      </c>
      <c r="F333" t="str">
        <f t="shared" ca="1" si="127"/>
        <v>IT</v>
      </c>
      <c r="G333">
        <f t="shared" ca="1" si="128"/>
        <v>3</v>
      </c>
      <c r="H333">
        <f t="shared" ca="1" si="129"/>
        <v>0</v>
      </c>
      <c r="I333">
        <f t="shared" ca="1" si="130"/>
        <v>2</v>
      </c>
      <c r="J333">
        <f t="shared" ca="1" si="131"/>
        <v>2</v>
      </c>
      <c r="K333">
        <f t="shared" ca="1" si="132"/>
        <v>61338</v>
      </c>
      <c r="L333">
        <f t="shared" ca="1" si="133"/>
        <v>10</v>
      </c>
      <c r="M333" t="str">
        <f t="shared" ca="1" si="134"/>
        <v>Area 10</v>
      </c>
      <c r="N333">
        <f t="shared" ca="1" si="116"/>
        <v>306690</v>
      </c>
      <c r="O333">
        <f t="shared" ca="1" si="135"/>
        <v>117102.43830147335</v>
      </c>
      <c r="P333">
        <f t="shared" ca="1" si="117"/>
        <v>84100.943495574902</v>
      </c>
      <c r="Q333">
        <f t="shared" ca="1" si="136"/>
        <v>51839</v>
      </c>
      <c r="R333">
        <f t="shared" ca="1" si="118"/>
        <v>19787.388778476983</v>
      </c>
      <c r="S333">
        <f t="shared" ca="1" si="119"/>
        <v>9618.6790013285772</v>
      </c>
      <c r="T333">
        <f t="shared" ca="1" si="120"/>
        <v>400409.62249690347</v>
      </c>
      <c r="U333">
        <f t="shared" ca="1" si="121"/>
        <v>188728.82707995031</v>
      </c>
      <c r="V333">
        <f t="shared" ca="1" si="122"/>
        <v>211680.79541695316</v>
      </c>
      <c r="X333" s="4">
        <f ca="1">IF(Table2[[#This Row],[Gnder]]="men",1,0)</f>
        <v>1</v>
      </c>
      <c r="Y333" s="5">
        <f ca="1">IF(Table2[[#This Row],[Gnder]]="women",1,0)</f>
        <v>0</v>
      </c>
      <c r="Z333" s="5"/>
      <c r="AA333" s="6"/>
      <c r="AB333" s="5"/>
      <c r="AC333" s="4">
        <f ca="1">IF(Table2[[#This Row],[field of work]]="teaching",1,0)</f>
        <v>0</v>
      </c>
      <c r="AD333" s="5">
        <f ca="1">IF(Table2[[#This Row],[field of work]]="health",1,0)</f>
        <v>0</v>
      </c>
      <c r="AE333" s="5">
        <f ca="1">IF(Table2[[#This Row],[field of work]]="IT",1,0)</f>
        <v>1</v>
      </c>
      <c r="AF333" s="5">
        <f ca="1">IF(Table2[[#This Row],[field of work]]="agriculture",1,0)</f>
        <v>0</v>
      </c>
      <c r="AG333" s="5">
        <f ca="1">IF(Table2[[#This Row],[field of work]]="contruction",1,0)</f>
        <v>0</v>
      </c>
      <c r="AH333" s="5">
        <f ca="1">IF(Table2[[#This Row],[field of work]]="genral work",1,0)</f>
        <v>0</v>
      </c>
      <c r="AI333" s="5"/>
      <c r="AJ333" s="5"/>
      <c r="AK333" s="5"/>
      <c r="AL333" s="5"/>
      <c r="AM333" s="5"/>
      <c r="AN333" s="6"/>
      <c r="AP333" s="16">
        <f t="shared" ca="1" si="137"/>
        <v>42050.471747787451</v>
      </c>
      <c r="AQ333" s="6"/>
      <c r="AR333" s="4">
        <f ca="1">IF(Table2[[#This Row],[Value of a person]]&gt;$AS$6,1,0)</f>
        <v>1</v>
      </c>
      <c r="AS333" s="5"/>
      <c r="AT333" s="5"/>
      <c r="AU333" s="6"/>
      <c r="AV333" s="23">
        <f ca="1">Table2[[#This Row],[Mortage left]]/Table2[[#This Row],[Value of house]]</f>
        <v>0.38182672503659509</v>
      </c>
      <c r="AW333" s="5">
        <f t="shared" ca="1" si="138"/>
        <v>0</v>
      </c>
      <c r="AX333" s="5"/>
      <c r="AY333" s="5"/>
      <c r="AZ333" s="4">
        <f ca="1">IF(Table2[[#This Row],[Area ]]="Area 1",Table2[[#This Row],[income]],0)</f>
        <v>0</v>
      </c>
      <c r="BA333" s="5">
        <f ca="1">IF(Table2[[#This Row],[Area ]]="Area 2",Table2[[#This Row],[income]],0)</f>
        <v>0</v>
      </c>
      <c r="BB333" s="5">
        <f ca="1">IF(Table2[[#This Row],[Area ]]="Area 3",Table2[[#This Row],[income]],0)</f>
        <v>0</v>
      </c>
      <c r="BC333" s="5">
        <f ca="1">IF(Table2[[#This Row],[Area ]]="Area 4",Table2[[#This Row],[income]],0)</f>
        <v>0</v>
      </c>
      <c r="BD333" s="5">
        <f ca="1">IF(Table2[[#This Row],[Area ]]="Area 5",Table2[[#This Row],[income]],0)</f>
        <v>0</v>
      </c>
      <c r="BE333" s="5">
        <f ca="1">IF(Table2[[#This Row],[Area ]]="Area 6",Table2[[#This Row],[income]],0)</f>
        <v>0</v>
      </c>
      <c r="BF333" s="5">
        <f ca="1">IF(Table2[[#This Row],[Area ]]="Area 7",Table2[[#This Row],[income]],0)</f>
        <v>0</v>
      </c>
      <c r="BG333" s="5">
        <f ca="1">IF(Table2[[#This Row],[Area ]]="Area 8",Table2[[#This Row],[income]],0)</f>
        <v>0</v>
      </c>
      <c r="BH333" s="5">
        <f ca="1">IF(Table2[[#This Row],[Area ]]="Area 9",Table2[[#This Row],[income]],0)</f>
        <v>0</v>
      </c>
      <c r="BI333" s="5">
        <f ca="1">IF(Table2[[#This Row],[Area ]]="Area 10",Table2[[#This Row],[income]],0)</f>
        <v>61338</v>
      </c>
      <c r="BJ333" s="5">
        <f ca="1">IF(Table2[[#This Row],[Area ]]="Area 6",Table2[[#This Row],[income]],0)</f>
        <v>0</v>
      </c>
      <c r="BK333" s="5">
        <f ca="1">IF(Table2[[#This Row],[Area ]]="Area 12",Table2[[#This Row],[income]],0)</f>
        <v>0</v>
      </c>
      <c r="BL333" s="5">
        <f ca="1">IF(Table2[[#This Row],[Area ]]="Area 13",Table2[[#This Row],[income]],0)</f>
        <v>0</v>
      </c>
      <c r="BM333" s="6">
        <f ca="1">IF(Table2[[#This Row],[Area ]]="Area 14",Table2[[#This Row],[income]],0)</f>
        <v>0</v>
      </c>
      <c r="BN333" s="4">
        <f ca="1">IF(Table2[[#This Row],[field of work]]="teaching",Table2[[#This Row],[income]],0)</f>
        <v>0</v>
      </c>
      <c r="BO333" s="5">
        <f ca="1">IF(Table2[[#This Row],[field of work]]="health",Table2[[#This Row],[income]],0)</f>
        <v>0</v>
      </c>
      <c r="BP333" s="5">
        <f ca="1">IF(Table2[[#This Row],[field of work]]="IT",Table2[[#This Row],[income]],0)</f>
        <v>61338</v>
      </c>
      <c r="BQ333" s="5">
        <f ca="1">IF(Table2[[#This Row],[field of work]]="agriculture",Table2[[#This Row],[income]],0)</f>
        <v>0</v>
      </c>
      <c r="BR333" s="5">
        <f ca="1">IF(Table2[[#This Row],[field of work]]="contruction",Table2[[#This Row],[income]],0)</f>
        <v>0</v>
      </c>
      <c r="BS333" s="6">
        <f ca="1">IF(Table2[[#This Row],[field of work]]="genral work",Table2[[#This Row],[income]],0)</f>
        <v>0</v>
      </c>
      <c r="BU333" s="4">
        <f ca="1">IF(Table2[[#This Row],[value of debts]]&gt;Table2[[#This Row],[income]],1,0)</f>
        <v>1</v>
      </c>
      <c r="BV333" s="6"/>
      <c r="BX333" s="4">
        <f ca="1">IF(Table2[[#This Row],[Net worth of person]]&gt;$BY$6,Table2[[#This Row],[age]],0)</f>
        <v>26</v>
      </c>
      <c r="BY333" s="6"/>
    </row>
    <row r="334" spans="2:77" x14ac:dyDescent="0.3">
      <c r="B334">
        <f t="shared" ca="1" si="124"/>
        <v>2</v>
      </c>
      <c r="C334" t="str">
        <f t="shared" ca="1" si="123"/>
        <v>women</v>
      </c>
      <c r="D334">
        <f t="shared" ca="1" si="125"/>
        <v>33</v>
      </c>
      <c r="E334">
        <f t="shared" ca="1" si="126"/>
        <v>2</v>
      </c>
      <c r="F334" t="str">
        <f t="shared" ca="1" si="127"/>
        <v>IT</v>
      </c>
      <c r="G334">
        <f t="shared" ca="1" si="128"/>
        <v>4</v>
      </c>
      <c r="H334">
        <f t="shared" ca="1" si="129"/>
        <v>0</v>
      </c>
      <c r="I334">
        <f t="shared" ca="1" si="130"/>
        <v>4</v>
      </c>
      <c r="J334">
        <f t="shared" ca="1" si="131"/>
        <v>1</v>
      </c>
      <c r="K334">
        <f t="shared" ca="1" si="132"/>
        <v>80317</v>
      </c>
      <c r="L334">
        <f t="shared" ca="1" si="133"/>
        <v>12</v>
      </c>
      <c r="M334" t="str">
        <f t="shared" ca="1" si="134"/>
        <v>Area 12</v>
      </c>
      <c r="N334">
        <f t="shared" ca="1" si="116"/>
        <v>481902</v>
      </c>
      <c r="O334">
        <f t="shared" ca="1" si="135"/>
        <v>357014.48408708</v>
      </c>
      <c r="P334">
        <f t="shared" ca="1" si="117"/>
        <v>77027.718939676677</v>
      </c>
      <c r="Q334">
        <f t="shared" ca="1" si="136"/>
        <v>40751</v>
      </c>
      <c r="R334">
        <f t="shared" ca="1" si="118"/>
        <v>154711.18488718272</v>
      </c>
      <c r="S334">
        <f t="shared" ca="1" si="119"/>
        <v>59370.313379629471</v>
      </c>
      <c r="T334">
        <f t="shared" ca="1" si="120"/>
        <v>618300.03231930616</v>
      </c>
      <c r="U334">
        <f t="shared" ca="1" si="121"/>
        <v>552476.66897426266</v>
      </c>
      <c r="V334">
        <f t="shared" ca="1" si="122"/>
        <v>65823.363345043501</v>
      </c>
      <c r="X334" s="4">
        <f ca="1">IF(Table2[[#This Row],[Gnder]]="men",1,0)</f>
        <v>0</v>
      </c>
      <c r="Y334" s="5">
        <f ca="1">IF(Table2[[#This Row],[Gnder]]="women",1,0)</f>
        <v>1</v>
      </c>
      <c r="Z334" s="5"/>
      <c r="AA334" s="6"/>
      <c r="AB334" s="5"/>
      <c r="AC334" s="4">
        <f ca="1">IF(Table2[[#This Row],[field of work]]="teaching",1,0)</f>
        <v>0</v>
      </c>
      <c r="AD334" s="5">
        <f ca="1">IF(Table2[[#This Row],[field of work]]="health",1,0)</f>
        <v>0</v>
      </c>
      <c r="AE334" s="5">
        <f ca="1">IF(Table2[[#This Row],[field of work]]="IT",1,0)</f>
        <v>1</v>
      </c>
      <c r="AF334" s="5">
        <f ca="1">IF(Table2[[#This Row],[field of work]]="agriculture",1,0)</f>
        <v>0</v>
      </c>
      <c r="AG334" s="5">
        <f ca="1">IF(Table2[[#This Row],[field of work]]="contruction",1,0)</f>
        <v>0</v>
      </c>
      <c r="AH334" s="5">
        <f ca="1">IF(Table2[[#This Row],[field of work]]="genral work",1,0)</f>
        <v>0</v>
      </c>
      <c r="AI334" s="5"/>
      <c r="AJ334" s="5"/>
      <c r="AK334" s="5"/>
      <c r="AL334" s="5"/>
      <c r="AM334" s="5"/>
      <c r="AN334" s="6"/>
      <c r="AP334" s="16">
        <f t="shared" ca="1" si="137"/>
        <v>77027.718939676677</v>
      </c>
      <c r="AQ334" s="6"/>
      <c r="AR334" s="4">
        <f ca="1">IF(Table2[[#This Row],[Value of a person]]&gt;$AS$6,1,0)</f>
        <v>1</v>
      </c>
      <c r="AS334" s="5"/>
      <c r="AT334" s="5"/>
      <c r="AU334" s="6"/>
      <c r="AV334" s="23">
        <f ca="1">Table2[[#This Row],[Mortage left]]/Table2[[#This Row],[Value of house]]</f>
        <v>0.74084457853895602</v>
      </c>
      <c r="AW334" s="5">
        <f t="shared" ca="1" si="138"/>
        <v>0</v>
      </c>
      <c r="AX334" s="5"/>
      <c r="AY334" s="5"/>
      <c r="AZ334" s="4">
        <f ca="1">IF(Table2[[#This Row],[Area ]]="Area 1",Table2[[#This Row],[income]],0)</f>
        <v>0</v>
      </c>
      <c r="BA334" s="5">
        <f ca="1">IF(Table2[[#This Row],[Area ]]="Area 2",Table2[[#This Row],[income]],0)</f>
        <v>0</v>
      </c>
      <c r="BB334" s="5">
        <f ca="1">IF(Table2[[#This Row],[Area ]]="Area 3",Table2[[#This Row],[income]],0)</f>
        <v>0</v>
      </c>
      <c r="BC334" s="5">
        <f ca="1">IF(Table2[[#This Row],[Area ]]="Area 4",Table2[[#This Row],[income]],0)</f>
        <v>0</v>
      </c>
      <c r="BD334" s="5">
        <f ca="1">IF(Table2[[#This Row],[Area ]]="Area 5",Table2[[#This Row],[income]],0)</f>
        <v>0</v>
      </c>
      <c r="BE334" s="5">
        <f ca="1">IF(Table2[[#This Row],[Area ]]="Area 6",Table2[[#This Row],[income]],0)</f>
        <v>0</v>
      </c>
      <c r="BF334" s="5">
        <f ca="1">IF(Table2[[#This Row],[Area ]]="Area 7",Table2[[#This Row],[income]],0)</f>
        <v>0</v>
      </c>
      <c r="BG334" s="5">
        <f ca="1">IF(Table2[[#This Row],[Area ]]="Area 8",Table2[[#This Row],[income]],0)</f>
        <v>0</v>
      </c>
      <c r="BH334" s="5">
        <f ca="1">IF(Table2[[#This Row],[Area ]]="Area 9",Table2[[#This Row],[income]],0)</f>
        <v>0</v>
      </c>
      <c r="BI334" s="5">
        <f ca="1">IF(Table2[[#This Row],[Area ]]="Area 10",Table2[[#This Row],[income]],0)</f>
        <v>0</v>
      </c>
      <c r="BJ334" s="5">
        <f ca="1">IF(Table2[[#This Row],[Area ]]="Area 6",Table2[[#This Row],[income]],0)</f>
        <v>0</v>
      </c>
      <c r="BK334" s="5">
        <f ca="1">IF(Table2[[#This Row],[Area ]]="Area 12",Table2[[#This Row],[income]],0)</f>
        <v>80317</v>
      </c>
      <c r="BL334" s="5">
        <f ca="1">IF(Table2[[#This Row],[Area ]]="Area 13",Table2[[#This Row],[income]],0)</f>
        <v>0</v>
      </c>
      <c r="BM334" s="6">
        <f ca="1">IF(Table2[[#This Row],[Area ]]="Area 14",Table2[[#This Row],[income]],0)</f>
        <v>0</v>
      </c>
      <c r="BN334" s="4">
        <f ca="1">IF(Table2[[#This Row],[field of work]]="teaching",Table2[[#This Row],[income]],0)</f>
        <v>0</v>
      </c>
      <c r="BO334" s="5">
        <f ca="1">IF(Table2[[#This Row],[field of work]]="health",Table2[[#This Row],[income]],0)</f>
        <v>0</v>
      </c>
      <c r="BP334" s="5">
        <f ca="1">IF(Table2[[#This Row],[field of work]]="IT",Table2[[#This Row],[income]],0)</f>
        <v>80317</v>
      </c>
      <c r="BQ334" s="5">
        <f ca="1">IF(Table2[[#This Row],[field of work]]="agriculture",Table2[[#This Row],[income]],0)</f>
        <v>0</v>
      </c>
      <c r="BR334" s="5">
        <f ca="1">IF(Table2[[#This Row],[field of work]]="contruction",Table2[[#This Row],[income]],0)</f>
        <v>0</v>
      </c>
      <c r="BS334" s="6">
        <f ca="1">IF(Table2[[#This Row],[field of work]]="genral work",Table2[[#This Row],[income]],0)</f>
        <v>0</v>
      </c>
      <c r="BU334" s="4">
        <f ca="1">IF(Table2[[#This Row],[value of debts]]&gt;Table2[[#This Row],[income]],1,0)</f>
        <v>1</v>
      </c>
      <c r="BV334" s="6"/>
      <c r="BX334" s="4">
        <f ca="1">IF(Table2[[#This Row],[Net worth of person]]&gt;$BY$6,Table2[[#This Row],[age]],0)</f>
        <v>0</v>
      </c>
      <c r="BY334" s="6"/>
    </row>
    <row r="335" spans="2:77" x14ac:dyDescent="0.3">
      <c r="B335">
        <f t="shared" ca="1" si="124"/>
        <v>1</v>
      </c>
      <c r="C335" t="str">
        <f t="shared" ca="1" si="123"/>
        <v>men</v>
      </c>
      <c r="D335">
        <f t="shared" ca="1" si="125"/>
        <v>33</v>
      </c>
      <c r="E335">
        <f t="shared" ca="1" si="126"/>
        <v>6</v>
      </c>
      <c r="F335" t="str">
        <f t="shared" ca="1" si="127"/>
        <v>contruction</v>
      </c>
      <c r="G335">
        <f t="shared" ca="1" si="128"/>
        <v>1</v>
      </c>
      <c r="H335">
        <f t="shared" ca="1" si="129"/>
        <v>0</v>
      </c>
      <c r="I335">
        <f t="shared" ca="1" si="130"/>
        <v>4</v>
      </c>
      <c r="J335">
        <f t="shared" ca="1" si="131"/>
        <v>3</v>
      </c>
      <c r="K335">
        <f t="shared" ca="1" si="132"/>
        <v>32507</v>
      </c>
      <c r="L335">
        <f t="shared" ca="1" si="133"/>
        <v>3</v>
      </c>
      <c r="M335" t="str">
        <f t="shared" ca="1" si="134"/>
        <v>Area 3</v>
      </c>
      <c r="N335">
        <f t="shared" ca="1" si="116"/>
        <v>97521</v>
      </c>
      <c r="O335">
        <f t="shared" ca="1" si="135"/>
        <v>47342.5595125236</v>
      </c>
      <c r="P335">
        <f t="shared" ca="1" si="117"/>
        <v>41068.373801739974</v>
      </c>
      <c r="Q335">
        <f t="shared" ca="1" si="136"/>
        <v>32245</v>
      </c>
      <c r="R335">
        <f t="shared" ca="1" si="118"/>
        <v>7802.6361428943455</v>
      </c>
      <c r="S335">
        <f t="shared" ca="1" si="119"/>
        <v>27452.949562420152</v>
      </c>
      <c r="T335">
        <f t="shared" ca="1" si="120"/>
        <v>166042.32336416014</v>
      </c>
      <c r="U335">
        <f t="shared" ca="1" si="121"/>
        <v>87390.195655417949</v>
      </c>
      <c r="V335">
        <f t="shared" ca="1" si="122"/>
        <v>78652.127708742191</v>
      </c>
      <c r="X335" s="4">
        <f ca="1">IF(Table2[[#This Row],[Gnder]]="men",1,0)</f>
        <v>1</v>
      </c>
      <c r="Y335" s="5">
        <f ca="1">IF(Table2[[#This Row],[Gnder]]="women",1,0)</f>
        <v>0</v>
      </c>
      <c r="Z335" s="5"/>
      <c r="AA335" s="6"/>
      <c r="AB335" s="5"/>
      <c r="AC335" s="4">
        <f ca="1">IF(Table2[[#This Row],[field of work]]="teaching",1,0)</f>
        <v>0</v>
      </c>
      <c r="AD335" s="5">
        <f ca="1">IF(Table2[[#This Row],[field of work]]="health",1,0)</f>
        <v>0</v>
      </c>
      <c r="AE335" s="5">
        <f ca="1">IF(Table2[[#This Row],[field of work]]="IT",1,0)</f>
        <v>0</v>
      </c>
      <c r="AF335" s="5">
        <f ca="1">IF(Table2[[#This Row],[field of work]]="agriculture",1,0)</f>
        <v>0</v>
      </c>
      <c r="AG335" s="5">
        <f ca="1">IF(Table2[[#This Row],[field of work]]="contruction",1,0)</f>
        <v>1</v>
      </c>
      <c r="AH335" s="5">
        <f ca="1">IF(Table2[[#This Row],[field of work]]="genral work",1,0)</f>
        <v>0</v>
      </c>
      <c r="AI335" s="5"/>
      <c r="AJ335" s="5"/>
      <c r="AK335" s="5"/>
      <c r="AL335" s="5"/>
      <c r="AM335" s="5"/>
      <c r="AN335" s="6"/>
      <c r="AP335" s="16">
        <f t="shared" ca="1" si="137"/>
        <v>13689.457933913325</v>
      </c>
      <c r="AQ335" s="6"/>
      <c r="AR335" s="4">
        <f ca="1">IF(Table2[[#This Row],[Value of a person]]&gt;$AS$6,1,0)</f>
        <v>1</v>
      </c>
      <c r="AS335" s="5"/>
      <c r="AT335" s="5"/>
      <c r="AU335" s="6"/>
      <c r="AV335" s="23">
        <f ca="1">Table2[[#This Row],[Mortage left]]/Table2[[#This Row],[Value of house]]</f>
        <v>0.48546015230077216</v>
      </c>
      <c r="AW335" s="5">
        <f t="shared" ca="1" si="138"/>
        <v>0</v>
      </c>
      <c r="AX335" s="5"/>
      <c r="AY335" s="5"/>
      <c r="AZ335" s="4">
        <f ca="1">IF(Table2[[#This Row],[Area ]]="Area 1",Table2[[#This Row],[income]],0)</f>
        <v>0</v>
      </c>
      <c r="BA335" s="5">
        <f ca="1">IF(Table2[[#This Row],[Area ]]="Area 2",Table2[[#This Row],[income]],0)</f>
        <v>0</v>
      </c>
      <c r="BB335" s="5">
        <f ca="1">IF(Table2[[#This Row],[Area ]]="Area 3",Table2[[#This Row],[income]],0)</f>
        <v>32507</v>
      </c>
      <c r="BC335" s="5">
        <f ca="1">IF(Table2[[#This Row],[Area ]]="Area 4",Table2[[#This Row],[income]],0)</f>
        <v>0</v>
      </c>
      <c r="BD335" s="5">
        <f ca="1">IF(Table2[[#This Row],[Area ]]="Area 5",Table2[[#This Row],[income]],0)</f>
        <v>0</v>
      </c>
      <c r="BE335" s="5">
        <f ca="1">IF(Table2[[#This Row],[Area ]]="Area 6",Table2[[#This Row],[income]],0)</f>
        <v>0</v>
      </c>
      <c r="BF335" s="5">
        <f ca="1">IF(Table2[[#This Row],[Area ]]="Area 7",Table2[[#This Row],[income]],0)</f>
        <v>0</v>
      </c>
      <c r="BG335" s="5">
        <f ca="1">IF(Table2[[#This Row],[Area ]]="Area 8",Table2[[#This Row],[income]],0)</f>
        <v>0</v>
      </c>
      <c r="BH335" s="5">
        <f ca="1">IF(Table2[[#This Row],[Area ]]="Area 9",Table2[[#This Row],[income]],0)</f>
        <v>0</v>
      </c>
      <c r="BI335" s="5">
        <f ca="1">IF(Table2[[#This Row],[Area ]]="Area 10",Table2[[#This Row],[income]],0)</f>
        <v>0</v>
      </c>
      <c r="BJ335" s="5">
        <f ca="1">IF(Table2[[#This Row],[Area ]]="Area 6",Table2[[#This Row],[income]],0)</f>
        <v>0</v>
      </c>
      <c r="BK335" s="5">
        <f ca="1">IF(Table2[[#This Row],[Area ]]="Area 12",Table2[[#This Row],[income]],0)</f>
        <v>0</v>
      </c>
      <c r="BL335" s="5">
        <f ca="1">IF(Table2[[#This Row],[Area ]]="Area 13",Table2[[#This Row],[income]],0)</f>
        <v>0</v>
      </c>
      <c r="BM335" s="6">
        <f ca="1">IF(Table2[[#This Row],[Area ]]="Area 14",Table2[[#This Row],[income]],0)</f>
        <v>0</v>
      </c>
      <c r="BN335" s="4">
        <f ca="1">IF(Table2[[#This Row],[field of work]]="teaching",Table2[[#This Row],[income]],0)</f>
        <v>0</v>
      </c>
      <c r="BO335" s="5">
        <f ca="1">IF(Table2[[#This Row],[field of work]]="health",Table2[[#This Row],[income]],0)</f>
        <v>0</v>
      </c>
      <c r="BP335" s="5">
        <f ca="1">IF(Table2[[#This Row],[field of work]]="IT",Table2[[#This Row],[income]],0)</f>
        <v>0</v>
      </c>
      <c r="BQ335" s="5">
        <f ca="1">IF(Table2[[#This Row],[field of work]]="agriculture",Table2[[#This Row],[income]],0)</f>
        <v>0</v>
      </c>
      <c r="BR335" s="5">
        <f ca="1">IF(Table2[[#This Row],[field of work]]="contruction",Table2[[#This Row],[income]],0)</f>
        <v>32507</v>
      </c>
      <c r="BS335" s="6">
        <f ca="1">IF(Table2[[#This Row],[field of work]]="genral work",Table2[[#This Row],[income]],0)</f>
        <v>0</v>
      </c>
      <c r="BU335" s="4">
        <f ca="1">IF(Table2[[#This Row],[value of debts]]&gt;Table2[[#This Row],[income]],1,0)</f>
        <v>1</v>
      </c>
      <c r="BV335" s="6"/>
      <c r="BX335" s="4">
        <f ca="1">IF(Table2[[#This Row],[Net worth of person]]&gt;$BY$6,Table2[[#This Row],[age]],0)</f>
        <v>0</v>
      </c>
      <c r="BY335" s="6"/>
    </row>
    <row r="336" spans="2:77" x14ac:dyDescent="0.3">
      <c r="B336">
        <f t="shared" ca="1" si="124"/>
        <v>2</v>
      </c>
      <c r="C336" t="str">
        <f t="shared" ca="1" si="123"/>
        <v>women</v>
      </c>
      <c r="D336">
        <f t="shared" ca="1" si="125"/>
        <v>29</v>
      </c>
      <c r="E336">
        <f t="shared" ca="1" si="126"/>
        <v>2</v>
      </c>
      <c r="F336" t="str">
        <f t="shared" ca="1" si="127"/>
        <v>IT</v>
      </c>
      <c r="G336">
        <f t="shared" ca="1" si="128"/>
        <v>2</v>
      </c>
      <c r="H336">
        <f t="shared" ca="1" si="129"/>
        <v>0</v>
      </c>
      <c r="I336">
        <f t="shared" ca="1" si="130"/>
        <v>1</v>
      </c>
      <c r="J336">
        <f t="shared" ca="1" si="131"/>
        <v>3</v>
      </c>
      <c r="K336">
        <f t="shared" ca="1" si="132"/>
        <v>63395</v>
      </c>
      <c r="L336">
        <f t="shared" ca="1" si="133"/>
        <v>12</v>
      </c>
      <c r="M336" t="str">
        <f t="shared" ca="1" si="134"/>
        <v>Area 12</v>
      </c>
      <c r="N336">
        <f t="shared" ca="1" si="116"/>
        <v>190185</v>
      </c>
      <c r="O336">
        <f t="shared" ca="1" si="135"/>
        <v>172453.04539208423</v>
      </c>
      <c r="P336">
        <f t="shared" ca="1" si="117"/>
        <v>24494.391762152998</v>
      </c>
      <c r="Q336">
        <f t="shared" ca="1" si="136"/>
        <v>13912</v>
      </c>
      <c r="R336">
        <f t="shared" ca="1" si="118"/>
        <v>55649.21939825212</v>
      </c>
      <c r="S336">
        <f t="shared" ca="1" si="119"/>
        <v>88464.40276907674</v>
      </c>
      <c r="T336">
        <f t="shared" ca="1" si="120"/>
        <v>303143.79453122977</v>
      </c>
      <c r="U336">
        <f t="shared" ca="1" si="121"/>
        <v>242014.26479033634</v>
      </c>
      <c r="V336">
        <f t="shared" ca="1" si="122"/>
        <v>61129.529740893428</v>
      </c>
      <c r="X336" s="4">
        <f ca="1">IF(Table2[[#This Row],[Gnder]]="men",1,0)</f>
        <v>0</v>
      </c>
      <c r="Y336" s="5">
        <f ca="1">IF(Table2[[#This Row],[Gnder]]="women",1,0)</f>
        <v>1</v>
      </c>
      <c r="Z336" s="5"/>
      <c r="AA336" s="6"/>
      <c r="AB336" s="5"/>
      <c r="AC336" s="4">
        <f ca="1">IF(Table2[[#This Row],[field of work]]="teaching",1,0)</f>
        <v>0</v>
      </c>
      <c r="AD336" s="5">
        <f ca="1">IF(Table2[[#This Row],[field of work]]="health",1,0)</f>
        <v>0</v>
      </c>
      <c r="AE336" s="5">
        <f ca="1">IF(Table2[[#This Row],[field of work]]="IT",1,0)</f>
        <v>1</v>
      </c>
      <c r="AF336" s="5">
        <f ca="1">IF(Table2[[#This Row],[field of work]]="agriculture",1,0)</f>
        <v>0</v>
      </c>
      <c r="AG336" s="5">
        <f ca="1">IF(Table2[[#This Row],[field of work]]="contruction",1,0)</f>
        <v>0</v>
      </c>
      <c r="AH336" s="5">
        <f ca="1">IF(Table2[[#This Row],[field of work]]="genral work",1,0)</f>
        <v>0</v>
      </c>
      <c r="AI336" s="5"/>
      <c r="AJ336" s="5"/>
      <c r="AK336" s="5"/>
      <c r="AL336" s="5"/>
      <c r="AM336" s="5"/>
      <c r="AN336" s="6"/>
      <c r="AP336" s="16">
        <f t="shared" ca="1" si="137"/>
        <v>8164.7972540509991</v>
      </c>
      <c r="AQ336" s="6"/>
      <c r="AR336" s="4">
        <f ca="1">IF(Table2[[#This Row],[Value of a person]]&gt;$AS$6,1,0)</f>
        <v>1</v>
      </c>
      <c r="AS336" s="5"/>
      <c r="AT336" s="5"/>
      <c r="AU336" s="6"/>
      <c r="AV336" s="23">
        <f ca="1">Table2[[#This Row],[Mortage left]]/Table2[[#This Row],[Value of house]]</f>
        <v>0.90676470485098315</v>
      </c>
      <c r="AW336" s="5">
        <f t="shared" ca="1" si="138"/>
        <v>0</v>
      </c>
      <c r="AX336" s="5"/>
      <c r="AY336" s="5"/>
      <c r="AZ336" s="4">
        <f ca="1">IF(Table2[[#This Row],[Area ]]="Area 1",Table2[[#This Row],[income]],0)</f>
        <v>0</v>
      </c>
      <c r="BA336" s="5">
        <f ca="1">IF(Table2[[#This Row],[Area ]]="Area 2",Table2[[#This Row],[income]],0)</f>
        <v>0</v>
      </c>
      <c r="BB336" s="5">
        <f ca="1">IF(Table2[[#This Row],[Area ]]="Area 3",Table2[[#This Row],[income]],0)</f>
        <v>0</v>
      </c>
      <c r="BC336" s="5">
        <f ca="1">IF(Table2[[#This Row],[Area ]]="Area 4",Table2[[#This Row],[income]],0)</f>
        <v>0</v>
      </c>
      <c r="BD336" s="5">
        <f ca="1">IF(Table2[[#This Row],[Area ]]="Area 5",Table2[[#This Row],[income]],0)</f>
        <v>0</v>
      </c>
      <c r="BE336" s="5">
        <f ca="1">IF(Table2[[#This Row],[Area ]]="Area 6",Table2[[#This Row],[income]],0)</f>
        <v>0</v>
      </c>
      <c r="BF336" s="5">
        <f ca="1">IF(Table2[[#This Row],[Area ]]="Area 7",Table2[[#This Row],[income]],0)</f>
        <v>0</v>
      </c>
      <c r="BG336" s="5">
        <f ca="1">IF(Table2[[#This Row],[Area ]]="Area 8",Table2[[#This Row],[income]],0)</f>
        <v>0</v>
      </c>
      <c r="BH336" s="5">
        <f ca="1">IF(Table2[[#This Row],[Area ]]="Area 9",Table2[[#This Row],[income]],0)</f>
        <v>0</v>
      </c>
      <c r="BI336" s="5">
        <f ca="1">IF(Table2[[#This Row],[Area ]]="Area 10",Table2[[#This Row],[income]],0)</f>
        <v>0</v>
      </c>
      <c r="BJ336" s="5">
        <f ca="1">IF(Table2[[#This Row],[Area ]]="Area 6",Table2[[#This Row],[income]],0)</f>
        <v>0</v>
      </c>
      <c r="BK336" s="5">
        <f ca="1">IF(Table2[[#This Row],[Area ]]="Area 12",Table2[[#This Row],[income]],0)</f>
        <v>63395</v>
      </c>
      <c r="BL336" s="5">
        <f ca="1">IF(Table2[[#This Row],[Area ]]="Area 13",Table2[[#This Row],[income]],0)</f>
        <v>0</v>
      </c>
      <c r="BM336" s="6">
        <f ca="1">IF(Table2[[#This Row],[Area ]]="Area 14",Table2[[#This Row],[income]],0)</f>
        <v>0</v>
      </c>
      <c r="BN336" s="4">
        <f ca="1">IF(Table2[[#This Row],[field of work]]="teaching",Table2[[#This Row],[income]],0)</f>
        <v>0</v>
      </c>
      <c r="BO336" s="5">
        <f ca="1">IF(Table2[[#This Row],[field of work]]="health",Table2[[#This Row],[income]],0)</f>
        <v>0</v>
      </c>
      <c r="BP336" s="5">
        <f ca="1">IF(Table2[[#This Row],[field of work]]="IT",Table2[[#This Row],[income]],0)</f>
        <v>63395</v>
      </c>
      <c r="BQ336" s="5">
        <f ca="1">IF(Table2[[#This Row],[field of work]]="agriculture",Table2[[#This Row],[income]],0)</f>
        <v>0</v>
      </c>
      <c r="BR336" s="5">
        <f ca="1">IF(Table2[[#This Row],[field of work]]="contruction",Table2[[#This Row],[income]],0)</f>
        <v>0</v>
      </c>
      <c r="BS336" s="6">
        <f ca="1">IF(Table2[[#This Row],[field of work]]="genral work",Table2[[#This Row],[income]],0)</f>
        <v>0</v>
      </c>
      <c r="BU336" s="4">
        <f ca="1">IF(Table2[[#This Row],[value of debts]]&gt;Table2[[#This Row],[income]],1,0)</f>
        <v>1</v>
      </c>
      <c r="BV336" s="6"/>
      <c r="BX336" s="4">
        <f ca="1">IF(Table2[[#This Row],[Net worth of person]]&gt;$BY$6,Table2[[#This Row],[age]],0)</f>
        <v>0</v>
      </c>
      <c r="BY336" s="6"/>
    </row>
    <row r="337" spans="2:77" x14ac:dyDescent="0.3">
      <c r="B337">
        <f t="shared" ca="1" si="124"/>
        <v>1</v>
      </c>
      <c r="C337" t="str">
        <f t="shared" ca="1" si="123"/>
        <v>men</v>
      </c>
      <c r="D337">
        <f t="shared" ca="1" si="125"/>
        <v>26</v>
      </c>
      <c r="E337">
        <f t="shared" ca="1" si="126"/>
        <v>5</v>
      </c>
      <c r="F337" t="str">
        <f t="shared" ca="1" si="127"/>
        <v>agriculture</v>
      </c>
      <c r="G337">
        <f t="shared" ca="1" si="128"/>
        <v>1</v>
      </c>
      <c r="H337">
        <f t="shared" ca="1" si="129"/>
        <v>0</v>
      </c>
      <c r="I337">
        <f t="shared" ca="1" si="130"/>
        <v>0</v>
      </c>
      <c r="J337">
        <f t="shared" ca="1" si="131"/>
        <v>2</v>
      </c>
      <c r="K337">
        <f t="shared" ca="1" si="132"/>
        <v>76033</v>
      </c>
      <c r="L337">
        <f t="shared" ca="1" si="133"/>
        <v>9</v>
      </c>
      <c r="M337" t="str">
        <f t="shared" ca="1" si="134"/>
        <v>Area 9</v>
      </c>
      <c r="N337">
        <f t="shared" ca="1" si="116"/>
        <v>304132</v>
      </c>
      <c r="O337">
        <f t="shared" ca="1" si="135"/>
        <v>158300.46922011019</v>
      </c>
      <c r="P337">
        <f t="shared" ca="1" si="117"/>
        <v>144964.27361462751</v>
      </c>
      <c r="Q337">
        <f t="shared" ca="1" si="136"/>
        <v>52947</v>
      </c>
      <c r="R337">
        <f t="shared" ca="1" si="118"/>
        <v>4915.0263247346193</v>
      </c>
      <c r="S337">
        <f t="shared" ca="1" si="119"/>
        <v>8100.9165598090303</v>
      </c>
      <c r="T337">
        <f t="shared" ca="1" si="120"/>
        <v>457197.19017443655</v>
      </c>
      <c r="U337">
        <f t="shared" ca="1" si="121"/>
        <v>216162.4955448448</v>
      </c>
      <c r="V337">
        <f t="shared" ca="1" si="122"/>
        <v>241034.69462959174</v>
      </c>
      <c r="X337" s="4">
        <f ca="1">IF(Table2[[#This Row],[Gnder]]="men",1,0)</f>
        <v>1</v>
      </c>
      <c r="Y337" s="5">
        <f ca="1">IF(Table2[[#This Row],[Gnder]]="women",1,0)</f>
        <v>0</v>
      </c>
      <c r="Z337" s="5"/>
      <c r="AA337" s="6"/>
      <c r="AB337" s="5"/>
      <c r="AC337" s="4">
        <f ca="1">IF(Table2[[#This Row],[field of work]]="teaching",1,0)</f>
        <v>0</v>
      </c>
      <c r="AD337" s="5">
        <f ca="1">IF(Table2[[#This Row],[field of work]]="health",1,0)</f>
        <v>0</v>
      </c>
      <c r="AE337" s="5">
        <f ca="1">IF(Table2[[#This Row],[field of work]]="IT",1,0)</f>
        <v>0</v>
      </c>
      <c r="AF337" s="5">
        <f ca="1">IF(Table2[[#This Row],[field of work]]="agriculture",1,0)</f>
        <v>1</v>
      </c>
      <c r="AG337" s="5">
        <f ca="1">IF(Table2[[#This Row],[field of work]]="contruction",1,0)</f>
        <v>0</v>
      </c>
      <c r="AH337" s="5">
        <f ca="1">IF(Table2[[#This Row],[field of work]]="genral work",1,0)</f>
        <v>0</v>
      </c>
      <c r="AI337" s="5"/>
      <c r="AJ337" s="5"/>
      <c r="AK337" s="5"/>
      <c r="AL337" s="5"/>
      <c r="AM337" s="5"/>
      <c r="AN337" s="6"/>
      <c r="AP337" s="16">
        <f t="shared" ca="1" si="137"/>
        <v>72482.136807313756</v>
      </c>
      <c r="AQ337" s="6"/>
      <c r="AR337" s="4">
        <f ca="1">IF(Table2[[#This Row],[Value of a person]]&gt;$AS$6,1,0)</f>
        <v>1</v>
      </c>
      <c r="AS337" s="5"/>
      <c r="AT337" s="5"/>
      <c r="AU337" s="6"/>
      <c r="AV337" s="23">
        <f ca="1">Table2[[#This Row],[Mortage left]]/Table2[[#This Row],[Value of house]]</f>
        <v>0.52049922145683514</v>
      </c>
      <c r="AW337" s="5">
        <f t="shared" ca="1" si="138"/>
        <v>0</v>
      </c>
      <c r="AX337" s="5"/>
      <c r="AY337" s="5"/>
      <c r="AZ337" s="4">
        <f ca="1">IF(Table2[[#This Row],[Area ]]="Area 1",Table2[[#This Row],[income]],0)</f>
        <v>0</v>
      </c>
      <c r="BA337" s="5">
        <f ca="1">IF(Table2[[#This Row],[Area ]]="Area 2",Table2[[#This Row],[income]],0)</f>
        <v>0</v>
      </c>
      <c r="BB337" s="5">
        <f ca="1">IF(Table2[[#This Row],[Area ]]="Area 3",Table2[[#This Row],[income]],0)</f>
        <v>0</v>
      </c>
      <c r="BC337" s="5">
        <f ca="1">IF(Table2[[#This Row],[Area ]]="Area 4",Table2[[#This Row],[income]],0)</f>
        <v>0</v>
      </c>
      <c r="BD337" s="5">
        <f ca="1">IF(Table2[[#This Row],[Area ]]="Area 5",Table2[[#This Row],[income]],0)</f>
        <v>0</v>
      </c>
      <c r="BE337" s="5">
        <f ca="1">IF(Table2[[#This Row],[Area ]]="Area 6",Table2[[#This Row],[income]],0)</f>
        <v>0</v>
      </c>
      <c r="BF337" s="5">
        <f ca="1">IF(Table2[[#This Row],[Area ]]="Area 7",Table2[[#This Row],[income]],0)</f>
        <v>0</v>
      </c>
      <c r="BG337" s="5">
        <f ca="1">IF(Table2[[#This Row],[Area ]]="Area 8",Table2[[#This Row],[income]],0)</f>
        <v>0</v>
      </c>
      <c r="BH337" s="5">
        <f ca="1">IF(Table2[[#This Row],[Area ]]="Area 9",Table2[[#This Row],[income]],0)</f>
        <v>76033</v>
      </c>
      <c r="BI337" s="5">
        <f ca="1">IF(Table2[[#This Row],[Area ]]="Area 10",Table2[[#This Row],[income]],0)</f>
        <v>0</v>
      </c>
      <c r="BJ337" s="5">
        <f ca="1">IF(Table2[[#This Row],[Area ]]="Area 6",Table2[[#This Row],[income]],0)</f>
        <v>0</v>
      </c>
      <c r="BK337" s="5">
        <f ca="1">IF(Table2[[#This Row],[Area ]]="Area 12",Table2[[#This Row],[income]],0)</f>
        <v>0</v>
      </c>
      <c r="BL337" s="5">
        <f ca="1">IF(Table2[[#This Row],[Area ]]="Area 13",Table2[[#This Row],[income]],0)</f>
        <v>0</v>
      </c>
      <c r="BM337" s="6">
        <f ca="1">IF(Table2[[#This Row],[Area ]]="Area 14",Table2[[#This Row],[income]],0)</f>
        <v>0</v>
      </c>
      <c r="BN337" s="4">
        <f ca="1">IF(Table2[[#This Row],[field of work]]="teaching",Table2[[#This Row],[income]],0)</f>
        <v>0</v>
      </c>
      <c r="BO337" s="5">
        <f ca="1">IF(Table2[[#This Row],[field of work]]="health",Table2[[#This Row],[income]],0)</f>
        <v>0</v>
      </c>
      <c r="BP337" s="5">
        <f ca="1">IF(Table2[[#This Row],[field of work]]="IT",Table2[[#This Row],[income]],0)</f>
        <v>0</v>
      </c>
      <c r="BQ337" s="5">
        <f ca="1">IF(Table2[[#This Row],[field of work]]="agriculture",Table2[[#This Row],[income]],0)</f>
        <v>76033</v>
      </c>
      <c r="BR337" s="5">
        <f ca="1">IF(Table2[[#This Row],[field of work]]="contruction",Table2[[#This Row],[income]],0)</f>
        <v>0</v>
      </c>
      <c r="BS337" s="6">
        <f ca="1">IF(Table2[[#This Row],[field of work]]="genral work",Table2[[#This Row],[income]],0)</f>
        <v>0</v>
      </c>
      <c r="BU337" s="4">
        <f ca="1">IF(Table2[[#This Row],[value of debts]]&gt;Table2[[#This Row],[income]],1,0)</f>
        <v>1</v>
      </c>
      <c r="BV337" s="6"/>
      <c r="BX337" s="4">
        <f ca="1">IF(Table2[[#This Row],[Net worth of person]]&gt;$BY$6,Table2[[#This Row],[age]],0)</f>
        <v>26</v>
      </c>
      <c r="BY337" s="6"/>
    </row>
    <row r="338" spans="2:77" x14ac:dyDescent="0.3">
      <c r="B338">
        <f t="shared" ca="1" si="124"/>
        <v>2</v>
      </c>
      <c r="C338" t="str">
        <f t="shared" ca="1" si="123"/>
        <v>women</v>
      </c>
      <c r="D338">
        <f t="shared" ca="1" si="125"/>
        <v>28</v>
      </c>
      <c r="E338">
        <f t="shared" ca="1" si="126"/>
        <v>3</v>
      </c>
      <c r="F338" t="str">
        <f t="shared" ca="1" si="127"/>
        <v>teaching</v>
      </c>
      <c r="G338">
        <f t="shared" ca="1" si="128"/>
        <v>3</v>
      </c>
      <c r="H338">
        <f t="shared" ca="1" si="129"/>
        <v>0</v>
      </c>
      <c r="I338">
        <f t="shared" ca="1" si="130"/>
        <v>3</v>
      </c>
      <c r="J338">
        <f t="shared" ca="1" si="131"/>
        <v>2</v>
      </c>
      <c r="K338">
        <f t="shared" ca="1" si="132"/>
        <v>80872</v>
      </c>
      <c r="L338">
        <f t="shared" ca="1" si="133"/>
        <v>11</v>
      </c>
      <c r="M338" t="str">
        <f t="shared" ca="1" si="134"/>
        <v>Area 11</v>
      </c>
      <c r="N338">
        <f t="shared" ca="1" si="116"/>
        <v>404360</v>
      </c>
      <c r="O338">
        <f t="shared" ca="1" si="135"/>
        <v>234924.43858283164</v>
      </c>
      <c r="P338">
        <f t="shared" ca="1" si="117"/>
        <v>72498.116622386355</v>
      </c>
      <c r="Q338">
        <f t="shared" ca="1" si="136"/>
        <v>18558</v>
      </c>
      <c r="R338">
        <f t="shared" ca="1" si="118"/>
        <v>82772.854932540242</v>
      </c>
      <c r="S338">
        <f t="shared" ca="1" si="119"/>
        <v>25566.617782015121</v>
      </c>
      <c r="T338">
        <f t="shared" ca="1" si="120"/>
        <v>502424.7344044015</v>
      </c>
      <c r="U338">
        <f t="shared" ca="1" si="121"/>
        <v>336255.29351537186</v>
      </c>
      <c r="V338">
        <f t="shared" ca="1" si="122"/>
        <v>166169.44088902965</v>
      </c>
      <c r="X338" s="4">
        <f ca="1">IF(Table2[[#This Row],[Gnder]]="men",1,0)</f>
        <v>0</v>
      </c>
      <c r="Y338" s="5">
        <f ca="1">IF(Table2[[#This Row],[Gnder]]="women",1,0)</f>
        <v>1</v>
      </c>
      <c r="Z338" s="5"/>
      <c r="AA338" s="6"/>
      <c r="AB338" s="5"/>
      <c r="AC338" s="4">
        <f ca="1">IF(Table2[[#This Row],[field of work]]="teaching",1,0)</f>
        <v>1</v>
      </c>
      <c r="AD338" s="5">
        <f ca="1">IF(Table2[[#This Row],[field of work]]="health",1,0)</f>
        <v>0</v>
      </c>
      <c r="AE338" s="5">
        <f ca="1">IF(Table2[[#This Row],[field of work]]="IT",1,0)</f>
        <v>0</v>
      </c>
      <c r="AF338" s="5">
        <f ca="1">IF(Table2[[#This Row],[field of work]]="agriculture",1,0)</f>
        <v>0</v>
      </c>
      <c r="AG338" s="5">
        <f ca="1">IF(Table2[[#This Row],[field of work]]="contruction",1,0)</f>
        <v>0</v>
      </c>
      <c r="AH338" s="5">
        <f ca="1">IF(Table2[[#This Row],[field of work]]="genral work",1,0)</f>
        <v>0</v>
      </c>
      <c r="AI338" s="5"/>
      <c r="AJ338" s="5"/>
      <c r="AK338" s="5"/>
      <c r="AL338" s="5"/>
      <c r="AM338" s="5"/>
      <c r="AN338" s="6"/>
      <c r="AP338" s="16">
        <f t="shared" ca="1" si="137"/>
        <v>36249.058311193177</v>
      </c>
      <c r="AQ338" s="6"/>
      <c r="AR338" s="4">
        <f ca="1">IF(Table2[[#This Row],[Value of a person]]&gt;$AS$6,1,0)</f>
        <v>1</v>
      </c>
      <c r="AS338" s="5"/>
      <c r="AT338" s="5"/>
      <c r="AU338" s="6"/>
      <c r="AV338" s="23">
        <f ca="1">Table2[[#This Row],[Mortage left]]/Table2[[#This Row],[Value of house]]</f>
        <v>0.58097843155314977</v>
      </c>
      <c r="AW338" s="5">
        <f t="shared" ca="1" si="138"/>
        <v>0</v>
      </c>
      <c r="AX338" s="5"/>
      <c r="AY338" s="5"/>
      <c r="AZ338" s="4">
        <f ca="1">IF(Table2[[#This Row],[Area ]]="Area 1",Table2[[#This Row],[income]],0)</f>
        <v>0</v>
      </c>
      <c r="BA338" s="5">
        <f ca="1">IF(Table2[[#This Row],[Area ]]="Area 2",Table2[[#This Row],[income]],0)</f>
        <v>0</v>
      </c>
      <c r="BB338" s="5">
        <f ca="1">IF(Table2[[#This Row],[Area ]]="Area 3",Table2[[#This Row],[income]],0)</f>
        <v>0</v>
      </c>
      <c r="BC338" s="5">
        <f ca="1">IF(Table2[[#This Row],[Area ]]="Area 4",Table2[[#This Row],[income]],0)</f>
        <v>0</v>
      </c>
      <c r="BD338" s="5">
        <f ca="1">IF(Table2[[#This Row],[Area ]]="Area 5",Table2[[#This Row],[income]],0)</f>
        <v>0</v>
      </c>
      <c r="BE338" s="5">
        <f ca="1">IF(Table2[[#This Row],[Area ]]="Area 6",Table2[[#This Row],[income]],0)</f>
        <v>0</v>
      </c>
      <c r="BF338" s="5">
        <f ca="1">IF(Table2[[#This Row],[Area ]]="Area 7",Table2[[#This Row],[income]],0)</f>
        <v>0</v>
      </c>
      <c r="BG338" s="5">
        <f ca="1">IF(Table2[[#This Row],[Area ]]="Area 8",Table2[[#This Row],[income]],0)</f>
        <v>0</v>
      </c>
      <c r="BH338" s="5">
        <f ca="1">IF(Table2[[#This Row],[Area ]]="Area 9",Table2[[#This Row],[income]],0)</f>
        <v>0</v>
      </c>
      <c r="BI338" s="5">
        <f ca="1">IF(Table2[[#This Row],[Area ]]="Area 10",Table2[[#This Row],[income]],0)</f>
        <v>0</v>
      </c>
      <c r="BJ338" s="5">
        <f ca="1">IF(Table2[[#This Row],[Area ]]="Area 6",Table2[[#This Row],[income]],0)</f>
        <v>0</v>
      </c>
      <c r="BK338" s="5">
        <f ca="1">IF(Table2[[#This Row],[Area ]]="Area 12",Table2[[#This Row],[income]],0)</f>
        <v>0</v>
      </c>
      <c r="BL338" s="5">
        <f ca="1">IF(Table2[[#This Row],[Area ]]="Area 13",Table2[[#This Row],[income]],0)</f>
        <v>0</v>
      </c>
      <c r="BM338" s="6">
        <f ca="1">IF(Table2[[#This Row],[Area ]]="Area 14",Table2[[#This Row],[income]],0)</f>
        <v>0</v>
      </c>
      <c r="BN338" s="4">
        <f ca="1">IF(Table2[[#This Row],[field of work]]="teaching",Table2[[#This Row],[income]],0)</f>
        <v>80872</v>
      </c>
      <c r="BO338" s="5">
        <f ca="1">IF(Table2[[#This Row],[field of work]]="health",Table2[[#This Row],[income]],0)</f>
        <v>0</v>
      </c>
      <c r="BP338" s="5">
        <f ca="1">IF(Table2[[#This Row],[field of work]]="IT",Table2[[#This Row],[income]],0)</f>
        <v>0</v>
      </c>
      <c r="BQ338" s="5">
        <f ca="1">IF(Table2[[#This Row],[field of work]]="agriculture",Table2[[#This Row],[income]],0)</f>
        <v>0</v>
      </c>
      <c r="BR338" s="5">
        <f ca="1">IF(Table2[[#This Row],[field of work]]="contruction",Table2[[#This Row],[income]],0)</f>
        <v>0</v>
      </c>
      <c r="BS338" s="6">
        <f ca="1">IF(Table2[[#This Row],[field of work]]="genral work",Table2[[#This Row],[income]],0)</f>
        <v>0</v>
      </c>
      <c r="BU338" s="4">
        <f ca="1">IF(Table2[[#This Row],[value of debts]]&gt;Table2[[#This Row],[income]],1,0)</f>
        <v>1</v>
      </c>
      <c r="BV338" s="6"/>
      <c r="BX338" s="4">
        <f ca="1">IF(Table2[[#This Row],[Net worth of person]]&gt;$BY$6,Table2[[#This Row],[age]],0)</f>
        <v>28</v>
      </c>
      <c r="BY338" s="6"/>
    </row>
    <row r="339" spans="2:77" x14ac:dyDescent="0.3">
      <c r="B339">
        <f t="shared" ca="1" si="124"/>
        <v>2</v>
      </c>
      <c r="C339" t="str">
        <f t="shared" ca="1" si="123"/>
        <v>women</v>
      </c>
      <c r="D339">
        <f t="shared" ca="1" si="125"/>
        <v>35</v>
      </c>
      <c r="E339">
        <f t="shared" ca="1" si="126"/>
        <v>5</v>
      </c>
      <c r="F339" t="str">
        <f t="shared" ca="1" si="127"/>
        <v>agriculture</v>
      </c>
      <c r="G339">
        <f t="shared" ca="1" si="128"/>
        <v>4</v>
      </c>
      <c r="H339">
        <f t="shared" ca="1" si="129"/>
        <v>0</v>
      </c>
      <c r="I339">
        <f t="shared" ca="1" si="130"/>
        <v>2</v>
      </c>
      <c r="J339">
        <f t="shared" ca="1" si="131"/>
        <v>1</v>
      </c>
      <c r="K339">
        <f t="shared" ca="1" si="132"/>
        <v>38989</v>
      </c>
      <c r="L339">
        <f t="shared" ca="1" si="133"/>
        <v>7</v>
      </c>
      <c r="M339" t="str">
        <f t="shared" ca="1" si="134"/>
        <v>Area 7</v>
      </c>
      <c r="N339">
        <f t="shared" ca="1" si="116"/>
        <v>233934</v>
      </c>
      <c r="O339">
        <f t="shared" ca="1" si="135"/>
        <v>53582.702133327686</v>
      </c>
      <c r="P339">
        <f t="shared" ca="1" si="117"/>
        <v>35059.43911814977</v>
      </c>
      <c r="Q339">
        <f t="shared" ca="1" si="136"/>
        <v>15297</v>
      </c>
      <c r="R339">
        <f t="shared" ca="1" si="118"/>
        <v>62499.795039746881</v>
      </c>
      <c r="S339">
        <f t="shared" ca="1" si="119"/>
        <v>1569.425544067205</v>
      </c>
      <c r="T339">
        <f t="shared" ca="1" si="120"/>
        <v>270562.86466221698</v>
      </c>
      <c r="U339">
        <f t="shared" ca="1" si="121"/>
        <v>131379.49717307457</v>
      </c>
      <c r="V339">
        <f t="shared" ca="1" si="122"/>
        <v>139183.3674891424</v>
      </c>
      <c r="X339" s="4">
        <f ca="1">IF(Table2[[#This Row],[Gnder]]="men",1,0)</f>
        <v>0</v>
      </c>
      <c r="Y339" s="5">
        <f ca="1">IF(Table2[[#This Row],[Gnder]]="women",1,0)</f>
        <v>1</v>
      </c>
      <c r="Z339" s="5"/>
      <c r="AA339" s="6"/>
      <c r="AB339" s="5"/>
      <c r="AC339" s="4">
        <f ca="1">IF(Table2[[#This Row],[field of work]]="teaching",1,0)</f>
        <v>0</v>
      </c>
      <c r="AD339" s="5">
        <f ca="1">IF(Table2[[#This Row],[field of work]]="health",1,0)</f>
        <v>0</v>
      </c>
      <c r="AE339" s="5">
        <f ca="1">IF(Table2[[#This Row],[field of work]]="IT",1,0)</f>
        <v>0</v>
      </c>
      <c r="AF339" s="5">
        <f ca="1">IF(Table2[[#This Row],[field of work]]="agriculture",1,0)</f>
        <v>1</v>
      </c>
      <c r="AG339" s="5">
        <f ca="1">IF(Table2[[#This Row],[field of work]]="contruction",1,0)</f>
        <v>0</v>
      </c>
      <c r="AH339" s="5">
        <f ca="1">IF(Table2[[#This Row],[field of work]]="genral work",1,0)</f>
        <v>0</v>
      </c>
      <c r="AI339" s="5"/>
      <c r="AJ339" s="5"/>
      <c r="AK339" s="5"/>
      <c r="AL339" s="5"/>
      <c r="AM339" s="5"/>
      <c r="AN339" s="6"/>
      <c r="AP339" s="16">
        <f t="shared" ca="1" si="137"/>
        <v>35059.43911814977</v>
      </c>
      <c r="AQ339" s="6"/>
      <c r="AR339" s="4">
        <f ca="1">IF(Table2[[#This Row],[Value of a person]]&gt;$AS$6,1,0)</f>
        <v>1</v>
      </c>
      <c r="AS339" s="5"/>
      <c r="AT339" s="5"/>
      <c r="AU339" s="6"/>
      <c r="AV339" s="23">
        <f ca="1">Table2[[#This Row],[Mortage left]]/Table2[[#This Row],[Value of house]]</f>
        <v>0.22905051054283554</v>
      </c>
      <c r="AW339" s="5">
        <f t="shared" ca="1" si="138"/>
        <v>1</v>
      </c>
      <c r="AX339" s="5"/>
      <c r="AY339" s="5"/>
      <c r="AZ339" s="4">
        <f ca="1">IF(Table2[[#This Row],[Area ]]="Area 1",Table2[[#This Row],[income]],0)</f>
        <v>0</v>
      </c>
      <c r="BA339" s="5">
        <f ca="1">IF(Table2[[#This Row],[Area ]]="Area 2",Table2[[#This Row],[income]],0)</f>
        <v>0</v>
      </c>
      <c r="BB339" s="5">
        <f ca="1">IF(Table2[[#This Row],[Area ]]="Area 3",Table2[[#This Row],[income]],0)</f>
        <v>0</v>
      </c>
      <c r="BC339" s="5">
        <f ca="1">IF(Table2[[#This Row],[Area ]]="Area 4",Table2[[#This Row],[income]],0)</f>
        <v>0</v>
      </c>
      <c r="BD339" s="5">
        <f ca="1">IF(Table2[[#This Row],[Area ]]="Area 5",Table2[[#This Row],[income]],0)</f>
        <v>0</v>
      </c>
      <c r="BE339" s="5">
        <f ca="1">IF(Table2[[#This Row],[Area ]]="Area 6",Table2[[#This Row],[income]],0)</f>
        <v>0</v>
      </c>
      <c r="BF339" s="5">
        <f ca="1">IF(Table2[[#This Row],[Area ]]="Area 7",Table2[[#This Row],[income]],0)</f>
        <v>38989</v>
      </c>
      <c r="BG339" s="5">
        <f ca="1">IF(Table2[[#This Row],[Area ]]="Area 8",Table2[[#This Row],[income]],0)</f>
        <v>0</v>
      </c>
      <c r="BH339" s="5">
        <f ca="1">IF(Table2[[#This Row],[Area ]]="Area 9",Table2[[#This Row],[income]],0)</f>
        <v>0</v>
      </c>
      <c r="BI339" s="5">
        <f ca="1">IF(Table2[[#This Row],[Area ]]="Area 10",Table2[[#This Row],[income]],0)</f>
        <v>0</v>
      </c>
      <c r="BJ339" s="5">
        <f ca="1">IF(Table2[[#This Row],[Area ]]="Area 6",Table2[[#This Row],[income]],0)</f>
        <v>0</v>
      </c>
      <c r="BK339" s="5">
        <f ca="1">IF(Table2[[#This Row],[Area ]]="Area 12",Table2[[#This Row],[income]],0)</f>
        <v>0</v>
      </c>
      <c r="BL339" s="5">
        <f ca="1">IF(Table2[[#This Row],[Area ]]="Area 13",Table2[[#This Row],[income]],0)</f>
        <v>0</v>
      </c>
      <c r="BM339" s="6">
        <f ca="1">IF(Table2[[#This Row],[Area ]]="Area 14",Table2[[#This Row],[income]],0)</f>
        <v>0</v>
      </c>
      <c r="BN339" s="4">
        <f ca="1">IF(Table2[[#This Row],[field of work]]="teaching",Table2[[#This Row],[income]],0)</f>
        <v>0</v>
      </c>
      <c r="BO339" s="5">
        <f ca="1">IF(Table2[[#This Row],[field of work]]="health",Table2[[#This Row],[income]],0)</f>
        <v>0</v>
      </c>
      <c r="BP339" s="5">
        <f ca="1">IF(Table2[[#This Row],[field of work]]="IT",Table2[[#This Row],[income]],0)</f>
        <v>0</v>
      </c>
      <c r="BQ339" s="5">
        <f ca="1">IF(Table2[[#This Row],[field of work]]="agriculture",Table2[[#This Row],[income]],0)</f>
        <v>38989</v>
      </c>
      <c r="BR339" s="5">
        <f ca="1">IF(Table2[[#This Row],[field of work]]="contruction",Table2[[#This Row],[income]],0)</f>
        <v>0</v>
      </c>
      <c r="BS339" s="6">
        <f ca="1">IF(Table2[[#This Row],[field of work]]="genral work",Table2[[#This Row],[income]],0)</f>
        <v>0</v>
      </c>
      <c r="BU339" s="4">
        <f ca="1">IF(Table2[[#This Row],[value of debts]]&gt;Table2[[#This Row],[income]],1,0)</f>
        <v>1</v>
      </c>
      <c r="BV339" s="6"/>
      <c r="BX339" s="4">
        <f ca="1">IF(Table2[[#This Row],[Net worth of person]]&gt;$BY$6,Table2[[#This Row],[age]],0)</f>
        <v>35</v>
      </c>
      <c r="BY339" s="6"/>
    </row>
    <row r="340" spans="2:77" x14ac:dyDescent="0.3">
      <c r="B340">
        <f t="shared" ca="1" si="124"/>
        <v>1</v>
      </c>
      <c r="C340" t="str">
        <f t="shared" ca="1" si="123"/>
        <v>men</v>
      </c>
      <c r="D340">
        <f t="shared" ca="1" si="125"/>
        <v>25</v>
      </c>
      <c r="E340">
        <f t="shared" ca="1" si="126"/>
        <v>1</v>
      </c>
      <c r="F340" t="str">
        <f t="shared" ca="1" si="127"/>
        <v>health</v>
      </c>
      <c r="G340">
        <f t="shared" ca="1" si="128"/>
        <v>3</v>
      </c>
      <c r="H340">
        <f t="shared" ca="1" si="129"/>
        <v>0</v>
      </c>
      <c r="I340">
        <f t="shared" ca="1" si="130"/>
        <v>1</v>
      </c>
      <c r="J340">
        <f t="shared" ca="1" si="131"/>
        <v>3</v>
      </c>
      <c r="K340">
        <f t="shared" ca="1" si="132"/>
        <v>44672</v>
      </c>
      <c r="L340">
        <f t="shared" ca="1" si="133"/>
        <v>4</v>
      </c>
      <c r="M340" t="str">
        <f t="shared" ca="1" si="134"/>
        <v>Area 4</v>
      </c>
      <c r="N340">
        <f t="shared" ca="1" si="116"/>
        <v>268032</v>
      </c>
      <c r="O340">
        <f t="shared" ca="1" si="135"/>
        <v>29312.085470430662</v>
      </c>
      <c r="P340">
        <f t="shared" ca="1" si="117"/>
        <v>19104.968842564631</v>
      </c>
      <c r="Q340">
        <f t="shared" ca="1" si="136"/>
        <v>7446</v>
      </c>
      <c r="R340">
        <f t="shared" ca="1" si="118"/>
        <v>51711.695163510973</v>
      </c>
      <c r="S340">
        <f t="shared" ca="1" si="119"/>
        <v>24264.874572420125</v>
      </c>
      <c r="T340">
        <f t="shared" ca="1" si="120"/>
        <v>311401.84341498476</v>
      </c>
      <c r="U340">
        <f t="shared" ca="1" si="121"/>
        <v>88469.780633941642</v>
      </c>
      <c r="V340">
        <f t="shared" ca="1" si="122"/>
        <v>222932.06278104312</v>
      </c>
      <c r="X340" s="4">
        <f ca="1">IF(Table2[[#This Row],[Gnder]]="men",1,0)</f>
        <v>1</v>
      </c>
      <c r="Y340" s="5">
        <f ca="1">IF(Table2[[#This Row],[Gnder]]="women",1,0)</f>
        <v>0</v>
      </c>
      <c r="Z340" s="5"/>
      <c r="AA340" s="6"/>
      <c r="AB340" s="5"/>
      <c r="AC340" s="4">
        <f ca="1">IF(Table2[[#This Row],[field of work]]="teaching",1,0)</f>
        <v>0</v>
      </c>
      <c r="AD340" s="5">
        <f ca="1">IF(Table2[[#This Row],[field of work]]="health",1,0)</f>
        <v>1</v>
      </c>
      <c r="AE340" s="5">
        <f ca="1">IF(Table2[[#This Row],[field of work]]="IT",1,0)</f>
        <v>0</v>
      </c>
      <c r="AF340" s="5">
        <f ca="1">IF(Table2[[#This Row],[field of work]]="agriculture",1,0)</f>
        <v>0</v>
      </c>
      <c r="AG340" s="5">
        <f ca="1">IF(Table2[[#This Row],[field of work]]="contruction",1,0)</f>
        <v>0</v>
      </c>
      <c r="AH340" s="5">
        <f ca="1">IF(Table2[[#This Row],[field of work]]="genral work",1,0)</f>
        <v>0</v>
      </c>
      <c r="AI340" s="5"/>
      <c r="AJ340" s="5"/>
      <c r="AK340" s="5"/>
      <c r="AL340" s="5"/>
      <c r="AM340" s="5"/>
      <c r="AN340" s="6"/>
      <c r="AP340" s="16">
        <f t="shared" ca="1" si="137"/>
        <v>6368.3229475215439</v>
      </c>
      <c r="AQ340" s="6"/>
      <c r="AR340" s="4">
        <f ca="1">IF(Table2[[#This Row],[Value of a person]]&gt;$AS$6,1,0)</f>
        <v>1</v>
      </c>
      <c r="AS340" s="5"/>
      <c r="AT340" s="5"/>
      <c r="AU340" s="6"/>
      <c r="AV340" s="23">
        <f ca="1">Table2[[#This Row],[Mortage left]]/Table2[[#This Row],[Value of house]]</f>
        <v>0.10936039529022901</v>
      </c>
      <c r="AW340" s="5">
        <f t="shared" ca="1" si="138"/>
        <v>1</v>
      </c>
      <c r="AX340" s="5"/>
      <c r="AY340" s="5"/>
      <c r="AZ340" s="4">
        <f ca="1">IF(Table2[[#This Row],[Area ]]="Area 1",Table2[[#This Row],[income]],0)</f>
        <v>0</v>
      </c>
      <c r="BA340" s="5">
        <f ca="1">IF(Table2[[#This Row],[Area ]]="Area 2",Table2[[#This Row],[income]],0)</f>
        <v>0</v>
      </c>
      <c r="BB340" s="5">
        <f ca="1">IF(Table2[[#This Row],[Area ]]="Area 3",Table2[[#This Row],[income]],0)</f>
        <v>0</v>
      </c>
      <c r="BC340" s="5">
        <f ca="1">IF(Table2[[#This Row],[Area ]]="Area 4",Table2[[#This Row],[income]],0)</f>
        <v>44672</v>
      </c>
      <c r="BD340" s="5">
        <f ca="1">IF(Table2[[#This Row],[Area ]]="Area 5",Table2[[#This Row],[income]],0)</f>
        <v>0</v>
      </c>
      <c r="BE340" s="5">
        <f ca="1">IF(Table2[[#This Row],[Area ]]="Area 6",Table2[[#This Row],[income]],0)</f>
        <v>0</v>
      </c>
      <c r="BF340" s="5">
        <f ca="1">IF(Table2[[#This Row],[Area ]]="Area 7",Table2[[#This Row],[income]],0)</f>
        <v>0</v>
      </c>
      <c r="BG340" s="5">
        <f ca="1">IF(Table2[[#This Row],[Area ]]="Area 8",Table2[[#This Row],[income]],0)</f>
        <v>0</v>
      </c>
      <c r="BH340" s="5">
        <f ca="1">IF(Table2[[#This Row],[Area ]]="Area 9",Table2[[#This Row],[income]],0)</f>
        <v>0</v>
      </c>
      <c r="BI340" s="5">
        <f ca="1">IF(Table2[[#This Row],[Area ]]="Area 10",Table2[[#This Row],[income]],0)</f>
        <v>0</v>
      </c>
      <c r="BJ340" s="5">
        <f ca="1">IF(Table2[[#This Row],[Area ]]="Area 6",Table2[[#This Row],[income]],0)</f>
        <v>0</v>
      </c>
      <c r="BK340" s="5">
        <f ca="1">IF(Table2[[#This Row],[Area ]]="Area 12",Table2[[#This Row],[income]],0)</f>
        <v>0</v>
      </c>
      <c r="BL340" s="5">
        <f ca="1">IF(Table2[[#This Row],[Area ]]="Area 13",Table2[[#This Row],[income]],0)</f>
        <v>0</v>
      </c>
      <c r="BM340" s="6">
        <f ca="1">IF(Table2[[#This Row],[Area ]]="Area 14",Table2[[#This Row],[income]],0)</f>
        <v>0</v>
      </c>
      <c r="BN340" s="4">
        <f ca="1">IF(Table2[[#This Row],[field of work]]="teaching",Table2[[#This Row],[income]],0)</f>
        <v>0</v>
      </c>
      <c r="BO340" s="5">
        <f ca="1">IF(Table2[[#This Row],[field of work]]="health",Table2[[#This Row],[income]],0)</f>
        <v>44672</v>
      </c>
      <c r="BP340" s="5">
        <f ca="1">IF(Table2[[#This Row],[field of work]]="IT",Table2[[#This Row],[income]],0)</f>
        <v>0</v>
      </c>
      <c r="BQ340" s="5">
        <f ca="1">IF(Table2[[#This Row],[field of work]]="agriculture",Table2[[#This Row],[income]],0)</f>
        <v>0</v>
      </c>
      <c r="BR340" s="5">
        <f ca="1">IF(Table2[[#This Row],[field of work]]="contruction",Table2[[#This Row],[income]],0)</f>
        <v>0</v>
      </c>
      <c r="BS340" s="6">
        <f ca="1">IF(Table2[[#This Row],[field of work]]="genral work",Table2[[#This Row],[income]],0)</f>
        <v>0</v>
      </c>
      <c r="BU340" s="4">
        <f ca="1">IF(Table2[[#This Row],[value of debts]]&gt;Table2[[#This Row],[income]],1,0)</f>
        <v>1</v>
      </c>
      <c r="BV340" s="6"/>
      <c r="BX340" s="4">
        <f ca="1">IF(Table2[[#This Row],[Net worth of person]]&gt;$BY$6,Table2[[#This Row],[age]],0)</f>
        <v>25</v>
      </c>
      <c r="BY340" s="6"/>
    </row>
    <row r="341" spans="2:77" x14ac:dyDescent="0.3">
      <c r="B341">
        <f t="shared" ca="1" si="124"/>
        <v>1</v>
      </c>
      <c r="C341" t="str">
        <f t="shared" ca="1" si="123"/>
        <v>men</v>
      </c>
      <c r="D341">
        <f t="shared" ca="1" si="125"/>
        <v>25</v>
      </c>
      <c r="E341">
        <f t="shared" ca="1" si="126"/>
        <v>2</v>
      </c>
      <c r="F341" t="str">
        <f t="shared" ca="1" si="127"/>
        <v>IT</v>
      </c>
      <c r="G341">
        <f t="shared" ca="1" si="128"/>
        <v>4</v>
      </c>
      <c r="H341">
        <f t="shared" ca="1" si="129"/>
        <v>0</v>
      </c>
      <c r="I341">
        <f t="shared" ca="1" si="130"/>
        <v>3</v>
      </c>
      <c r="J341">
        <f t="shared" ca="1" si="131"/>
        <v>2</v>
      </c>
      <c r="K341">
        <f t="shared" ca="1" si="132"/>
        <v>70260</v>
      </c>
      <c r="L341">
        <f t="shared" ca="1" si="133"/>
        <v>10</v>
      </c>
      <c r="M341" t="str">
        <f t="shared" ca="1" si="134"/>
        <v>Area 10</v>
      </c>
      <c r="N341">
        <f t="shared" ca="1" si="116"/>
        <v>421560</v>
      </c>
      <c r="O341">
        <f t="shared" ca="1" si="135"/>
        <v>230881.61142840332</v>
      </c>
      <c r="P341">
        <f t="shared" ca="1" si="117"/>
        <v>16247.667145207975</v>
      </c>
      <c r="Q341">
        <f t="shared" ca="1" si="136"/>
        <v>5262</v>
      </c>
      <c r="R341">
        <f t="shared" ca="1" si="118"/>
        <v>84468.378435119579</v>
      </c>
      <c r="S341">
        <f t="shared" ca="1" si="119"/>
        <v>12299.301323677217</v>
      </c>
      <c r="T341">
        <f t="shared" ca="1" si="120"/>
        <v>450106.96846888523</v>
      </c>
      <c r="U341">
        <f t="shared" ca="1" si="121"/>
        <v>320611.98986352293</v>
      </c>
      <c r="V341">
        <f t="shared" ca="1" si="122"/>
        <v>129494.9786053623</v>
      </c>
      <c r="X341" s="4">
        <f ca="1">IF(Table2[[#This Row],[Gnder]]="men",1,0)</f>
        <v>1</v>
      </c>
      <c r="Y341" s="5">
        <f ca="1">IF(Table2[[#This Row],[Gnder]]="women",1,0)</f>
        <v>0</v>
      </c>
      <c r="Z341" s="5"/>
      <c r="AA341" s="6"/>
      <c r="AB341" s="5"/>
      <c r="AC341" s="4">
        <f ca="1">IF(Table2[[#This Row],[field of work]]="teaching",1,0)</f>
        <v>0</v>
      </c>
      <c r="AD341" s="5">
        <f ca="1">IF(Table2[[#This Row],[field of work]]="health",1,0)</f>
        <v>0</v>
      </c>
      <c r="AE341" s="5">
        <f ca="1">IF(Table2[[#This Row],[field of work]]="IT",1,0)</f>
        <v>1</v>
      </c>
      <c r="AF341" s="5">
        <f ca="1">IF(Table2[[#This Row],[field of work]]="agriculture",1,0)</f>
        <v>0</v>
      </c>
      <c r="AG341" s="5">
        <f ca="1">IF(Table2[[#This Row],[field of work]]="contruction",1,0)</f>
        <v>0</v>
      </c>
      <c r="AH341" s="5">
        <f ca="1">IF(Table2[[#This Row],[field of work]]="genral work",1,0)</f>
        <v>0</v>
      </c>
      <c r="AI341" s="5"/>
      <c r="AJ341" s="5"/>
      <c r="AK341" s="5"/>
      <c r="AL341" s="5"/>
      <c r="AM341" s="5"/>
      <c r="AN341" s="6"/>
      <c r="AP341" s="16">
        <f t="shared" ca="1" si="137"/>
        <v>8123.8335726039877</v>
      </c>
      <c r="AQ341" s="6"/>
      <c r="AR341" s="4">
        <f ca="1">IF(Table2[[#This Row],[Value of a person]]&gt;$AS$6,1,0)</f>
        <v>1</v>
      </c>
      <c r="AS341" s="5"/>
      <c r="AT341" s="5"/>
      <c r="AU341" s="6"/>
      <c r="AV341" s="23">
        <f ca="1">Table2[[#This Row],[Mortage left]]/Table2[[#This Row],[Value of house]]</f>
        <v>0.54768386808141978</v>
      </c>
      <c r="AW341" s="5">
        <f t="shared" ca="1" si="138"/>
        <v>0</v>
      </c>
      <c r="AX341" s="5"/>
      <c r="AY341" s="5"/>
      <c r="AZ341" s="4">
        <f ca="1">IF(Table2[[#This Row],[Area ]]="Area 1",Table2[[#This Row],[income]],0)</f>
        <v>0</v>
      </c>
      <c r="BA341" s="5">
        <f ca="1">IF(Table2[[#This Row],[Area ]]="Area 2",Table2[[#This Row],[income]],0)</f>
        <v>0</v>
      </c>
      <c r="BB341" s="5">
        <f ca="1">IF(Table2[[#This Row],[Area ]]="Area 3",Table2[[#This Row],[income]],0)</f>
        <v>0</v>
      </c>
      <c r="BC341" s="5">
        <f ca="1">IF(Table2[[#This Row],[Area ]]="Area 4",Table2[[#This Row],[income]],0)</f>
        <v>0</v>
      </c>
      <c r="BD341" s="5">
        <f ca="1">IF(Table2[[#This Row],[Area ]]="Area 5",Table2[[#This Row],[income]],0)</f>
        <v>0</v>
      </c>
      <c r="BE341" s="5">
        <f ca="1">IF(Table2[[#This Row],[Area ]]="Area 6",Table2[[#This Row],[income]],0)</f>
        <v>0</v>
      </c>
      <c r="BF341" s="5">
        <f ca="1">IF(Table2[[#This Row],[Area ]]="Area 7",Table2[[#This Row],[income]],0)</f>
        <v>0</v>
      </c>
      <c r="BG341" s="5">
        <f ca="1">IF(Table2[[#This Row],[Area ]]="Area 8",Table2[[#This Row],[income]],0)</f>
        <v>0</v>
      </c>
      <c r="BH341" s="5">
        <f ca="1">IF(Table2[[#This Row],[Area ]]="Area 9",Table2[[#This Row],[income]],0)</f>
        <v>0</v>
      </c>
      <c r="BI341" s="5">
        <f ca="1">IF(Table2[[#This Row],[Area ]]="Area 10",Table2[[#This Row],[income]],0)</f>
        <v>70260</v>
      </c>
      <c r="BJ341" s="5">
        <f ca="1">IF(Table2[[#This Row],[Area ]]="Area 6",Table2[[#This Row],[income]],0)</f>
        <v>0</v>
      </c>
      <c r="BK341" s="5">
        <f ca="1">IF(Table2[[#This Row],[Area ]]="Area 12",Table2[[#This Row],[income]],0)</f>
        <v>0</v>
      </c>
      <c r="BL341" s="5">
        <f ca="1">IF(Table2[[#This Row],[Area ]]="Area 13",Table2[[#This Row],[income]],0)</f>
        <v>0</v>
      </c>
      <c r="BM341" s="6">
        <f ca="1">IF(Table2[[#This Row],[Area ]]="Area 14",Table2[[#This Row],[income]],0)</f>
        <v>0</v>
      </c>
      <c r="BN341" s="4">
        <f ca="1">IF(Table2[[#This Row],[field of work]]="teaching",Table2[[#This Row],[income]],0)</f>
        <v>0</v>
      </c>
      <c r="BO341" s="5">
        <f ca="1">IF(Table2[[#This Row],[field of work]]="health",Table2[[#This Row],[income]],0)</f>
        <v>0</v>
      </c>
      <c r="BP341" s="5">
        <f ca="1">IF(Table2[[#This Row],[field of work]]="IT",Table2[[#This Row],[income]],0)</f>
        <v>70260</v>
      </c>
      <c r="BQ341" s="5">
        <f ca="1">IF(Table2[[#This Row],[field of work]]="agriculture",Table2[[#This Row],[income]],0)</f>
        <v>0</v>
      </c>
      <c r="BR341" s="5">
        <f ca="1">IF(Table2[[#This Row],[field of work]]="contruction",Table2[[#This Row],[income]],0)</f>
        <v>0</v>
      </c>
      <c r="BS341" s="6">
        <f ca="1">IF(Table2[[#This Row],[field of work]]="genral work",Table2[[#This Row],[income]],0)</f>
        <v>0</v>
      </c>
      <c r="BU341" s="4">
        <f ca="1">IF(Table2[[#This Row],[value of debts]]&gt;Table2[[#This Row],[income]],1,0)</f>
        <v>1</v>
      </c>
      <c r="BV341" s="6"/>
      <c r="BX341" s="4">
        <f ca="1">IF(Table2[[#This Row],[Net worth of person]]&gt;$BY$6,Table2[[#This Row],[age]],0)</f>
        <v>25</v>
      </c>
      <c r="BY341" s="6"/>
    </row>
    <row r="342" spans="2:77" x14ac:dyDescent="0.3">
      <c r="B342">
        <f t="shared" ca="1" si="124"/>
        <v>1</v>
      </c>
      <c r="C342" t="str">
        <f t="shared" ca="1" si="123"/>
        <v>men</v>
      </c>
      <c r="D342">
        <f t="shared" ca="1" si="125"/>
        <v>42</v>
      </c>
      <c r="E342">
        <f t="shared" ca="1" si="126"/>
        <v>1</v>
      </c>
      <c r="F342" t="str">
        <f t="shared" ca="1" si="127"/>
        <v>health</v>
      </c>
      <c r="G342">
        <f t="shared" ca="1" si="128"/>
        <v>5</v>
      </c>
      <c r="H342">
        <f t="shared" ca="1" si="129"/>
        <v>0</v>
      </c>
      <c r="I342">
        <f t="shared" ca="1" si="130"/>
        <v>1</v>
      </c>
      <c r="J342">
        <f t="shared" ca="1" si="131"/>
        <v>2</v>
      </c>
      <c r="K342">
        <f t="shared" ca="1" si="132"/>
        <v>70940</v>
      </c>
      <c r="L342">
        <f t="shared" ca="1" si="133"/>
        <v>11</v>
      </c>
      <c r="M342" t="str">
        <f t="shared" ca="1" si="134"/>
        <v>Area 11</v>
      </c>
      <c r="N342">
        <f t="shared" ca="1" si="116"/>
        <v>354700</v>
      </c>
      <c r="O342">
        <f t="shared" ca="1" si="135"/>
        <v>300228.83128188067</v>
      </c>
      <c r="P342">
        <f t="shared" ca="1" si="117"/>
        <v>81728.830050719349</v>
      </c>
      <c r="Q342">
        <f t="shared" ca="1" si="136"/>
        <v>75389</v>
      </c>
      <c r="R342">
        <f t="shared" ca="1" si="118"/>
        <v>129113.69366174535</v>
      </c>
      <c r="S342">
        <f t="shared" ca="1" si="119"/>
        <v>3468.3809575413725</v>
      </c>
      <c r="T342">
        <f t="shared" ca="1" si="120"/>
        <v>439897.21100826067</v>
      </c>
      <c r="U342">
        <f t="shared" ca="1" si="121"/>
        <v>504731.52494362602</v>
      </c>
      <c r="V342">
        <f t="shared" ca="1" si="122"/>
        <v>-64834.313935365353</v>
      </c>
      <c r="X342" s="4">
        <f ca="1">IF(Table2[[#This Row],[Gnder]]="men",1,0)</f>
        <v>1</v>
      </c>
      <c r="Y342" s="5">
        <f ca="1">IF(Table2[[#This Row],[Gnder]]="women",1,0)</f>
        <v>0</v>
      </c>
      <c r="Z342" s="5"/>
      <c r="AA342" s="6"/>
      <c r="AB342" s="5"/>
      <c r="AC342" s="4">
        <f ca="1">IF(Table2[[#This Row],[field of work]]="teaching",1,0)</f>
        <v>0</v>
      </c>
      <c r="AD342" s="5">
        <f ca="1">IF(Table2[[#This Row],[field of work]]="health",1,0)</f>
        <v>1</v>
      </c>
      <c r="AE342" s="5">
        <f ca="1">IF(Table2[[#This Row],[field of work]]="IT",1,0)</f>
        <v>0</v>
      </c>
      <c r="AF342" s="5">
        <f ca="1">IF(Table2[[#This Row],[field of work]]="agriculture",1,0)</f>
        <v>0</v>
      </c>
      <c r="AG342" s="5">
        <f ca="1">IF(Table2[[#This Row],[field of work]]="contruction",1,0)</f>
        <v>0</v>
      </c>
      <c r="AH342" s="5">
        <f ca="1">IF(Table2[[#This Row],[field of work]]="genral work",1,0)</f>
        <v>0</v>
      </c>
      <c r="AI342" s="5"/>
      <c r="AJ342" s="5"/>
      <c r="AK342" s="5"/>
      <c r="AL342" s="5"/>
      <c r="AM342" s="5"/>
      <c r="AN342" s="6"/>
      <c r="AP342" s="16">
        <f t="shared" ca="1" si="137"/>
        <v>40864.415025359674</v>
      </c>
      <c r="AQ342" s="6"/>
      <c r="AR342" s="4">
        <f ca="1">IF(Table2[[#This Row],[Value of a person]]&gt;$AS$6,1,0)</f>
        <v>1</v>
      </c>
      <c r="AS342" s="5"/>
      <c r="AT342" s="5"/>
      <c r="AU342" s="6"/>
      <c r="AV342" s="23">
        <f ca="1">Table2[[#This Row],[Mortage left]]/Table2[[#This Row],[Value of house]]</f>
        <v>0.84643031091593091</v>
      </c>
      <c r="AW342" s="5">
        <f t="shared" ca="1" si="138"/>
        <v>0</v>
      </c>
      <c r="AX342" s="5"/>
      <c r="AY342" s="5"/>
      <c r="AZ342" s="4">
        <f ca="1">IF(Table2[[#This Row],[Area ]]="Area 1",Table2[[#This Row],[income]],0)</f>
        <v>0</v>
      </c>
      <c r="BA342" s="5">
        <f ca="1">IF(Table2[[#This Row],[Area ]]="Area 2",Table2[[#This Row],[income]],0)</f>
        <v>0</v>
      </c>
      <c r="BB342" s="5">
        <f ca="1">IF(Table2[[#This Row],[Area ]]="Area 3",Table2[[#This Row],[income]],0)</f>
        <v>0</v>
      </c>
      <c r="BC342" s="5">
        <f ca="1">IF(Table2[[#This Row],[Area ]]="Area 4",Table2[[#This Row],[income]],0)</f>
        <v>0</v>
      </c>
      <c r="BD342" s="5">
        <f ca="1">IF(Table2[[#This Row],[Area ]]="Area 5",Table2[[#This Row],[income]],0)</f>
        <v>0</v>
      </c>
      <c r="BE342" s="5">
        <f ca="1">IF(Table2[[#This Row],[Area ]]="Area 6",Table2[[#This Row],[income]],0)</f>
        <v>0</v>
      </c>
      <c r="BF342" s="5">
        <f ca="1">IF(Table2[[#This Row],[Area ]]="Area 7",Table2[[#This Row],[income]],0)</f>
        <v>0</v>
      </c>
      <c r="BG342" s="5">
        <f ca="1">IF(Table2[[#This Row],[Area ]]="Area 8",Table2[[#This Row],[income]],0)</f>
        <v>0</v>
      </c>
      <c r="BH342" s="5">
        <f ca="1">IF(Table2[[#This Row],[Area ]]="Area 9",Table2[[#This Row],[income]],0)</f>
        <v>0</v>
      </c>
      <c r="BI342" s="5">
        <f ca="1">IF(Table2[[#This Row],[Area ]]="Area 10",Table2[[#This Row],[income]],0)</f>
        <v>0</v>
      </c>
      <c r="BJ342" s="5">
        <f ca="1">IF(Table2[[#This Row],[Area ]]="Area 6",Table2[[#This Row],[income]],0)</f>
        <v>0</v>
      </c>
      <c r="BK342" s="5">
        <f ca="1">IF(Table2[[#This Row],[Area ]]="Area 12",Table2[[#This Row],[income]],0)</f>
        <v>0</v>
      </c>
      <c r="BL342" s="5">
        <f ca="1">IF(Table2[[#This Row],[Area ]]="Area 13",Table2[[#This Row],[income]],0)</f>
        <v>0</v>
      </c>
      <c r="BM342" s="6">
        <f ca="1">IF(Table2[[#This Row],[Area ]]="Area 14",Table2[[#This Row],[income]],0)</f>
        <v>0</v>
      </c>
      <c r="BN342" s="4">
        <f ca="1">IF(Table2[[#This Row],[field of work]]="teaching",Table2[[#This Row],[income]],0)</f>
        <v>0</v>
      </c>
      <c r="BO342" s="5">
        <f ca="1">IF(Table2[[#This Row],[field of work]]="health",Table2[[#This Row],[income]],0)</f>
        <v>70940</v>
      </c>
      <c r="BP342" s="5">
        <f ca="1">IF(Table2[[#This Row],[field of work]]="IT",Table2[[#This Row],[income]],0)</f>
        <v>0</v>
      </c>
      <c r="BQ342" s="5">
        <f ca="1">IF(Table2[[#This Row],[field of work]]="agriculture",Table2[[#This Row],[income]],0)</f>
        <v>0</v>
      </c>
      <c r="BR342" s="5">
        <f ca="1">IF(Table2[[#This Row],[field of work]]="contruction",Table2[[#This Row],[income]],0)</f>
        <v>0</v>
      </c>
      <c r="BS342" s="6">
        <f ca="1">IF(Table2[[#This Row],[field of work]]="genral work",Table2[[#This Row],[income]],0)</f>
        <v>0</v>
      </c>
      <c r="BU342" s="4">
        <f ca="1">IF(Table2[[#This Row],[value of debts]]&gt;Table2[[#This Row],[income]],1,0)</f>
        <v>1</v>
      </c>
      <c r="BV342" s="6"/>
      <c r="BX342" s="4">
        <f ca="1">IF(Table2[[#This Row],[Net worth of person]]&gt;$BY$6,Table2[[#This Row],[age]],0)</f>
        <v>0</v>
      </c>
      <c r="BY342" s="6"/>
    </row>
    <row r="343" spans="2:77" x14ac:dyDescent="0.3">
      <c r="B343">
        <f t="shared" ca="1" si="124"/>
        <v>2</v>
      </c>
      <c r="C343" t="str">
        <f t="shared" ca="1" si="123"/>
        <v>women</v>
      </c>
      <c r="D343">
        <f t="shared" ca="1" si="125"/>
        <v>44</v>
      </c>
      <c r="E343">
        <f t="shared" ca="1" si="126"/>
        <v>5</v>
      </c>
      <c r="F343" t="str">
        <f t="shared" ca="1" si="127"/>
        <v>agriculture</v>
      </c>
      <c r="G343">
        <f t="shared" ca="1" si="128"/>
        <v>5</v>
      </c>
      <c r="H343">
        <f t="shared" ca="1" si="129"/>
        <v>0</v>
      </c>
      <c r="I343">
        <f t="shared" ca="1" si="130"/>
        <v>1</v>
      </c>
      <c r="J343">
        <f t="shared" ca="1" si="131"/>
        <v>3</v>
      </c>
      <c r="K343">
        <f t="shared" ca="1" si="132"/>
        <v>41555</v>
      </c>
      <c r="L343">
        <f t="shared" ca="1" si="133"/>
        <v>1</v>
      </c>
      <c r="M343" t="str">
        <f t="shared" ca="1" si="134"/>
        <v>Area 1</v>
      </c>
      <c r="N343">
        <f t="shared" ca="1" si="116"/>
        <v>207775</v>
      </c>
      <c r="O343">
        <f t="shared" ca="1" si="135"/>
        <v>86087.564386948841</v>
      </c>
      <c r="P343">
        <f t="shared" ca="1" si="117"/>
        <v>45237.245509803928</v>
      </c>
      <c r="Q343">
        <f t="shared" ca="1" si="136"/>
        <v>38045</v>
      </c>
      <c r="R343">
        <f t="shared" ca="1" si="118"/>
        <v>45604.484881322518</v>
      </c>
      <c r="S343">
        <f t="shared" ca="1" si="119"/>
        <v>49803.316157353824</v>
      </c>
      <c r="T343">
        <f t="shared" ca="1" si="120"/>
        <v>302815.56166715774</v>
      </c>
      <c r="U343">
        <f t="shared" ca="1" si="121"/>
        <v>169737.04926827137</v>
      </c>
      <c r="V343">
        <f t="shared" ca="1" si="122"/>
        <v>133078.51239888638</v>
      </c>
      <c r="X343" s="4">
        <f ca="1">IF(Table2[[#This Row],[Gnder]]="men",1,0)</f>
        <v>0</v>
      </c>
      <c r="Y343" s="5">
        <f ca="1">IF(Table2[[#This Row],[Gnder]]="women",1,0)</f>
        <v>1</v>
      </c>
      <c r="Z343" s="5"/>
      <c r="AA343" s="6"/>
      <c r="AB343" s="5"/>
      <c r="AC343" s="4">
        <f ca="1">IF(Table2[[#This Row],[field of work]]="teaching",1,0)</f>
        <v>0</v>
      </c>
      <c r="AD343" s="5">
        <f ca="1">IF(Table2[[#This Row],[field of work]]="health",1,0)</f>
        <v>0</v>
      </c>
      <c r="AE343" s="5">
        <f ca="1">IF(Table2[[#This Row],[field of work]]="IT",1,0)</f>
        <v>0</v>
      </c>
      <c r="AF343" s="5">
        <f ca="1">IF(Table2[[#This Row],[field of work]]="agriculture",1,0)</f>
        <v>1</v>
      </c>
      <c r="AG343" s="5">
        <f ca="1">IF(Table2[[#This Row],[field of work]]="contruction",1,0)</f>
        <v>0</v>
      </c>
      <c r="AH343" s="5">
        <f ca="1">IF(Table2[[#This Row],[field of work]]="genral work",1,0)</f>
        <v>0</v>
      </c>
      <c r="AI343" s="5"/>
      <c r="AJ343" s="5"/>
      <c r="AK343" s="5"/>
      <c r="AL343" s="5"/>
      <c r="AM343" s="5"/>
      <c r="AN343" s="6"/>
      <c r="AP343" s="16">
        <f t="shared" ca="1" si="137"/>
        <v>15079.08183660131</v>
      </c>
      <c r="AQ343" s="6"/>
      <c r="AR343" s="4">
        <f ca="1">IF(Table2[[#This Row],[Value of a person]]&gt;$AS$6,1,0)</f>
        <v>1</v>
      </c>
      <c r="AS343" s="5"/>
      <c r="AT343" s="5"/>
      <c r="AU343" s="6"/>
      <c r="AV343" s="23">
        <f ca="1">Table2[[#This Row],[Mortage left]]/Table2[[#This Row],[Value of house]]</f>
        <v>0.41433071537455823</v>
      </c>
      <c r="AW343" s="5">
        <f t="shared" ca="1" si="138"/>
        <v>0</v>
      </c>
      <c r="AX343" s="5"/>
      <c r="AY343" s="5"/>
      <c r="AZ343" s="4">
        <f ca="1">IF(Table2[[#This Row],[Area ]]="Area 1",Table2[[#This Row],[income]],0)</f>
        <v>41555</v>
      </c>
      <c r="BA343" s="5">
        <f ca="1">IF(Table2[[#This Row],[Area ]]="Area 2",Table2[[#This Row],[income]],0)</f>
        <v>0</v>
      </c>
      <c r="BB343" s="5">
        <f ca="1">IF(Table2[[#This Row],[Area ]]="Area 3",Table2[[#This Row],[income]],0)</f>
        <v>0</v>
      </c>
      <c r="BC343" s="5">
        <f ca="1">IF(Table2[[#This Row],[Area ]]="Area 4",Table2[[#This Row],[income]],0)</f>
        <v>0</v>
      </c>
      <c r="BD343" s="5">
        <f ca="1">IF(Table2[[#This Row],[Area ]]="Area 5",Table2[[#This Row],[income]],0)</f>
        <v>0</v>
      </c>
      <c r="BE343" s="5">
        <f ca="1">IF(Table2[[#This Row],[Area ]]="Area 6",Table2[[#This Row],[income]],0)</f>
        <v>0</v>
      </c>
      <c r="BF343" s="5">
        <f ca="1">IF(Table2[[#This Row],[Area ]]="Area 7",Table2[[#This Row],[income]],0)</f>
        <v>0</v>
      </c>
      <c r="BG343" s="5">
        <f ca="1">IF(Table2[[#This Row],[Area ]]="Area 8",Table2[[#This Row],[income]],0)</f>
        <v>0</v>
      </c>
      <c r="BH343" s="5">
        <f ca="1">IF(Table2[[#This Row],[Area ]]="Area 9",Table2[[#This Row],[income]],0)</f>
        <v>0</v>
      </c>
      <c r="BI343" s="5">
        <f ca="1">IF(Table2[[#This Row],[Area ]]="Area 10",Table2[[#This Row],[income]],0)</f>
        <v>0</v>
      </c>
      <c r="BJ343" s="5">
        <f ca="1">IF(Table2[[#This Row],[Area ]]="Area 6",Table2[[#This Row],[income]],0)</f>
        <v>0</v>
      </c>
      <c r="BK343" s="5">
        <f ca="1">IF(Table2[[#This Row],[Area ]]="Area 12",Table2[[#This Row],[income]],0)</f>
        <v>0</v>
      </c>
      <c r="BL343" s="5">
        <f ca="1">IF(Table2[[#This Row],[Area ]]="Area 13",Table2[[#This Row],[income]],0)</f>
        <v>0</v>
      </c>
      <c r="BM343" s="6">
        <f ca="1">IF(Table2[[#This Row],[Area ]]="Area 14",Table2[[#This Row],[income]],0)</f>
        <v>0</v>
      </c>
      <c r="BN343" s="4">
        <f ca="1">IF(Table2[[#This Row],[field of work]]="teaching",Table2[[#This Row],[income]],0)</f>
        <v>0</v>
      </c>
      <c r="BO343" s="5">
        <f ca="1">IF(Table2[[#This Row],[field of work]]="health",Table2[[#This Row],[income]],0)</f>
        <v>0</v>
      </c>
      <c r="BP343" s="5">
        <f ca="1">IF(Table2[[#This Row],[field of work]]="IT",Table2[[#This Row],[income]],0)</f>
        <v>0</v>
      </c>
      <c r="BQ343" s="5">
        <f ca="1">IF(Table2[[#This Row],[field of work]]="agriculture",Table2[[#This Row],[income]],0)</f>
        <v>41555</v>
      </c>
      <c r="BR343" s="5">
        <f ca="1">IF(Table2[[#This Row],[field of work]]="contruction",Table2[[#This Row],[income]],0)</f>
        <v>0</v>
      </c>
      <c r="BS343" s="6">
        <f ca="1">IF(Table2[[#This Row],[field of work]]="genral work",Table2[[#This Row],[income]],0)</f>
        <v>0</v>
      </c>
      <c r="BU343" s="4">
        <f ca="1">IF(Table2[[#This Row],[value of debts]]&gt;Table2[[#This Row],[income]],1,0)</f>
        <v>1</v>
      </c>
      <c r="BV343" s="6"/>
      <c r="BX343" s="4">
        <f ca="1">IF(Table2[[#This Row],[Net worth of person]]&gt;$BY$6,Table2[[#This Row],[age]],0)</f>
        <v>44</v>
      </c>
      <c r="BY343" s="6"/>
    </row>
    <row r="344" spans="2:77" x14ac:dyDescent="0.3">
      <c r="B344">
        <f t="shared" ca="1" si="124"/>
        <v>2</v>
      </c>
      <c r="C344" t="str">
        <f t="shared" ca="1" si="123"/>
        <v>women</v>
      </c>
      <c r="D344">
        <f t="shared" ca="1" si="125"/>
        <v>40</v>
      </c>
      <c r="E344">
        <f t="shared" ca="1" si="126"/>
        <v>4</v>
      </c>
      <c r="F344" t="str">
        <f t="shared" ca="1" si="127"/>
        <v>genral work</v>
      </c>
      <c r="G344">
        <f t="shared" ca="1" si="128"/>
        <v>3</v>
      </c>
      <c r="H344">
        <f t="shared" ca="1" si="129"/>
        <v>0</v>
      </c>
      <c r="I344">
        <f t="shared" ca="1" si="130"/>
        <v>2</v>
      </c>
      <c r="J344">
        <f t="shared" ca="1" si="131"/>
        <v>1</v>
      </c>
      <c r="K344">
        <f t="shared" ca="1" si="132"/>
        <v>44404</v>
      </c>
      <c r="L344">
        <f t="shared" ca="1" si="133"/>
        <v>1</v>
      </c>
      <c r="M344" t="str">
        <f t="shared" ca="1" si="134"/>
        <v>Area 1</v>
      </c>
      <c r="N344">
        <f t="shared" ca="1" si="116"/>
        <v>222020</v>
      </c>
      <c r="O344">
        <f t="shared" ca="1" si="135"/>
        <v>38899.154017003384</v>
      </c>
      <c r="P344">
        <f t="shared" ca="1" si="117"/>
        <v>14550.339966850574</v>
      </c>
      <c r="Q344">
        <f t="shared" ca="1" si="136"/>
        <v>5488</v>
      </c>
      <c r="R344">
        <f t="shared" ca="1" si="118"/>
        <v>79306.906208516913</v>
      </c>
      <c r="S344">
        <f t="shared" ca="1" si="119"/>
        <v>8892.9026220939359</v>
      </c>
      <c r="T344">
        <f t="shared" ca="1" si="120"/>
        <v>245463.24258894453</v>
      </c>
      <c r="U344">
        <f t="shared" ca="1" si="121"/>
        <v>123694.0602255203</v>
      </c>
      <c r="V344">
        <f t="shared" ca="1" si="122"/>
        <v>121769.18236342423</v>
      </c>
      <c r="X344" s="4">
        <f ca="1">IF(Table2[[#This Row],[Gnder]]="men",1,0)</f>
        <v>0</v>
      </c>
      <c r="Y344" s="5">
        <f ca="1">IF(Table2[[#This Row],[Gnder]]="women",1,0)</f>
        <v>1</v>
      </c>
      <c r="Z344" s="5"/>
      <c r="AA344" s="6"/>
      <c r="AB344" s="5"/>
      <c r="AC344" s="4">
        <f ca="1">IF(Table2[[#This Row],[field of work]]="teaching",1,0)</f>
        <v>0</v>
      </c>
      <c r="AD344" s="5">
        <f ca="1">IF(Table2[[#This Row],[field of work]]="health",1,0)</f>
        <v>0</v>
      </c>
      <c r="AE344" s="5">
        <f ca="1">IF(Table2[[#This Row],[field of work]]="IT",1,0)</f>
        <v>0</v>
      </c>
      <c r="AF344" s="5">
        <f ca="1">IF(Table2[[#This Row],[field of work]]="agriculture",1,0)</f>
        <v>0</v>
      </c>
      <c r="AG344" s="5">
        <f ca="1">IF(Table2[[#This Row],[field of work]]="contruction",1,0)</f>
        <v>0</v>
      </c>
      <c r="AH344" s="5">
        <f ca="1">IF(Table2[[#This Row],[field of work]]="genral work",1,0)</f>
        <v>1</v>
      </c>
      <c r="AI344" s="5"/>
      <c r="AJ344" s="5"/>
      <c r="AK344" s="5"/>
      <c r="AL344" s="5"/>
      <c r="AM344" s="5"/>
      <c r="AN344" s="6"/>
      <c r="AP344" s="16">
        <f t="shared" ca="1" si="137"/>
        <v>14550.339966850574</v>
      </c>
      <c r="AQ344" s="6"/>
      <c r="AR344" s="4">
        <f ca="1">IF(Table2[[#This Row],[Value of a person]]&gt;$AS$6,1,0)</f>
        <v>1</v>
      </c>
      <c r="AS344" s="5"/>
      <c r="AT344" s="5"/>
      <c r="AU344" s="6"/>
      <c r="AV344" s="23">
        <f ca="1">Table2[[#This Row],[Mortage left]]/Table2[[#This Row],[Value of house]]</f>
        <v>0.17520563019999721</v>
      </c>
      <c r="AW344" s="5">
        <f t="shared" ca="1" si="138"/>
        <v>1</v>
      </c>
      <c r="AX344" s="5"/>
      <c r="AY344" s="5"/>
      <c r="AZ344" s="4">
        <f ca="1">IF(Table2[[#This Row],[Area ]]="Area 1",Table2[[#This Row],[income]],0)</f>
        <v>44404</v>
      </c>
      <c r="BA344" s="5">
        <f ca="1">IF(Table2[[#This Row],[Area ]]="Area 2",Table2[[#This Row],[income]],0)</f>
        <v>0</v>
      </c>
      <c r="BB344" s="5">
        <f ca="1">IF(Table2[[#This Row],[Area ]]="Area 3",Table2[[#This Row],[income]],0)</f>
        <v>0</v>
      </c>
      <c r="BC344" s="5">
        <f ca="1">IF(Table2[[#This Row],[Area ]]="Area 4",Table2[[#This Row],[income]],0)</f>
        <v>0</v>
      </c>
      <c r="BD344" s="5">
        <f ca="1">IF(Table2[[#This Row],[Area ]]="Area 5",Table2[[#This Row],[income]],0)</f>
        <v>0</v>
      </c>
      <c r="BE344" s="5">
        <f ca="1">IF(Table2[[#This Row],[Area ]]="Area 6",Table2[[#This Row],[income]],0)</f>
        <v>0</v>
      </c>
      <c r="BF344" s="5">
        <f ca="1">IF(Table2[[#This Row],[Area ]]="Area 7",Table2[[#This Row],[income]],0)</f>
        <v>0</v>
      </c>
      <c r="BG344" s="5">
        <f ca="1">IF(Table2[[#This Row],[Area ]]="Area 8",Table2[[#This Row],[income]],0)</f>
        <v>0</v>
      </c>
      <c r="BH344" s="5">
        <f ca="1">IF(Table2[[#This Row],[Area ]]="Area 9",Table2[[#This Row],[income]],0)</f>
        <v>0</v>
      </c>
      <c r="BI344" s="5">
        <f ca="1">IF(Table2[[#This Row],[Area ]]="Area 10",Table2[[#This Row],[income]],0)</f>
        <v>0</v>
      </c>
      <c r="BJ344" s="5">
        <f ca="1">IF(Table2[[#This Row],[Area ]]="Area 6",Table2[[#This Row],[income]],0)</f>
        <v>0</v>
      </c>
      <c r="BK344" s="5">
        <f ca="1">IF(Table2[[#This Row],[Area ]]="Area 12",Table2[[#This Row],[income]],0)</f>
        <v>0</v>
      </c>
      <c r="BL344" s="5">
        <f ca="1">IF(Table2[[#This Row],[Area ]]="Area 13",Table2[[#This Row],[income]],0)</f>
        <v>0</v>
      </c>
      <c r="BM344" s="6">
        <f ca="1">IF(Table2[[#This Row],[Area ]]="Area 14",Table2[[#This Row],[income]],0)</f>
        <v>0</v>
      </c>
      <c r="BN344" s="4">
        <f ca="1">IF(Table2[[#This Row],[field of work]]="teaching",Table2[[#This Row],[income]],0)</f>
        <v>0</v>
      </c>
      <c r="BO344" s="5">
        <f ca="1">IF(Table2[[#This Row],[field of work]]="health",Table2[[#This Row],[income]],0)</f>
        <v>0</v>
      </c>
      <c r="BP344" s="5">
        <f ca="1">IF(Table2[[#This Row],[field of work]]="IT",Table2[[#This Row],[income]],0)</f>
        <v>0</v>
      </c>
      <c r="BQ344" s="5">
        <f ca="1">IF(Table2[[#This Row],[field of work]]="agriculture",Table2[[#This Row],[income]],0)</f>
        <v>0</v>
      </c>
      <c r="BR344" s="5">
        <f ca="1">IF(Table2[[#This Row],[field of work]]="contruction",Table2[[#This Row],[income]],0)</f>
        <v>0</v>
      </c>
      <c r="BS344" s="6">
        <f ca="1">IF(Table2[[#This Row],[field of work]]="genral work",Table2[[#This Row],[income]],0)</f>
        <v>44404</v>
      </c>
      <c r="BU344" s="4">
        <f ca="1">IF(Table2[[#This Row],[value of debts]]&gt;Table2[[#This Row],[income]],1,0)</f>
        <v>1</v>
      </c>
      <c r="BV344" s="6"/>
      <c r="BX344" s="4">
        <f ca="1">IF(Table2[[#This Row],[Net worth of person]]&gt;$BY$6,Table2[[#This Row],[age]],0)</f>
        <v>40</v>
      </c>
      <c r="BY344" s="6"/>
    </row>
    <row r="345" spans="2:77" x14ac:dyDescent="0.3">
      <c r="B345">
        <f t="shared" ca="1" si="124"/>
        <v>1</v>
      </c>
      <c r="C345" t="str">
        <f t="shared" ca="1" si="123"/>
        <v>men</v>
      </c>
      <c r="D345">
        <f t="shared" ca="1" si="125"/>
        <v>43</v>
      </c>
      <c r="E345">
        <f t="shared" ca="1" si="126"/>
        <v>2</v>
      </c>
      <c r="F345" t="str">
        <f t="shared" ca="1" si="127"/>
        <v>IT</v>
      </c>
      <c r="G345">
        <f t="shared" ca="1" si="128"/>
        <v>2</v>
      </c>
      <c r="H345">
        <f t="shared" ca="1" si="129"/>
        <v>0</v>
      </c>
      <c r="I345">
        <f t="shared" ca="1" si="130"/>
        <v>4</v>
      </c>
      <c r="J345">
        <f t="shared" ca="1" si="131"/>
        <v>1</v>
      </c>
      <c r="K345">
        <f t="shared" ca="1" si="132"/>
        <v>29885</v>
      </c>
      <c r="L345">
        <f t="shared" ca="1" si="133"/>
        <v>3</v>
      </c>
      <c r="M345" t="str">
        <f t="shared" ca="1" si="134"/>
        <v>Area 3</v>
      </c>
      <c r="N345">
        <f t="shared" ca="1" si="116"/>
        <v>179310</v>
      </c>
      <c r="O345">
        <f t="shared" ca="1" si="135"/>
        <v>76440.262291158695</v>
      </c>
      <c r="P345">
        <f t="shared" ca="1" si="117"/>
        <v>20124.433721518133</v>
      </c>
      <c r="Q345">
        <f t="shared" ca="1" si="136"/>
        <v>7406</v>
      </c>
      <c r="R345">
        <f t="shared" ca="1" si="118"/>
        <v>10615.756074179812</v>
      </c>
      <c r="S345">
        <f t="shared" ca="1" si="119"/>
        <v>2807.2563969530124</v>
      </c>
      <c r="T345">
        <f t="shared" ca="1" si="120"/>
        <v>202241.69011847116</v>
      </c>
      <c r="U345">
        <f t="shared" ca="1" si="121"/>
        <v>94462.018365338503</v>
      </c>
      <c r="V345">
        <f t="shared" ca="1" si="122"/>
        <v>107779.67175313266</v>
      </c>
      <c r="X345" s="4">
        <f ca="1">IF(Table2[[#This Row],[Gnder]]="men",1,0)</f>
        <v>1</v>
      </c>
      <c r="Y345" s="5">
        <f ca="1">IF(Table2[[#This Row],[Gnder]]="women",1,0)</f>
        <v>0</v>
      </c>
      <c r="Z345" s="5"/>
      <c r="AA345" s="6"/>
      <c r="AB345" s="5"/>
      <c r="AC345" s="4">
        <f ca="1">IF(Table2[[#This Row],[field of work]]="teaching",1,0)</f>
        <v>0</v>
      </c>
      <c r="AD345" s="5">
        <f ca="1">IF(Table2[[#This Row],[field of work]]="health",1,0)</f>
        <v>0</v>
      </c>
      <c r="AE345" s="5">
        <f ca="1">IF(Table2[[#This Row],[field of work]]="IT",1,0)</f>
        <v>1</v>
      </c>
      <c r="AF345" s="5">
        <f ca="1">IF(Table2[[#This Row],[field of work]]="agriculture",1,0)</f>
        <v>0</v>
      </c>
      <c r="AG345" s="5">
        <f ca="1">IF(Table2[[#This Row],[field of work]]="contruction",1,0)</f>
        <v>0</v>
      </c>
      <c r="AH345" s="5">
        <f ca="1">IF(Table2[[#This Row],[field of work]]="genral work",1,0)</f>
        <v>0</v>
      </c>
      <c r="AI345" s="5"/>
      <c r="AJ345" s="5"/>
      <c r="AK345" s="5"/>
      <c r="AL345" s="5"/>
      <c r="AM345" s="5"/>
      <c r="AN345" s="6"/>
      <c r="AP345" s="16">
        <f t="shared" ca="1" si="137"/>
        <v>20124.433721518133</v>
      </c>
      <c r="AQ345" s="6"/>
      <c r="AR345" s="4">
        <f ca="1">IF(Table2[[#This Row],[Value of a person]]&gt;$AS$6,1,0)</f>
        <v>1</v>
      </c>
      <c r="AS345" s="5"/>
      <c r="AT345" s="5"/>
      <c r="AU345" s="6"/>
      <c r="AV345" s="23">
        <f ca="1">Table2[[#This Row],[Mortage left]]/Table2[[#This Row],[Value of house]]</f>
        <v>0.42630228258969771</v>
      </c>
      <c r="AW345" s="5">
        <f t="shared" ca="1" si="138"/>
        <v>0</v>
      </c>
      <c r="AX345" s="5"/>
      <c r="AY345" s="5"/>
      <c r="AZ345" s="4">
        <f ca="1">IF(Table2[[#This Row],[Area ]]="Area 1",Table2[[#This Row],[income]],0)</f>
        <v>0</v>
      </c>
      <c r="BA345" s="5">
        <f ca="1">IF(Table2[[#This Row],[Area ]]="Area 2",Table2[[#This Row],[income]],0)</f>
        <v>0</v>
      </c>
      <c r="BB345" s="5">
        <f ca="1">IF(Table2[[#This Row],[Area ]]="Area 3",Table2[[#This Row],[income]],0)</f>
        <v>29885</v>
      </c>
      <c r="BC345" s="5">
        <f ca="1">IF(Table2[[#This Row],[Area ]]="Area 4",Table2[[#This Row],[income]],0)</f>
        <v>0</v>
      </c>
      <c r="BD345" s="5">
        <f ca="1">IF(Table2[[#This Row],[Area ]]="Area 5",Table2[[#This Row],[income]],0)</f>
        <v>0</v>
      </c>
      <c r="BE345" s="5">
        <f ca="1">IF(Table2[[#This Row],[Area ]]="Area 6",Table2[[#This Row],[income]],0)</f>
        <v>0</v>
      </c>
      <c r="BF345" s="5">
        <f ca="1">IF(Table2[[#This Row],[Area ]]="Area 7",Table2[[#This Row],[income]],0)</f>
        <v>0</v>
      </c>
      <c r="BG345" s="5">
        <f ca="1">IF(Table2[[#This Row],[Area ]]="Area 8",Table2[[#This Row],[income]],0)</f>
        <v>0</v>
      </c>
      <c r="BH345" s="5">
        <f ca="1">IF(Table2[[#This Row],[Area ]]="Area 9",Table2[[#This Row],[income]],0)</f>
        <v>0</v>
      </c>
      <c r="BI345" s="5">
        <f ca="1">IF(Table2[[#This Row],[Area ]]="Area 10",Table2[[#This Row],[income]],0)</f>
        <v>0</v>
      </c>
      <c r="BJ345" s="5">
        <f ca="1">IF(Table2[[#This Row],[Area ]]="Area 6",Table2[[#This Row],[income]],0)</f>
        <v>0</v>
      </c>
      <c r="BK345" s="5">
        <f ca="1">IF(Table2[[#This Row],[Area ]]="Area 12",Table2[[#This Row],[income]],0)</f>
        <v>0</v>
      </c>
      <c r="BL345" s="5">
        <f ca="1">IF(Table2[[#This Row],[Area ]]="Area 13",Table2[[#This Row],[income]],0)</f>
        <v>0</v>
      </c>
      <c r="BM345" s="6">
        <f ca="1">IF(Table2[[#This Row],[Area ]]="Area 14",Table2[[#This Row],[income]],0)</f>
        <v>0</v>
      </c>
      <c r="BN345" s="4">
        <f ca="1">IF(Table2[[#This Row],[field of work]]="teaching",Table2[[#This Row],[income]],0)</f>
        <v>0</v>
      </c>
      <c r="BO345" s="5">
        <f ca="1">IF(Table2[[#This Row],[field of work]]="health",Table2[[#This Row],[income]],0)</f>
        <v>0</v>
      </c>
      <c r="BP345" s="5">
        <f ca="1">IF(Table2[[#This Row],[field of work]]="IT",Table2[[#This Row],[income]],0)</f>
        <v>29885</v>
      </c>
      <c r="BQ345" s="5">
        <f ca="1">IF(Table2[[#This Row],[field of work]]="agriculture",Table2[[#This Row],[income]],0)</f>
        <v>0</v>
      </c>
      <c r="BR345" s="5">
        <f ca="1">IF(Table2[[#This Row],[field of work]]="contruction",Table2[[#This Row],[income]],0)</f>
        <v>0</v>
      </c>
      <c r="BS345" s="6">
        <f ca="1">IF(Table2[[#This Row],[field of work]]="genral work",Table2[[#This Row],[income]],0)</f>
        <v>0</v>
      </c>
      <c r="BU345" s="4">
        <f ca="1">IF(Table2[[#This Row],[value of debts]]&gt;Table2[[#This Row],[income]],1,0)</f>
        <v>1</v>
      </c>
      <c r="BV345" s="6"/>
      <c r="BX345" s="4">
        <f ca="1">IF(Table2[[#This Row],[Net worth of person]]&gt;$BY$6,Table2[[#This Row],[age]],0)</f>
        <v>43</v>
      </c>
      <c r="BY345" s="6"/>
    </row>
    <row r="346" spans="2:77" x14ac:dyDescent="0.3">
      <c r="B346">
        <f t="shared" ca="1" si="124"/>
        <v>1</v>
      </c>
      <c r="C346" t="str">
        <f t="shared" ca="1" si="123"/>
        <v>men</v>
      </c>
      <c r="D346">
        <f t="shared" ca="1" si="125"/>
        <v>28</v>
      </c>
      <c r="E346">
        <f t="shared" ca="1" si="126"/>
        <v>3</v>
      </c>
      <c r="F346" t="str">
        <f t="shared" ca="1" si="127"/>
        <v>teaching</v>
      </c>
      <c r="G346">
        <f t="shared" ca="1" si="128"/>
        <v>5</v>
      </c>
      <c r="H346">
        <f t="shared" ca="1" si="129"/>
        <v>0</v>
      </c>
      <c r="I346">
        <f t="shared" ca="1" si="130"/>
        <v>2</v>
      </c>
      <c r="J346">
        <f t="shared" ca="1" si="131"/>
        <v>2</v>
      </c>
      <c r="K346">
        <f t="shared" ca="1" si="132"/>
        <v>81820</v>
      </c>
      <c r="L346">
        <f t="shared" ca="1" si="133"/>
        <v>7</v>
      </c>
      <c r="M346" t="str">
        <f t="shared" ca="1" si="134"/>
        <v>Area 7</v>
      </c>
      <c r="N346">
        <f t="shared" ref="N346:N409" ca="1" si="139">K346*RANDBETWEEN(3,6)</f>
        <v>327280</v>
      </c>
      <c r="O346">
        <f t="shared" ca="1" si="135"/>
        <v>266607.0912940292</v>
      </c>
      <c r="P346">
        <f t="shared" ref="P346:P409" ca="1" si="140">J346*K346*RAND()</f>
        <v>136123.59970180085</v>
      </c>
      <c r="Q346">
        <f t="shared" ca="1" si="136"/>
        <v>1175</v>
      </c>
      <c r="R346">
        <f t="shared" ref="R346:R409" ca="1" si="141">K346*RAND()*2</f>
        <v>57013.330400175852</v>
      </c>
      <c r="S346">
        <f t="shared" ref="S346:S409" ca="1" si="142">RAND()*K346*1.5</f>
        <v>15337.911780956962</v>
      </c>
      <c r="T346">
        <f t="shared" ref="T346:T409" ca="1" si="143">N346+P346+S346</f>
        <v>478741.51148275781</v>
      </c>
      <c r="U346">
        <f t="shared" ref="U346:U409" ca="1" si="144">O346+Q346+R346</f>
        <v>324795.42169420503</v>
      </c>
      <c r="V346">
        <f t="shared" ref="V346:V409" ca="1" si="145">T346-U346</f>
        <v>153946.08978855278</v>
      </c>
      <c r="X346" s="4">
        <f ca="1">IF(Table2[[#This Row],[Gnder]]="men",1,0)</f>
        <v>1</v>
      </c>
      <c r="Y346" s="5">
        <f ca="1">IF(Table2[[#This Row],[Gnder]]="women",1,0)</f>
        <v>0</v>
      </c>
      <c r="Z346" s="5"/>
      <c r="AA346" s="6"/>
      <c r="AB346" s="5"/>
      <c r="AC346" s="4">
        <f ca="1">IF(Table2[[#This Row],[field of work]]="teaching",1,0)</f>
        <v>1</v>
      </c>
      <c r="AD346" s="5">
        <f ca="1">IF(Table2[[#This Row],[field of work]]="health",1,0)</f>
        <v>0</v>
      </c>
      <c r="AE346" s="5">
        <f ca="1">IF(Table2[[#This Row],[field of work]]="IT",1,0)</f>
        <v>0</v>
      </c>
      <c r="AF346" s="5">
        <f ca="1">IF(Table2[[#This Row],[field of work]]="agriculture",1,0)</f>
        <v>0</v>
      </c>
      <c r="AG346" s="5">
        <f ca="1">IF(Table2[[#This Row],[field of work]]="contruction",1,0)</f>
        <v>0</v>
      </c>
      <c r="AH346" s="5">
        <f ca="1">IF(Table2[[#This Row],[field of work]]="genral work",1,0)</f>
        <v>0</v>
      </c>
      <c r="AI346" s="5"/>
      <c r="AJ346" s="5"/>
      <c r="AK346" s="5"/>
      <c r="AL346" s="5"/>
      <c r="AM346" s="5"/>
      <c r="AN346" s="6"/>
      <c r="AP346" s="16">
        <f t="shared" ca="1" si="137"/>
        <v>68061.799850900425</v>
      </c>
      <c r="AQ346" s="6"/>
      <c r="AR346" s="4">
        <f ca="1">IF(Table2[[#This Row],[Value of a person]]&gt;$AS$6,1,0)</f>
        <v>1</v>
      </c>
      <c r="AS346" s="5"/>
      <c r="AT346" s="5"/>
      <c r="AU346" s="6"/>
      <c r="AV346" s="23">
        <f ca="1">Table2[[#This Row],[Mortage left]]/Table2[[#This Row],[Value of house]]</f>
        <v>0.81461467640561358</v>
      </c>
      <c r="AW346" s="5">
        <f t="shared" ca="1" si="138"/>
        <v>0</v>
      </c>
      <c r="AX346" s="5"/>
      <c r="AY346" s="5"/>
      <c r="AZ346" s="4">
        <f ca="1">IF(Table2[[#This Row],[Area ]]="Area 1",Table2[[#This Row],[income]],0)</f>
        <v>0</v>
      </c>
      <c r="BA346" s="5">
        <f ca="1">IF(Table2[[#This Row],[Area ]]="Area 2",Table2[[#This Row],[income]],0)</f>
        <v>0</v>
      </c>
      <c r="BB346" s="5">
        <f ca="1">IF(Table2[[#This Row],[Area ]]="Area 3",Table2[[#This Row],[income]],0)</f>
        <v>0</v>
      </c>
      <c r="BC346" s="5">
        <f ca="1">IF(Table2[[#This Row],[Area ]]="Area 4",Table2[[#This Row],[income]],0)</f>
        <v>0</v>
      </c>
      <c r="BD346" s="5">
        <f ca="1">IF(Table2[[#This Row],[Area ]]="Area 5",Table2[[#This Row],[income]],0)</f>
        <v>0</v>
      </c>
      <c r="BE346" s="5">
        <f ca="1">IF(Table2[[#This Row],[Area ]]="Area 6",Table2[[#This Row],[income]],0)</f>
        <v>0</v>
      </c>
      <c r="BF346" s="5">
        <f ca="1">IF(Table2[[#This Row],[Area ]]="Area 7",Table2[[#This Row],[income]],0)</f>
        <v>81820</v>
      </c>
      <c r="BG346" s="5">
        <f ca="1">IF(Table2[[#This Row],[Area ]]="Area 8",Table2[[#This Row],[income]],0)</f>
        <v>0</v>
      </c>
      <c r="BH346" s="5">
        <f ca="1">IF(Table2[[#This Row],[Area ]]="Area 9",Table2[[#This Row],[income]],0)</f>
        <v>0</v>
      </c>
      <c r="BI346" s="5">
        <f ca="1">IF(Table2[[#This Row],[Area ]]="Area 10",Table2[[#This Row],[income]],0)</f>
        <v>0</v>
      </c>
      <c r="BJ346" s="5">
        <f ca="1">IF(Table2[[#This Row],[Area ]]="Area 6",Table2[[#This Row],[income]],0)</f>
        <v>0</v>
      </c>
      <c r="BK346" s="5">
        <f ca="1">IF(Table2[[#This Row],[Area ]]="Area 12",Table2[[#This Row],[income]],0)</f>
        <v>0</v>
      </c>
      <c r="BL346" s="5">
        <f ca="1">IF(Table2[[#This Row],[Area ]]="Area 13",Table2[[#This Row],[income]],0)</f>
        <v>0</v>
      </c>
      <c r="BM346" s="6">
        <f ca="1">IF(Table2[[#This Row],[Area ]]="Area 14",Table2[[#This Row],[income]],0)</f>
        <v>0</v>
      </c>
      <c r="BN346" s="4">
        <f ca="1">IF(Table2[[#This Row],[field of work]]="teaching",Table2[[#This Row],[income]],0)</f>
        <v>81820</v>
      </c>
      <c r="BO346" s="5">
        <f ca="1">IF(Table2[[#This Row],[field of work]]="health",Table2[[#This Row],[income]],0)</f>
        <v>0</v>
      </c>
      <c r="BP346" s="5">
        <f ca="1">IF(Table2[[#This Row],[field of work]]="IT",Table2[[#This Row],[income]],0)</f>
        <v>0</v>
      </c>
      <c r="BQ346" s="5">
        <f ca="1">IF(Table2[[#This Row],[field of work]]="agriculture",Table2[[#This Row],[income]],0)</f>
        <v>0</v>
      </c>
      <c r="BR346" s="5">
        <f ca="1">IF(Table2[[#This Row],[field of work]]="contruction",Table2[[#This Row],[income]],0)</f>
        <v>0</v>
      </c>
      <c r="BS346" s="6">
        <f ca="1">IF(Table2[[#This Row],[field of work]]="genral work",Table2[[#This Row],[income]],0)</f>
        <v>0</v>
      </c>
      <c r="BU346" s="4">
        <f ca="1">IF(Table2[[#This Row],[value of debts]]&gt;Table2[[#This Row],[income]],1,0)</f>
        <v>1</v>
      </c>
      <c r="BV346" s="6"/>
      <c r="BX346" s="4">
        <f ca="1">IF(Table2[[#This Row],[Net worth of person]]&gt;$BY$6,Table2[[#This Row],[age]],0)</f>
        <v>28</v>
      </c>
      <c r="BY346" s="6"/>
    </row>
    <row r="347" spans="2:77" x14ac:dyDescent="0.3">
      <c r="B347">
        <f t="shared" ca="1" si="124"/>
        <v>2</v>
      </c>
      <c r="C347" t="str">
        <f t="shared" ca="1" si="123"/>
        <v>women</v>
      </c>
      <c r="D347">
        <f t="shared" ca="1" si="125"/>
        <v>33</v>
      </c>
      <c r="E347">
        <f t="shared" ca="1" si="126"/>
        <v>5</v>
      </c>
      <c r="F347" t="str">
        <f t="shared" ca="1" si="127"/>
        <v>agriculture</v>
      </c>
      <c r="G347">
        <f t="shared" ca="1" si="128"/>
        <v>1</v>
      </c>
      <c r="H347">
        <f t="shared" ca="1" si="129"/>
        <v>0</v>
      </c>
      <c r="I347">
        <f t="shared" ca="1" si="130"/>
        <v>3</v>
      </c>
      <c r="J347">
        <f t="shared" ca="1" si="131"/>
        <v>3</v>
      </c>
      <c r="K347">
        <f t="shared" ca="1" si="132"/>
        <v>72737</v>
      </c>
      <c r="L347">
        <f t="shared" ca="1" si="133"/>
        <v>4</v>
      </c>
      <c r="M347" t="str">
        <f t="shared" ca="1" si="134"/>
        <v>Area 4</v>
      </c>
      <c r="N347">
        <f t="shared" ca="1" si="139"/>
        <v>218211</v>
      </c>
      <c r="O347">
        <f t="shared" ca="1" si="135"/>
        <v>83440.611126022006</v>
      </c>
      <c r="P347">
        <f t="shared" ca="1" si="140"/>
        <v>106075.68423165247</v>
      </c>
      <c r="Q347">
        <f t="shared" ca="1" si="136"/>
        <v>80092</v>
      </c>
      <c r="R347">
        <f t="shared" ca="1" si="141"/>
        <v>95777.677654910993</v>
      </c>
      <c r="S347">
        <f t="shared" ca="1" si="142"/>
        <v>34220.203798221119</v>
      </c>
      <c r="T347">
        <f t="shared" ca="1" si="143"/>
        <v>358506.8880298736</v>
      </c>
      <c r="U347">
        <f t="shared" ca="1" si="144"/>
        <v>259310.28878093301</v>
      </c>
      <c r="V347">
        <f t="shared" ca="1" si="145"/>
        <v>99196.599248940591</v>
      </c>
      <c r="X347" s="4">
        <f ca="1">IF(Table2[[#This Row],[Gnder]]="men",1,0)</f>
        <v>0</v>
      </c>
      <c r="Y347" s="5">
        <f ca="1">IF(Table2[[#This Row],[Gnder]]="women",1,0)</f>
        <v>1</v>
      </c>
      <c r="Z347" s="5"/>
      <c r="AA347" s="6"/>
      <c r="AB347" s="5"/>
      <c r="AC347" s="4">
        <f ca="1">IF(Table2[[#This Row],[field of work]]="teaching",1,0)</f>
        <v>0</v>
      </c>
      <c r="AD347" s="5">
        <f ca="1">IF(Table2[[#This Row],[field of work]]="health",1,0)</f>
        <v>0</v>
      </c>
      <c r="AE347" s="5">
        <f ca="1">IF(Table2[[#This Row],[field of work]]="IT",1,0)</f>
        <v>0</v>
      </c>
      <c r="AF347" s="5">
        <f ca="1">IF(Table2[[#This Row],[field of work]]="agriculture",1,0)</f>
        <v>1</v>
      </c>
      <c r="AG347" s="5">
        <f ca="1">IF(Table2[[#This Row],[field of work]]="contruction",1,0)</f>
        <v>0</v>
      </c>
      <c r="AH347" s="5">
        <f ca="1">IF(Table2[[#This Row],[field of work]]="genral work",1,0)</f>
        <v>0</v>
      </c>
      <c r="AI347" s="5"/>
      <c r="AJ347" s="5"/>
      <c r="AK347" s="5"/>
      <c r="AL347" s="5"/>
      <c r="AM347" s="5"/>
      <c r="AN347" s="6"/>
      <c r="AP347" s="16">
        <f t="shared" ca="1" si="137"/>
        <v>35358.561410550821</v>
      </c>
      <c r="AQ347" s="6"/>
      <c r="AR347" s="4">
        <f ca="1">IF(Table2[[#This Row],[Value of a person]]&gt;$AS$6,1,0)</f>
        <v>1</v>
      </c>
      <c r="AS347" s="5"/>
      <c r="AT347" s="5"/>
      <c r="AU347" s="6"/>
      <c r="AV347" s="23">
        <f ca="1">Table2[[#This Row],[Mortage left]]/Table2[[#This Row],[Value of house]]</f>
        <v>0.38238499033514356</v>
      </c>
      <c r="AW347" s="5">
        <f t="shared" ca="1" si="138"/>
        <v>0</v>
      </c>
      <c r="AX347" s="5"/>
      <c r="AY347" s="5"/>
      <c r="AZ347" s="4">
        <f ca="1">IF(Table2[[#This Row],[Area ]]="Area 1",Table2[[#This Row],[income]],0)</f>
        <v>0</v>
      </c>
      <c r="BA347" s="5">
        <f ca="1">IF(Table2[[#This Row],[Area ]]="Area 2",Table2[[#This Row],[income]],0)</f>
        <v>0</v>
      </c>
      <c r="BB347" s="5">
        <f ca="1">IF(Table2[[#This Row],[Area ]]="Area 3",Table2[[#This Row],[income]],0)</f>
        <v>0</v>
      </c>
      <c r="BC347" s="5">
        <f ca="1">IF(Table2[[#This Row],[Area ]]="Area 4",Table2[[#This Row],[income]],0)</f>
        <v>72737</v>
      </c>
      <c r="BD347" s="5">
        <f ca="1">IF(Table2[[#This Row],[Area ]]="Area 5",Table2[[#This Row],[income]],0)</f>
        <v>0</v>
      </c>
      <c r="BE347" s="5">
        <f ca="1">IF(Table2[[#This Row],[Area ]]="Area 6",Table2[[#This Row],[income]],0)</f>
        <v>0</v>
      </c>
      <c r="BF347" s="5">
        <f ca="1">IF(Table2[[#This Row],[Area ]]="Area 7",Table2[[#This Row],[income]],0)</f>
        <v>0</v>
      </c>
      <c r="BG347" s="5">
        <f ca="1">IF(Table2[[#This Row],[Area ]]="Area 8",Table2[[#This Row],[income]],0)</f>
        <v>0</v>
      </c>
      <c r="BH347" s="5">
        <f ca="1">IF(Table2[[#This Row],[Area ]]="Area 9",Table2[[#This Row],[income]],0)</f>
        <v>0</v>
      </c>
      <c r="BI347" s="5">
        <f ca="1">IF(Table2[[#This Row],[Area ]]="Area 10",Table2[[#This Row],[income]],0)</f>
        <v>0</v>
      </c>
      <c r="BJ347" s="5">
        <f ca="1">IF(Table2[[#This Row],[Area ]]="Area 6",Table2[[#This Row],[income]],0)</f>
        <v>0</v>
      </c>
      <c r="BK347" s="5">
        <f ca="1">IF(Table2[[#This Row],[Area ]]="Area 12",Table2[[#This Row],[income]],0)</f>
        <v>0</v>
      </c>
      <c r="BL347" s="5">
        <f ca="1">IF(Table2[[#This Row],[Area ]]="Area 13",Table2[[#This Row],[income]],0)</f>
        <v>0</v>
      </c>
      <c r="BM347" s="6">
        <f ca="1">IF(Table2[[#This Row],[Area ]]="Area 14",Table2[[#This Row],[income]],0)</f>
        <v>0</v>
      </c>
      <c r="BN347" s="4">
        <f ca="1">IF(Table2[[#This Row],[field of work]]="teaching",Table2[[#This Row],[income]],0)</f>
        <v>0</v>
      </c>
      <c r="BO347" s="5">
        <f ca="1">IF(Table2[[#This Row],[field of work]]="health",Table2[[#This Row],[income]],0)</f>
        <v>0</v>
      </c>
      <c r="BP347" s="5">
        <f ca="1">IF(Table2[[#This Row],[field of work]]="IT",Table2[[#This Row],[income]],0)</f>
        <v>0</v>
      </c>
      <c r="BQ347" s="5">
        <f ca="1">IF(Table2[[#This Row],[field of work]]="agriculture",Table2[[#This Row],[income]],0)</f>
        <v>72737</v>
      </c>
      <c r="BR347" s="5">
        <f ca="1">IF(Table2[[#This Row],[field of work]]="contruction",Table2[[#This Row],[income]],0)</f>
        <v>0</v>
      </c>
      <c r="BS347" s="6">
        <f ca="1">IF(Table2[[#This Row],[field of work]]="genral work",Table2[[#This Row],[income]],0)</f>
        <v>0</v>
      </c>
      <c r="BU347" s="4">
        <f ca="1">IF(Table2[[#This Row],[value of debts]]&gt;Table2[[#This Row],[income]],1,0)</f>
        <v>1</v>
      </c>
      <c r="BV347" s="6"/>
      <c r="BX347" s="4">
        <f ca="1">IF(Table2[[#This Row],[Net worth of person]]&gt;$BY$6,Table2[[#This Row],[age]],0)</f>
        <v>0</v>
      </c>
      <c r="BY347" s="6"/>
    </row>
    <row r="348" spans="2:77" x14ac:dyDescent="0.3">
      <c r="B348">
        <f t="shared" ca="1" si="124"/>
        <v>2</v>
      </c>
      <c r="C348" t="str">
        <f t="shared" ca="1" si="123"/>
        <v>women</v>
      </c>
      <c r="D348">
        <f t="shared" ca="1" si="125"/>
        <v>27</v>
      </c>
      <c r="E348">
        <f t="shared" ca="1" si="126"/>
        <v>6</v>
      </c>
      <c r="F348" t="str">
        <f t="shared" ca="1" si="127"/>
        <v>contruction</v>
      </c>
      <c r="G348">
        <f t="shared" ca="1" si="128"/>
        <v>1</v>
      </c>
      <c r="H348">
        <f t="shared" ca="1" si="129"/>
        <v>0</v>
      </c>
      <c r="I348">
        <f t="shared" ca="1" si="130"/>
        <v>3</v>
      </c>
      <c r="J348">
        <f t="shared" ca="1" si="131"/>
        <v>1</v>
      </c>
      <c r="K348">
        <f t="shared" ca="1" si="132"/>
        <v>38334</v>
      </c>
      <c r="L348">
        <f t="shared" ca="1" si="133"/>
        <v>13</v>
      </c>
      <c r="M348" t="str">
        <f t="shared" ca="1" si="134"/>
        <v>Area 13</v>
      </c>
      <c r="N348">
        <f t="shared" ca="1" si="139"/>
        <v>191670</v>
      </c>
      <c r="O348">
        <f t="shared" ca="1" si="135"/>
        <v>20810.45941876918</v>
      </c>
      <c r="P348">
        <f t="shared" ca="1" si="140"/>
        <v>29649.977352311998</v>
      </c>
      <c r="Q348">
        <f t="shared" ca="1" si="136"/>
        <v>11822</v>
      </c>
      <c r="R348">
        <f t="shared" ca="1" si="141"/>
        <v>38992.059814275053</v>
      </c>
      <c r="S348">
        <f t="shared" ca="1" si="142"/>
        <v>8379.6706484269889</v>
      </c>
      <c r="T348">
        <f t="shared" ca="1" si="143"/>
        <v>229699.64800073899</v>
      </c>
      <c r="U348">
        <f t="shared" ca="1" si="144"/>
        <v>71624.519233044237</v>
      </c>
      <c r="V348">
        <f t="shared" ca="1" si="145"/>
        <v>158075.12876769475</v>
      </c>
      <c r="X348" s="4">
        <f ca="1">IF(Table2[[#This Row],[Gnder]]="men",1,0)</f>
        <v>0</v>
      </c>
      <c r="Y348" s="5">
        <f ca="1">IF(Table2[[#This Row],[Gnder]]="women",1,0)</f>
        <v>1</v>
      </c>
      <c r="Z348" s="5"/>
      <c r="AA348" s="6"/>
      <c r="AB348" s="5"/>
      <c r="AC348" s="4">
        <f ca="1">IF(Table2[[#This Row],[field of work]]="teaching",1,0)</f>
        <v>0</v>
      </c>
      <c r="AD348" s="5">
        <f ca="1">IF(Table2[[#This Row],[field of work]]="health",1,0)</f>
        <v>0</v>
      </c>
      <c r="AE348" s="5">
        <f ca="1">IF(Table2[[#This Row],[field of work]]="IT",1,0)</f>
        <v>0</v>
      </c>
      <c r="AF348" s="5">
        <f ca="1">IF(Table2[[#This Row],[field of work]]="agriculture",1,0)</f>
        <v>0</v>
      </c>
      <c r="AG348" s="5">
        <f ca="1">IF(Table2[[#This Row],[field of work]]="contruction",1,0)</f>
        <v>1</v>
      </c>
      <c r="AH348" s="5">
        <f ca="1">IF(Table2[[#This Row],[field of work]]="genral work",1,0)</f>
        <v>0</v>
      </c>
      <c r="AI348" s="5"/>
      <c r="AJ348" s="5"/>
      <c r="AK348" s="5"/>
      <c r="AL348" s="5"/>
      <c r="AM348" s="5"/>
      <c r="AN348" s="6"/>
      <c r="AP348" s="16">
        <f t="shared" ca="1" si="137"/>
        <v>29649.977352311998</v>
      </c>
      <c r="AQ348" s="6"/>
      <c r="AR348" s="4">
        <f ca="1">IF(Table2[[#This Row],[Value of a person]]&gt;$AS$6,1,0)</f>
        <v>1</v>
      </c>
      <c r="AS348" s="5"/>
      <c r="AT348" s="5"/>
      <c r="AU348" s="6"/>
      <c r="AV348" s="23">
        <f ca="1">Table2[[#This Row],[Mortage left]]/Table2[[#This Row],[Value of house]]</f>
        <v>0.10857442176015641</v>
      </c>
      <c r="AW348" s="5">
        <f t="shared" ca="1" si="138"/>
        <v>1</v>
      </c>
      <c r="AX348" s="5"/>
      <c r="AY348" s="5"/>
      <c r="AZ348" s="4">
        <f ca="1">IF(Table2[[#This Row],[Area ]]="Area 1",Table2[[#This Row],[income]],0)</f>
        <v>0</v>
      </c>
      <c r="BA348" s="5">
        <f ca="1">IF(Table2[[#This Row],[Area ]]="Area 2",Table2[[#This Row],[income]],0)</f>
        <v>0</v>
      </c>
      <c r="BB348" s="5">
        <f ca="1">IF(Table2[[#This Row],[Area ]]="Area 3",Table2[[#This Row],[income]],0)</f>
        <v>0</v>
      </c>
      <c r="BC348" s="5">
        <f ca="1">IF(Table2[[#This Row],[Area ]]="Area 4",Table2[[#This Row],[income]],0)</f>
        <v>0</v>
      </c>
      <c r="BD348" s="5">
        <f ca="1">IF(Table2[[#This Row],[Area ]]="Area 5",Table2[[#This Row],[income]],0)</f>
        <v>0</v>
      </c>
      <c r="BE348" s="5">
        <f ca="1">IF(Table2[[#This Row],[Area ]]="Area 6",Table2[[#This Row],[income]],0)</f>
        <v>0</v>
      </c>
      <c r="BF348" s="5">
        <f ca="1">IF(Table2[[#This Row],[Area ]]="Area 7",Table2[[#This Row],[income]],0)</f>
        <v>0</v>
      </c>
      <c r="BG348" s="5">
        <f ca="1">IF(Table2[[#This Row],[Area ]]="Area 8",Table2[[#This Row],[income]],0)</f>
        <v>0</v>
      </c>
      <c r="BH348" s="5">
        <f ca="1">IF(Table2[[#This Row],[Area ]]="Area 9",Table2[[#This Row],[income]],0)</f>
        <v>0</v>
      </c>
      <c r="BI348" s="5">
        <f ca="1">IF(Table2[[#This Row],[Area ]]="Area 10",Table2[[#This Row],[income]],0)</f>
        <v>0</v>
      </c>
      <c r="BJ348" s="5">
        <f ca="1">IF(Table2[[#This Row],[Area ]]="Area 6",Table2[[#This Row],[income]],0)</f>
        <v>0</v>
      </c>
      <c r="BK348" s="5">
        <f ca="1">IF(Table2[[#This Row],[Area ]]="Area 12",Table2[[#This Row],[income]],0)</f>
        <v>0</v>
      </c>
      <c r="BL348" s="5">
        <f ca="1">IF(Table2[[#This Row],[Area ]]="Area 13",Table2[[#This Row],[income]],0)</f>
        <v>38334</v>
      </c>
      <c r="BM348" s="6">
        <f ca="1">IF(Table2[[#This Row],[Area ]]="Area 14",Table2[[#This Row],[income]],0)</f>
        <v>0</v>
      </c>
      <c r="BN348" s="4">
        <f ca="1">IF(Table2[[#This Row],[field of work]]="teaching",Table2[[#This Row],[income]],0)</f>
        <v>0</v>
      </c>
      <c r="BO348" s="5">
        <f ca="1">IF(Table2[[#This Row],[field of work]]="health",Table2[[#This Row],[income]],0)</f>
        <v>0</v>
      </c>
      <c r="BP348" s="5">
        <f ca="1">IF(Table2[[#This Row],[field of work]]="IT",Table2[[#This Row],[income]],0)</f>
        <v>0</v>
      </c>
      <c r="BQ348" s="5">
        <f ca="1">IF(Table2[[#This Row],[field of work]]="agriculture",Table2[[#This Row],[income]],0)</f>
        <v>0</v>
      </c>
      <c r="BR348" s="5">
        <f ca="1">IF(Table2[[#This Row],[field of work]]="contruction",Table2[[#This Row],[income]],0)</f>
        <v>38334</v>
      </c>
      <c r="BS348" s="6">
        <f ca="1">IF(Table2[[#This Row],[field of work]]="genral work",Table2[[#This Row],[income]],0)</f>
        <v>0</v>
      </c>
      <c r="BU348" s="4">
        <f ca="1">IF(Table2[[#This Row],[value of debts]]&gt;Table2[[#This Row],[income]],1,0)</f>
        <v>1</v>
      </c>
      <c r="BV348" s="6"/>
      <c r="BX348" s="4">
        <f ca="1">IF(Table2[[#This Row],[Net worth of person]]&gt;$BY$6,Table2[[#This Row],[age]],0)</f>
        <v>27</v>
      </c>
      <c r="BY348" s="6"/>
    </row>
    <row r="349" spans="2:77" x14ac:dyDescent="0.3">
      <c r="B349">
        <f t="shared" ca="1" si="124"/>
        <v>1</v>
      </c>
      <c r="C349" t="str">
        <f t="shared" ca="1" si="123"/>
        <v>men</v>
      </c>
      <c r="D349">
        <f t="shared" ca="1" si="125"/>
        <v>41</v>
      </c>
      <c r="E349">
        <f t="shared" ca="1" si="126"/>
        <v>3</v>
      </c>
      <c r="F349" t="str">
        <f t="shared" ca="1" si="127"/>
        <v>teaching</v>
      </c>
      <c r="G349">
        <f t="shared" ca="1" si="128"/>
        <v>1</v>
      </c>
      <c r="H349">
        <f t="shared" ca="1" si="129"/>
        <v>0</v>
      </c>
      <c r="I349">
        <f t="shared" ca="1" si="130"/>
        <v>1</v>
      </c>
      <c r="J349">
        <f t="shared" ca="1" si="131"/>
        <v>1</v>
      </c>
      <c r="K349">
        <f t="shared" ca="1" si="132"/>
        <v>35974</v>
      </c>
      <c r="L349">
        <f t="shared" ca="1" si="133"/>
        <v>2</v>
      </c>
      <c r="M349" t="str">
        <f t="shared" ca="1" si="134"/>
        <v>Area 2</v>
      </c>
      <c r="N349">
        <f t="shared" ca="1" si="139"/>
        <v>215844</v>
      </c>
      <c r="O349">
        <f t="shared" ca="1" si="135"/>
        <v>81860.226405005655</v>
      </c>
      <c r="P349">
        <f t="shared" ca="1" si="140"/>
        <v>33106.459237670497</v>
      </c>
      <c r="Q349">
        <f t="shared" ca="1" si="136"/>
        <v>19719</v>
      </c>
      <c r="R349">
        <f t="shared" ca="1" si="141"/>
        <v>50197.23508815559</v>
      </c>
      <c r="S349">
        <f t="shared" ca="1" si="142"/>
        <v>31822.396510487066</v>
      </c>
      <c r="T349">
        <f t="shared" ca="1" si="143"/>
        <v>280772.85574815754</v>
      </c>
      <c r="U349">
        <f t="shared" ca="1" si="144"/>
        <v>151776.46149316125</v>
      </c>
      <c r="V349">
        <f t="shared" ca="1" si="145"/>
        <v>128996.3942549963</v>
      </c>
      <c r="X349" s="4">
        <f ca="1">IF(Table2[[#This Row],[Gnder]]="men",1,0)</f>
        <v>1</v>
      </c>
      <c r="Y349" s="5">
        <f ca="1">IF(Table2[[#This Row],[Gnder]]="women",1,0)</f>
        <v>0</v>
      </c>
      <c r="Z349" s="5"/>
      <c r="AA349" s="6"/>
      <c r="AB349" s="5"/>
      <c r="AC349" s="4">
        <f ca="1">IF(Table2[[#This Row],[field of work]]="teaching",1,0)</f>
        <v>1</v>
      </c>
      <c r="AD349" s="5">
        <f ca="1">IF(Table2[[#This Row],[field of work]]="health",1,0)</f>
        <v>0</v>
      </c>
      <c r="AE349" s="5">
        <f ca="1">IF(Table2[[#This Row],[field of work]]="IT",1,0)</f>
        <v>0</v>
      </c>
      <c r="AF349" s="5">
        <f ca="1">IF(Table2[[#This Row],[field of work]]="agriculture",1,0)</f>
        <v>0</v>
      </c>
      <c r="AG349" s="5">
        <f ca="1">IF(Table2[[#This Row],[field of work]]="contruction",1,0)</f>
        <v>0</v>
      </c>
      <c r="AH349" s="5">
        <f ca="1">IF(Table2[[#This Row],[field of work]]="genral work",1,0)</f>
        <v>0</v>
      </c>
      <c r="AI349" s="5"/>
      <c r="AJ349" s="5"/>
      <c r="AK349" s="5"/>
      <c r="AL349" s="5"/>
      <c r="AM349" s="5"/>
      <c r="AN349" s="6"/>
      <c r="AP349" s="16">
        <f t="shared" ca="1" si="137"/>
        <v>33106.459237670497</v>
      </c>
      <c r="AQ349" s="6"/>
      <c r="AR349" s="4">
        <f ca="1">IF(Table2[[#This Row],[Value of a person]]&gt;$AS$6,1,0)</f>
        <v>1</v>
      </c>
      <c r="AS349" s="5"/>
      <c r="AT349" s="5"/>
      <c r="AU349" s="6"/>
      <c r="AV349" s="23">
        <f ca="1">Table2[[#This Row],[Mortage left]]/Table2[[#This Row],[Value of house]]</f>
        <v>0.37925643707958367</v>
      </c>
      <c r="AW349" s="5">
        <f t="shared" ca="1" si="138"/>
        <v>0</v>
      </c>
      <c r="AX349" s="5"/>
      <c r="AY349" s="5"/>
      <c r="AZ349" s="4">
        <f ca="1">IF(Table2[[#This Row],[Area ]]="Area 1",Table2[[#This Row],[income]],0)</f>
        <v>0</v>
      </c>
      <c r="BA349" s="5">
        <f ca="1">IF(Table2[[#This Row],[Area ]]="Area 2",Table2[[#This Row],[income]],0)</f>
        <v>35974</v>
      </c>
      <c r="BB349" s="5">
        <f ca="1">IF(Table2[[#This Row],[Area ]]="Area 3",Table2[[#This Row],[income]],0)</f>
        <v>0</v>
      </c>
      <c r="BC349" s="5">
        <f ca="1">IF(Table2[[#This Row],[Area ]]="Area 4",Table2[[#This Row],[income]],0)</f>
        <v>0</v>
      </c>
      <c r="BD349" s="5">
        <f ca="1">IF(Table2[[#This Row],[Area ]]="Area 5",Table2[[#This Row],[income]],0)</f>
        <v>0</v>
      </c>
      <c r="BE349" s="5">
        <f ca="1">IF(Table2[[#This Row],[Area ]]="Area 6",Table2[[#This Row],[income]],0)</f>
        <v>0</v>
      </c>
      <c r="BF349" s="5">
        <f ca="1">IF(Table2[[#This Row],[Area ]]="Area 7",Table2[[#This Row],[income]],0)</f>
        <v>0</v>
      </c>
      <c r="BG349" s="5">
        <f ca="1">IF(Table2[[#This Row],[Area ]]="Area 8",Table2[[#This Row],[income]],0)</f>
        <v>0</v>
      </c>
      <c r="BH349" s="5">
        <f ca="1">IF(Table2[[#This Row],[Area ]]="Area 9",Table2[[#This Row],[income]],0)</f>
        <v>0</v>
      </c>
      <c r="BI349" s="5">
        <f ca="1">IF(Table2[[#This Row],[Area ]]="Area 10",Table2[[#This Row],[income]],0)</f>
        <v>0</v>
      </c>
      <c r="BJ349" s="5">
        <f ca="1">IF(Table2[[#This Row],[Area ]]="Area 6",Table2[[#This Row],[income]],0)</f>
        <v>0</v>
      </c>
      <c r="BK349" s="5">
        <f ca="1">IF(Table2[[#This Row],[Area ]]="Area 12",Table2[[#This Row],[income]],0)</f>
        <v>0</v>
      </c>
      <c r="BL349" s="5">
        <f ca="1">IF(Table2[[#This Row],[Area ]]="Area 13",Table2[[#This Row],[income]],0)</f>
        <v>0</v>
      </c>
      <c r="BM349" s="6">
        <f ca="1">IF(Table2[[#This Row],[Area ]]="Area 14",Table2[[#This Row],[income]],0)</f>
        <v>0</v>
      </c>
      <c r="BN349" s="4">
        <f ca="1">IF(Table2[[#This Row],[field of work]]="teaching",Table2[[#This Row],[income]],0)</f>
        <v>35974</v>
      </c>
      <c r="BO349" s="5">
        <f ca="1">IF(Table2[[#This Row],[field of work]]="health",Table2[[#This Row],[income]],0)</f>
        <v>0</v>
      </c>
      <c r="BP349" s="5">
        <f ca="1">IF(Table2[[#This Row],[field of work]]="IT",Table2[[#This Row],[income]],0)</f>
        <v>0</v>
      </c>
      <c r="BQ349" s="5">
        <f ca="1">IF(Table2[[#This Row],[field of work]]="agriculture",Table2[[#This Row],[income]],0)</f>
        <v>0</v>
      </c>
      <c r="BR349" s="5">
        <f ca="1">IF(Table2[[#This Row],[field of work]]="contruction",Table2[[#This Row],[income]],0)</f>
        <v>0</v>
      </c>
      <c r="BS349" s="6">
        <f ca="1">IF(Table2[[#This Row],[field of work]]="genral work",Table2[[#This Row],[income]],0)</f>
        <v>0</v>
      </c>
      <c r="BU349" s="4">
        <f ca="1">IF(Table2[[#This Row],[value of debts]]&gt;Table2[[#This Row],[income]],1,0)</f>
        <v>1</v>
      </c>
      <c r="BV349" s="6"/>
      <c r="BX349" s="4">
        <f ca="1">IF(Table2[[#This Row],[Net worth of person]]&gt;$BY$6,Table2[[#This Row],[age]],0)</f>
        <v>41</v>
      </c>
      <c r="BY349" s="6"/>
    </row>
    <row r="350" spans="2:77" x14ac:dyDescent="0.3">
      <c r="B350">
        <f t="shared" ca="1" si="124"/>
        <v>2</v>
      </c>
      <c r="C350" t="str">
        <f t="shared" ca="1" si="123"/>
        <v>women</v>
      </c>
      <c r="D350">
        <f t="shared" ca="1" si="125"/>
        <v>27</v>
      </c>
      <c r="E350">
        <f t="shared" ca="1" si="126"/>
        <v>3</v>
      </c>
      <c r="F350" t="str">
        <f t="shared" ca="1" si="127"/>
        <v>teaching</v>
      </c>
      <c r="G350">
        <f t="shared" ca="1" si="128"/>
        <v>2</v>
      </c>
      <c r="H350">
        <f t="shared" ca="1" si="129"/>
        <v>0</v>
      </c>
      <c r="I350">
        <f t="shared" ca="1" si="130"/>
        <v>4</v>
      </c>
      <c r="J350">
        <f t="shared" ca="1" si="131"/>
        <v>1</v>
      </c>
      <c r="K350">
        <f t="shared" ca="1" si="132"/>
        <v>52743</v>
      </c>
      <c r="L350">
        <f t="shared" ca="1" si="133"/>
        <v>11</v>
      </c>
      <c r="M350" t="str">
        <f t="shared" ca="1" si="134"/>
        <v>Area 11</v>
      </c>
      <c r="N350">
        <f t="shared" ca="1" si="139"/>
        <v>210972</v>
      </c>
      <c r="O350">
        <f t="shared" ca="1" si="135"/>
        <v>20500.521639234903</v>
      </c>
      <c r="P350">
        <f t="shared" ca="1" si="140"/>
        <v>41323.318172648855</v>
      </c>
      <c r="Q350">
        <f t="shared" ca="1" si="136"/>
        <v>26383</v>
      </c>
      <c r="R350">
        <f t="shared" ca="1" si="141"/>
        <v>89282.167587658478</v>
      </c>
      <c r="S350">
        <f t="shared" ca="1" si="142"/>
        <v>62101.701659299564</v>
      </c>
      <c r="T350">
        <f t="shared" ca="1" si="143"/>
        <v>314397.01983194839</v>
      </c>
      <c r="U350">
        <f t="shared" ca="1" si="144"/>
        <v>136165.68922689339</v>
      </c>
      <c r="V350">
        <f t="shared" ca="1" si="145"/>
        <v>178231.330605055</v>
      </c>
      <c r="X350" s="4">
        <f ca="1">IF(Table2[[#This Row],[Gnder]]="men",1,0)</f>
        <v>0</v>
      </c>
      <c r="Y350" s="5">
        <f ca="1">IF(Table2[[#This Row],[Gnder]]="women",1,0)</f>
        <v>1</v>
      </c>
      <c r="Z350" s="5"/>
      <c r="AA350" s="6"/>
      <c r="AB350" s="5"/>
      <c r="AC350" s="4">
        <f ca="1">IF(Table2[[#This Row],[field of work]]="teaching",1,0)</f>
        <v>1</v>
      </c>
      <c r="AD350" s="5">
        <f ca="1">IF(Table2[[#This Row],[field of work]]="health",1,0)</f>
        <v>0</v>
      </c>
      <c r="AE350" s="5">
        <f ca="1">IF(Table2[[#This Row],[field of work]]="IT",1,0)</f>
        <v>0</v>
      </c>
      <c r="AF350" s="5">
        <f ca="1">IF(Table2[[#This Row],[field of work]]="agriculture",1,0)</f>
        <v>0</v>
      </c>
      <c r="AG350" s="5">
        <f ca="1">IF(Table2[[#This Row],[field of work]]="contruction",1,0)</f>
        <v>0</v>
      </c>
      <c r="AH350" s="5">
        <f ca="1">IF(Table2[[#This Row],[field of work]]="genral work",1,0)</f>
        <v>0</v>
      </c>
      <c r="AI350" s="5"/>
      <c r="AJ350" s="5"/>
      <c r="AK350" s="5"/>
      <c r="AL350" s="5"/>
      <c r="AM350" s="5"/>
      <c r="AN350" s="6"/>
      <c r="AP350" s="16">
        <f t="shared" ca="1" si="137"/>
        <v>41323.318172648855</v>
      </c>
      <c r="AQ350" s="6"/>
      <c r="AR350" s="4">
        <f ca="1">IF(Table2[[#This Row],[Value of a person]]&gt;$AS$6,1,0)</f>
        <v>1</v>
      </c>
      <c r="AS350" s="5"/>
      <c r="AT350" s="5"/>
      <c r="AU350" s="6"/>
      <c r="AV350" s="23">
        <f ca="1">Table2[[#This Row],[Mortage left]]/Table2[[#This Row],[Value of house]]</f>
        <v>9.7171765159523082E-2</v>
      </c>
      <c r="AW350" s="5">
        <f t="shared" ca="1" si="138"/>
        <v>1</v>
      </c>
      <c r="AX350" s="5"/>
      <c r="AY350" s="5"/>
      <c r="AZ350" s="4">
        <f ca="1">IF(Table2[[#This Row],[Area ]]="Area 1",Table2[[#This Row],[income]],0)</f>
        <v>0</v>
      </c>
      <c r="BA350" s="5">
        <f ca="1">IF(Table2[[#This Row],[Area ]]="Area 2",Table2[[#This Row],[income]],0)</f>
        <v>0</v>
      </c>
      <c r="BB350" s="5">
        <f ca="1">IF(Table2[[#This Row],[Area ]]="Area 3",Table2[[#This Row],[income]],0)</f>
        <v>0</v>
      </c>
      <c r="BC350" s="5">
        <f ca="1">IF(Table2[[#This Row],[Area ]]="Area 4",Table2[[#This Row],[income]],0)</f>
        <v>0</v>
      </c>
      <c r="BD350" s="5">
        <f ca="1">IF(Table2[[#This Row],[Area ]]="Area 5",Table2[[#This Row],[income]],0)</f>
        <v>0</v>
      </c>
      <c r="BE350" s="5">
        <f ca="1">IF(Table2[[#This Row],[Area ]]="Area 6",Table2[[#This Row],[income]],0)</f>
        <v>0</v>
      </c>
      <c r="BF350" s="5">
        <f ca="1">IF(Table2[[#This Row],[Area ]]="Area 7",Table2[[#This Row],[income]],0)</f>
        <v>0</v>
      </c>
      <c r="BG350" s="5">
        <f ca="1">IF(Table2[[#This Row],[Area ]]="Area 8",Table2[[#This Row],[income]],0)</f>
        <v>0</v>
      </c>
      <c r="BH350" s="5">
        <f ca="1">IF(Table2[[#This Row],[Area ]]="Area 9",Table2[[#This Row],[income]],0)</f>
        <v>0</v>
      </c>
      <c r="BI350" s="5">
        <f ca="1">IF(Table2[[#This Row],[Area ]]="Area 10",Table2[[#This Row],[income]],0)</f>
        <v>0</v>
      </c>
      <c r="BJ350" s="5">
        <f ca="1">IF(Table2[[#This Row],[Area ]]="Area 6",Table2[[#This Row],[income]],0)</f>
        <v>0</v>
      </c>
      <c r="BK350" s="5">
        <f ca="1">IF(Table2[[#This Row],[Area ]]="Area 12",Table2[[#This Row],[income]],0)</f>
        <v>0</v>
      </c>
      <c r="BL350" s="5">
        <f ca="1">IF(Table2[[#This Row],[Area ]]="Area 13",Table2[[#This Row],[income]],0)</f>
        <v>0</v>
      </c>
      <c r="BM350" s="6">
        <f ca="1">IF(Table2[[#This Row],[Area ]]="Area 14",Table2[[#This Row],[income]],0)</f>
        <v>0</v>
      </c>
      <c r="BN350" s="4">
        <f ca="1">IF(Table2[[#This Row],[field of work]]="teaching",Table2[[#This Row],[income]],0)</f>
        <v>52743</v>
      </c>
      <c r="BO350" s="5">
        <f ca="1">IF(Table2[[#This Row],[field of work]]="health",Table2[[#This Row],[income]],0)</f>
        <v>0</v>
      </c>
      <c r="BP350" s="5">
        <f ca="1">IF(Table2[[#This Row],[field of work]]="IT",Table2[[#This Row],[income]],0)</f>
        <v>0</v>
      </c>
      <c r="BQ350" s="5">
        <f ca="1">IF(Table2[[#This Row],[field of work]]="agriculture",Table2[[#This Row],[income]],0)</f>
        <v>0</v>
      </c>
      <c r="BR350" s="5">
        <f ca="1">IF(Table2[[#This Row],[field of work]]="contruction",Table2[[#This Row],[income]],0)</f>
        <v>0</v>
      </c>
      <c r="BS350" s="6">
        <f ca="1">IF(Table2[[#This Row],[field of work]]="genral work",Table2[[#This Row],[income]],0)</f>
        <v>0</v>
      </c>
      <c r="BU350" s="4">
        <f ca="1">IF(Table2[[#This Row],[value of debts]]&gt;Table2[[#This Row],[income]],1,0)</f>
        <v>1</v>
      </c>
      <c r="BV350" s="6"/>
      <c r="BX350" s="4">
        <f ca="1">IF(Table2[[#This Row],[Net worth of person]]&gt;$BY$6,Table2[[#This Row],[age]],0)</f>
        <v>27</v>
      </c>
      <c r="BY350" s="6"/>
    </row>
    <row r="351" spans="2:77" x14ac:dyDescent="0.3">
      <c r="B351">
        <f t="shared" ca="1" si="124"/>
        <v>1</v>
      </c>
      <c r="C351" t="str">
        <f t="shared" ca="1" si="123"/>
        <v>men</v>
      </c>
      <c r="D351">
        <f t="shared" ca="1" si="125"/>
        <v>40</v>
      </c>
      <c r="E351">
        <f t="shared" ca="1" si="126"/>
        <v>3</v>
      </c>
      <c r="F351" t="str">
        <f t="shared" ca="1" si="127"/>
        <v>teaching</v>
      </c>
      <c r="G351">
        <f t="shared" ca="1" si="128"/>
        <v>5</v>
      </c>
      <c r="H351">
        <f t="shared" ca="1" si="129"/>
        <v>0</v>
      </c>
      <c r="I351">
        <f t="shared" ca="1" si="130"/>
        <v>4</v>
      </c>
      <c r="J351">
        <f t="shared" ca="1" si="131"/>
        <v>3</v>
      </c>
      <c r="K351">
        <f t="shared" ca="1" si="132"/>
        <v>51306</v>
      </c>
      <c r="L351">
        <f t="shared" ca="1" si="133"/>
        <v>4</v>
      </c>
      <c r="M351" t="str">
        <f t="shared" ca="1" si="134"/>
        <v>Area 4</v>
      </c>
      <c r="N351">
        <f t="shared" ca="1" si="139"/>
        <v>307836</v>
      </c>
      <c r="O351">
        <f t="shared" ca="1" si="135"/>
        <v>106266.46458913237</v>
      </c>
      <c r="P351">
        <f t="shared" ca="1" si="140"/>
        <v>65800.78634514907</v>
      </c>
      <c r="Q351">
        <f t="shared" ca="1" si="136"/>
        <v>8118</v>
      </c>
      <c r="R351">
        <f t="shared" ca="1" si="141"/>
        <v>28307.129449411193</v>
      </c>
      <c r="S351">
        <f t="shared" ca="1" si="142"/>
        <v>43847.157976908849</v>
      </c>
      <c r="T351">
        <f t="shared" ca="1" si="143"/>
        <v>417483.94432205788</v>
      </c>
      <c r="U351">
        <f t="shared" ca="1" si="144"/>
        <v>142691.59403854358</v>
      </c>
      <c r="V351">
        <f t="shared" ca="1" si="145"/>
        <v>274792.3502835143</v>
      </c>
      <c r="X351" s="4">
        <f ca="1">IF(Table2[[#This Row],[Gnder]]="men",1,0)</f>
        <v>1</v>
      </c>
      <c r="Y351" s="5">
        <f ca="1">IF(Table2[[#This Row],[Gnder]]="women",1,0)</f>
        <v>0</v>
      </c>
      <c r="Z351" s="5"/>
      <c r="AA351" s="6"/>
      <c r="AB351" s="5"/>
      <c r="AC351" s="4">
        <f ca="1">IF(Table2[[#This Row],[field of work]]="teaching",1,0)</f>
        <v>1</v>
      </c>
      <c r="AD351" s="5">
        <f ca="1">IF(Table2[[#This Row],[field of work]]="health",1,0)</f>
        <v>0</v>
      </c>
      <c r="AE351" s="5">
        <f ca="1">IF(Table2[[#This Row],[field of work]]="IT",1,0)</f>
        <v>0</v>
      </c>
      <c r="AF351" s="5">
        <f ca="1">IF(Table2[[#This Row],[field of work]]="agriculture",1,0)</f>
        <v>0</v>
      </c>
      <c r="AG351" s="5">
        <f ca="1">IF(Table2[[#This Row],[field of work]]="contruction",1,0)</f>
        <v>0</v>
      </c>
      <c r="AH351" s="5">
        <f ca="1">IF(Table2[[#This Row],[field of work]]="genral work",1,0)</f>
        <v>0</v>
      </c>
      <c r="AI351" s="5"/>
      <c r="AJ351" s="5"/>
      <c r="AK351" s="5"/>
      <c r="AL351" s="5"/>
      <c r="AM351" s="5"/>
      <c r="AN351" s="6"/>
      <c r="AP351" s="16">
        <f t="shared" ca="1" si="137"/>
        <v>21933.595448383025</v>
      </c>
      <c r="AQ351" s="6"/>
      <c r="AR351" s="4">
        <f ca="1">IF(Table2[[#This Row],[Value of a person]]&gt;$AS$6,1,0)</f>
        <v>1</v>
      </c>
      <c r="AS351" s="5"/>
      <c r="AT351" s="5"/>
      <c r="AU351" s="6"/>
      <c r="AV351" s="23">
        <f ca="1">Table2[[#This Row],[Mortage left]]/Table2[[#This Row],[Value of house]]</f>
        <v>0.34520479927341952</v>
      </c>
      <c r="AW351" s="5">
        <f t="shared" ca="1" si="138"/>
        <v>0</v>
      </c>
      <c r="AX351" s="5"/>
      <c r="AY351" s="5"/>
      <c r="AZ351" s="4">
        <f ca="1">IF(Table2[[#This Row],[Area ]]="Area 1",Table2[[#This Row],[income]],0)</f>
        <v>0</v>
      </c>
      <c r="BA351" s="5">
        <f ca="1">IF(Table2[[#This Row],[Area ]]="Area 2",Table2[[#This Row],[income]],0)</f>
        <v>0</v>
      </c>
      <c r="BB351" s="5">
        <f ca="1">IF(Table2[[#This Row],[Area ]]="Area 3",Table2[[#This Row],[income]],0)</f>
        <v>0</v>
      </c>
      <c r="BC351" s="5">
        <f ca="1">IF(Table2[[#This Row],[Area ]]="Area 4",Table2[[#This Row],[income]],0)</f>
        <v>51306</v>
      </c>
      <c r="BD351" s="5">
        <f ca="1">IF(Table2[[#This Row],[Area ]]="Area 5",Table2[[#This Row],[income]],0)</f>
        <v>0</v>
      </c>
      <c r="BE351" s="5">
        <f ca="1">IF(Table2[[#This Row],[Area ]]="Area 6",Table2[[#This Row],[income]],0)</f>
        <v>0</v>
      </c>
      <c r="BF351" s="5">
        <f ca="1">IF(Table2[[#This Row],[Area ]]="Area 7",Table2[[#This Row],[income]],0)</f>
        <v>0</v>
      </c>
      <c r="BG351" s="5">
        <f ca="1">IF(Table2[[#This Row],[Area ]]="Area 8",Table2[[#This Row],[income]],0)</f>
        <v>0</v>
      </c>
      <c r="BH351" s="5">
        <f ca="1">IF(Table2[[#This Row],[Area ]]="Area 9",Table2[[#This Row],[income]],0)</f>
        <v>0</v>
      </c>
      <c r="BI351" s="5">
        <f ca="1">IF(Table2[[#This Row],[Area ]]="Area 10",Table2[[#This Row],[income]],0)</f>
        <v>0</v>
      </c>
      <c r="BJ351" s="5">
        <f ca="1">IF(Table2[[#This Row],[Area ]]="Area 6",Table2[[#This Row],[income]],0)</f>
        <v>0</v>
      </c>
      <c r="BK351" s="5">
        <f ca="1">IF(Table2[[#This Row],[Area ]]="Area 12",Table2[[#This Row],[income]],0)</f>
        <v>0</v>
      </c>
      <c r="BL351" s="5">
        <f ca="1">IF(Table2[[#This Row],[Area ]]="Area 13",Table2[[#This Row],[income]],0)</f>
        <v>0</v>
      </c>
      <c r="BM351" s="6">
        <f ca="1">IF(Table2[[#This Row],[Area ]]="Area 14",Table2[[#This Row],[income]],0)</f>
        <v>0</v>
      </c>
      <c r="BN351" s="4">
        <f ca="1">IF(Table2[[#This Row],[field of work]]="teaching",Table2[[#This Row],[income]],0)</f>
        <v>51306</v>
      </c>
      <c r="BO351" s="5">
        <f ca="1">IF(Table2[[#This Row],[field of work]]="health",Table2[[#This Row],[income]],0)</f>
        <v>0</v>
      </c>
      <c r="BP351" s="5">
        <f ca="1">IF(Table2[[#This Row],[field of work]]="IT",Table2[[#This Row],[income]],0)</f>
        <v>0</v>
      </c>
      <c r="BQ351" s="5">
        <f ca="1">IF(Table2[[#This Row],[field of work]]="agriculture",Table2[[#This Row],[income]],0)</f>
        <v>0</v>
      </c>
      <c r="BR351" s="5">
        <f ca="1">IF(Table2[[#This Row],[field of work]]="contruction",Table2[[#This Row],[income]],0)</f>
        <v>0</v>
      </c>
      <c r="BS351" s="6">
        <f ca="1">IF(Table2[[#This Row],[field of work]]="genral work",Table2[[#This Row],[income]],0)</f>
        <v>0</v>
      </c>
      <c r="BU351" s="4">
        <f ca="1">IF(Table2[[#This Row],[value of debts]]&gt;Table2[[#This Row],[income]],1,0)</f>
        <v>1</v>
      </c>
      <c r="BV351" s="6"/>
      <c r="BX351" s="4">
        <f ca="1">IF(Table2[[#This Row],[Net worth of person]]&gt;$BY$6,Table2[[#This Row],[age]],0)</f>
        <v>40</v>
      </c>
      <c r="BY351" s="6"/>
    </row>
    <row r="352" spans="2:77" x14ac:dyDescent="0.3">
      <c r="B352">
        <f t="shared" ca="1" si="124"/>
        <v>1</v>
      </c>
      <c r="C352" t="str">
        <f t="shared" ca="1" si="123"/>
        <v>men</v>
      </c>
      <c r="D352">
        <f t="shared" ca="1" si="125"/>
        <v>35</v>
      </c>
      <c r="E352">
        <f t="shared" ca="1" si="126"/>
        <v>1</v>
      </c>
      <c r="F352" t="str">
        <f t="shared" ca="1" si="127"/>
        <v>health</v>
      </c>
      <c r="G352">
        <f t="shared" ca="1" si="128"/>
        <v>1</v>
      </c>
      <c r="H352">
        <f t="shared" ca="1" si="129"/>
        <v>0</v>
      </c>
      <c r="I352">
        <f t="shared" ca="1" si="130"/>
        <v>2</v>
      </c>
      <c r="J352">
        <f t="shared" ca="1" si="131"/>
        <v>1</v>
      </c>
      <c r="K352">
        <f t="shared" ca="1" si="132"/>
        <v>35034</v>
      </c>
      <c r="L352">
        <f t="shared" ca="1" si="133"/>
        <v>1</v>
      </c>
      <c r="M352" t="str">
        <f t="shared" ca="1" si="134"/>
        <v>Area 1</v>
      </c>
      <c r="N352">
        <f t="shared" ca="1" si="139"/>
        <v>140136</v>
      </c>
      <c r="O352">
        <f t="shared" ca="1" si="135"/>
        <v>85640.31972518441</v>
      </c>
      <c r="P352">
        <f t="shared" ca="1" si="140"/>
        <v>4835.7876096879172</v>
      </c>
      <c r="Q352">
        <f t="shared" ca="1" si="136"/>
        <v>4359</v>
      </c>
      <c r="R352">
        <f t="shared" ca="1" si="141"/>
        <v>13066.878066939025</v>
      </c>
      <c r="S352">
        <f t="shared" ca="1" si="142"/>
        <v>31106.108333310374</v>
      </c>
      <c r="T352">
        <f t="shared" ca="1" si="143"/>
        <v>176077.89594299829</v>
      </c>
      <c r="U352">
        <f t="shared" ca="1" si="144"/>
        <v>103066.19779212344</v>
      </c>
      <c r="V352">
        <f t="shared" ca="1" si="145"/>
        <v>73011.698150874858</v>
      </c>
      <c r="X352" s="4">
        <f ca="1">IF(Table2[[#This Row],[Gnder]]="men",1,0)</f>
        <v>1</v>
      </c>
      <c r="Y352" s="5">
        <f ca="1">IF(Table2[[#This Row],[Gnder]]="women",1,0)</f>
        <v>0</v>
      </c>
      <c r="Z352" s="5"/>
      <c r="AA352" s="6"/>
      <c r="AB352" s="5"/>
      <c r="AC352" s="4">
        <f ca="1">IF(Table2[[#This Row],[field of work]]="teaching",1,0)</f>
        <v>0</v>
      </c>
      <c r="AD352" s="5">
        <f ca="1">IF(Table2[[#This Row],[field of work]]="health",1,0)</f>
        <v>1</v>
      </c>
      <c r="AE352" s="5">
        <f ca="1">IF(Table2[[#This Row],[field of work]]="IT",1,0)</f>
        <v>0</v>
      </c>
      <c r="AF352" s="5">
        <f ca="1">IF(Table2[[#This Row],[field of work]]="agriculture",1,0)</f>
        <v>0</v>
      </c>
      <c r="AG352" s="5">
        <f ca="1">IF(Table2[[#This Row],[field of work]]="contruction",1,0)</f>
        <v>0</v>
      </c>
      <c r="AH352" s="5">
        <f ca="1">IF(Table2[[#This Row],[field of work]]="genral work",1,0)</f>
        <v>0</v>
      </c>
      <c r="AI352" s="5"/>
      <c r="AJ352" s="5"/>
      <c r="AK352" s="5"/>
      <c r="AL352" s="5"/>
      <c r="AM352" s="5"/>
      <c r="AN352" s="6"/>
      <c r="AP352" s="16">
        <f t="shared" ca="1" si="137"/>
        <v>4835.7876096879172</v>
      </c>
      <c r="AQ352" s="6"/>
      <c r="AR352" s="4">
        <f ca="1">IF(Table2[[#This Row],[Value of a person]]&gt;$AS$6,1,0)</f>
        <v>1</v>
      </c>
      <c r="AS352" s="5"/>
      <c r="AT352" s="5"/>
      <c r="AU352" s="6"/>
      <c r="AV352" s="23">
        <f ca="1">Table2[[#This Row],[Mortage left]]/Table2[[#This Row],[Value of house]]</f>
        <v>0.61112290721288187</v>
      </c>
      <c r="AW352" s="5">
        <f t="shared" ca="1" si="138"/>
        <v>0</v>
      </c>
      <c r="AX352" s="5"/>
      <c r="AY352" s="5"/>
      <c r="AZ352" s="4">
        <f ca="1">IF(Table2[[#This Row],[Area ]]="Area 1",Table2[[#This Row],[income]],0)</f>
        <v>35034</v>
      </c>
      <c r="BA352" s="5">
        <f ca="1">IF(Table2[[#This Row],[Area ]]="Area 2",Table2[[#This Row],[income]],0)</f>
        <v>0</v>
      </c>
      <c r="BB352" s="5">
        <f ca="1">IF(Table2[[#This Row],[Area ]]="Area 3",Table2[[#This Row],[income]],0)</f>
        <v>0</v>
      </c>
      <c r="BC352" s="5">
        <f ca="1">IF(Table2[[#This Row],[Area ]]="Area 4",Table2[[#This Row],[income]],0)</f>
        <v>0</v>
      </c>
      <c r="BD352" s="5">
        <f ca="1">IF(Table2[[#This Row],[Area ]]="Area 5",Table2[[#This Row],[income]],0)</f>
        <v>0</v>
      </c>
      <c r="BE352" s="5">
        <f ca="1">IF(Table2[[#This Row],[Area ]]="Area 6",Table2[[#This Row],[income]],0)</f>
        <v>0</v>
      </c>
      <c r="BF352" s="5">
        <f ca="1">IF(Table2[[#This Row],[Area ]]="Area 7",Table2[[#This Row],[income]],0)</f>
        <v>0</v>
      </c>
      <c r="BG352" s="5">
        <f ca="1">IF(Table2[[#This Row],[Area ]]="Area 8",Table2[[#This Row],[income]],0)</f>
        <v>0</v>
      </c>
      <c r="BH352" s="5">
        <f ca="1">IF(Table2[[#This Row],[Area ]]="Area 9",Table2[[#This Row],[income]],0)</f>
        <v>0</v>
      </c>
      <c r="BI352" s="5">
        <f ca="1">IF(Table2[[#This Row],[Area ]]="Area 10",Table2[[#This Row],[income]],0)</f>
        <v>0</v>
      </c>
      <c r="BJ352" s="5">
        <f ca="1">IF(Table2[[#This Row],[Area ]]="Area 6",Table2[[#This Row],[income]],0)</f>
        <v>0</v>
      </c>
      <c r="BK352" s="5">
        <f ca="1">IF(Table2[[#This Row],[Area ]]="Area 12",Table2[[#This Row],[income]],0)</f>
        <v>0</v>
      </c>
      <c r="BL352" s="5">
        <f ca="1">IF(Table2[[#This Row],[Area ]]="Area 13",Table2[[#This Row],[income]],0)</f>
        <v>0</v>
      </c>
      <c r="BM352" s="6">
        <f ca="1">IF(Table2[[#This Row],[Area ]]="Area 14",Table2[[#This Row],[income]],0)</f>
        <v>0</v>
      </c>
      <c r="BN352" s="4">
        <f ca="1">IF(Table2[[#This Row],[field of work]]="teaching",Table2[[#This Row],[income]],0)</f>
        <v>0</v>
      </c>
      <c r="BO352" s="5">
        <f ca="1">IF(Table2[[#This Row],[field of work]]="health",Table2[[#This Row],[income]],0)</f>
        <v>35034</v>
      </c>
      <c r="BP352" s="5">
        <f ca="1">IF(Table2[[#This Row],[field of work]]="IT",Table2[[#This Row],[income]],0)</f>
        <v>0</v>
      </c>
      <c r="BQ352" s="5">
        <f ca="1">IF(Table2[[#This Row],[field of work]]="agriculture",Table2[[#This Row],[income]],0)</f>
        <v>0</v>
      </c>
      <c r="BR352" s="5">
        <f ca="1">IF(Table2[[#This Row],[field of work]]="contruction",Table2[[#This Row],[income]],0)</f>
        <v>0</v>
      </c>
      <c r="BS352" s="6">
        <f ca="1">IF(Table2[[#This Row],[field of work]]="genral work",Table2[[#This Row],[income]],0)</f>
        <v>0</v>
      </c>
      <c r="BU352" s="4">
        <f ca="1">IF(Table2[[#This Row],[value of debts]]&gt;Table2[[#This Row],[income]],1,0)</f>
        <v>1</v>
      </c>
      <c r="BV352" s="6"/>
      <c r="BX352" s="4">
        <f ca="1">IF(Table2[[#This Row],[Net worth of person]]&gt;$BY$6,Table2[[#This Row],[age]],0)</f>
        <v>0</v>
      </c>
      <c r="BY352" s="6"/>
    </row>
    <row r="353" spans="2:77" x14ac:dyDescent="0.3">
      <c r="B353">
        <f t="shared" ca="1" si="124"/>
        <v>2</v>
      </c>
      <c r="C353" t="str">
        <f t="shared" ca="1" si="123"/>
        <v>women</v>
      </c>
      <c r="D353">
        <f t="shared" ca="1" si="125"/>
        <v>37</v>
      </c>
      <c r="E353">
        <f t="shared" ca="1" si="126"/>
        <v>5</v>
      </c>
      <c r="F353" t="str">
        <f t="shared" ca="1" si="127"/>
        <v>agriculture</v>
      </c>
      <c r="G353">
        <f t="shared" ca="1" si="128"/>
        <v>1</v>
      </c>
      <c r="H353">
        <f t="shared" ca="1" si="129"/>
        <v>0</v>
      </c>
      <c r="I353">
        <f t="shared" ca="1" si="130"/>
        <v>3</v>
      </c>
      <c r="J353">
        <f t="shared" ca="1" si="131"/>
        <v>1</v>
      </c>
      <c r="K353">
        <f t="shared" ca="1" si="132"/>
        <v>39268</v>
      </c>
      <c r="L353">
        <f t="shared" ca="1" si="133"/>
        <v>6</v>
      </c>
      <c r="M353" t="str">
        <f t="shared" ca="1" si="134"/>
        <v>Area 6</v>
      </c>
      <c r="N353">
        <f t="shared" ca="1" si="139"/>
        <v>117804</v>
      </c>
      <c r="O353">
        <f t="shared" ca="1" si="135"/>
        <v>44514.920231070028</v>
      </c>
      <c r="P353">
        <f t="shared" ca="1" si="140"/>
        <v>36551.447852168327</v>
      </c>
      <c r="Q353">
        <f t="shared" ca="1" si="136"/>
        <v>5829</v>
      </c>
      <c r="R353">
        <f t="shared" ca="1" si="141"/>
        <v>65671.253838691759</v>
      </c>
      <c r="S353">
        <f t="shared" ca="1" si="142"/>
        <v>11639.481321102037</v>
      </c>
      <c r="T353">
        <f t="shared" ca="1" si="143"/>
        <v>165994.92917327036</v>
      </c>
      <c r="U353">
        <f t="shared" ca="1" si="144"/>
        <v>116015.17406976179</v>
      </c>
      <c r="V353">
        <f t="shared" ca="1" si="145"/>
        <v>49979.755103508563</v>
      </c>
      <c r="X353" s="4">
        <f ca="1">IF(Table2[[#This Row],[Gnder]]="men",1,0)</f>
        <v>0</v>
      </c>
      <c r="Y353" s="5">
        <f ca="1">IF(Table2[[#This Row],[Gnder]]="women",1,0)</f>
        <v>1</v>
      </c>
      <c r="Z353" s="5"/>
      <c r="AA353" s="6"/>
      <c r="AB353" s="5"/>
      <c r="AC353" s="4">
        <f ca="1">IF(Table2[[#This Row],[field of work]]="teaching",1,0)</f>
        <v>0</v>
      </c>
      <c r="AD353" s="5">
        <f ca="1">IF(Table2[[#This Row],[field of work]]="health",1,0)</f>
        <v>0</v>
      </c>
      <c r="AE353" s="5">
        <f ca="1">IF(Table2[[#This Row],[field of work]]="IT",1,0)</f>
        <v>0</v>
      </c>
      <c r="AF353" s="5">
        <f ca="1">IF(Table2[[#This Row],[field of work]]="agriculture",1,0)</f>
        <v>1</v>
      </c>
      <c r="AG353" s="5">
        <f ca="1">IF(Table2[[#This Row],[field of work]]="contruction",1,0)</f>
        <v>0</v>
      </c>
      <c r="AH353" s="5">
        <f ca="1">IF(Table2[[#This Row],[field of work]]="genral work",1,0)</f>
        <v>0</v>
      </c>
      <c r="AI353" s="5"/>
      <c r="AJ353" s="5"/>
      <c r="AK353" s="5"/>
      <c r="AL353" s="5"/>
      <c r="AM353" s="5"/>
      <c r="AN353" s="6"/>
      <c r="AP353" s="16">
        <f t="shared" ca="1" si="137"/>
        <v>36551.447852168327</v>
      </c>
      <c r="AQ353" s="6"/>
      <c r="AR353" s="4">
        <f ca="1">IF(Table2[[#This Row],[Value of a person]]&gt;$AS$6,1,0)</f>
        <v>1</v>
      </c>
      <c r="AS353" s="5"/>
      <c r="AT353" s="5"/>
      <c r="AU353" s="6"/>
      <c r="AV353" s="23">
        <f ca="1">Table2[[#This Row],[Mortage left]]/Table2[[#This Row],[Value of house]]</f>
        <v>0.37787273972929636</v>
      </c>
      <c r="AW353" s="5">
        <f t="shared" ca="1" si="138"/>
        <v>0</v>
      </c>
      <c r="AX353" s="5"/>
      <c r="AY353" s="5"/>
      <c r="AZ353" s="4">
        <f ca="1">IF(Table2[[#This Row],[Area ]]="Area 1",Table2[[#This Row],[income]],0)</f>
        <v>0</v>
      </c>
      <c r="BA353" s="5">
        <f ca="1">IF(Table2[[#This Row],[Area ]]="Area 2",Table2[[#This Row],[income]],0)</f>
        <v>0</v>
      </c>
      <c r="BB353" s="5">
        <f ca="1">IF(Table2[[#This Row],[Area ]]="Area 3",Table2[[#This Row],[income]],0)</f>
        <v>0</v>
      </c>
      <c r="BC353" s="5">
        <f ca="1">IF(Table2[[#This Row],[Area ]]="Area 4",Table2[[#This Row],[income]],0)</f>
        <v>0</v>
      </c>
      <c r="BD353" s="5">
        <f ca="1">IF(Table2[[#This Row],[Area ]]="Area 5",Table2[[#This Row],[income]],0)</f>
        <v>0</v>
      </c>
      <c r="BE353" s="5">
        <f ca="1">IF(Table2[[#This Row],[Area ]]="Area 6",Table2[[#This Row],[income]],0)</f>
        <v>39268</v>
      </c>
      <c r="BF353" s="5">
        <f ca="1">IF(Table2[[#This Row],[Area ]]="Area 7",Table2[[#This Row],[income]],0)</f>
        <v>0</v>
      </c>
      <c r="BG353" s="5">
        <f ca="1">IF(Table2[[#This Row],[Area ]]="Area 8",Table2[[#This Row],[income]],0)</f>
        <v>0</v>
      </c>
      <c r="BH353" s="5">
        <f ca="1">IF(Table2[[#This Row],[Area ]]="Area 9",Table2[[#This Row],[income]],0)</f>
        <v>0</v>
      </c>
      <c r="BI353" s="5">
        <f ca="1">IF(Table2[[#This Row],[Area ]]="Area 10",Table2[[#This Row],[income]],0)</f>
        <v>0</v>
      </c>
      <c r="BJ353" s="5">
        <f ca="1">IF(Table2[[#This Row],[Area ]]="Area 6",Table2[[#This Row],[income]],0)</f>
        <v>39268</v>
      </c>
      <c r="BK353" s="5">
        <f ca="1">IF(Table2[[#This Row],[Area ]]="Area 12",Table2[[#This Row],[income]],0)</f>
        <v>0</v>
      </c>
      <c r="BL353" s="5">
        <f ca="1">IF(Table2[[#This Row],[Area ]]="Area 13",Table2[[#This Row],[income]],0)</f>
        <v>0</v>
      </c>
      <c r="BM353" s="6">
        <f ca="1">IF(Table2[[#This Row],[Area ]]="Area 14",Table2[[#This Row],[income]],0)</f>
        <v>0</v>
      </c>
      <c r="BN353" s="4">
        <f ca="1">IF(Table2[[#This Row],[field of work]]="teaching",Table2[[#This Row],[income]],0)</f>
        <v>0</v>
      </c>
      <c r="BO353" s="5">
        <f ca="1">IF(Table2[[#This Row],[field of work]]="health",Table2[[#This Row],[income]],0)</f>
        <v>0</v>
      </c>
      <c r="BP353" s="5">
        <f ca="1">IF(Table2[[#This Row],[field of work]]="IT",Table2[[#This Row],[income]],0)</f>
        <v>0</v>
      </c>
      <c r="BQ353" s="5">
        <f ca="1">IF(Table2[[#This Row],[field of work]]="agriculture",Table2[[#This Row],[income]],0)</f>
        <v>39268</v>
      </c>
      <c r="BR353" s="5">
        <f ca="1">IF(Table2[[#This Row],[field of work]]="contruction",Table2[[#This Row],[income]],0)</f>
        <v>0</v>
      </c>
      <c r="BS353" s="6">
        <f ca="1">IF(Table2[[#This Row],[field of work]]="genral work",Table2[[#This Row],[income]],0)</f>
        <v>0</v>
      </c>
      <c r="BU353" s="4">
        <f ca="1">IF(Table2[[#This Row],[value of debts]]&gt;Table2[[#This Row],[income]],1,0)</f>
        <v>1</v>
      </c>
      <c r="BV353" s="6"/>
      <c r="BX353" s="4">
        <f ca="1">IF(Table2[[#This Row],[Net worth of person]]&gt;$BY$6,Table2[[#This Row],[age]],0)</f>
        <v>0</v>
      </c>
      <c r="BY353" s="6"/>
    </row>
    <row r="354" spans="2:77" x14ac:dyDescent="0.3">
      <c r="B354">
        <f t="shared" ca="1" si="124"/>
        <v>2</v>
      </c>
      <c r="C354" t="str">
        <f t="shared" ca="1" si="123"/>
        <v>women</v>
      </c>
      <c r="D354">
        <f t="shared" ca="1" si="125"/>
        <v>45</v>
      </c>
      <c r="E354">
        <f t="shared" ca="1" si="126"/>
        <v>6</v>
      </c>
      <c r="F354" t="str">
        <f t="shared" ca="1" si="127"/>
        <v>contruction</v>
      </c>
      <c r="G354">
        <f t="shared" ca="1" si="128"/>
        <v>3</v>
      </c>
      <c r="H354">
        <f t="shared" ca="1" si="129"/>
        <v>0</v>
      </c>
      <c r="I354">
        <f t="shared" ca="1" si="130"/>
        <v>3</v>
      </c>
      <c r="J354">
        <f t="shared" ca="1" si="131"/>
        <v>1</v>
      </c>
      <c r="K354">
        <f t="shared" ca="1" si="132"/>
        <v>85687</v>
      </c>
      <c r="L354">
        <f t="shared" ca="1" si="133"/>
        <v>8</v>
      </c>
      <c r="M354" t="str">
        <f t="shared" ca="1" si="134"/>
        <v>Area 8</v>
      </c>
      <c r="N354">
        <f t="shared" ca="1" si="139"/>
        <v>514122</v>
      </c>
      <c r="O354">
        <f t="shared" ca="1" si="135"/>
        <v>311714.39881960972</v>
      </c>
      <c r="P354">
        <f t="shared" ca="1" si="140"/>
        <v>37065.39775036247</v>
      </c>
      <c r="Q354">
        <f t="shared" ca="1" si="136"/>
        <v>33757</v>
      </c>
      <c r="R354">
        <f t="shared" ca="1" si="141"/>
        <v>38455.954292725241</v>
      </c>
      <c r="S354">
        <f t="shared" ca="1" si="142"/>
        <v>84109.774068750034</v>
      </c>
      <c r="T354">
        <f t="shared" ca="1" si="143"/>
        <v>635297.1718191125</v>
      </c>
      <c r="U354">
        <f t="shared" ca="1" si="144"/>
        <v>383927.35311233497</v>
      </c>
      <c r="V354">
        <f t="shared" ca="1" si="145"/>
        <v>251369.81870677753</v>
      </c>
      <c r="X354" s="4">
        <f ca="1">IF(Table2[[#This Row],[Gnder]]="men",1,0)</f>
        <v>0</v>
      </c>
      <c r="Y354" s="5">
        <f ca="1">IF(Table2[[#This Row],[Gnder]]="women",1,0)</f>
        <v>1</v>
      </c>
      <c r="Z354" s="5"/>
      <c r="AA354" s="6"/>
      <c r="AB354" s="5"/>
      <c r="AC354" s="4">
        <f ca="1">IF(Table2[[#This Row],[field of work]]="teaching",1,0)</f>
        <v>0</v>
      </c>
      <c r="AD354" s="5">
        <f ca="1">IF(Table2[[#This Row],[field of work]]="health",1,0)</f>
        <v>0</v>
      </c>
      <c r="AE354" s="5">
        <f ca="1">IF(Table2[[#This Row],[field of work]]="IT",1,0)</f>
        <v>0</v>
      </c>
      <c r="AF354" s="5">
        <f ca="1">IF(Table2[[#This Row],[field of work]]="agriculture",1,0)</f>
        <v>0</v>
      </c>
      <c r="AG354" s="5">
        <f ca="1">IF(Table2[[#This Row],[field of work]]="contruction",1,0)</f>
        <v>1</v>
      </c>
      <c r="AH354" s="5">
        <f ca="1">IF(Table2[[#This Row],[field of work]]="genral work",1,0)</f>
        <v>0</v>
      </c>
      <c r="AI354" s="5"/>
      <c r="AJ354" s="5"/>
      <c r="AK354" s="5"/>
      <c r="AL354" s="5"/>
      <c r="AM354" s="5"/>
      <c r="AN354" s="6"/>
      <c r="AP354" s="16">
        <f t="shared" ca="1" si="137"/>
        <v>37065.39775036247</v>
      </c>
      <c r="AQ354" s="6"/>
      <c r="AR354" s="4">
        <f ca="1">IF(Table2[[#This Row],[Value of a person]]&gt;$AS$6,1,0)</f>
        <v>1</v>
      </c>
      <c r="AS354" s="5"/>
      <c r="AT354" s="5"/>
      <c r="AU354" s="6"/>
      <c r="AV354" s="23">
        <f ca="1">Table2[[#This Row],[Mortage left]]/Table2[[#This Row],[Value of house]]</f>
        <v>0.60630433791903426</v>
      </c>
      <c r="AW354" s="5">
        <f t="shared" ca="1" si="138"/>
        <v>0</v>
      </c>
      <c r="AX354" s="5"/>
      <c r="AY354" s="5"/>
      <c r="AZ354" s="4">
        <f ca="1">IF(Table2[[#This Row],[Area ]]="Area 1",Table2[[#This Row],[income]],0)</f>
        <v>0</v>
      </c>
      <c r="BA354" s="5">
        <f ca="1">IF(Table2[[#This Row],[Area ]]="Area 2",Table2[[#This Row],[income]],0)</f>
        <v>0</v>
      </c>
      <c r="BB354" s="5">
        <f ca="1">IF(Table2[[#This Row],[Area ]]="Area 3",Table2[[#This Row],[income]],0)</f>
        <v>0</v>
      </c>
      <c r="BC354" s="5">
        <f ca="1">IF(Table2[[#This Row],[Area ]]="Area 4",Table2[[#This Row],[income]],0)</f>
        <v>0</v>
      </c>
      <c r="BD354" s="5">
        <f ca="1">IF(Table2[[#This Row],[Area ]]="Area 5",Table2[[#This Row],[income]],0)</f>
        <v>0</v>
      </c>
      <c r="BE354" s="5">
        <f ca="1">IF(Table2[[#This Row],[Area ]]="Area 6",Table2[[#This Row],[income]],0)</f>
        <v>0</v>
      </c>
      <c r="BF354" s="5">
        <f ca="1">IF(Table2[[#This Row],[Area ]]="Area 7",Table2[[#This Row],[income]],0)</f>
        <v>0</v>
      </c>
      <c r="BG354" s="5">
        <f ca="1">IF(Table2[[#This Row],[Area ]]="Area 8",Table2[[#This Row],[income]],0)</f>
        <v>85687</v>
      </c>
      <c r="BH354" s="5">
        <f ca="1">IF(Table2[[#This Row],[Area ]]="Area 9",Table2[[#This Row],[income]],0)</f>
        <v>0</v>
      </c>
      <c r="BI354" s="5">
        <f ca="1">IF(Table2[[#This Row],[Area ]]="Area 10",Table2[[#This Row],[income]],0)</f>
        <v>0</v>
      </c>
      <c r="BJ354" s="5">
        <f ca="1">IF(Table2[[#This Row],[Area ]]="Area 6",Table2[[#This Row],[income]],0)</f>
        <v>0</v>
      </c>
      <c r="BK354" s="5">
        <f ca="1">IF(Table2[[#This Row],[Area ]]="Area 12",Table2[[#This Row],[income]],0)</f>
        <v>0</v>
      </c>
      <c r="BL354" s="5">
        <f ca="1">IF(Table2[[#This Row],[Area ]]="Area 13",Table2[[#This Row],[income]],0)</f>
        <v>0</v>
      </c>
      <c r="BM354" s="6">
        <f ca="1">IF(Table2[[#This Row],[Area ]]="Area 14",Table2[[#This Row],[income]],0)</f>
        <v>0</v>
      </c>
      <c r="BN354" s="4">
        <f ca="1">IF(Table2[[#This Row],[field of work]]="teaching",Table2[[#This Row],[income]],0)</f>
        <v>0</v>
      </c>
      <c r="BO354" s="5">
        <f ca="1">IF(Table2[[#This Row],[field of work]]="health",Table2[[#This Row],[income]],0)</f>
        <v>0</v>
      </c>
      <c r="BP354" s="5">
        <f ca="1">IF(Table2[[#This Row],[field of work]]="IT",Table2[[#This Row],[income]],0)</f>
        <v>0</v>
      </c>
      <c r="BQ354" s="5">
        <f ca="1">IF(Table2[[#This Row],[field of work]]="agriculture",Table2[[#This Row],[income]],0)</f>
        <v>0</v>
      </c>
      <c r="BR354" s="5">
        <f ca="1">IF(Table2[[#This Row],[field of work]]="contruction",Table2[[#This Row],[income]],0)</f>
        <v>85687</v>
      </c>
      <c r="BS354" s="6">
        <f ca="1">IF(Table2[[#This Row],[field of work]]="genral work",Table2[[#This Row],[income]],0)</f>
        <v>0</v>
      </c>
      <c r="BU354" s="4">
        <f ca="1">IF(Table2[[#This Row],[value of debts]]&gt;Table2[[#This Row],[income]],1,0)</f>
        <v>1</v>
      </c>
      <c r="BV354" s="6"/>
      <c r="BX354" s="4">
        <f ca="1">IF(Table2[[#This Row],[Net worth of person]]&gt;$BY$6,Table2[[#This Row],[age]],0)</f>
        <v>45</v>
      </c>
      <c r="BY354" s="6"/>
    </row>
    <row r="355" spans="2:77" x14ac:dyDescent="0.3">
      <c r="B355">
        <f t="shared" ca="1" si="124"/>
        <v>2</v>
      </c>
      <c r="C355" t="str">
        <f t="shared" ca="1" si="123"/>
        <v>women</v>
      </c>
      <c r="D355">
        <f t="shared" ca="1" si="125"/>
        <v>32</v>
      </c>
      <c r="E355">
        <f t="shared" ca="1" si="126"/>
        <v>4</v>
      </c>
      <c r="F355" t="str">
        <f t="shared" ca="1" si="127"/>
        <v>genral work</v>
      </c>
      <c r="G355">
        <f t="shared" ca="1" si="128"/>
        <v>1</v>
      </c>
      <c r="H355">
        <f t="shared" ca="1" si="129"/>
        <v>0</v>
      </c>
      <c r="I355">
        <f t="shared" ca="1" si="130"/>
        <v>2</v>
      </c>
      <c r="J355">
        <f t="shared" ca="1" si="131"/>
        <v>1</v>
      </c>
      <c r="K355">
        <f t="shared" ca="1" si="132"/>
        <v>72741</v>
      </c>
      <c r="L355">
        <f t="shared" ca="1" si="133"/>
        <v>14</v>
      </c>
      <c r="M355" t="str">
        <f t="shared" ca="1" si="134"/>
        <v>Area 14</v>
      </c>
      <c r="N355">
        <f t="shared" ca="1" si="139"/>
        <v>290964</v>
      </c>
      <c r="O355">
        <f t="shared" ca="1" si="135"/>
        <v>118567.46566578899</v>
      </c>
      <c r="P355">
        <f t="shared" ca="1" si="140"/>
        <v>12146.34766420451</v>
      </c>
      <c r="Q355">
        <f t="shared" ca="1" si="136"/>
        <v>1241</v>
      </c>
      <c r="R355">
        <f t="shared" ca="1" si="141"/>
        <v>75923.428329555129</v>
      </c>
      <c r="S355">
        <f t="shared" ca="1" si="142"/>
        <v>53017.823869651838</v>
      </c>
      <c r="T355">
        <f t="shared" ca="1" si="143"/>
        <v>356128.17153385631</v>
      </c>
      <c r="U355">
        <f t="shared" ca="1" si="144"/>
        <v>195731.89399534411</v>
      </c>
      <c r="V355">
        <f t="shared" ca="1" si="145"/>
        <v>160396.27753851219</v>
      </c>
      <c r="X355" s="4">
        <f ca="1">IF(Table2[[#This Row],[Gnder]]="men",1,0)</f>
        <v>0</v>
      </c>
      <c r="Y355" s="5">
        <f ca="1">IF(Table2[[#This Row],[Gnder]]="women",1,0)</f>
        <v>1</v>
      </c>
      <c r="Z355" s="5"/>
      <c r="AA355" s="6"/>
      <c r="AB355" s="5"/>
      <c r="AC355" s="4">
        <f ca="1">IF(Table2[[#This Row],[field of work]]="teaching",1,0)</f>
        <v>0</v>
      </c>
      <c r="AD355" s="5">
        <f ca="1">IF(Table2[[#This Row],[field of work]]="health",1,0)</f>
        <v>0</v>
      </c>
      <c r="AE355" s="5">
        <f ca="1">IF(Table2[[#This Row],[field of work]]="IT",1,0)</f>
        <v>0</v>
      </c>
      <c r="AF355" s="5">
        <f ca="1">IF(Table2[[#This Row],[field of work]]="agriculture",1,0)</f>
        <v>0</v>
      </c>
      <c r="AG355" s="5">
        <f ca="1">IF(Table2[[#This Row],[field of work]]="contruction",1,0)</f>
        <v>0</v>
      </c>
      <c r="AH355" s="5">
        <f ca="1">IF(Table2[[#This Row],[field of work]]="genral work",1,0)</f>
        <v>1</v>
      </c>
      <c r="AI355" s="5"/>
      <c r="AJ355" s="5"/>
      <c r="AK355" s="5"/>
      <c r="AL355" s="5"/>
      <c r="AM355" s="5"/>
      <c r="AN355" s="6"/>
      <c r="AP355" s="16">
        <f t="shared" ca="1" si="137"/>
        <v>12146.34766420451</v>
      </c>
      <c r="AQ355" s="6"/>
      <c r="AR355" s="4">
        <f ca="1">IF(Table2[[#This Row],[Value of a person]]&gt;$AS$6,1,0)</f>
        <v>1</v>
      </c>
      <c r="AS355" s="5"/>
      <c r="AT355" s="5"/>
      <c r="AU355" s="6"/>
      <c r="AV355" s="23">
        <f ca="1">Table2[[#This Row],[Mortage left]]/Table2[[#This Row],[Value of house]]</f>
        <v>0.40749874783749529</v>
      </c>
      <c r="AW355" s="5">
        <f t="shared" ca="1" si="138"/>
        <v>0</v>
      </c>
      <c r="AX355" s="5"/>
      <c r="AY355" s="5"/>
      <c r="AZ355" s="4">
        <f ca="1">IF(Table2[[#This Row],[Area ]]="Area 1",Table2[[#This Row],[income]],0)</f>
        <v>0</v>
      </c>
      <c r="BA355" s="5">
        <f ca="1">IF(Table2[[#This Row],[Area ]]="Area 2",Table2[[#This Row],[income]],0)</f>
        <v>0</v>
      </c>
      <c r="BB355" s="5">
        <f ca="1">IF(Table2[[#This Row],[Area ]]="Area 3",Table2[[#This Row],[income]],0)</f>
        <v>0</v>
      </c>
      <c r="BC355" s="5">
        <f ca="1">IF(Table2[[#This Row],[Area ]]="Area 4",Table2[[#This Row],[income]],0)</f>
        <v>0</v>
      </c>
      <c r="BD355" s="5">
        <f ca="1">IF(Table2[[#This Row],[Area ]]="Area 5",Table2[[#This Row],[income]],0)</f>
        <v>0</v>
      </c>
      <c r="BE355" s="5">
        <f ca="1">IF(Table2[[#This Row],[Area ]]="Area 6",Table2[[#This Row],[income]],0)</f>
        <v>0</v>
      </c>
      <c r="BF355" s="5">
        <f ca="1">IF(Table2[[#This Row],[Area ]]="Area 7",Table2[[#This Row],[income]],0)</f>
        <v>0</v>
      </c>
      <c r="BG355" s="5">
        <f ca="1">IF(Table2[[#This Row],[Area ]]="Area 8",Table2[[#This Row],[income]],0)</f>
        <v>0</v>
      </c>
      <c r="BH355" s="5">
        <f ca="1">IF(Table2[[#This Row],[Area ]]="Area 9",Table2[[#This Row],[income]],0)</f>
        <v>0</v>
      </c>
      <c r="BI355" s="5">
        <f ca="1">IF(Table2[[#This Row],[Area ]]="Area 10",Table2[[#This Row],[income]],0)</f>
        <v>0</v>
      </c>
      <c r="BJ355" s="5">
        <f ca="1">IF(Table2[[#This Row],[Area ]]="Area 6",Table2[[#This Row],[income]],0)</f>
        <v>0</v>
      </c>
      <c r="BK355" s="5">
        <f ca="1">IF(Table2[[#This Row],[Area ]]="Area 12",Table2[[#This Row],[income]],0)</f>
        <v>0</v>
      </c>
      <c r="BL355" s="5">
        <f ca="1">IF(Table2[[#This Row],[Area ]]="Area 13",Table2[[#This Row],[income]],0)</f>
        <v>0</v>
      </c>
      <c r="BM355" s="6">
        <f ca="1">IF(Table2[[#This Row],[Area ]]="Area 14",Table2[[#This Row],[income]],0)</f>
        <v>72741</v>
      </c>
      <c r="BN355" s="4">
        <f ca="1">IF(Table2[[#This Row],[field of work]]="teaching",Table2[[#This Row],[income]],0)</f>
        <v>0</v>
      </c>
      <c r="BO355" s="5">
        <f ca="1">IF(Table2[[#This Row],[field of work]]="health",Table2[[#This Row],[income]],0)</f>
        <v>0</v>
      </c>
      <c r="BP355" s="5">
        <f ca="1">IF(Table2[[#This Row],[field of work]]="IT",Table2[[#This Row],[income]],0)</f>
        <v>0</v>
      </c>
      <c r="BQ355" s="5">
        <f ca="1">IF(Table2[[#This Row],[field of work]]="agriculture",Table2[[#This Row],[income]],0)</f>
        <v>0</v>
      </c>
      <c r="BR355" s="5">
        <f ca="1">IF(Table2[[#This Row],[field of work]]="contruction",Table2[[#This Row],[income]],0)</f>
        <v>0</v>
      </c>
      <c r="BS355" s="6">
        <f ca="1">IF(Table2[[#This Row],[field of work]]="genral work",Table2[[#This Row],[income]],0)</f>
        <v>72741</v>
      </c>
      <c r="BU355" s="4">
        <f ca="1">IF(Table2[[#This Row],[value of debts]]&gt;Table2[[#This Row],[income]],1,0)</f>
        <v>1</v>
      </c>
      <c r="BV355" s="6"/>
      <c r="BX355" s="4">
        <f ca="1">IF(Table2[[#This Row],[Net worth of person]]&gt;$BY$6,Table2[[#This Row],[age]],0)</f>
        <v>32</v>
      </c>
      <c r="BY355" s="6"/>
    </row>
    <row r="356" spans="2:77" x14ac:dyDescent="0.3">
      <c r="B356">
        <f t="shared" ca="1" si="124"/>
        <v>2</v>
      </c>
      <c r="C356" t="str">
        <f t="shared" ca="1" si="123"/>
        <v>women</v>
      </c>
      <c r="D356">
        <f t="shared" ca="1" si="125"/>
        <v>31</v>
      </c>
      <c r="E356">
        <f t="shared" ca="1" si="126"/>
        <v>2</v>
      </c>
      <c r="F356" t="str">
        <f t="shared" ca="1" si="127"/>
        <v>IT</v>
      </c>
      <c r="G356">
        <f t="shared" ca="1" si="128"/>
        <v>3</v>
      </c>
      <c r="H356">
        <f t="shared" ca="1" si="129"/>
        <v>0</v>
      </c>
      <c r="I356">
        <f t="shared" ca="1" si="130"/>
        <v>2</v>
      </c>
      <c r="J356">
        <f t="shared" ca="1" si="131"/>
        <v>3</v>
      </c>
      <c r="K356">
        <f t="shared" ca="1" si="132"/>
        <v>28896</v>
      </c>
      <c r="L356">
        <f t="shared" ca="1" si="133"/>
        <v>14</v>
      </c>
      <c r="M356" t="str">
        <f t="shared" ca="1" si="134"/>
        <v>Area 14</v>
      </c>
      <c r="N356">
        <f t="shared" ca="1" si="139"/>
        <v>86688</v>
      </c>
      <c r="O356">
        <f t="shared" ca="1" si="135"/>
        <v>50935.386012833966</v>
      </c>
      <c r="P356">
        <f t="shared" ca="1" si="140"/>
        <v>57419.357680845998</v>
      </c>
      <c r="Q356">
        <f t="shared" ca="1" si="136"/>
        <v>29119</v>
      </c>
      <c r="R356">
        <f t="shared" ca="1" si="141"/>
        <v>48554.407637289631</v>
      </c>
      <c r="S356">
        <f t="shared" ca="1" si="142"/>
        <v>28699.165024207847</v>
      </c>
      <c r="T356">
        <f t="shared" ca="1" si="143"/>
        <v>172806.52270505385</v>
      </c>
      <c r="U356">
        <f t="shared" ca="1" si="144"/>
        <v>128608.79365012361</v>
      </c>
      <c r="V356">
        <f t="shared" ca="1" si="145"/>
        <v>44197.729054930242</v>
      </c>
      <c r="X356" s="4">
        <f ca="1">IF(Table2[[#This Row],[Gnder]]="men",1,0)</f>
        <v>0</v>
      </c>
      <c r="Y356" s="5">
        <f ca="1">IF(Table2[[#This Row],[Gnder]]="women",1,0)</f>
        <v>1</v>
      </c>
      <c r="Z356" s="5"/>
      <c r="AA356" s="6"/>
      <c r="AB356" s="5"/>
      <c r="AC356" s="4">
        <f ca="1">IF(Table2[[#This Row],[field of work]]="teaching",1,0)</f>
        <v>0</v>
      </c>
      <c r="AD356" s="5">
        <f ca="1">IF(Table2[[#This Row],[field of work]]="health",1,0)</f>
        <v>0</v>
      </c>
      <c r="AE356" s="5">
        <f ca="1">IF(Table2[[#This Row],[field of work]]="IT",1,0)</f>
        <v>1</v>
      </c>
      <c r="AF356" s="5">
        <f ca="1">IF(Table2[[#This Row],[field of work]]="agriculture",1,0)</f>
        <v>0</v>
      </c>
      <c r="AG356" s="5">
        <f ca="1">IF(Table2[[#This Row],[field of work]]="contruction",1,0)</f>
        <v>0</v>
      </c>
      <c r="AH356" s="5">
        <f ca="1">IF(Table2[[#This Row],[field of work]]="genral work",1,0)</f>
        <v>0</v>
      </c>
      <c r="AI356" s="5"/>
      <c r="AJ356" s="5"/>
      <c r="AK356" s="5"/>
      <c r="AL356" s="5"/>
      <c r="AM356" s="5"/>
      <c r="AN356" s="6"/>
      <c r="AP356" s="16">
        <f t="shared" ca="1" si="137"/>
        <v>19139.785893615332</v>
      </c>
      <c r="AQ356" s="6"/>
      <c r="AR356" s="4">
        <f ca="1">IF(Table2[[#This Row],[Value of a person]]&gt;$AS$6,1,0)</f>
        <v>1</v>
      </c>
      <c r="AS356" s="5"/>
      <c r="AT356" s="5"/>
      <c r="AU356" s="6"/>
      <c r="AV356" s="23">
        <f ca="1">Table2[[#This Row],[Mortage left]]/Table2[[#This Row],[Value of house]]</f>
        <v>0.58757135950574435</v>
      </c>
      <c r="AW356" s="5">
        <f t="shared" ca="1" si="138"/>
        <v>0</v>
      </c>
      <c r="AX356" s="5"/>
      <c r="AY356" s="5"/>
      <c r="AZ356" s="4">
        <f ca="1">IF(Table2[[#This Row],[Area ]]="Area 1",Table2[[#This Row],[income]],0)</f>
        <v>0</v>
      </c>
      <c r="BA356" s="5">
        <f ca="1">IF(Table2[[#This Row],[Area ]]="Area 2",Table2[[#This Row],[income]],0)</f>
        <v>0</v>
      </c>
      <c r="BB356" s="5">
        <f ca="1">IF(Table2[[#This Row],[Area ]]="Area 3",Table2[[#This Row],[income]],0)</f>
        <v>0</v>
      </c>
      <c r="BC356" s="5">
        <f ca="1">IF(Table2[[#This Row],[Area ]]="Area 4",Table2[[#This Row],[income]],0)</f>
        <v>0</v>
      </c>
      <c r="BD356" s="5">
        <f ca="1">IF(Table2[[#This Row],[Area ]]="Area 5",Table2[[#This Row],[income]],0)</f>
        <v>0</v>
      </c>
      <c r="BE356" s="5">
        <f ca="1">IF(Table2[[#This Row],[Area ]]="Area 6",Table2[[#This Row],[income]],0)</f>
        <v>0</v>
      </c>
      <c r="BF356" s="5">
        <f ca="1">IF(Table2[[#This Row],[Area ]]="Area 7",Table2[[#This Row],[income]],0)</f>
        <v>0</v>
      </c>
      <c r="BG356" s="5">
        <f ca="1">IF(Table2[[#This Row],[Area ]]="Area 8",Table2[[#This Row],[income]],0)</f>
        <v>0</v>
      </c>
      <c r="BH356" s="5">
        <f ca="1">IF(Table2[[#This Row],[Area ]]="Area 9",Table2[[#This Row],[income]],0)</f>
        <v>0</v>
      </c>
      <c r="BI356" s="5">
        <f ca="1">IF(Table2[[#This Row],[Area ]]="Area 10",Table2[[#This Row],[income]],0)</f>
        <v>0</v>
      </c>
      <c r="BJ356" s="5">
        <f ca="1">IF(Table2[[#This Row],[Area ]]="Area 6",Table2[[#This Row],[income]],0)</f>
        <v>0</v>
      </c>
      <c r="BK356" s="5">
        <f ca="1">IF(Table2[[#This Row],[Area ]]="Area 12",Table2[[#This Row],[income]],0)</f>
        <v>0</v>
      </c>
      <c r="BL356" s="5">
        <f ca="1">IF(Table2[[#This Row],[Area ]]="Area 13",Table2[[#This Row],[income]],0)</f>
        <v>0</v>
      </c>
      <c r="BM356" s="6">
        <f ca="1">IF(Table2[[#This Row],[Area ]]="Area 14",Table2[[#This Row],[income]],0)</f>
        <v>28896</v>
      </c>
      <c r="BN356" s="4">
        <f ca="1">IF(Table2[[#This Row],[field of work]]="teaching",Table2[[#This Row],[income]],0)</f>
        <v>0</v>
      </c>
      <c r="BO356" s="5">
        <f ca="1">IF(Table2[[#This Row],[field of work]]="health",Table2[[#This Row],[income]],0)</f>
        <v>0</v>
      </c>
      <c r="BP356" s="5">
        <f ca="1">IF(Table2[[#This Row],[field of work]]="IT",Table2[[#This Row],[income]],0)</f>
        <v>28896</v>
      </c>
      <c r="BQ356" s="5">
        <f ca="1">IF(Table2[[#This Row],[field of work]]="agriculture",Table2[[#This Row],[income]],0)</f>
        <v>0</v>
      </c>
      <c r="BR356" s="5">
        <f ca="1">IF(Table2[[#This Row],[field of work]]="contruction",Table2[[#This Row],[income]],0)</f>
        <v>0</v>
      </c>
      <c r="BS356" s="6">
        <f ca="1">IF(Table2[[#This Row],[field of work]]="genral work",Table2[[#This Row],[income]],0)</f>
        <v>0</v>
      </c>
      <c r="BU356" s="4">
        <f ca="1">IF(Table2[[#This Row],[value of debts]]&gt;Table2[[#This Row],[income]],1,0)</f>
        <v>1</v>
      </c>
      <c r="BV356" s="6"/>
      <c r="BX356" s="4">
        <f ca="1">IF(Table2[[#This Row],[Net worth of person]]&gt;$BY$6,Table2[[#This Row],[age]],0)</f>
        <v>0</v>
      </c>
      <c r="BY356" s="6"/>
    </row>
    <row r="357" spans="2:77" x14ac:dyDescent="0.3">
      <c r="B357">
        <f t="shared" ca="1" si="124"/>
        <v>2</v>
      </c>
      <c r="C357" t="str">
        <f t="shared" ca="1" si="123"/>
        <v>women</v>
      </c>
      <c r="D357">
        <f t="shared" ca="1" si="125"/>
        <v>42</v>
      </c>
      <c r="E357">
        <f t="shared" ca="1" si="126"/>
        <v>4</v>
      </c>
      <c r="F357" t="str">
        <f t="shared" ca="1" si="127"/>
        <v>genral work</v>
      </c>
      <c r="G357">
        <f t="shared" ca="1" si="128"/>
        <v>3</v>
      </c>
      <c r="H357">
        <f t="shared" ca="1" si="129"/>
        <v>0</v>
      </c>
      <c r="I357">
        <f t="shared" ca="1" si="130"/>
        <v>2</v>
      </c>
      <c r="J357">
        <f t="shared" ca="1" si="131"/>
        <v>3</v>
      </c>
      <c r="K357">
        <f t="shared" ca="1" si="132"/>
        <v>70246</v>
      </c>
      <c r="L357">
        <f t="shared" ca="1" si="133"/>
        <v>1</v>
      </c>
      <c r="M357" t="str">
        <f t="shared" ca="1" si="134"/>
        <v>Area 1</v>
      </c>
      <c r="N357">
        <f t="shared" ca="1" si="139"/>
        <v>280984</v>
      </c>
      <c r="O357">
        <f t="shared" ca="1" si="135"/>
        <v>134987.57019515961</v>
      </c>
      <c r="P357">
        <f t="shared" ca="1" si="140"/>
        <v>136956.42379550598</v>
      </c>
      <c r="Q357">
        <f t="shared" ca="1" si="136"/>
        <v>112479</v>
      </c>
      <c r="R357">
        <f t="shared" ca="1" si="141"/>
        <v>27371.230301860756</v>
      </c>
      <c r="S357">
        <f t="shared" ca="1" si="142"/>
        <v>79517.936605254901</v>
      </c>
      <c r="T357">
        <f t="shared" ca="1" si="143"/>
        <v>497458.3604007609</v>
      </c>
      <c r="U357">
        <f t="shared" ca="1" si="144"/>
        <v>274837.80049702036</v>
      </c>
      <c r="V357">
        <f t="shared" ca="1" si="145"/>
        <v>222620.55990374053</v>
      </c>
      <c r="X357" s="4">
        <f ca="1">IF(Table2[[#This Row],[Gnder]]="men",1,0)</f>
        <v>0</v>
      </c>
      <c r="Y357" s="5">
        <f ca="1">IF(Table2[[#This Row],[Gnder]]="women",1,0)</f>
        <v>1</v>
      </c>
      <c r="Z357" s="5"/>
      <c r="AA357" s="6"/>
      <c r="AB357" s="5"/>
      <c r="AC357" s="4">
        <f ca="1">IF(Table2[[#This Row],[field of work]]="teaching",1,0)</f>
        <v>0</v>
      </c>
      <c r="AD357" s="5">
        <f ca="1">IF(Table2[[#This Row],[field of work]]="health",1,0)</f>
        <v>0</v>
      </c>
      <c r="AE357" s="5">
        <f ca="1">IF(Table2[[#This Row],[field of work]]="IT",1,0)</f>
        <v>0</v>
      </c>
      <c r="AF357" s="5">
        <f ca="1">IF(Table2[[#This Row],[field of work]]="agriculture",1,0)</f>
        <v>0</v>
      </c>
      <c r="AG357" s="5">
        <f ca="1">IF(Table2[[#This Row],[field of work]]="contruction",1,0)</f>
        <v>0</v>
      </c>
      <c r="AH357" s="5">
        <f ca="1">IF(Table2[[#This Row],[field of work]]="genral work",1,0)</f>
        <v>1</v>
      </c>
      <c r="AI357" s="5"/>
      <c r="AJ357" s="5"/>
      <c r="AK357" s="5"/>
      <c r="AL357" s="5"/>
      <c r="AM357" s="5"/>
      <c r="AN357" s="6"/>
      <c r="AP357" s="16">
        <f t="shared" ca="1" si="137"/>
        <v>45652.141265168662</v>
      </c>
      <c r="AQ357" s="6"/>
      <c r="AR357" s="4">
        <f ca="1">IF(Table2[[#This Row],[Value of a person]]&gt;$AS$6,1,0)</f>
        <v>1</v>
      </c>
      <c r="AS357" s="5"/>
      <c r="AT357" s="5"/>
      <c r="AU357" s="6"/>
      <c r="AV357" s="23">
        <f ca="1">Table2[[#This Row],[Mortage left]]/Table2[[#This Row],[Value of house]]</f>
        <v>0.48041016639794298</v>
      </c>
      <c r="AW357" s="5">
        <f t="shared" ca="1" si="138"/>
        <v>0</v>
      </c>
      <c r="AX357" s="5"/>
      <c r="AY357" s="5"/>
      <c r="AZ357" s="4">
        <f ca="1">IF(Table2[[#This Row],[Area ]]="Area 1",Table2[[#This Row],[income]],0)</f>
        <v>70246</v>
      </c>
      <c r="BA357" s="5">
        <f ca="1">IF(Table2[[#This Row],[Area ]]="Area 2",Table2[[#This Row],[income]],0)</f>
        <v>0</v>
      </c>
      <c r="BB357" s="5">
        <f ca="1">IF(Table2[[#This Row],[Area ]]="Area 3",Table2[[#This Row],[income]],0)</f>
        <v>0</v>
      </c>
      <c r="BC357" s="5">
        <f ca="1">IF(Table2[[#This Row],[Area ]]="Area 4",Table2[[#This Row],[income]],0)</f>
        <v>0</v>
      </c>
      <c r="BD357" s="5">
        <f ca="1">IF(Table2[[#This Row],[Area ]]="Area 5",Table2[[#This Row],[income]],0)</f>
        <v>0</v>
      </c>
      <c r="BE357" s="5">
        <f ca="1">IF(Table2[[#This Row],[Area ]]="Area 6",Table2[[#This Row],[income]],0)</f>
        <v>0</v>
      </c>
      <c r="BF357" s="5">
        <f ca="1">IF(Table2[[#This Row],[Area ]]="Area 7",Table2[[#This Row],[income]],0)</f>
        <v>0</v>
      </c>
      <c r="BG357" s="5">
        <f ca="1">IF(Table2[[#This Row],[Area ]]="Area 8",Table2[[#This Row],[income]],0)</f>
        <v>0</v>
      </c>
      <c r="BH357" s="5">
        <f ca="1">IF(Table2[[#This Row],[Area ]]="Area 9",Table2[[#This Row],[income]],0)</f>
        <v>0</v>
      </c>
      <c r="BI357" s="5">
        <f ca="1">IF(Table2[[#This Row],[Area ]]="Area 10",Table2[[#This Row],[income]],0)</f>
        <v>0</v>
      </c>
      <c r="BJ357" s="5">
        <f ca="1">IF(Table2[[#This Row],[Area ]]="Area 6",Table2[[#This Row],[income]],0)</f>
        <v>0</v>
      </c>
      <c r="BK357" s="5">
        <f ca="1">IF(Table2[[#This Row],[Area ]]="Area 12",Table2[[#This Row],[income]],0)</f>
        <v>0</v>
      </c>
      <c r="BL357" s="5">
        <f ca="1">IF(Table2[[#This Row],[Area ]]="Area 13",Table2[[#This Row],[income]],0)</f>
        <v>0</v>
      </c>
      <c r="BM357" s="6">
        <f ca="1">IF(Table2[[#This Row],[Area ]]="Area 14",Table2[[#This Row],[income]],0)</f>
        <v>0</v>
      </c>
      <c r="BN357" s="4">
        <f ca="1">IF(Table2[[#This Row],[field of work]]="teaching",Table2[[#This Row],[income]],0)</f>
        <v>0</v>
      </c>
      <c r="BO357" s="5">
        <f ca="1">IF(Table2[[#This Row],[field of work]]="health",Table2[[#This Row],[income]],0)</f>
        <v>0</v>
      </c>
      <c r="BP357" s="5">
        <f ca="1">IF(Table2[[#This Row],[field of work]]="IT",Table2[[#This Row],[income]],0)</f>
        <v>0</v>
      </c>
      <c r="BQ357" s="5">
        <f ca="1">IF(Table2[[#This Row],[field of work]]="agriculture",Table2[[#This Row],[income]],0)</f>
        <v>0</v>
      </c>
      <c r="BR357" s="5">
        <f ca="1">IF(Table2[[#This Row],[field of work]]="contruction",Table2[[#This Row],[income]],0)</f>
        <v>0</v>
      </c>
      <c r="BS357" s="6">
        <f ca="1">IF(Table2[[#This Row],[field of work]]="genral work",Table2[[#This Row],[income]],0)</f>
        <v>70246</v>
      </c>
      <c r="BU357" s="4">
        <f ca="1">IF(Table2[[#This Row],[value of debts]]&gt;Table2[[#This Row],[income]],1,0)</f>
        <v>1</v>
      </c>
      <c r="BV357" s="6"/>
      <c r="BX357" s="4">
        <f ca="1">IF(Table2[[#This Row],[Net worth of person]]&gt;$BY$6,Table2[[#This Row],[age]],0)</f>
        <v>42</v>
      </c>
      <c r="BY357" s="6"/>
    </row>
    <row r="358" spans="2:77" x14ac:dyDescent="0.3">
      <c r="B358">
        <f t="shared" ca="1" si="124"/>
        <v>1</v>
      </c>
      <c r="C358" t="str">
        <f t="shared" ca="1" si="123"/>
        <v>men</v>
      </c>
      <c r="D358">
        <f t="shared" ca="1" si="125"/>
        <v>39</v>
      </c>
      <c r="E358">
        <f t="shared" ca="1" si="126"/>
        <v>6</v>
      </c>
      <c r="F358" t="str">
        <f t="shared" ca="1" si="127"/>
        <v>contruction</v>
      </c>
      <c r="G358">
        <f t="shared" ca="1" si="128"/>
        <v>5</v>
      </c>
      <c r="H358">
        <f t="shared" ca="1" si="129"/>
        <v>0</v>
      </c>
      <c r="I358">
        <f t="shared" ca="1" si="130"/>
        <v>1</v>
      </c>
      <c r="J358">
        <f t="shared" ca="1" si="131"/>
        <v>3</v>
      </c>
      <c r="K358">
        <f t="shared" ca="1" si="132"/>
        <v>33561</v>
      </c>
      <c r="L358">
        <f t="shared" ca="1" si="133"/>
        <v>8</v>
      </c>
      <c r="M358" t="str">
        <f t="shared" ca="1" si="134"/>
        <v>Area 8</v>
      </c>
      <c r="N358">
        <f t="shared" ca="1" si="139"/>
        <v>134244</v>
      </c>
      <c r="O358">
        <f t="shared" ca="1" si="135"/>
        <v>104887.37272046509</v>
      </c>
      <c r="P358">
        <f t="shared" ca="1" si="140"/>
        <v>88900.193931229951</v>
      </c>
      <c r="Q358">
        <f t="shared" ca="1" si="136"/>
        <v>21683</v>
      </c>
      <c r="R358">
        <f t="shared" ca="1" si="141"/>
        <v>14802.590985882956</v>
      </c>
      <c r="S358">
        <f t="shared" ca="1" si="142"/>
        <v>15474.916262205441</v>
      </c>
      <c r="T358">
        <f t="shared" ca="1" si="143"/>
        <v>238619.11019343536</v>
      </c>
      <c r="U358">
        <f t="shared" ca="1" si="144"/>
        <v>141372.96370634806</v>
      </c>
      <c r="V358">
        <f t="shared" ca="1" si="145"/>
        <v>97246.146487087302</v>
      </c>
      <c r="X358" s="4">
        <f ca="1">IF(Table2[[#This Row],[Gnder]]="men",1,0)</f>
        <v>1</v>
      </c>
      <c r="Y358" s="5">
        <f ca="1">IF(Table2[[#This Row],[Gnder]]="women",1,0)</f>
        <v>0</v>
      </c>
      <c r="Z358" s="5"/>
      <c r="AA358" s="6"/>
      <c r="AB358" s="5"/>
      <c r="AC358" s="4">
        <f ca="1">IF(Table2[[#This Row],[field of work]]="teaching",1,0)</f>
        <v>0</v>
      </c>
      <c r="AD358" s="5">
        <f ca="1">IF(Table2[[#This Row],[field of work]]="health",1,0)</f>
        <v>0</v>
      </c>
      <c r="AE358" s="5">
        <f ca="1">IF(Table2[[#This Row],[field of work]]="IT",1,0)</f>
        <v>0</v>
      </c>
      <c r="AF358" s="5">
        <f ca="1">IF(Table2[[#This Row],[field of work]]="agriculture",1,0)</f>
        <v>0</v>
      </c>
      <c r="AG358" s="5">
        <f ca="1">IF(Table2[[#This Row],[field of work]]="contruction",1,0)</f>
        <v>1</v>
      </c>
      <c r="AH358" s="5">
        <f ca="1">IF(Table2[[#This Row],[field of work]]="genral work",1,0)</f>
        <v>0</v>
      </c>
      <c r="AI358" s="5"/>
      <c r="AJ358" s="5"/>
      <c r="AK358" s="5"/>
      <c r="AL358" s="5"/>
      <c r="AM358" s="5"/>
      <c r="AN358" s="6"/>
      <c r="AP358" s="16">
        <f t="shared" ca="1" si="137"/>
        <v>29633.397977076649</v>
      </c>
      <c r="AQ358" s="6"/>
      <c r="AR358" s="4">
        <f ca="1">IF(Table2[[#This Row],[Value of a person]]&gt;$AS$6,1,0)</f>
        <v>1</v>
      </c>
      <c r="AS358" s="5"/>
      <c r="AT358" s="5"/>
      <c r="AU358" s="6"/>
      <c r="AV358" s="23">
        <f ca="1">Table2[[#This Row],[Mortage left]]/Table2[[#This Row],[Value of house]]</f>
        <v>0.78131888740252897</v>
      </c>
      <c r="AW358" s="5">
        <f t="shared" ca="1" si="138"/>
        <v>0</v>
      </c>
      <c r="AX358" s="5"/>
      <c r="AY358" s="5"/>
      <c r="AZ358" s="4">
        <f ca="1">IF(Table2[[#This Row],[Area ]]="Area 1",Table2[[#This Row],[income]],0)</f>
        <v>0</v>
      </c>
      <c r="BA358" s="5">
        <f ca="1">IF(Table2[[#This Row],[Area ]]="Area 2",Table2[[#This Row],[income]],0)</f>
        <v>0</v>
      </c>
      <c r="BB358" s="5">
        <f ca="1">IF(Table2[[#This Row],[Area ]]="Area 3",Table2[[#This Row],[income]],0)</f>
        <v>0</v>
      </c>
      <c r="BC358" s="5">
        <f ca="1">IF(Table2[[#This Row],[Area ]]="Area 4",Table2[[#This Row],[income]],0)</f>
        <v>0</v>
      </c>
      <c r="BD358" s="5">
        <f ca="1">IF(Table2[[#This Row],[Area ]]="Area 5",Table2[[#This Row],[income]],0)</f>
        <v>0</v>
      </c>
      <c r="BE358" s="5">
        <f ca="1">IF(Table2[[#This Row],[Area ]]="Area 6",Table2[[#This Row],[income]],0)</f>
        <v>0</v>
      </c>
      <c r="BF358" s="5">
        <f ca="1">IF(Table2[[#This Row],[Area ]]="Area 7",Table2[[#This Row],[income]],0)</f>
        <v>0</v>
      </c>
      <c r="BG358" s="5">
        <f ca="1">IF(Table2[[#This Row],[Area ]]="Area 8",Table2[[#This Row],[income]],0)</f>
        <v>33561</v>
      </c>
      <c r="BH358" s="5">
        <f ca="1">IF(Table2[[#This Row],[Area ]]="Area 9",Table2[[#This Row],[income]],0)</f>
        <v>0</v>
      </c>
      <c r="BI358" s="5">
        <f ca="1">IF(Table2[[#This Row],[Area ]]="Area 10",Table2[[#This Row],[income]],0)</f>
        <v>0</v>
      </c>
      <c r="BJ358" s="5">
        <f ca="1">IF(Table2[[#This Row],[Area ]]="Area 6",Table2[[#This Row],[income]],0)</f>
        <v>0</v>
      </c>
      <c r="BK358" s="5">
        <f ca="1">IF(Table2[[#This Row],[Area ]]="Area 12",Table2[[#This Row],[income]],0)</f>
        <v>0</v>
      </c>
      <c r="BL358" s="5">
        <f ca="1">IF(Table2[[#This Row],[Area ]]="Area 13",Table2[[#This Row],[income]],0)</f>
        <v>0</v>
      </c>
      <c r="BM358" s="6">
        <f ca="1">IF(Table2[[#This Row],[Area ]]="Area 14",Table2[[#This Row],[income]],0)</f>
        <v>0</v>
      </c>
      <c r="BN358" s="4">
        <f ca="1">IF(Table2[[#This Row],[field of work]]="teaching",Table2[[#This Row],[income]],0)</f>
        <v>0</v>
      </c>
      <c r="BO358" s="5">
        <f ca="1">IF(Table2[[#This Row],[field of work]]="health",Table2[[#This Row],[income]],0)</f>
        <v>0</v>
      </c>
      <c r="BP358" s="5">
        <f ca="1">IF(Table2[[#This Row],[field of work]]="IT",Table2[[#This Row],[income]],0)</f>
        <v>0</v>
      </c>
      <c r="BQ358" s="5">
        <f ca="1">IF(Table2[[#This Row],[field of work]]="agriculture",Table2[[#This Row],[income]],0)</f>
        <v>0</v>
      </c>
      <c r="BR358" s="5">
        <f ca="1">IF(Table2[[#This Row],[field of work]]="contruction",Table2[[#This Row],[income]],0)</f>
        <v>33561</v>
      </c>
      <c r="BS358" s="6">
        <f ca="1">IF(Table2[[#This Row],[field of work]]="genral work",Table2[[#This Row],[income]],0)</f>
        <v>0</v>
      </c>
      <c r="BU358" s="4">
        <f ca="1">IF(Table2[[#This Row],[value of debts]]&gt;Table2[[#This Row],[income]],1,0)</f>
        <v>1</v>
      </c>
      <c r="BV358" s="6"/>
      <c r="BX358" s="4">
        <f ca="1">IF(Table2[[#This Row],[Net worth of person]]&gt;$BY$6,Table2[[#This Row],[age]],0)</f>
        <v>0</v>
      </c>
      <c r="BY358" s="6"/>
    </row>
    <row r="359" spans="2:77" x14ac:dyDescent="0.3">
      <c r="B359">
        <f t="shared" ca="1" si="124"/>
        <v>1</v>
      </c>
      <c r="C359" t="str">
        <f t="shared" ca="1" si="123"/>
        <v>men</v>
      </c>
      <c r="D359">
        <f t="shared" ca="1" si="125"/>
        <v>34</v>
      </c>
      <c r="E359">
        <f t="shared" ca="1" si="126"/>
        <v>5</v>
      </c>
      <c r="F359" t="str">
        <f t="shared" ca="1" si="127"/>
        <v>agriculture</v>
      </c>
      <c r="G359">
        <f t="shared" ca="1" si="128"/>
        <v>2</v>
      </c>
      <c r="H359">
        <f t="shared" ca="1" si="129"/>
        <v>0</v>
      </c>
      <c r="I359">
        <f t="shared" ca="1" si="130"/>
        <v>3</v>
      </c>
      <c r="J359">
        <f t="shared" ca="1" si="131"/>
        <v>2</v>
      </c>
      <c r="K359">
        <f t="shared" ca="1" si="132"/>
        <v>89810</v>
      </c>
      <c r="L359">
        <f t="shared" ca="1" si="133"/>
        <v>5</v>
      </c>
      <c r="M359" t="str">
        <f t="shared" ca="1" si="134"/>
        <v>Area 5</v>
      </c>
      <c r="N359">
        <f t="shared" ca="1" si="139"/>
        <v>269430</v>
      </c>
      <c r="O359">
        <f t="shared" ca="1" si="135"/>
        <v>181840.34357506147</v>
      </c>
      <c r="P359">
        <f t="shared" ca="1" si="140"/>
        <v>16832.151628565633</v>
      </c>
      <c r="Q359">
        <f t="shared" ca="1" si="136"/>
        <v>7217</v>
      </c>
      <c r="R359">
        <f t="shared" ca="1" si="141"/>
        <v>34194.707183221442</v>
      </c>
      <c r="S359">
        <f t="shared" ca="1" si="142"/>
        <v>82269.910424923524</v>
      </c>
      <c r="T359">
        <f t="shared" ca="1" si="143"/>
        <v>368532.06205348915</v>
      </c>
      <c r="U359">
        <f t="shared" ca="1" si="144"/>
        <v>223252.05075828292</v>
      </c>
      <c r="V359">
        <f t="shared" ca="1" si="145"/>
        <v>145280.01129520623</v>
      </c>
      <c r="X359" s="4">
        <f ca="1">IF(Table2[[#This Row],[Gnder]]="men",1,0)</f>
        <v>1</v>
      </c>
      <c r="Y359" s="5">
        <f ca="1">IF(Table2[[#This Row],[Gnder]]="women",1,0)</f>
        <v>0</v>
      </c>
      <c r="Z359" s="5"/>
      <c r="AA359" s="6"/>
      <c r="AB359" s="5"/>
      <c r="AC359" s="4">
        <f ca="1">IF(Table2[[#This Row],[field of work]]="teaching",1,0)</f>
        <v>0</v>
      </c>
      <c r="AD359" s="5">
        <f ca="1">IF(Table2[[#This Row],[field of work]]="health",1,0)</f>
        <v>0</v>
      </c>
      <c r="AE359" s="5">
        <f ca="1">IF(Table2[[#This Row],[field of work]]="IT",1,0)</f>
        <v>0</v>
      </c>
      <c r="AF359" s="5">
        <f ca="1">IF(Table2[[#This Row],[field of work]]="agriculture",1,0)</f>
        <v>1</v>
      </c>
      <c r="AG359" s="5">
        <f ca="1">IF(Table2[[#This Row],[field of work]]="contruction",1,0)</f>
        <v>0</v>
      </c>
      <c r="AH359" s="5">
        <f ca="1">IF(Table2[[#This Row],[field of work]]="genral work",1,0)</f>
        <v>0</v>
      </c>
      <c r="AI359" s="5"/>
      <c r="AJ359" s="5"/>
      <c r="AK359" s="5"/>
      <c r="AL359" s="5"/>
      <c r="AM359" s="5"/>
      <c r="AN359" s="6"/>
      <c r="AP359" s="16">
        <f t="shared" ca="1" si="137"/>
        <v>8416.0758142828163</v>
      </c>
      <c r="AQ359" s="6"/>
      <c r="AR359" s="4">
        <f ca="1">IF(Table2[[#This Row],[Value of a person]]&gt;$AS$6,1,0)</f>
        <v>1</v>
      </c>
      <c r="AS359" s="5"/>
      <c r="AT359" s="5"/>
      <c r="AU359" s="6"/>
      <c r="AV359" s="23">
        <f ca="1">Table2[[#This Row],[Mortage left]]/Table2[[#This Row],[Value of house]]</f>
        <v>0.67490755882812414</v>
      </c>
      <c r="AW359" s="5">
        <f t="shared" ca="1" si="138"/>
        <v>0</v>
      </c>
      <c r="AX359" s="5"/>
      <c r="AY359" s="5"/>
      <c r="AZ359" s="4">
        <f ca="1">IF(Table2[[#This Row],[Area ]]="Area 1",Table2[[#This Row],[income]],0)</f>
        <v>0</v>
      </c>
      <c r="BA359" s="5">
        <f ca="1">IF(Table2[[#This Row],[Area ]]="Area 2",Table2[[#This Row],[income]],0)</f>
        <v>0</v>
      </c>
      <c r="BB359" s="5">
        <f ca="1">IF(Table2[[#This Row],[Area ]]="Area 3",Table2[[#This Row],[income]],0)</f>
        <v>0</v>
      </c>
      <c r="BC359" s="5">
        <f ca="1">IF(Table2[[#This Row],[Area ]]="Area 4",Table2[[#This Row],[income]],0)</f>
        <v>0</v>
      </c>
      <c r="BD359" s="5">
        <f ca="1">IF(Table2[[#This Row],[Area ]]="Area 5",Table2[[#This Row],[income]],0)</f>
        <v>89810</v>
      </c>
      <c r="BE359" s="5">
        <f ca="1">IF(Table2[[#This Row],[Area ]]="Area 6",Table2[[#This Row],[income]],0)</f>
        <v>0</v>
      </c>
      <c r="BF359" s="5">
        <f ca="1">IF(Table2[[#This Row],[Area ]]="Area 7",Table2[[#This Row],[income]],0)</f>
        <v>0</v>
      </c>
      <c r="BG359" s="5">
        <f ca="1">IF(Table2[[#This Row],[Area ]]="Area 8",Table2[[#This Row],[income]],0)</f>
        <v>0</v>
      </c>
      <c r="BH359" s="5">
        <f ca="1">IF(Table2[[#This Row],[Area ]]="Area 9",Table2[[#This Row],[income]],0)</f>
        <v>0</v>
      </c>
      <c r="BI359" s="5">
        <f ca="1">IF(Table2[[#This Row],[Area ]]="Area 10",Table2[[#This Row],[income]],0)</f>
        <v>0</v>
      </c>
      <c r="BJ359" s="5">
        <f ca="1">IF(Table2[[#This Row],[Area ]]="Area 6",Table2[[#This Row],[income]],0)</f>
        <v>0</v>
      </c>
      <c r="BK359" s="5">
        <f ca="1">IF(Table2[[#This Row],[Area ]]="Area 12",Table2[[#This Row],[income]],0)</f>
        <v>0</v>
      </c>
      <c r="BL359" s="5">
        <f ca="1">IF(Table2[[#This Row],[Area ]]="Area 13",Table2[[#This Row],[income]],0)</f>
        <v>0</v>
      </c>
      <c r="BM359" s="6">
        <f ca="1">IF(Table2[[#This Row],[Area ]]="Area 14",Table2[[#This Row],[income]],0)</f>
        <v>0</v>
      </c>
      <c r="BN359" s="4">
        <f ca="1">IF(Table2[[#This Row],[field of work]]="teaching",Table2[[#This Row],[income]],0)</f>
        <v>0</v>
      </c>
      <c r="BO359" s="5">
        <f ca="1">IF(Table2[[#This Row],[field of work]]="health",Table2[[#This Row],[income]],0)</f>
        <v>0</v>
      </c>
      <c r="BP359" s="5">
        <f ca="1">IF(Table2[[#This Row],[field of work]]="IT",Table2[[#This Row],[income]],0)</f>
        <v>0</v>
      </c>
      <c r="BQ359" s="5">
        <f ca="1">IF(Table2[[#This Row],[field of work]]="agriculture",Table2[[#This Row],[income]],0)</f>
        <v>89810</v>
      </c>
      <c r="BR359" s="5">
        <f ca="1">IF(Table2[[#This Row],[field of work]]="contruction",Table2[[#This Row],[income]],0)</f>
        <v>0</v>
      </c>
      <c r="BS359" s="6">
        <f ca="1">IF(Table2[[#This Row],[field of work]]="genral work",Table2[[#This Row],[income]],0)</f>
        <v>0</v>
      </c>
      <c r="BU359" s="4">
        <f ca="1">IF(Table2[[#This Row],[value of debts]]&gt;Table2[[#This Row],[income]],1,0)</f>
        <v>1</v>
      </c>
      <c r="BV359" s="6"/>
      <c r="BX359" s="4">
        <f ca="1">IF(Table2[[#This Row],[Net worth of person]]&gt;$BY$6,Table2[[#This Row],[age]],0)</f>
        <v>34</v>
      </c>
      <c r="BY359" s="6"/>
    </row>
    <row r="360" spans="2:77" x14ac:dyDescent="0.3">
      <c r="B360">
        <f t="shared" ca="1" si="124"/>
        <v>1</v>
      </c>
      <c r="C360" t="str">
        <f t="shared" ca="1" si="123"/>
        <v>men</v>
      </c>
      <c r="D360">
        <f t="shared" ca="1" si="125"/>
        <v>36</v>
      </c>
      <c r="E360">
        <f t="shared" ca="1" si="126"/>
        <v>4</v>
      </c>
      <c r="F360" t="str">
        <f t="shared" ca="1" si="127"/>
        <v>genral work</v>
      </c>
      <c r="G360">
        <f t="shared" ca="1" si="128"/>
        <v>3</v>
      </c>
      <c r="H360">
        <f t="shared" ca="1" si="129"/>
        <v>0</v>
      </c>
      <c r="I360">
        <f t="shared" ca="1" si="130"/>
        <v>4</v>
      </c>
      <c r="J360">
        <f t="shared" ca="1" si="131"/>
        <v>2</v>
      </c>
      <c r="K360">
        <f t="shared" ca="1" si="132"/>
        <v>34555</v>
      </c>
      <c r="L360">
        <f t="shared" ca="1" si="133"/>
        <v>6</v>
      </c>
      <c r="M360" t="str">
        <f t="shared" ca="1" si="134"/>
        <v>Area 6</v>
      </c>
      <c r="N360">
        <f t="shared" ca="1" si="139"/>
        <v>172775</v>
      </c>
      <c r="O360">
        <f t="shared" ca="1" si="135"/>
        <v>89054.161472882508</v>
      </c>
      <c r="P360">
        <f t="shared" ca="1" si="140"/>
        <v>5519.7245097393097</v>
      </c>
      <c r="Q360">
        <f t="shared" ca="1" si="136"/>
        <v>5186</v>
      </c>
      <c r="R360">
        <f t="shared" ca="1" si="141"/>
        <v>48762.079100857998</v>
      </c>
      <c r="S360">
        <f t="shared" ca="1" si="142"/>
        <v>13256.107122413721</v>
      </c>
      <c r="T360">
        <f t="shared" ca="1" si="143"/>
        <v>191550.83163215304</v>
      </c>
      <c r="U360">
        <f t="shared" ca="1" si="144"/>
        <v>143002.24057374051</v>
      </c>
      <c r="V360">
        <f t="shared" ca="1" si="145"/>
        <v>48548.591058412538</v>
      </c>
      <c r="X360" s="4">
        <f ca="1">IF(Table2[[#This Row],[Gnder]]="men",1,0)</f>
        <v>1</v>
      </c>
      <c r="Y360" s="5">
        <f ca="1">IF(Table2[[#This Row],[Gnder]]="women",1,0)</f>
        <v>0</v>
      </c>
      <c r="Z360" s="5"/>
      <c r="AA360" s="6"/>
      <c r="AB360" s="5"/>
      <c r="AC360" s="4">
        <f ca="1">IF(Table2[[#This Row],[field of work]]="teaching",1,0)</f>
        <v>0</v>
      </c>
      <c r="AD360" s="5">
        <f ca="1">IF(Table2[[#This Row],[field of work]]="health",1,0)</f>
        <v>0</v>
      </c>
      <c r="AE360" s="5">
        <f ca="1">IF(Table2[[#This Row],[field of work]]="IT",1,0)</f>
        <v>0</v>
      </c>
      <c r="AF360" s="5">
        <f ca="1">IF(Table2[[#This Row],[field of work]]="agriculture",1,0)</f>
        <v>0</v>
      </c>
      <c r="AG360" s="5">
        <f ca="1">IF(Table2[[#This Row],[field of work]]="contruction",1,0)</f>
        <v>0</v>
      </c>
      <c r="AH360" s="5">
        <f ca="1">IF(Table2[[#This Row],[field of work]]="genral work",1,0)</f>
        <v>1</v>
      </c>
      <c r="AI360" s="5"/>
      <c r="AJ360" s="5"/>
      <c r="AK360" s="5"/>
      <c r="AL360" s="5"/>
      <c r="AM360" s="5"/>
      <c r="AN360" s="6"/>
      <c r="AP360" s="16">
        <f t="shared" ca="1" si="137"/>
        <v>2759.8622548696549</v>
      </c>
      <c r="AQ360" s="6"/>
      <c r="AR360" s="4">
        <f ca="1">IF(Table2[[#This Row],[Value of a person]]&gt;$AS$6,1,0)</f>
        <v>1</v>
      </c>
      <c r="AS360" s="5"/>
      <c r="AT360" s="5"/>
      <c r="AU360" s="6"/>
      <c r="AV360" s="23">
        <f ca="1">Table2[[#This Row],[Mortage left]]/Table2[[#This Row],[Value of house]]</f>
        <v>0.51543430168069748</v>
      </c>
      <c r="AW360" s="5">
        <f t="shared" ca="1" si="138"/>
        <v>0</v>
      </c>
      <c r="AX360" s="5"/>
      <c r="AY360" s="5"/>
      <c r="AZ360" s="4">
        <f ca="1">IF(Table2[[#This Row],[Area ]]="Area 1",Table2[[#This Row],[income]],0)</f>
        <v>0</v>
      </c>
      <c r="BA360" s="5">
        <f ca="1">IF(Table2[[#This Row],[Area ]]="Area 2",Table2[[#This Row],[income]],0)</f>
        <v>0</v>
      </c>
      <c r="BB360" s="5">
        <f ca="1">IF(Table2[[#This Row],[Area ]]="Area 3",Table2[[#This Row],[income]],0)</f>
        <v>0</v>
      </c>
      <c r="BC360" s="5">
        <f ca="1">IF(Table2[[#This Row],[Area ]]="Area 4",Table2[[#This Row],[income]],0)</f>
        <v>0</v>
      </c>
      <c r="BD360" s="5">
        <f ca="1">IF(Table2[[#This Row],[Area ]]="Area 5",Table2[[#This Row],[income]],0)</f>
        <v>0</v>
      </c>
      <c r="BE360" s="5">
        <f ca="1">IF(Table2[[#This Row],[Area ]]="Area 6",Table2[[#This Row],[income]],0)</f>
        <v>34555</v>
      </c>
      <c r="BF360" s="5">
        <f ca="1">IF(Table2[[#This Row],[Area ]]="Area 7",Table2[[#This Row],[income]],0)</f>
        <v>0</v>
      </c>
      <c r="BG360" s="5">
        <f ca="1">IF(Table2[[#This Row],[Area ]]="Area 8",Table2[[#This Row],[income]],0)</f>
        <v>0</v>
      </c>
      <c r="BH360" s="5">
        <f ca="1">IF(Table2[[#This Row],[Area ]]="Area 9",Table2[[#This Row],[income]],0)</f>
        <v>0</v>
      </c>
      <c r="BI360" s="5">
        <f ca="1">IF(Table2[[#This Row],[Area ]]="Area 10",Table2[[#This Row],[income]],0)</f>
        <v>0</v>
      </c>
      <c r="BJ360" s="5">
        <f ca="1">IF(Table2[[#This Row],[Area ]]="Area 6",Table2[[#This Row],[income]],0)</f>
        <v>34555</v>
      </c>
      <c r="BK360" s="5">
        <f ca="1">IF(Table2[[#This Row],[Area ]]="Area 12",Table2[[#This Row],[income]],0)</f>
        <v>0</v>
      </c>
      <c r="BL360" s="5">
        <f ca="1">IF(Table2[[#This Row],[Area ]]="Area 13",Table2[[#This Row],[income]],0)</f>
        <v>0</v>
      </c>
      <c r="BM360" s="6">
        <f ca="1">IF(Table2[[#This Row],[Area ]]="Area 14",Table2[[#This Row],[income]],0)</f>
        <v>0</v>
      </c>
      <c r="BN360" s="4">
        <f ca="1">IF(Table2[[#This Row],[field of work]]="teaching",Table2[[#This Row],[income]],0)</f>
        <v>0</v>
      </c>
      <c r="BO360" s="5">
        <f ca="1">IF(Table2[[#This Row],[field of work]]="health",Table2[[#This Row],[income]],0)</f>
        <v>0</v>
      </c>
      <c r="BP360" s="5">
        <f ca="1">IF(Table2[[#This Row],[field of work]]="IT",Table2[[#This Row],[income]],0)</f>
        <v>0</v>
      </c>
      <c r="BQ360" s="5">
        <f ca="1">IF(Table2[[#This Row],[field of work]]="agriculture",Table2[[#This Row],[income]],0)</f>
        <v>0</v>
      </c>
      <c r="BR360" s="5">
        <f ca="1">IF(Table2[[#This Row],[field of work]]="contruction",Table2[[#This Row],[income]],0)</f>
        <v>0</v>
      </c>
      <c r="BS360" s="6">
        <f ca="1">IF(Table2[[#This Row],[field of work]]="genral work",Table2[[#This Row],[income]],0)</f>
        <v>34555</v>
      </c>
      <c r="BU360" s="4">
        <f ca="1">IF(Table2[[#This Row],[value of debts]]&gt;Table2[[#This Row],[income]],1,0)</f>
        <v>1</v>
      </c>
      <c r="BV360" s="6"/>
      <c r="BX360" s="4">
        <f ca="1">IF(Table2[[#This Row],[Net worth of person]]&gt;$BY$6,Table2[[#This Row],[age]],0)</f>
        <v>0</v>
      </c>
      <c r="BY360" s="6"/>
    </row>
    <row r="361" spans="2:77" x14ac:dyDescent="0.3">
      <c r="B361">
        <f t="shared" ca="1" si="124"/>
        <v>2</v>
      </c>
      <c r="C361" t="str">
        <f t="shared" ca="1" si="123"/>
        <v>women</v>
      </c>
      <c r="D361">
        <f t="shared" ca="1" si="125"/>
        <v>45</v>
      </c>
      <c r="E361">
        <f t="shared" ca="1" si="126"/>
        <v>6</v>
      </c>
      <c r="F361" t="str">
        <f t="shared" ca="1" si="127"/>
        <v>contruction</v>
      </c>
      <c r="G361">
        <f t="shared" ca="1" si="128"/>
        <v>3</v>
      </c>
      <c r="H361">
        <f t="shared" ca="1" si="129"/>
        <v>0</v>
      </c>
      <c r="I361">
        <f t="shared" ca="1" si="130"/>
        <v>1</v>
      </c>
      <c r="J361">
        <f t="shared" ca="1" si="131"/>
        <v>1</v>
      </c>
      <c r="K361">
        <f t="shared" ca="1" si="132"/>
        <v>76707</v>
      </c>
      <c r="L361">
        <f t="shared" ca="1" si="133"/>
        <v>9</v>
      </c>
      <c r="M361" t="str">
        <f t="shared" ca="1" si="134"/>
        <v>Area 9</v>
      </c>
      <c r="N361">
        <f t="shared" ca="1" si="139"/>
        <v>383535</v>
      </c>
      <c r="O361">
        <f t="shared" ca="1" si="135"/>
        <v>236960.86353153462</v>
      </c>
      <c r="P361">
        <f t="shared" ca="1" si="140"/>
        <v>13954.882330049513</v>
      </c>
      <c r="Q361">
        <f t="shared" ca="1" si="136"/>
        <v>5609</v>
      </c>
      <c r="R361">
        <f t="shared" ca="1" si="141"/>
        <v>101729.00870731339</v>
      </c>
      <c r="S361">
        <f t="shared" ca="1" si="142"/>
        <v>33496.648497034119</v>
      </c>
      <c r="T361">
        <f t="shared" ca="1" si="143"/>
        <v>430986.53082708362</v>
      </c>
      <c r="U361">
        <f t="shared" ca="1" si="144"/>
        <v>344298.87223884801</v>
      </c>
      <c r="V361">
        <f t="shared" ca="1" si="145"/>
        <v>86687.658588235616</v>
      </c>
      <c r="X361" s="4">
        <f ca="1">IF(Table2[[#This Row],[Gnder]]="men",1,0)</f>
        <v>0</v>
      </c>
      <c r="Y361" s="5">
        <f ca="1">IF(Table2[[#This Row],[Gnder]]="women",1,0)</f>
        <v>1</v>
      </c>
      <c r="Z361" s="5"/>
      <c r="AA361" s="6"/>
      <c r="AB361" s="5"/>
      <c r="AC361" s="4">
        <f ca="1">IF(Table2[[#This Row],[field of work]]="teaching",1,0)</f>
        <v>0</v>
      </c>
      <c r="AD361" s="5">
        <f ca="1">IF(Table2[[#This Row],[field of work]]="health",1,0)</f>
        <v>0</v>
      </c>
      <c r="AE361" s="5">
        <f ca="1">IF(Table2[[#This Row],[field of work]]="IT",1,0)</f>
        <v>0</v>
      </c>
      <c r="AF361" s="5">
        <f ca="1">IF(Table2[[#This Row],[field of work]]="agriculture",1,0)</f>
        <v>0</v>
      </c>
      <c r="AG361" s="5">
        <f ca="1">IF(Table2[[#This Row],[field of work]]="contruction",1,0)</f>
        <v>1</v>
      </c>
      <c r="AH361" s="5">
        <f ca="1">IF(Table2[[#This Row],[field of work]]="genral work",1,0)</f>
        <v>0</v>
      </c>
      <c r="AI361" s="5"/>
      <c r="AJ361" s="5"/>
      <c r="AK361" s="5"/>
      <c r="AL361" s="5"/>
      <c r="AM361" s="5"/>
      <c r="AN361" s="6"/>
      <c r="AP361" s="16">
        <f t="shared" ca="1" si="137"/>
        <v>13954.882330049513</v>
      </c>
      <c r="AQ361" s="6"/>
      <c r="AR361" s="4">
        <f ca="1">IF(Table2[[#This Row],[Value of a person]]&gt;$AS$6,1,0)</f>
        <v>1</v>
      </c>
      <c r="AS361" s="5"/>
      <c r="AT361" s="5"/>
      <c r="AU361" s="6"/>
      <c r="AV361" s="23">
        <f ca="1">Table2[[#This Row],[Mortage left]]/Table2[[#This Row],[Value of house]]</f>
        <v>0.61783374015809411</v>
      </c>
      <c r="AW361" s="5">
        <f t="shared" ca="1" si="138"/>
        <v>0</v>
      </c>
      <c r="AX361" s="5"/>
      <c r="AY361" s="5"/>
      <c r="AZ361" s="4">
        <f ca="1">IF(Table2[[#This Row],[Area ]]="Area 1",Table2[[#This Row],[income]],0)</f>
        <v>0</v>
      </c>
      <c r="BA361" s="5">
        <f ca="1">IF(Table2[[#This Row],[Area ]]="Area 2",Table2[[#This Row],[income]],0)</f>
        <v>0</v>
      </c>
      <c r="BB361" s="5">
        <f ca="1">IF(Table2[[#This Row],[Area ]]="Area 3",Table2[[#This Row],[income]],0)</f>
        <v>0</v>
      </c>
      <c r="BC361" s="5">
        <f ca="1">IF(Table2[[#This Row],[Area ]]="Area 4",Table2[[#This Row],[income]],0)</f>
        <v>0</v>
      </c>
      <c r="BD361" s="5">
        <f ca="1">IF(Table2[[#This Row],[Area ]]="Area 5",Table2[[#This Row],[income]],0)</f>
        <v>0</v>
      </c>
      <c r="BE361" s="5">
        <f ca="1">IF(Table2[[#This Row],[Area ]]="Area 6",Table2[[#This Row],[income]],0)</f>
        <v>0</v>
      </c>
      <c r="BF361" s="5">
        <f ca="1">IF(Table2[[#This Row],[Area ]]="Area 7",Table2[[#This Row],[income]],0)</f>
        <v>0</v>
      </c>
      <c r="BG361" s="5">
        <f ca="1">IF(Table2[[#This Row],[Area ]]="Area 8",Table2[[#This Row],[income]],0)</f>
        <v>0</v>
      </c>
      <c r="BH361" s="5">
        <f ca="1">IF(Table2[[#This Row],[Area ]]="Area 9",Table2[[#This Row],[income]],0)</f>
        <v>76707</v>
      </c>
      <c r="BI361" s="5">
        <f ca="1">IF(Table2[[#This Row],[Area ]]="Area 10",Table2[[#This Row],[income]],0)</f>
        <v>0</v>
      </c>
      <c r="BJ361" s="5">
        <f ca="1">IF(Table2[[#This Row],[Area ]]="Area 6",Table2[[#This Row],[income]],0)</f>
        <v>0</v>
      </c>
      <c r="BK361" s="5">
        <f ca="1">IF(Table2[[#This Row],[Area ]]="Area 12",Table2[[#This Row],[income]],0)</f>
        <v>0</v>
      </c>
      <c r="BL361" s="5">
        <f ca="1">IF(Table2[[#This Row],[Area ]]="Area 13",Table2[[#This Row],[income]],0)</f>
        <v>0</v>
      </c>
      <c r="BM361" s="6">
        <f ca="1">IF(Table2[[#This Row],[Area ]]="Area 14",Table2[[#This Row],[income]],0)</f>
        <v>0</v>
      </c>
      <c r="BN361" s="4">
        <f ca="1">IF(Table2[[#This Row],[field of work]]="teaching",Table2[[#This Row],[income]],0)</f>
        <v>0</v>
      </c>
      <c r="BO361" s="5">
        <f ca="1">IF(Table2[[#This Row],[field of work]]="health",Table2[[#This Row],[income]],0)</f>
        <v>0</v>
      </c>
      <c r="BP361" s="5">
        <f ca="1">IF(Table2[[#This Row],[field of work]]="IT",Table2[[#This Row],[income]],0)</f>
        <v>0</v>
      </c>
      <c r="BQ361" s="5">
        <f ca="1">IF(Table2[[#This Row],[field of work]]="agriculture",Table2[[#This Row],[income]],0)</f>
        <v>0</v>
      </c>
      <c r="BR361" s="5">
        <f ca="1">IF(Table2[[#This Row],[field of work]]="contruction",Table2[[#This Row],[income]],0)</f>
        <v>76707</v>
      </c>
      <c r="BS361" s="6">
        <f ca="1">IF(Table2[[#This Row],[field of work]]="genral work",Table2[[#This Row],[income]],0)</f>
        <v>0</v>
      </c>
      <c r="BU361" s="4">
        <f ca="1">IF(Table2[[#This Row],[value of debts]]&gt;Table2[[#This Row],[income]],1,0)</f>
        <v>1</v>
      </c>
      <c r="BV361" s="6"/>
      <c r="BX361" s="4">
        <f ca="1">IF(Table2[[#This Row],[Net worth of person]]&gt;$BY$6,Table2[[#This Row],[age]],0)</f>
        <v>0</v>
      </c>
      <c r="BY361" s="6"/>
    </row>
    <row r="362" spans="2:77" x14ac:dyDescent="0.3">
      <c r="B362">
        <f t="shared" ca="1" si="124"/>
        <v>1</v>
      </c>
      <c r="C362" t="str">
        <f t="shared" ca="1" si="123"/>
        <v>men</v>
      </c>
      <c r="D362">
        <f t="shared" ca="1" si="125"/>
        <v>36</v>
      </c>
      <c r="E362">
        <f t="shared" ca="1" si="126"/>
        <v>4</v>
      </c>
      <c r="F362" t="str">
        <f t="shared" ca="1" si="127"/>
        <v>genral work</v>
      </c>
      <c r="G362">
        <f t="shared" ca="1" si="128"/>
        <v>4</v>
      </c>
      <c r="H362">
        <f t="shared" ca="1" si="129"/>
        <v>0</v>
      </c>
      <c r="I362">
        <f t="shared" ca="1" si="130"/>
        <v>0</v>
      </c>
      <c r="J362">
        <f t="shared" ca="1" si="131"/>
        <v>3</v>
      </c>
      <c r="K362">
        <f t="shared" ca="1" si="132"/>
        <v>81221</v>
      </c>
      <c r="L362">
        <f t="shared" ca="1" si="133"/>
        <v>12</v>
      </c>
      <c r="M362" t="str">
        <f t="shared" ca="1" si="134"/>
        <v>Area 12</v>
      </c>
      <c r="N362">
        <f t="shared" ca="1" si="139"/>
        <v>324884</v>
      </c>
      <c r="O362">
        <f t="shared" ca="1" si="135"/>
        <v>313398.15858695045</v>
      </c>
      <c r="P362">
        <f t="shared" ca="1" si="140"/>
        <v>96876.688158129196</v>
      </c>
      <c r="Q362">
        <f t="shared" ca="1" si="136"/>
        <v>49881</v>
      </c>
      <c r="R362">
        <f t="shared" ca="1" si="141"/>
        <v>132954.61384508561</v>
      </c>
      <c r="S362">
        <f t="shared" ca="1" si="142"/>
        <v>45372.673351206395</v>
      </c>
      <c r="T362">
        <f t="shared" ca="1" si="143"/>
        <v>467133.36150933563</v>
      </c>
      <c r="U362">
        <f t="shared" ca="1" si="144"/>
        <v>496233.77243203606</v>
      </c>
      <c r="V362">
        <f t="shared" ca="1" si="145"/>
        <v>-29100.410922700423</v>
      </c>
      <c r="X362" s="4">
        <f ca="1">IF(Table2[[#This Row],[Gnder]]="men",1,0)</f>
        <v>1</v>
      </c>
      <c r="Y362" s="5">
        <f ca="1">IF(Table2[[#This Row],[Gnder]]="women",1,0)</f>
        <v>0</v>
      </c>
      <c r="Z362" s="5"/>
      <c r="AA362" s="6"/>
      <c r="AB362" s="5"/>
      <c r="AC362" s="4">
        <f ca="1">IF(Table2[[#This Row],[field of work]]="teaching",1,0)</f>
        <v>0</v>
      </c>
      <c r="AD362" s="5">
        <f ca="1">IF(Table2[[#This Row],[field of work]]="health",1,0)</f>
        <v>0</v>
      </c>
      <c r="AE362" s="5">
        <f ca="1">IF(Table2[[#This Row],[field of work]]="IT",1,0)</f>
        <v>0</v>
      </c>
      <c r="AF362" s="5">
        <f ca="1">IF(Table2[[#This Row],[field of work]]="agriculture",1,0)</f>
        <v>0</v>
      </c>
      <c r="AG362" s="5">
        <f ca="1">IF(Table2[[#This Row],[field of work]]="contruction",1,0)</f>
        <v>0</v>
      </c>
      <c r="AH362" s="5">
        <f ca="1">IF(Table2[[#This Row],[field of work]]="genral work",1,0)</f>
        <v>1</v>
      </c>
      <c r="AI362" s="5"/>
      <c r="AJ362" s="5"/>
      <c r="AK362" s="5"/>
      <c r="AL362" s="5"/>
      <c r="AM362" s="5"/>
      <c r="AN362" s="6"/>
      <c r="AP362" s="16">
        <f t="shared" ca="1" si="137"/>
        <v>32292.229386043065</v>
      </c>
      <c r="AQ362" s="6"/>
      <c r="AR362" s="4">
        <f ca="1">IF(Table2[[#This Row],[Value of a person]]&gt;$AS$6,1,0)</f>
        <v>1</v>
      </c>
      <c r="AS362" s="5"/>
      <c r="AT362" s="5"/>
      <c r="AU362" s="6"/>
      <c r="AV362" s="23">
        <f ca="1">Table2[[#This Row],[Mortage left]]/Table2[[#This Row],[Value of house]]</f>
        <v>0.96464633095797403</v>
      </c>
      <c r="AW362" s="5">
        <f t="shared" ca="1" si="138"/>
        <v>0</v>
      </c>
      <c r="AX362" s="5"/>
      <c r="AY362" s="5"/>
      <c r="AZ362" s="4">
        <f ca="1">IF(Table2[[#This Row],[Area ]]="Area 1",Table2[[#This Row],[income]],0)</f>
        <v>0</v>
      </c>
      <c r="BA362" s="5">
        <f ca="1">IF(Table2[[#This Row],[Area ]]="Area 2",Table2[[#This Row],[income]],0)</f>
        <v>0</v>
      </c>
      <c r="BB362" s="5">
        <f ca="1">IF(Table2[[#This Row],[Area ]]="Area 3",Table2[[#This Row],[income]],0)</f>
        <v>0</v>
      </c>
      <c r="BC362" s="5">
        <f ca="1">IF(Table2[[#This Row],[Area ]]="Area 4",Table2[[#This Row],[income]],0)</f>
        <v>0</v>
      </c>
      <c r="BD362" s="5">
        <f ca="1">IF(Table2[[#This Row],[Area ]]="Area 5",Table2[[#This Row],[income]],0)</f>
        <v>0</v>
      </c>
      <c r="BE362" s="5">
        <f ca="1">IF(Table2[[#This Row],[Area ]]="Area 6",Table2[[#This Row],[income]],0)</f>
        <v>0</v>
      </c>
      <c r="BF362" s="5">
        <f ca="1">IF(Table2[[#This Row],[Area ]]="Area 7",Table2[[#This Row],[income]],0)</f>
        <v>0</v>
      </c>
      <c r="BG362" s="5">
        <f ca="1">IF(Table2[[#This Row],[Area ]]="Area 8",Table2[[#This Row],[income]],0)</f>
        <v>0</v>
      </c>
      <c r="BH362" s="5">
        <f ca="1">IF(Table2[[#This Row],[Area ]]="Area 9",Table2[[#This Row],[income]],0)</f>
        <v>0</v>
      </c>
      <c r="BI362" s="5">
        <f ca="1">IF(Table2[[#This Row],[Area ]]="Area 10",Table2[[#This Row],[income]],0)</f>
        <v>0</v>
      </c>
      <c r="BJ362" s="5">
        <f ca="1">IF(Table2[[#This Row],[Area ]]="Area 6",Table2[[#This Row],[income]],0)</f>
        <v>0</v>
      </c>
      <c r="BK362" s="5">
        <f ca="1">IF(Table2[[#This Row],[Area ]]="Area 12",Table2[[#This Row],[income]],0)</f>
        <v>81221</v>
      </c>
      <c r="BL362" s="5">
        <f ca="1">IF(Table2[[#This Row],[Area ]]="Area 13",Table2[[#This Row],[income]],0)</f>
        <v>0</v>
      </c>
      <c r="BM362" s="6">
        <f ca="1">IF(Table2[[#This Row],[Area ]]="Area 14",Table2[[#This Row],[income]],0)</f>
        <v>0</v>
      </c>
      <c r="BN362" s="4">
        <f ca="1">IF(Table2[[#This Row],[field of work]]="teaching",Table2[[#This Row],[income]],0)</f>
        <v>0</v>
      </c>
      <c r="BO362" s="5">
        <f ca="1">IF(Table2[[#This Row],[field of work]]="health",Table2[[#This Row],[income]],0)</f>
        <v>0</v>
      </c>
      <c r="BP362" s="5">
        <f ca="1">IF(Table2[[#This Row],[field of work]]="IT",Table2[[#This Row],[income]],0)</f>
        <v>0</v>
      </c>
      <c r="BQ362" s="5">
        <f ca="1">IF(Table2[[#This Row],[field of work]]="agriculture",Table2[[#This Row],[income]],0)</f>
        <v>0</v>
      </c>
      <c r="BR362" s="5">
        <f ca="1">IF(Table2[[#This Row],[field of work]]="contruction",Table2[[#This Row],[income]],0)</f>
        <v>0</v>
      </c>
      <c r="BS362" s="6">
        <f ca="1">IF(Table2[[#This Row],[field of work]]="genral work",Table2[[#This Row],[income]],0)</f>
        <v>81221</v>
      </c>
      <c r="BU362" s="4">
        <f ca="1">IF(Table2[[#This Row],[value of debts]]&gt;Table2[[#This Row],[income]],1,0)</f>
        <v>1</v>
      </c>
      <c r="BV362" s="6"/>
      <c r="BX362" s="4">
        <f ca="1">IF(Table2[[#This Row],[Net worth of person]]&gt;$BY$6,Table2[[#This Row],[age]],0)</f>
        <v>0</v>
      </c>
      <c r="BY362" s="6"/>
    </row>
    <row r="363" spans="2:77" x14ac:dyDescent="0.3">
      <c r="B363">
        <f t="shared" ca="1" si="124"/>
        <v>2</v>
      </c>
      <c r="C363" t="str">
        <f t="shared" ca="1" si="123"/>
        <v>women</v>
      </c>
      <c r="D363">
        <f t="shared" ca="1" si="125"/>
        <v>36</v>
      </c>
      <c r="E363">
        <f t="shared" ca="1" si="126"/>
        <v>4</v>
      </c>
      <c r="F363" t="str">
        <f t="shared" ca="1" si="127"/>
        <v>genral work</v>
      </c>
      <c r="G363">
        <f t="shared" ca="1" si="128"/>
        <v>5</v>
      </c>
      <c r="H363">
        <f t="shared" ca="1" si="129"/>
        <v>0</v>
      </c>
      <c r="I363">
        <f t="shared" ca="1" si="130"/>
        <v>3</v>
      </c>
      <c r="J363">
        <f t="shared" ca="1" si="131"/>
        <v>2</v>
      </c>
      <c r="K363">
        <f t="shared" ca="1" si="132"/>
        <v>67854</v>
      </c>
      <c r="L363">
        <f t="shared" ca="1" si="133"/>
        <v>14</v>
      </c>
      <c r="M363" t="str">
        <f t="shared" ca="1" si="134"/>
        <v>Area 14</v>
      </c>
      <c r="N363">
        <f t="shared" ca="1" si="139"/>
        <v>271416</v>
      </c>
      <c r="O363">
        <f t="shared" ca="1" si="135"/>
        <v>107358.34970623725</v>
      </c>
      <c r="P363">
        <f t="shared" ca="1" si="140"/>
        <v>16613.395319428404</v>
      </c>
      <c r="Q363">
        <f t="shared" ca="1" si="136"/>
        <v>7204</v>
      </c>
      <c r="R363">
        <f t="shared" ca="1" si="141"/>
        <v>20131.627429337001</v>
      </c>
      <c r="S363">
        <f t="shared" ca="1" si="142"/>
        <v>58396.412265496343</v>
      </c>
      <c r="T363">
        <f t="shared" ca="1" si="143"/>
        <v>346425.80758492474</v>
      </c>
      <c r="U363">
        <f t="shared" ca="1" si="144"/>
        <v>134693.97713557424</v>
      </c>
      <c r="V363">
        <f t="shared" ca="1" si="145"/>
        <v>211731.8304493505</v>
      </c>
      <c r="X363" s="4">
        <f ca="1">IF(Table2[[#This Row],[Gnder]]="men",1,0)</f>
        <v>0</v>
      </c>
      <c r="Y363" s="5">
        <f ca="1">IF(Table2[[#This Row],[Gnder]]="women",1,0)</f>
        <v>1</v>
      </c>
      <c r="Z363" s="5"/>
      <c r="AA363" s="6"/>
      <c r="AB363" s="5"/>
      <c r="AC363" s="4">
        <f ca="1">IF(Table2[[#This Row],[field of work]]="teaching",1,0)</f>
        <v>0</v>
      </c>
      <c r="AD363" s="5">
        <f ca="1">IF(Table2[[#This Row],[field of work]]="health",1,0)</f>
        <v>0</v>
      </c>
      <c r="AE363" s="5">
        <f ca="1">IF(Table2[[#This Row],[field of work]]="IT",1,0)</f>
        <v>0</v>
      </c>
      <c r="AF363" s="5">
        <f ca="1">IF(Table2[[#This Row],[field of work]]="agriculture",1,0)</f>
        <v>0</v>
      </c>
      <c r="AG363" s="5">
        <f ca="1">IF(Table2[[#This Row],[field of work]]="contruction",1,0)</f>
        <v>0</v>
      </c>
      <c r="AH363" s="5">
        <f ca="1">IF(Table2[[#This Row],[field of work]]="genral work",1,0)</f>
        <v>1</v>
      </c>
      <c r="AI363" s="5"/>
      <c r="AJ363" s="5"/>
      <c r="AK363" s="5"/>
      <c r="AL363" s="5"/>
      <c r="AM363" s="5"/>
      <c r="AN363" s="6"/>
      <c r="AP363" s="16">
        <f t="shared" ca="1" si="137"/>
        <v>8306.697659714202</v>
      </c>
      <c r="AQ363" s="6"/>
      <c r="AR363" s="4">
        <f ca="1">IF(Table2[[#This Row],[Value of a person]]&gt;$AS$6,1,0)</f>
        <v>1</v>
      </c>
      <c r="AS363" s="5"/>
      <c r="AT363" s="5"/>
      <c r="AU363" s="6"/>
      <c r="AV363" s="23">
        <f ca="1">Table2[[#This Row],[Mortage left]]/Table2[[#This Row],[Value of house]]</f>
        <v>0.39554908224363061</v>
      </c>
      <c r="AW363" s="5">
        <f t="shared" ca="1" si="138"/>
        <v>0</v>
      </c>
      <c r="AX363" s="5"/>
      <c r="AY363" s="5"/>
      <c r="AZ363" s="4">
        <f ca="1">IF(Table2[[#This Row],[Area ]]="Area 1",Table2[[#This Row],[income]],0)</f>
        <v>0</v>
      </c>
      <c r="BA363" s="5">
        <f ca="1">IF(Table2[[#This Row],[Area ]]="Area 2",Table2[[#This Row],[income]],0)</f>
        <v>0</v>
      </c>
      <c r="BB363" s="5">
        <f ca="1">IF(Table2[[#This Row],[Area ]]="Area 3",Table2[[#This Row],[income]],0)</f>
        <v>0</v>
      </c>
      <c r="BC363" s="5">
        <f ca="1">IF(Table2[[#This Row],[Area ]]="Area 4",Table2[[#This Row],[income]],0)</f>
        <v>0</v>
      </c>
      <c r="BD363" s="5">
        <f ca="1">IF(Table2[[#This Row],[Area ]]="Area 5",Table2[[#This Row],[income]],0)</f>
        <v>0</v>
      </c>
      <c r="BE363" s="5">
        <f ca="1">IF(Table2[[#This Row],[Area ]]="Area 6",Table2[[#This Row],[income]],0)</f>
        <v>0</v>
      </c>
      <c r="BF363" s="5">
        <f ca="1">IF(Table2[[#This Row],[Area ]]="Area 7",Table2[[#This Row],[income]],0)</f>
        <v>0</v>
      </c>
      <c r="BG363" s="5">
        <f ca="1">IF(Table2[[#This Row],[Area ]]="Area 8",Table2[[#This Row],[income]],0)</f>
        <v>0</v>
      </c>
      <c r="BH363" s="5">
        <f ca="1">IF(Table2[[#This Row],[Area ]]="Area 9",Table2[[#This Row],[income]],0)</f>
        <v>0</v>
      </c>
      <c r="BI363" s="5">
        <f ca="1">IF(Table2[[#This Row],[Area ]]="Area 10",Table2[[#This Row],[income]],0)</f>
        <v>0</v>
      </c>
      <c r="BJ363" s="5">
        <f ca="1">IF(Table2[[#This Row],[Area ]]="Area 6",Table2[[#This Row],[income]],0)</f>
        <v>0</v>
      </c>
      <c r="BK363" s="5">
        <f ca="1">IF(Table2[[#This Row],[Area ]]="Area 12",Table2[[#This Row],[income]],0)</f>
        <v>0</v>
      </c>
      <c r="BL363" s="5">
        <f ca="1">IF(Table2[[#This Row],[Area ]]="Area 13",Table2[[#This Row],[income]],0)</f>
        <v>0</v>
      </c>
      <c r="BM363" s="6">
        <f ca="1">IF(Table2[[#This Row],[Area ]]="Area 14",Table2[[#This Row],[income]],0)</f>
        <v>67854</v>
      </c>
      <c r="BN363" s="4">
        <f ca="1">IF(Table2[[#This Row],[field of work]]="teaching",Table2[[#This Row],[income]],0)</f>
        <v>0</v>
      </c>
      <c r="BO363" s="5">
        <f ca="1">IF(Table2[[#This Row],[field of work]]="health",Table2[[#This Row],[income]],0)</f>
        <v>0</v>
      </c>
      <c r="BP363" s="5">
        <f ca="1">IF(Table2[[#This Row],[field of work]]="IT",Table2[[#This Row],[income]],0)</f>
        <v>0</v>
      </c>
      <c r="BQ363" s="5">
        <f ca="1">IF(Table2[[#This Row],[field of work]]="agriculture",Table2[[#This Row],[income]],0)</f>
        <v>0</v>
      </c>
      <c r="BR363" s="5">
        <f ca="1">IF(Table2[[#This Row],[field of work]]="contruction",Table2[[#This Row],[income]],0)</f>
        <v>0</v>
      </c>
      <c r="BS363" s="6">
        <f ca="1">IF(Table2[[#This Row],[field of work]]="genral work",Table2[[#This Row],[income]],0)</f>
        <v>67854</v>
      </c>
      <c r="BU363" s="4">
        <f ca="1">IF(Table2[[#This Row],[value of debts]]&gt;Table2[[#This Row],[income]],1,0)</f>
        <v>1</v>
      </c>
      <c r="BV363" s="6"/>
      <c r="BX363" s="4">
        <f ca="1">IF(Table2[[#This Row],[Net worth of person]]&gt;$BY$6,Table2[[#This Row],[age]],0)</f>
        <v>36</v>
      </c>
      <c r="BY363" s="6"/>
    </row>
    <row r="364" spans="2:77" x14ac:dyDescent="0.3">
      <c r="B364">
        <f t="shared" ca="1" si="124"/>
        <v>1</v>
      </c>
      <c r="C364" t="str">
        <f t="shared" ca="1" si="123"/>
        <v>men</v>
      </c>
      <c r="D364">
        <f t="shared" ca="1" si="125"/>
        <v>26</v>
      </c>
      <c r="E364">
        <f t="shared" ca="1" si="126"/>
        <v>1</v>
      </c>
      <c r="F364" t="str">
        <f t="shared" ca="1" si="127"/>
        <v>health</v>
      </c>
      <c r="G364">
        <f t="shared" ca="1" si="128"/>
        <v>5</v>
      </c>
      <c r="H364">
        <f t="shared" ca="1" si="129"/>
        <v>0</v>
      </c>
      <c r="I364">
        <f t="shared" ca="1" si="130"/>
        <v>0</v>
      </c>
      <c r="J364">
        <f t="shared" ca="1" si="131"/>
        <v>2</v>
      </c>
      <c r="K364">
        <f t="shared" ca="1" si="132"/>
        <v>76682</v>
      </c>
      <c r="L364">
        <f t="shared" ca="1" si="133"/>
        <v>11</v>
      </c>
      <c r="M364" t="str">
        <f t="shared" ca="1" si="134"/>
        <v>Area 11</v>
      </c>
      <c r="N364">
        <f t="shared" ca="1" si="139"/>
        <v>460092</v>
      </c>
      <c r="O364">
        <f t="shared" ca="1" si="135"/>
        <v>50801.8121822947</v>
      </c>
      <c r="P364">
        <f t="shared" ca="1" si="140"/>
        <v>146903.47989913038</v>
      </c>
      <c r="Q364">
        <f t="shared" ca="1" si="136"/>
        <v>84418</v>
      </c>
      <c r="R364">
        <f t="shared" ca="1" si="141"/>
        <v>41297.355331312712</v>
      </c>
      <c r="S364">
        <f t="shared" ca="1" si="142"/>
        <v>52597.585348865585</v>
      </c>
      <c r="T364">
        <f t="shared" ca="1" si="143"/>
        <v>659593.06524799601</v>
      </c>
      <c r="U364">
        <f t="shared" ca="1" si="144"/>
        <v>176517.16751360742</v>
      </c>
      <c r="V364">
        <f t="shared" ca="1" si="145"/>
        <v>483075.89773438859</v>
      </c>
      <c r="X364" s="4">
        <f ca="1">IF(Table2[[#This Row],[Gnder]]="men",1,0)</f>
        <v>1</v>
      </c>
      <c r="Y364" s="5">
        <f ca="1">IF(Table2[[#This Row],[Gnder]]="women",1,0)</f>
        <v>0</v>
      </c>
      <c r="Z364" s="5"/>
      <c r="AA364" s="6"/>
      <c r="AB364" s="5"/>
      <c r="AC364" s="4">
        <f ca="1">IF(Table2[[#This Row],[field of work]]="teaching",1,0)</f>
        <v>0</v>
      </c>
      <c r="AD364" s="5">
        <f ca="1">IF(Table2[[#This Row],[field of work]]="health",1,0)</f>
        <v>1</v>
      </c>
      <c r="AE364" s="5">
        <f ca="1">IF(Table2[[#This Row],[field of work]]="IT",1,0)</f>
        <v>0</v>
      </c>
      <c r="AF364" s="5">
        <f ca="1">IF(Table2[[#This Row],[field of work]]="agriculture",1,0)</f>
        <v>0</v>
      </c>
      <c r="AG364" s="5">
        <f ca="1">IF(Table2[[#This Row],[field of work]]="contruction",1,0)</f>
        <v>0</v>
      </c>
      <c r="AH364" s="5">
        <f ca="1">IF(Table2[[#This Row],[field of work]]="genral work",1,0)</f>
        <v>0</v>
      </c>
      <c r="AI364" s="5"/>
      <c r="AJ364" s="5"/>
      <c r="AK364" s="5"/>
      <c r="AL364" s="5"/>
      <c r="AM364" s="5"/>
      <c r="AN364" s="6"/>
      <c r="AP364" s="16">
        <f t="shared" ca="1" si="137"/>
        <v>73451.739949565192</v>
      </c>
      <c r="AQ364" s="6"/>
      <c r="AR364" s="4">
        <f ca="1">IF(Table2[[#This Row],[Value of a person]]&gt;$AS$6,1,0)</f>
        <v>1</v>
      </c>
      <c r="AS364" s="5"/>
      <c r="AT364" s="5"/>
      <c r="AU364" s="6"/>
      <c r="AV364" s="23">
        <f ca="1">Table2[[#This Row],[Mortage left]]/Table2[[#This Row],[Value of house]]</f>
        <v>0.11041663880766173</v>
      </c>
      <c r="AW364" s="5">
        <f t="shared" ca="1" si="138"/>
        <v>1</v>
      </c>
      <c r="AX364" s="5"/>
      <c r="AY364" s="5"/>
      <c r="AZ364" s="4">
        <f ca="1">IF(Table2[[#This Row],[Area ]]="Area 1",Table2[[#This Row],[income]],0)</f>
        <v>0</v>
      </c>
      <c r="BA364" s="5">
        <f ca="1">IF(Table2[[#This Row],[Area ]]="Area 2",Table2[[#This Row],[income]],0)</f>
        <v>0</v>
      </c>
      <c r="BB364" s="5">
        <f ca="1">IF(Table2[[#This Row],[Area ]]="Area 3",Table2[[#This Row],[income]],0)</f>
        <v>0</v>
      </c>
      <c r="BC364" s="5">
        <f ca="1">IF(Table2[[#This Row],[Area ]]="Area 4",Table2[[#This Row],[income]],0)</f>
        <v>0</v>
      </c>
      <c r="BD364" s="5">
        <f ca="1">IF(Table2[[#This Row],[Area ]]="Area 5",Table2[[#This Row],[income]],0)</f>
        <v>0</v>
      </c>
      <c r="BE364" s="5">
        <f ca="1">IF(Table2[[#This Row],[Area ]]="Area 6",Table2[[#This Row],[income]],0)</f>
        <v>0</v>
      </c>
      <c r="BF364" s="5">
        <f ca="1">IF(Table2[[#This Row],[Area ]]="Area 7",Table2[[#This Row],[income]],0)</f>
        <v>0</v>
      </c>
      <c r="BG364" s="5">
        <f ca="1">IF(Table2[[#This Row],[Area ]]="Area 8",Table2[[#This Row],[income]],0)</f>
        <v>0</v>
      </c>
      <c r="BH364" s="5">
        <f ca="1">IF(Table2[[#This Row],[Area ]]="Area 9",Table2[[#This Row],[income]],0)</f>
        <v>0</v>
      </c>
      <c r="BI364" s="5">
        <f ca="1">IF(Table2[[#This Row],[Area ]]="Area 10",Table2[[#This Row],[income]],0)</f>
        <v>0</v>
      </c>
      <c r="BJ364" s="5">
        <f ca="1">IF(Table2[[#This Row],[Area ]]="Area 6",Table2[[#This Row],[income]],0)</f>
        <v>0</v>
      </c>
      <c r="BK364" s="5">
        <f ca="1">IF(Table2[[#This Row],[Area ]]="Area 12",Table2[[#This Row],[income]],0)</f>
        <v>0</v>
      </c>
      <c r="BL364" s="5">
        <f ca="1">IF(Table2[[#This Row],[Area ]]="Area 13",Table2[[#This Row],[income]],0)</f>
        <v>0</v>
      </c>
      <c r="BM364" s="6">
        <f ca="1">IF(Table2[[#This Row],[Area ]]="Area 14",Table2[[#This Row],[income]],0)</f>
        <v>0</v>
      </c>
      <c r="BN364" s="4">
        <f ca="1">IF(Table2[[#This Row],[field of work]]="teaching",Table2[[#This Row],[income]],0)</f>
        <v>0</v>
      </c>
      <c r="BO364" s="5">
        <f ca="1">IF(Table2[[#This Row],[field of work]]="health",Table2[[#This Row],[income]],0)</f>
        <v>76682</v>
      </c>
      <c r="BP364" s="5">
        <f ca="1">IF(Table2[[#This Row],[field of work]]="IT",Table2[[#This Row],[income]],0)</f>
        <v>0</v>
      </c>
      <c r="BQ364" s="5">
        <f ca="1">IF(Table2[[#This Row],[field of work]]="agriculture",Table2[[#This Row],[income]],0)</f>
        <v>0</v>
      </c>
      <c r="BR364" s="5">
        <f ca="1">IF(Table2[[#This Row],[field of work]]="contruction",Table2[[#This Row],[income]],0)</f>
        <v>0</v>
      </c>
      <c r="BS364" s="6">
        <f ca="1">IF(Table2[[#This Row],[field of work]]="genral work",Table2[[#This Row],[income]],0)</f>
        <v>0</v>
      </c>
      <c r="BU364" s="4">
        <f ca="1">IF(Table2[[#This Row],[value of debts]]&gt;Table2[[#This Row],[income]],1,0)</f>
        <v>1</v>
      </c>
      <c r="BV364" s="6"/>
      <c r="BX364" s="4">
        <f ca="1">IF(Table2[[#This Row],[Net worth of person]]&gt;$BY$6,Table2[[#This Row],[age]],0)</f>
        <v>26</v>
      </c>
      <c r="BY364" s="6"/>
    </row>
    <row r="365" spans="2:77" x14ac:dyDescent="0.3">
      <c r="B365">
        <f t="shared" ca="1" si="124"/>
        <v>2</v>
      </c>
      <c r="C365" t="str">
        <f t="shared" ca="1" si="123"/>
        <v>women</v>
      </c>
      <c r="D365">
        <f t="shared" ca="1" si="125"/>
        <v>26</v>
      </c>
      <c r="E365">
        <f t="shared" ca="1" si="126"/>
        <v>4</v>
      </c>
      <c r="F365" t="str">
        <f t="shared" ca="1" si="127"/>
        <v>genral work</v>
      </c>
      <c r="G365">
        <f t="shared" ca="1" si="128"/>
        <v>1</v>
      </c>
      <c r="H365">
        <f t="shared" ca="1" si="129"/>
        <v>0</v>
      </c>
      <c r="I365">
        <f t="shared" ca="1" si="130"/>
        <v>2</v>
      </c>
      <c r="J365">
        <f t="shared" ca="1" si="131"/>
        <v>2</v>
      </c>
      <c r="K365">
        <f t="shared" ca="1" si="132"/>
        <v>77038</v>
      </c>
      <c r="L365">
        <f t="shared" ca="1" si="133"/>
        <v>1</v>
      </c>
      <c r="M365" t="str">
        <f t="shared" ca="1" si="134"/>
        <v>Area 1</v>
      </c>
      <c r="N365">
        <f t="shared" ca="1" si="139"/>
        <v>385190</v>
      </c>
      <c r="O365">
        <f t="shared" ca="1" si="135"/>
        <v>324613.78999268351</v>
      </c>
      <c r="P365">
        <f t="shared" ca="1" si="140"/>
        <v>118154.70906767405</v>
      </c>
      <c r="Q365">
        <f t="shared" ca="1" si="136"/>
        <v>36519</v>
      </c>
      <c r="R365">
        <f t="shared" ca="1" si="141"/>
        <v>148647.99114579373</v>
      </c>
      <c r="S365">
        <f t="shared" ca="1" si="142"/>
        <v>93932.205705197877</v>
      </c>
      <c r="T365">
        <f t="shared" ca="1" si="143"/>
        <v>597276.91477287188</v>
      </c>
      <c r="U365">
        <f t="shared" ca="1" si="144"/>
        <v>509780.78113847726</v>
      </c>
      <c r="V365">
        <f t="shared" ca="1" si="145"/>
        <v>87496.133634394617</v>
      </c>
      <c r="X365" s="4">
        <f ca="1">IF(Table2[[#This Row],[Gnder]]="men",1,0)</f>
        <v>0</v>
      </c>
      <c r="Y365" s="5">
        <f ca="1">IF(Table2[[#This Row],[Gnder]]="women",1,0)</f>
        <v>1</v>
      </c>
      <c r="Z365" s="5"/>
      <c r="AA365" s="6"/>
      <c r="AB365" s="5"/>
      <c r="AC365" s="4">
        <f ca="1">IF(Table2[[#This Row],[field of work]]="teaching",1,0)</f>
        <v>0</v>
      </c>
      <c r="AD365" s="5">
        <f ca="1">IF(Table2[[#This Row],[field of work]]="health",1,0)</f>
        <v>0</v>
      </c>
      <c r="AE365" s="5">
        <f ca="1">IF(Table2[[#This Row],[field of work]]="IT",1,0)</f>
        <v>0</v>
      </c>
      <c r="AF365" s="5">
        <f ca="1">IF(Table2[[#This Row],[field of work]]="agriculture",1,0)</f>
        <v>0</v>
      </c>
      <c r="AG365" s="5">
        <f ca="1">IF(Table2[[#This Row],[field of work]]="contruction",1,0)</f>
        <v>0</v>
      </c>
      <c r="AH365" s="5">
        <f ca="1">IF(Table2[[#This Row],[field of work]]="genral work",1,0)</f>
        <v>1</v>
      </c>
      <c r="AI365" s="5"/>
      <c r="AJ365" s="5"/>
      <c r="AK365" s="5"/>
      <c r="AL365" s="5"/>
      <c r="AM365" s="5"/>
      <c r="AN365" s="6"/>
      <c r="AP365" s="16">
        <f t="shared" ca="1" si="137"/>
        <v>59077.354533837024</v>
      </c>
      <c r="AQ365" s="6"/>
      <c r="AR365" s="4">
        <f ca="1">IF(Table2[[#This Row],[Value of a person]]&gt;$AS$6,1,0)</f>
        <v>1</v>
      </c>
      <c r="AS365" s="5"/>
      <c r="AT365" s="5"/>
      <c r="AU365" s="6"/>
      <c r="AV365" s="23">
        <f ca="1">Table2[[#This Row],[Mortage left]]/Table2[[#This Row],[Value of house]]</f>
        <v>0.84273680519401728</v>
      </c>
      <c r="AW365" s="5">
        <f t="shared" ca="1" si="138"/>
        <v>0</v>
      </c>
      <c r="AX365" s="5"/>
      <c r="AY365" s="5"/>
      <c r="AZ365" s="4">
        <f ca="1">IF(Table2[[#This Row],[Area ]]="Area 1",Table2[[#This Row],[income]],0)</f>
        <v>77038</v>
      </c>
      <c r="BA365" s="5">
        <f ca="1">IF(Table2[[#This Row],[Area ]]="Area 2",Table2[[#This Row],[income]],0)</f>
        <v>0</v>
      </c>
      <c r="BB365" s="5">
        <f ca="1">IF(Table2[[#This Row],[Area ]]="Area 3",Table2[[#This Row],[income]],0)</f>
        <v>0</v>
      </c>
      <c r="BC365" s="5">
        <f ca="1">IF(Table2[[#This Row],[Area ]]="Area 4",Table2[[#This Row],[income]],0)</f>
        <v>0</v>
      </c>
      <c r="BD365" s="5">
        <f ca="1">IF(Table2[[#This Row],[Area ]]="Area 5",Table2[[#This Row],[income]],0)</f>
        <v>0</v>
      </c>
      <c r="BE365" s="5">
        <f ca="1">IF(Table2[[#This Row],[Area ]]="Area 6",Table2[[#This Row],[income]],0)</f>
        <v>0</v>
      </c>
      <c r="BF365" s="5">
        <f ca="1">IF(Table2[[#This Row],[Area ]]="Area 7",Table2[[#This Row],[income]],0)</f>
        <v>0</v>
      </c>
      <c r="BG365" s="5">
        <f ca="1">IF(Table2[[#This Row],[Area ]]="Area 8",Table2[[#This Row],[income]],0)</f>
        <v>0</v>
      </c>
      <c r="BH365" s="5">
        <f ca="1">IF(Table2[[#This Row],[Area ]]="Area 9",Table2[[#This Row],[income]],0)</f>
        <v>0</v>
      </c>
      <c r="BI365" s="5">
        <f ca="1">IF(Table2[[#This Row],[Area ]]="Area 10",Table2[[#This Row],[income]],0)</f>
        <v>0</v>
      </c>
      <c r="BJ365" s="5">
        <f ca="1">IF(Table2[[#This Row],[Area ]]="Area 6",Table2[[#This Row],[income]],0)</f>
        <v>0</v>
      </c>
      <c r="BK365" s="5">
        <f ca="1">IF(Table2[[#This Row],[Area ]]="Area 12",Table2[[#This Row],[income]],0)</f>
        <v>0</v>
      </c>
      <c r="BL365" s="5">
        <f ca="1">IF(Table2[[#This Row],[Area ]]="Area 13",Table2[[#This Row],[income]],0)</f>
        <v>0</v>
      </c>
      <c r="BM365" s="6">
        <f ca="1">IF(Table2[[#This Row],[Area ]]="Area 14",Table2[[#This Row],[income]],0)</f>
        <v>0</v>
      </c>
      <c r="BN365" s="4">
        <f ca="1">IF(Table2[[#This Row],[field of work]]="teaching",Table2[[#This Row],[income]],0)</f>
        <v>0</v>
      </c>
      <c r="BO365" s="5">
        <f ca="1">IF(Table2[[#This Row],[field of work]]="health",Table2[[#This Row],[income]],0)</f>
        <v>0</v>
      </c>
      <c r="BP365" s="5">
        <f ca="1">IF(Table2[[#This Row],[field of work]]="IT",Table2[[#This Row],[income]],0)</f>
        <v>0</v>
      </c>
      <c r="BQ365" s="5">
        <f ca="1">IF(Table2[[#This Row],[field of work]]="agriculture",Table2[[#This Row],[income]],0)</f>
        <v>0</v>
      </c>
      <c r="BR365" s="5">
        <f ca="1">IF(Table2[[#This Row],[field of work]]="contruction",Table2[[#This Row],[income]],0)</f>
        <v>0</v>
      </c>
      <c r="BS365" s="6">
        <f ca="1">IF(Table2[[#This Row],[field of work]]="genral work",Table2[[#This Row],[income]],0)</f>
        <v>77038</v>
      </c>
      <c r="BU365" s="4">
        <f ca="1">IF(Table2[[#This Row],[value of debts]]&gt;Table2[[#This Row],[income]],1,0)</f>
        <v>1</v>
      </c>
      <c r="BV365" s="6"/>
      <c r="BX365" s="4">
        <f ca="1">IF(Table2[[#This Row],[Net worth of person]]&gt;$BY$6,Table2[[#This Row],[age]],0)</f>
        <v>0</v>
      </c>
      <c r="BY365" s="6"/>
    </row>
    <row r="366" spans="2:77" x14ac:dyDescent="0.3">
      <c r="B366">
        <f t="shared" ca="1" si="124"/>
        <v>2</v>
      </c>
      <c r="C366" t="str">
        <f t="shared" ca="1" si="123"/>
        <v>women</v>
      </c>
      <c r="D366">
        <f t="shared" ca="1" si="125"/>
        <v>38</v>
      </c>
      <c r="E366">
        <f t="shared" ca="1" si="126"/>
        <v>1</v>
      </c>
      <c r="F366" t="str">
        <f t="shared" ca="1" si="127"/>
        <v>health</v>
      </c>
      <c r="G366">
        <f t="shared" ca="1" si="128"/>
        <v>5</v>
      </c>
      <c r="H366">
        <f t="shared" ca="1" si="129"/>
        <v>0</v>
      </c>
      <c r="I366">
        <f t="shared" ca="1" si="130"/>
        <v>3</v>
      </c>
      <c r="J366">
        <f t="shared" ca="1" si="131"/>
        <v>2</v>
      </c>
      <c r="K366">
        <f t="shared" ca="1" si="132"/>
        <v>55936</v>
      </c>
      <c r="L366">
        <f t="shared" ca="1" si="133"/>
        <v>11</v>
      </c>
      <c r="M366" t="str">
        <f t="shared" ca="1" si="134"/>
        <v>Area 11</v>
      </c>
      <c r="N366">
        <f t="shared" ca="1" si="139"/>
        <v>279680</v>
      </c>
      <c r="O366">
        <f t="shared" ca="1" si="135"/>
        <v>146721.13457917949</v>
      </c>
      <c r="P366">
        <f t="shared" ca="1" si="140"/>
        <v>72960.630201082226</v>
      </c>
      <c r="Q366">
        <f t="shared" ca="1" si="136"/>
        <v>27292</v>
      </c>
      <c r="R366">
        <f t="shared" ca="1" si="141"/>
        <v>41764.115687267418</v>
      </c>
      <c r="S366">
        <f t="shared" ca="1" si="142"/>
        <v>80555.33073724799</v>
      </c>
      <c r="T366">
        <f t="shared" ca="1" si="143"/>
        <v>433195.96093833022</v>
      </c>
      <c r="U366">
        <f t="shared" ca="1" si="144"/>
        <v>215777.25026644691</v>
      </c>
      <c r="V366">
        <f t="shared" ca="1" si="145"/>
        <v>217418.71067188331</v>
      </c>
      <c r="X366" s="4">
        <f ca="1">IF(Table2[[#This Row],[Gnder]]="men",1,0)</f>
        <v>0</v>
      </c>
      <c r="Y366" s="5">
        <f ca="1">IF(Table2[[#This Row],[Gnder]]="women",1,0)</f>
        <v>1</v>
      </c>
      <c r="Z366" s="5"/>
      <c r="AA366" s="6"/>
      <c r="AB366" s="5"/>
      <c r="AC366" s="4">
        <f ca="1">IF(Table2[[#This Row],[field of work]]="teaching",1,0)</f>
        <v>0</v>
      </c>
      <c r="AD366" s="5">
        <f ca="1">IF(Table2[[#This Row],[field of work]]="health",1,0)</f>
        <v>1</v>
      </c>
      <c r="AE366" s="5">
        <f ca="1">IF(Table2[[#This Row],[field of work]]="IT",1,0)</f>
        <v>0</v>
      </c>
      <c r="AF366" s="5">
        <f ca="1">IF(Table2[[#This Row],[field of work]]="agriculture",1,0)</f>
        <v>0</v>
      </c>
      <c r="AG366" s="5">
        <f ca="1">IF(Table2[[#This Row],[field of work]]="contruction",1,0)</f>
        <v>0</v>
      </c>
      <c r="AH366" s="5">
        <f ca="1">IF(Table2[[#This Row],[field of work]]="genral work",1,0)</f>
        <v>0</v>
      </c>
      <c r="AI366" s="5"/>
      <c r="AJ366" s="5"/>
      <c r="AK366" s="5"/>
      <c r="AL366" s="5"/>
      <c r="AM366" s="5"/>
      <c r="AN366" s="6"/>
      <c r="AP366" s="16">
        <f t="shared" ca="1" si="137"/>
        <v>36480.315100541113</v>
      </c>
      <c r="AQ366" s="6"/>
      <c r="AR366" s="4">
        <f ca="1">IF(Table2[[#This Row],[Value of a person]]&gt;$AS$6,1,0)</f>
        <v>1</v>
      </c>
      <c r="AS366" s="5"/>
      <c r="AT366" s="5"/>
      <c r="AU366" s="6"/>
      <c r="AV366" s="23">
        <f ca="1">Table2[[#This Row],[Mortage left]]/Table2[[#This Row],[Value of house]]</f>
        <v>0.52460359903882825</v>
      </c>
      <c r="AW366" s="5">
        <f t="shared" ca="1" si="138"/>
        <v>0</v>
      </c>
      <c r="AX366" s="5"/>
      <c r="AY366" s="5"/>
      <c r="AZ366" s="4">
        <f ca="1">IF(Table2[[#This Row],[Area ]]="Area 1",Table2[[#This Row],[income]],0)</f>
        <v>0</v>
      </c>
      <c r="BA366" s="5">
        <f ca="1">IF(Table2[[#This Row],[Area ]]="Area 2",Table2[[#This Row],[income]],0)</f>
        <v>0</v>
      </c>
      <c r="BB366" s="5">
        <f ca="1">IF(Table2[[#This Row],[Area ]]="Area 3",Table2[[#This Row],[income]],0)</f>
        <v>0</v>
      </c>
      <c r="BC366" s="5">
        <f ca="1">IF(Table2[[#This Row],[Area ]]="Area 4",Table2[[#This Row],[income]],0)</f>
        <v>0</v>
      </c>
      <c r="BD366" s="5">
        <f ca="1">IF(Table2[[#This Row],[Area ]]="Area 5",Table2[[#This Row],[income]],0)</f>
        <v>0</v>
      </c>
      <c r="BE366" s="5">
        <f ca="1">IF(Table2[[#This Row],[Area ]]="Area 6",Table2[[#This Row],[income]],0)</f>
        <v>0</v>
      </c>
      <c r="BF366" s="5">
        <f ca="1">IF(Table2[[#This Row],[Area ]]="Area 7",Table2[[#This Row],[income]],0)</f>
        <v>0</v>
      </c>
      <c r="BG366" s="5">
        <f ca="1">IF(Table2[[#This Row],[Area ]]="Area 8",Table2[[#This Row],[income]],0)</f>
        <v>0</v>
      </c>
      <c r="BH366" s="5">
        <f ca="1">IF(Table2[[#This Row],[Area ]]="Area 9",Table2[[#This Row],[income]],0)</f>
        <v>0</v>
      </c>
      <c r="BI366" s="5">
        <f ca="1">IF(Table2[[#This Row],[Area ]]="Area 10",Table2[[#This Row],[income]],0)</f>
        <v>0</v>
      </c>
      <c r="BJ366" s="5">
        <f ca="1">IF(Table2[[#This Row],[Area ]]="Area 6",Table2[[#This Row],[income]],0)</f>
        <v>0</v>
      </c>
      <c r="BK366" s="5">
        <f ca="1">IF(Table2[[#This Row],[Area ]]="Area 12",Table2[[#This Row],[income]],0)</f>
        <v>0</v>
      </c>
      <c r="BL366" s="5">
        <f ca="1">IF(Table2[[#This Row],[Area ]]="Area 13",Table2[[#This Row],[income]],0)</f>
        <v>0</v>
      </c>
      <c r="BM366" s="6">
        <f ca="1">IF(Table2[[#This Row],[Area ]]="Area 14",Table2[[#This Row],[income]],0)</f>
        <v>0</v>
      </c>
      <c r="BN366" s="4">
        <f ca="1">IF(Table2[[#This Row],[field of work]]="teaching",Table2[[#This Row],[income]],0)</f>
        <v>0</v>
      </c>
      <c r="BO366" s="5">
        <f ca="1">IF(Table2[[#This Row],[field of work]]="health",Table2[[#This Row],[income]],0)</f>
        <v>55936</v>
      </c>
      <c r="BP366" s="5">
        <f ca="1">IF(Table2[[#This Row],[field of work]]="IT",Table2[[#This Row],[income]],0)</f>
        <v>0</v>
      </c>
      <c r="BQ366" s="5">
        <f ca="1">IF(Table2[[#This Row],[field of work]]="agriculture",Table2[[#This Row],[income]],0)</f>
        <v>0</v>
      </c>
      <c r="BR366" s="5">
        <f ca="1">IF(Table2[[#This Row],[field of work]]="contruction",Table2[[#This Row],[income]],0)</f>
        <v>0</v>
      </c>
      <c r="BS366" s="6">
        <f ca="1">IF(Table2[[#This Row],[field of work]]="genral work",Table2[[#This Row],[income]],0)</f>
        <v>0</v>
      </c>
      <c r="BU366" s="4">
        <f ca="1">IF(Table2[[#This Row],[value of debts]]&gt;Table2[[#This Row],[income]],1,0)</f>
        <v>1</v>
      </c>
      <c r="BV366" s="6"/>
      <c r="BX366" s="4">
        <f ca="1">IF(Table2[[#This Row],[Net worth of person]]&gt;$BY$6,Table2[[#This Row],[age]],0)</f>
        <v>38</v>
      </c>
      <c r="BY366" s="6"/>
    </row>
    <row r="367" spans="2:77" x14ac:dyDescent="0.3">
      <c r="B367">
        <f t="shared" ca="1" si="124"/>
        <v>1</v>
      </c>
      <c r="C367" t="str">
        <f t="shared" ca="1" si="123"/>
        <v>men</v>
      </c>
      <c r="D367">
        <f t="shared" ca="1" si="125"/>
        <v>26</v>
      </c>
      <c r="E367">
        <f t="shared" ca="1" si="126"/>
        <v>4</v>
      </c>
      <c r="F367" t="str">
        <f t="shared" ca="1" si="127"/>
        <v>genral work</v>
      </c>
      <c r="G367">
        <f t="shared" ca="1" si="128"/>
        <v>1</v>
      </c>
      <c r="H367">
        <f t="shared" ca="1" si="129"/>
        <v>0</v>
      </c>
      <c r="I367">
        <f t="shared" ca="1" si="130"/>
        <v>1</v>
      </c>
      <c r="J367">
        <f t="shared" ca="1" si="131"/>
        <v>2</v>
      </c>
      <c r="K367">
        <f t="shared" ca="1" si="132"/>
        <v>52989</v>
      </c>
      <c r="L367">
        <f t="shared" ca="1" si="133"/>
        <v>12</v>
      </c>
      <c r="M367" t="str">
        <f t="shared" ca="1" si="134"/>
        <v>Area 12</v>
      </c>
      <c r="N367">
        <f t="shared" ca="1" si="139"/>
        <v>317934</v>
      </c>
      <c r="O367">
        <f t="shared" ca="1" si="135"/>
        <v>144673.54347559129</v>
      </c>
      <c r="P367">
        <f t="shared" ca="1" si="140"/>
        <v>24046.974079031315</v>
      </c>
      <c r="Q367">
        <f t="shared" ca="1" si="136"/>
        <v>1448</v>
      </c>
      <c r="R367">
        <f t="shared" ca="1" si="141"/>
        <v>5499.4769676972583</v>
      </c>
      <c r="S367">
        <f t="shared" ca="1" si="142"/>
        <v>74288.663026256691</v>
      </c>
      <c r="T367">
        <f t="shared" ca="1" si="143"/>
        <v>416269.63710528798</v>
      </c>
      <c r="U367">
        <f t="shared" ca="1" si="144"/>
        <v>151621.02044328855</v>
      </c>
      <c r="V367">
        <f t="shared" ca="1" si="145"/>
        <v>264648.61666199943</v>
      </c>
      <c r="X367" s="4">
        <f ca="1">IF(Table2[[#This Row],[Gnder]]="men",1,0)</f>
        <v>1</v>
      </c>
      <c r="Y367" s="5">
        <f ca="1">IF(Table2[[#This Row],[Gnder]]="women",1,0)</f>
        <v>0</v>
      </c>
      <c r="Z367" s="5"/>
      <c r="AA367" s="6"/>
      <c r="AB367" s="5"/>
      <c r="AC367" s="4">
        <f ca="1">IF(Table2[[#This Row],[field of work]]="teaching",1,0)</f>
        <v>0</v>
      </c>
      <c r="AD367" s="5">
        <f ca="1">IF(Table2[[#This Row],[field of work]]="health",1,0)</f>
        <v>0</v>
      </c>
      <c r="AE367" s="5">
        <f ca="1">IF(Table2[[#This Row],[field of work]]="IT",1,0)</f>
        <v>0</v>
      </c>
      <c r="AF367" s="5">
        <f ca="1">IF(Table2[[#This Row],[field of work]]="agriculture",1,0)</f>
        <v>0</v>
      </c>
      <c r="AG367" s="5">
        <f ca="1">IF(Table2[[#This Row],[field of work]]="contruction",1,0)</f>
        <v>0</v>
      </c>
      <c r="AH367" s="5">
        <f ca="1">IF(Table2[[#This Row],[field of work]]="genral work",1,0)</f>
        <v>1</v>
      </c>
      <c r="AI367" s="5"/>
      <c r="AJ367" s="5"/>
      <c r="AK367" s="5"/>
      <c r="AL367" s="5"/>
      <c r="AM367" s="5"/>
      <c r="AN367" s="6"/>
      <c r="AP367" s="16">
        <f t="shared" ca="1" si="137"/>
        <v>12023.487039515658</v>
      </c>
      <c r="AQ367" s="6"/>
      <c r="AR367" s="4">
        <f ca="1">IF(Table2[[#This Row],[Value of a person]]&gt;$AS$6,1,0)</f>
        <v>1</v>
      </c>
      <c r="AS367" s="5"/>
      <c r="AT367" s="5"/>
      <c r="AU367" s="6"/>
      <c r="AV367" s="23">
        <f ca="1">Table2[[#This Row],[Mortage left]]/Table2[[#This Row],[Value of house]]</f>
        <v>0.45504269274626585</v>
      </c>
      <c r="AW367" s="5">
        <f t="shared" ca="1" si="138"/>
        <v>0</v>
      </c>
      <c r="AX367" s="5"/>
      <c r="AY367" s="5"/>
      <c r="AZ367" s="4">
        <f ca="1">IF(Table2[[#This Row],[Area ]]="Area 1",Table2[[#This Row],[income]],0)</f>
        <v>0</v>
      </c>
      <c r="BA367" s="5">
        <f ca="1">IF(Table2[[#This Row],[Area ]]="Area 2",Table2[[#This Row],[income]],0)</f>
        <v>0</v>
      </c>
      <c r="BB367" s="5">
        <f ca="1">IF(Table2[[#This Row],[Area ]]="Area 3",Table2[[#This Row],[income]],0)</f>
        <v>0</v>
      </c>
      <c r="BC367" s="5">
        <f ca="1">IF(Table2[[#This Row],[Area ]]="Area 4",Table2[[#This Row],[income]],0)</f>
        <v>0</v>
      </c>
      <c r="BD367" s="5">
        <f ca="1">IF(Table2[[#This Row],[Area ]]="Area 5",Table2[[#This Row],[income]],0)</f>
        <v>0</v>
      </c>
      <c r="BE367" s="5">
        <f ca="1">IF(Table2[[#This Row],[Area ]]="Area 6",Table2[[#This Row],[income]],0)</f>
        <v>0</v>
      </c>
      <c r="BF367" s="5">
        <f ca="1">IF(Table2[[#This Row],[Area ]]="Area 7",Table2[[#This Row],[income]],0)</f>
        <v>0</v>
      </c>
      <c r="BG367" s="5">
        <f ca="1">IF(Table2[[#This Row],[Area ]]="Area 8",Table2[[#This Row],[income]],0)</f>
        <v>0</v>
      </c>
      <c r="BH367" s="5">
        <f ca="1">IF(Table2[[#This Row],[Area ]]="Area 9",Table2[[#This Row],[income]],0)</f>
        <v>0</v>
      </c>
      <c r="BI367" s="5">
        <f ca="1">IF(Table2[[#This Row],[Area ]]="Area 10",Table2[[#This Row],[income]],0)</f>
        <v>0</v>
      </c>
      <c r="BJ367" s="5">
        <f ca="1">IF(Table2[[#This Row],[Area ]]="Area 6",Table2[[#This Row],[income]],0)</f>
        <v>0</v>
      </c>
      <c r="BK367" s="5">
        <f ca="1">IF(Table2[[#This Row],[Area ]]="Area 12",Table2[[#This Row],[income]],0)</f>
        <v>52989</v>
      </c>
      <c r="BL367" s="5">
        <f ca="1">IF(Table2[[#This Row],[Area ]]="Area 13",Table2[[#This Row],[income]],0)</f>
        <v>0</v>
      </c>
      <c r="BM367" s="6">
        <f ca="1">IF(Table2[[#This Row],[Area ]]="Area 14",Table2[[#This Row],[income]],0)</f>
        <v>0</v>
      </c>
      <c r="BN367" s="4">
        <f ca="1">IF(Table2[[#This Row],[field of work]]="teaching",Table2[[#This Row],[income]],0)</f>
        <v>0</v>
      </c>
      <c r="BO367" s="5">
        <f ca="1">IF(Table2[[#This Row],[field of work]]="health",Table2[[#This Row],[income]],0)</f>
        <v>0</v>
      </c>
      <c r="BP367" s="5">
        <f ca="1">IF(Table2[[#This Row],[field of work]]="IT",Table2[[#This Row],[income]],0)</f>
        <v>0</v>
      </c>
      <c r="BQ367" s="5">
        <f ca="1">IF(Table2[[#This Row],[field of work]]="agriculture",Table2[[#This Row],[income]],0)</f>
        <v>0</v>
      </c>
      <c r="BR367" s="5">
        <f ca="1">IF(Table2[[#This Row],[field of work]]="contruction",Table2[[#This Row],[income]],0)</f>
        <v>0</v>
      </c>
      <c r="BS367" s="6">
        <f ca="1">IF(Table2[[#This Row],[field of work]]="genral work",Table2[[#This Row],[income]],0)</f>
        <v>52989</v>
      </c>
      <c r="BU367" s="4">
        <f ca="1">IF(Table2[[#This Row],[value of debts]]&gt;Table2[[#This Row],[income]],1,0)</f>
        <v>1</v>
      </c>
      <c r="BV367" s="6"/>
      <c r="BX367" s="4">
        <f ca="1">IF(Table2[[#This Row],[Net worth of person]]&gt;$BY$6,Table2[[#This Row],[age]],0)</f>
        <v>26</v>
      </c>
      <c r="BY367" s="6"/>
    </row>
    <row r="368" spans="2:77" x14ac:dyDescent="0.3">
      <c r="B368">
        <f t="shared" ca="1" si="124"/>
        <v>2</v>
      </c>
      <c r="C368" t="str">
        <f t="shared" ca="1" si="123"/>
        <v>women</v>
      </c>
      <c r="D368">
        <f t="shared" ca="1" si="125"/>
        <v>38</v>
      </c>
      <c r="E368">
        <f t="shared" ca="1" si="126"/>
        <v>4</v>
      </c>
      <c r="F368" t="str">
        <f t="shared" ca="1" si="127"/>
        <v>genral work</v>
      </c>
      <c r="G368">
        <f t="shared" ca="1" si="128"/>
        <v>1</v>
      </c>
      <c r="H368">
        <f t="shared" ca="1" si="129"/>
        <v>0</v>
      </c>
      <c r="I368">
        <f t="shared" ca="1" si="130"/>
        <v>3</v>
      </c>
      <c r="J368">
        <f t="shared" ca="1" si="131"/>
        <v>3</v>
      </c>
      <c r="K368">
        <f t="shared" ca="1" si="132"/>
        <v>81393</v>
      </c>
      <c r="L368">
        <f t="shared" ca="1" si="133"/>
        <v>14</v>
      </c>
      <c r="M368" t="str">
        <f t="shared" ca="1" si="134"/>
        <v>Area 14</v>
      </c>
      <c r="N368">
        <f t="shared" ca="1" si="139"/>
        <v>406965</v>
      </c>
      <c r="O368">
        <f t="shared" ca="1" si="135"/>
        <v>375936.48990585312</v>
      </c>
      <c r="P368">
        <f t="shared" ca="1" si="140"/>
        <v>125464.34027975863</v>
      </c>
      <c r="Q368">
        <f t="shared" ca="1" si="136"/>
        <v>52683</v>
      </c>
      <c r="R368">
        <f t="shared" ca="1" si="141"/>
        <v>136144.09910117098</v>
      </c>
      <c r="S368">
        <f t="shared" ca="1" si="142"/>
        <v>51827.923092073208</v>
      </c>
      <c r="T368">
        <f t="shared" ca="1" si="143"/>
        <v>584257.26337183185</v>
      </c>
      <c r="U368">
        <f t="shared" ca="1" si="144"/>
        <v>564763.58900702407</v>
      </c>
      <c r="V368">
        <f t="shared" ca="1" si="145"/>
        <v>19493.674364807783</v>
      </c>
      <c r="X368" s="4">
        <f ca="1">IF(Table2[[#This Row],[Gnder]]="men",1,0)</f>
        <v>0</v>
      </c>
      <c r="Y368" s="5">
        <f ca="1">IF(Table2[[#This Row],[Gnder]]="women",1,0)</f>
        <v>1</v>
      </c>
      <c r="Z368" s="5"/>
      <c r="AA368" s="6"/>
      <c r="AB368" s="5"/>
      <c r="AC368" s="4">
        <f ca="1">IF(Table2[[#This Row],[field of work]]="teaching",1,0)</f>
        <v>0</v>
      </c>
      <c r="AD368" s="5">
        <f ca="1">IF(Table2[[#This Row],[field of work]]="health",1,0)</f>
        <v>0</v>
      </c>
      <c r="AE368" s="5">
        <f ca="1">IF(Table2[[#This Row],[field of work]]="IT",1,0)</f>
        <v>0</v>
      </c>
      <c r="AF368" s="5">
        <f ca="1">IF(Table2[[#This Row],[field of work]]="agriculture",1,0)</f>
        <v>0</v>
      </c>
      <c r="AG368" s="5">
        <f ca="1">IF(Table2[[#This Row],[field of work]]="contruction",1,0)</f>
        <v>0</v>
      </c>
      <c r="AH368" s="5">
        <f ca="1">IF(Table2[[#This Row],[field of work]]="genral work",1,0)</f>
        <v>1</v>
      </c>
      <c r="AI368" s="5"/>
      <c r="AJ368" s="5"/>
      <c r="AK368" s="5"/>
      <c r="AL368" s="5"/>
      <c r="AM368" s="5"/>
      <c r="AN368" s="6"/>
      <c r="AP368" s="16">
        <f t="shared" ca="1" si="137"/>
        <v>41821.446759919541</v>
      </c>
      <c r="AQ368" s="6"/>
      <c r="AR368" s="4">
        <f ca="1">IF(Table2[[#This Row],[Value of a person]]&gt;$AS$6,1,0)</f>
        <v>1</v>
      </c>
      <c r="AS368" s="5"/>
      <c r="AT368" s="5"/>
      <c r="AU368" s="6"/>
      <c r="AV368" s="23">
        <f ca="1">Table2[[#This Row],[Mortage left]]/Table2[[#This Row],[Value of house]]</f>
        <v>0.92375631787955503</v>
      </c>
      <c r="AW368" s="5">
        <f t="shared" ca="1" si="138"/>
        <v>0</v>
      </c>
      <c r="AX368" s="5"/>
      <c r="AY368" s="5"/>
      <c r="AZ368" s="4">
        <f ca="1">IF(Table2[[#This Row],[Area ]]="Area 1",Table2[[#This Row],[income]],0)</f>
        <v>0</v>
      </c>
      <c r="BA368" s="5">
        <f ca="1">IF(Table2[[#This Row],[Area ]]="Area 2",Table2[[#This Row],[income]],0)</f>
        <v>0</v>
      </c>
      <c r="BB368" s="5">
        <f ca="1">IF(Table2[[#This Row],[Area ]]="Area 3",Table2[[#This Row],[income]],0)</f>
        <v>0</v>
      </c>
      <c r="BC368" s="5">
        <f ca="1">IF(Table2[[#This Row],[Area ]]="Area 4",Table2[[#This Row],[income]],0)</f>
        <v>0</v>
      </c>
      <c r="BD368" s="5">
        <f ca="1">IF(Table2[[#This Row],[Area ]]="Area 5",Table2[[#This Row],[income]],0)</f>
        <v>0</v>
      </c>
      <c r="BE368" s="5">
        <f ca="1">IF(Table2[[#This Row],[Area ]]="Area 6",Table2[[#This Row],[income]],0)</f>
        <v>0</v>
      </c>
      <c r="BF368" s="5">
        <f ca="1">IF(Table2[[#This Row],[Area ]]="Area 7",Table2[[#This Row],[income]],0)</f>
        <v>0</v>
      </c>
      <c r="BG368" s="5">
        <f ca="1">IF(Table2[[#This Row],[Area ]]="Area 8",Table2[[#This Row],[income]],0)</f>
        <v>0</v>
      </c>
      <c r="BH368" s="5">
        <f ca="1">IF(Table2[[#This Row],[Area ]]="Area 9",Table2[[#This Row],[income]],0)</f>
        <v>0</v>
      </c>
      <c r="BI368" s="5">
        <f ca="1">IF(Table2[[#This Row],[Area ]]="Area 10",Table2[[#This Row],[income]],0)</f>
        <v>0</v>
      </c>
      <c r="BJ368" s="5">
        <f ca="1">IF(Table2[[#This Row],[Area ]]="Area 6",Table2[[#This Row],[income]],0)</f>
        <v>0</v>
      </c>
      <c r="BK368" s="5">
        <f ca="1">IF(Table2[[#This Row],[Area ]]="Area 12",Table2[[#This Row],[income]],0)</f>
        <v>0</v>
      </c>
      <c r="BL368" s="5">
        <f ca="1">IF(Table2[[#This Row],[Area ]]="Area 13",Table2[[#This Row],[income]],0)</f>
        <v>0</v>
      </c>
      <c r="BM368" s="6">
        <f ca="1">IF(Table2[[#This Row],[Area ]]="Area 14",Table2[[#This Row],[income]],0)</f>
        <v>81393</v>
      </c>
      <c r="BN368" s="4">
        <f ca="1">IF(Table2[[#This Row],[field of work]]="teaching",Table2[[#This Row],[income]],0)</f>
        <v>0</v>
      </c>
      <c r="BO368" s="5">
        <f ca="1">IF(Table2[[#This Row],[field of work]]="health",Table2[[#This Row],[income]],0)</f>
        <v>0</v>
      </c>
      <c r="BP368" s="5">
        <f ca="1">IF(Table2[[#This Row],[field of work]]="IT",Table2[[#This Row],[income]],0)</f>
        <v>0</v>
      </c>
      <c r="BQ368" s="5">
        <f ca="1">IF(Table2[[#This Row],[field of work]]="agriculture",Table2[[#This Row],[income]],0)</f>
        <v>0</v>
      </c>
      <c r="BR368" s="5">
        <f ca="1">IF(Table2[[#This Row],[field of work]]="contruction",Table2[[#This Row],[income]],0)</f>
        <v>0</v>
      </c>
      <c r="BS368" s="6">
        <f ca="1">IF(Table2[[#This Row],[field of work]]="genral work",Table2[[#This Row],[income]],0)</f>
        <v>81393</v>
      </c>
      <c r="BU368" s="4">
        <f ca="1">IF(Table2[[#This Row],[value of debts]]&gt;Table2[[#This Row],[income]],1,0)</f>
        <v>1</v>
      </c>
      <c r="BV368" s="6"/>
      <c r="BX368" s="4">
        <f ca="1">IF(Table2[[#This Row],[Net worth of person]]&gt;$BY$6,Table2[[#This Row],[age]],0)</f>
        <v>0</v>
      </c>
      <c r="BY368" s="6"/>
    </row>
    <row r="369" spans="2:77" x14ac:dyDescent="0.3">
      <c r="B369">
        <f t="shared" ca="1" si="124"/>
        <v>2</v>
      </c>
      <c r="C369" t="str">
        <f t="shared" ca="1" si="123"/>
        <v>women</v>
      </c>
      <c r="D369">
        <f t="shared" ca="1" si="125"/>
        <v>36</v>
      </c>
      <c r="E369">
        <f t="shared" ca="1" si="126"/>
        <v>3</v>
      </c>
      <c r="F369" t="str">
        <f t="shared" ca="1" si="127"/>
        <v>teaching</v>
      </c>
      <c r="G369">
        <f t="shared" ca="1" si="128"/>
        <v>5</v>
      </c>
      <c r="H369">
        <f t="shared" ca="1" si="129"/>
        <v>0</v>
      </c>
      <c r="I369">
        <f t="shared" ca="1" si="130"/>
        <v>4</v>
      </c>
      <c r="J369">
        <f t="shared" ca="1" si="131"/>
        <v>3</v>
      </c>
      <c r="K369">
        <f t="shared" ca="1" si="132"/>
        <v>57736</v>
      </c>
      <c r="L369">
        <f t="shared" ca="1" si="133"/>
        <v>9</v>
      </c>
      <c r="M369" t="str">
        <f t="shared" ca="1" si="134"/>
        <v>Area 9</v>
      </c>
      <c r="N369">
        <f t="shared" ca="1" si="139"/>
        <v>346416</v>
      </c>
      <c r="O369">
        <f t="shared" ca="1" si="135"/>
        <v>187402.0526764126</v>
      </c>
      <c r="P369">
        <f t="shared" ca="1" si="140"/>
        <v>171944.6653551168</v>
      </c>
      <c r="Q369">
        <f t="shared" ca="1" si="136"/>
        <v>28705</v>
      </c>
      <c r="R369">
        <f t="shared" ca="1" si="141"/>
        <v>17782.875548807224</v>
      </c>
      <c r="S369">
        <f t="shared" ca="1" si="142"/>
        <v>45462.999765195789</v>
      </c>
      <c r="T369">
        <f t="shared" ca="1" si="143"/>
        <v>563823.66512031259</v>
      </c>
      <c r="U369">
        <f t="shared" ca="1" si="144"/>
        <v>233889.92822521983</v>
      </c>
      <c r="V369">
        <f t="shared" ca="1" si="145"/>
        <v>329933.73689509276</v>
      </c>
      <c r="X369" s="4">
        <f ca="1">IF(Table2[[#This Row],[Gnder]]="men",1,0)</f>
        <v>0</v>
      </c>
      <c r="Y369" s="5">
        <f ca="1">IF(Table2[[#This Row],[Gnder]]="women",1,0)</f>
        <v>1</v>
      </c>
      <c r="Z369" s="5"/>
      <c r="AA369" s="6"/>
      <c r="AB369" s="5"/>
      <c r="AC369" s="4">
        <f ca="1">IF(Table2[[#This Row],[field of work]]="teaching",1,0)</f>
        <v>1</v>
      </c>
      <c r="AD369" s="5">
        <f ca="1">IF(Table2[[#This Row],[field of work]]="health",1,0)</f>
        <v>0</v>
      </c>
      <c r="AE369" s="5">
        <f ca="1">IF(Table2[[#This Row],[field of work]]="IT",1,0)</f>
        <v>0</v>
      </c>
      <c r="AF369" s="5">
        <f ca="1">IF(Table2[[#This Row],[field of work]]="agriculture",1,0)</f>
        <v>0</v>
      </c>
      <c r="AG369" s="5">
        <f ca="1">IF(Table2[[#This Row],[field of work]]="contruction",1,0)</f>
        <v>0</v>
      </c>
      <c r="AH369" s="5">
        <f ca="1">IF(Table2[[#This Row],[field of work]]="genral work",1,0)</f>
        <v>0</v>
      </c>
      <c r="AI369" s="5"/>
      <c r="AJ369" s="5"/>
      <c r="AK369" s="5"/>
      <c r="AL369" s="5"/>
      <c r="AM369" s="5"/>
      <c r="AN369" s="6"/>
      <c r="AP369" s="16">
        <f t="shared" ca="1" si="137"/>
        <v>57314.888451705599</v>
      </c>
      <c r="AQ369" s="6"/>
      <c r="AR369" s="4">
        <f ca="1">IF(Table2[[#This Row],[Value of a person]]&gt;$AS$6,1,0)</f>
        <v>1</v>
      </c>
      <c r="AS369" s="5"/>
      <c r="AT369" s="5"/>
      <c r="AU369" s="6"/>
      <c r="AV369" s="23">
        <f ca="1">Table2[[#This Row],[Mortage left]]/Table2[[#This Row],[Value of house]]</f>
        <v>0.54097401008155688</v>
      </c>
      <c r="AW369" s="5">
        <f t="shared" ca="1" si="138"/>
        <v>0</v>
      </c>
      <c r="AX369" s="5"/>
      <c r="AY369" s="5"/>
      <c r="AZ369" s="4">
        <f ca="1">IF(Table2[[#This Row],[Area ]]="Area 1",Table2[[#This Row],[income]],0)</f>
        <v>0</v>
      </c>
      <c r="BA369" s="5">
        <f ca="1">IF(Table2[[#This Row],[Area ]]="Area 2",Table2[[#This Row],[income]],0)</f>
        <v>0</v>
      </c>
      <c r="BB369" s="5">
        <f ca="1">IF(Table2[[#This Row],[Area ]]="Area 3",Table2[[#This Row],[income]],0)</f>
        <v>0</v>
      </c>
      <c r="BC369" s="5">
        <f ca="1">IF(Table2[[#This Row],[Area ]]="Area 4",Table2[[#This Row],[income]],0)</f>
        <v>0</v>
      </c>
      <c r="BD369" s="5">
        <f ca="1">IF(Table2[[#This Row],[Area ]]="Area 5",Table2[[#This Row],[income]],0)</f>
        <v>0</v>
      </c>
      <c r="BE369" s="5">
        <f ca="1">IF(Table2[[#This Row],[Area ]]="Area 6",Table2[[#This Row],[income]],0)</f>
        <v>0</v>
      </c>
      <c r="BF369" s="5">
        <f ca="1">IF(Table2[[#This Row],[Area ]]="Area 7",Table2[[#This Row],[income]],0)</f>
        <v>0</v>
      </c>
      <c r="BG369" s="5">
        <f ca="1">IF(Table2[[#This Row],[Area ]]="Area 8",Table2[[#This Row],[income]],0)</f>
        <v>0</v>
      </c>
      <c r="BH369" s="5">
        <f ca="1">IF(Table2[[#This Row],[Area ]]="Area 9",Table2[[#This Row],[income]],0)</f>
        <v>57736</v>
      </c>
      <c r="BI369" s="5">
        <f ca="1">IF(Table2[[#This Row],[Area ]]="Area 10",Table2[[#This Row],[income]],0)</f>
        <v>0</v>
      </c>
      <c r="BJ369" s="5">
        <f ca="1">IF(Table2[[#This Row],[Area ]]="Area 6",Table2[[#This Row],[income]],0)</f>
        <v>0</v>
      </c>
      <c r="BK369" s="5">
        <f ca="1">IF(Table2[[#This Row],[Area ]]="Area 12",Table2[[#This Row],[income]],0)</f>
        <v>0</v>
      </c>
      <c r="BL369" s="5">
        <f ca="1">IF(Table2[[#This Row],[Area ]]="Area 13",Table2[[#This Row],[income]],0)</f>
        <v>0</v>
      </c>
      <c r="BM369" s="6">
        <f ca="1">IF(Table2[[#This Row],[Area ]]="Area 14",Table2[[#This Row],[income]],0)</f>
        <v>0</v>
      </c>
      <c r="BN369" s="4">
        <f ca="1">IF(Table2[[#This Row],[field of work]]="teaching",Table2[[#This Row],[income]],0)</f>
        <v>57736</v>
      </c>
      <c r="BO369" s="5">
        <f ca="1">IF(Table2[[#This Row],[field of work]]="health",Table2[[#This Row],[income]],0)</f>
        <v>0</v>
      </c>
      <c r="BP369" s="5">
        <f ca="1">IF(Table2[[#This Row],[field of work]]="IT",Table2[[#This Row],[income]],0)</f>
        <v>0</v>
      </c>
      <c r="BQ369" s="5">
        <f ca="1">IF(Table2[[#This Row],[field of work]]="agriculture",Table2[[#This Row],[income]],0)</f>
        <v>0</v>
      </c>
      <c r="BR369" s="5">
        <f ca="1">IF(Table2[[#This Row],[field of work]]="contruction",Table2[[#This Row],[income]],0)</f>
        <v>0</v>
      </c>
      <c r="BS369" s="6">
        <f ca="1">IF(Table2[[#This Row],[field of work]]="genral work",Table2[[#This Row],[income]],0)</f>
        <v>0</v>
      </c>
      <c r="BU369" s="4">
        <f ca="1">IF(Table2[[#This Row],[value of debts]]&gt;Table2[[#This Row],[income]],1,0)</f>
        <v>1</v>
      </c>
      <c r="BV369" s="6"/>
      <c r="BX369" s="4">
        <f ca="1">IF(Table2[[#This Row],[Net worth of person]]&gt;$BY$6,Table2[[#This Row],[age]],0)</f>
        <v>36</v>
      </c>
      <c r="BY369" s="6"/>
    </row>
    <row r="370" spans="2:77" x14ac:dyDescent="0.3">
      <c r="B370">
        <f t="shared" ca="1" si="124"/>
        <v>2</v>
      </c>
      <c r="C370" t="str">
        <f t="shared" ca="1" si="123"/>
        <v>women</v>
      </c>
      <c r="D370">
        <f t="shared" ca="1" si="125"/>
        <v>41</v>
      </c>
      <c r="E370">
        <f t="shared" ca="1" si="126"/>
        <v>2</v>
      </c>
      <c r="F370" t="str">
        <f t="shared" ca="1" si="127"/>
        <v>IT</v>
      </c>
      <c r="G370">
        <f t="shared" ca="1" si="128"/>
        <v>1</v>
      </c>
      <c r="H370">
        <f t="shared" ca="1" si="129"/>
        <v>0</v>
      </c>
      <c r="I370">
        <f t="shared" ca="1" si="130"/>
        <v>4</v>
      </c>
      <c r="J370">
        <f t="shared" ca="1" si="131"/>
        <v>2</v>
      </c>
      <c r="K370">
        <f t="shared" ca="1" si="132"/>
        <v>30913</v>
      </c>
      <c r="L370">
        <f t="shared" ca="1" si="133"/>
        <v>14</v>
      </c>
      <c r="M370" t="str">
        <f t="shared" ca="1" si="134"/>
        <v>Area 14</v>
      </c>
      <c r="N370">
        <f t="shared" ca="1" si="139"/>
        <v>92739</v>
      </c>
      <c r="O370">
        <f t="shared" ca="1" si="135"/>
        <v>26069.094525465025</v>
      </c>
      <c r="P370">
        <f t="shared" ca="1" si="140"/>
        <v>46328.402951552052</v>
      </c>
      <c r="Q370">
        <f t="shared" ca="1" si="136"/>
        <v>32828</v>
      </c>
      <c r="R370">
        <f t="shared" ca="1" si="141"/>
        <v>13406.599832242506</v>
      </c>
      <c r="S370">
        <f t="shared" ca="1" si="142"/>
        <v>14763.743139864282</v>
      </c>
      <c r="T370">
        <f t="shared" ca="1" si="143"/>
        <v>153831.14609141636</v>
      </c>
      <c r="U370">
        <f t="shared" ca="1" si="144"/>
        <v>72303.694357707529</v>
      </c>
      <c r="V370">
        <f t="shared" ca="1" si="145"/>
        <v>81527.451733708833</v>
      </c>
      <c r="X370" s="4">
        <f ca="1">IF(Table2[[#This Row],[Gnder]]="men",1,0)</f>
        <v>0</v>
      </c>
      <c r="Y370" s="5">
        <f ca="1">IF(Table2[[#This Row],[Gnder]]="women",1,0)</f>
        <v>1</v>
      </c>
      <c r="Z370" s="5"/>
      <c r="AA370" s="6"/>
      <c r="AB370" s="5"/>
      <c r="AC370" s="4">
        <f ca="1">IF(Table2[[#This Row],[field of work]]="teaching",1,0)</f>
        <v>0</v>
      </c>
      <c r="AD370" s="5">
        <f ca="1">IF(Table2[[#This Row],[field of work]]="health",1,0)</f>
        <v>0</v>
      </c>
      <c r="AE370" s="5">
        <f ca="1">IF(Table2[[#This Row],[field of work]]="IT",1,0)</f>
        <v>1</v>
      </c>
      <c r="AF370" s="5">
        <f ca="1">IF(Table2[[#This Row],[field of work]]="agriculture",1,0)</f>
        <v>0</v>
      </c>
      <c r="AG370" s="5">
        <f ca="1">IF(Table2[[#This Row],[field of work]]="contruction",1,0)</f>
        <v>0</v>
      </c>
      <c r="AH370" s="5">
        <f ca="1">IF(Table2[[#This Row],[field of work]]="genral work",1,0)</f>
        <v>0</v>
      </c>
      <c r="AI370" s="5"/>
      <c r="AJ370" s="5"/>
      <c r="AK370" s="5"/>
      <c r="AL370" s="5"/>
      <c r="AM370" s="5"/>
      <c r="AN370" s="6"/>
      <c r="AP370" s="16">
        <f t="shared" ca="1" si="137"/>
        <v>23164.201475776026</v>
      </c>
      <c r="AQ370" s="6"/>
      <c r="AR370" s="4">
        <f ca="1">IF(Table2[[#This Row],[Value of a person]]&gt;$AS$6,1,0)</f>
        <v>1</v>
      </c>
      <c r="AS370" s="5"/>
      <c r="AT370" s="5"/>
      <c r="AU370" s="6"/>
      <c r="AV370" s="23">
        <f ca="1">Table2[[#This Row],[Mortage left]]/Table2[[#This Row],[Value of house]]</f>
        <v>0.281101742799308</v>
      </c>
      <c r="AW370" s="5">
        <f t="shared" ca="1" si="138"/>
        <v>1</v>
      </c>
      <c r="AX370" s="5"/>
      <c r="AY370" s="5"/>
      <c r="AZ370" s="4">
        <f ca="1">IF(Table2[[#This Row],[Area ]]="Area 1",Table2[[#This Row],[income]],0)</f>
        <v>0</v>
      </c>
      <c r="BA370" s="5">
        <f ca="1">IF(Table2[[#This Row],[Area ]]="Area 2",Table2[[#This Row],[income]],0)</f>
        <v>0</v>
      </c>
      <c r="BB370" s="5">
        <f ca="1">IF(Table2[[#This Row],[Area ]]="Area 3",Table2[[#This Row],[income]],0)</f>
        <v>0</v>
      </c>
      <c r="BC370" s="5">
        <f ca="1">IF(Table2[[#This Row],[Area ]]="Area 4",Table2[[#This Row],[income]],0)</f>
        <v>0</v>
      </c>
      <c r="BD370" s="5">
        <f ca="1">IF(Table2[[#This Row],[Area ]]="Area 5",Table2[[#This Row],[income]],0)</f>
        <v>0</v>
      </c>
      <c r="BE370" s="5">
        <f ca="1">IF(Table2[[#This Row],[Area ]]="Area 6",Table2[[#This Row],[income]],0)</f>
        <v>0</v>
      </c>
      <c r="BF370" s="5">
        <f ca="1">IF(Table2[[#This Row],[Area ]]="Area 7",Table2[[#This Row],[income]],0)</f>
        <v>0</v>
      </c>
      <c r="BG370" s="5">
        <f ca="1">IF(Table2[[#This Row],[Area ]]="Area 8",Table2[[#This Row],[income]],0)</f>
        <v>0</v>
      </c>
      <c r="BH370" s="5">
        <f ca="1">IF(Table2[[#This Row],[Area ]]="Area 9",Table2[[#This Row],[income]],0)</f>
        <v>0</v>
      </c>
      <c r="BI370" s="5">
        <f ca="1">IF(Table2[[#This Row],[Area ]]="Area 10",Table2[[#This Row],[income]],0)</f>
        <v>0</v>
      </c>
      <c r="BJ370" s="5">
        <f ca="1">IF(Table2[[#This Row],[Area ]]="Area 6",Table2[[#This Row],[income]],0)</f>
        <v>0</v>
      </c>
      <c r="BK370" s="5">
        <f ca="1">IF(Table2[[#This Row],[Area ]]="Area 12",Table2[[#This Row],[income]],0)</f>
        <v>0</v>
      </c>
      <c r="BL370" s="5">
        <f ca="1">IF(Table2[[#This Row],[Area ]]="Area 13",Table2[[#This Row],[income]],0)</f>
        <v>0</v>
      </c>
      <c r="BM370" s="6">
        <f ca="1">IF(Table2[[#This Row],[Area ]]="Area 14",Table2[[#This Row],[income]],0)</f>
        <v>30913</v>
      </c>
      <c r="BN370" s="4">
        <f ca="1">IF(Table2[[#This Row],[field of work]]="teaching",Table2[[#This Row],[income]],0)</f>
        <v>0</v>
      </c>
      <c r="BO370" s="5">
        <f ca="1">IF(Table2[[#This Row],[field of work]]="health",Table2[[#This Row],[income]],0)</f>
        <v>0</v>
      </c>
      <c r="BP370" s="5">
        <f ca="1">IF(Table2[[#This Row],[field of work]]="IT",Table2[[#This Row],[income]],0)</f>
        <v>30913</v>
      </c>
      <c r="BQ370" s="5">
        <f ca="1">IF(Table2[[#This Row],[field of work]]="agriculture",Table2[[#This Row],[income]],0)</f>
        <v>0</v>
      </c>
      <c r="BR370" s="5">
        <f ca="1">IF(Table2[[#This Row],[field of work]]="contruction",Table2[[#This Row],[income]],0)</f>
        <v>0</v>
      </c>
      <c r="BS370" s="6">
        <f ca="1">IF(Table2[[#This Row],[field of work]]="genral work",Table2[[#This Row],[income]],0)</f>
        <v>0</v>
      </c>
      <c r="BU370" s="4">
        <f ca="1">IF(Table2[[#This Row],[value of debts]]&gt;Table2[[#This Row],[income]],1,0)</f>
        <v>1</v>
      </c>
      <c r="BV370" s="6"/>
      <c r="BX370" s="4">
        <f ca="1">IF(Table2[[#This Row],[Net worth of person]]&gt;$BY$6,Table2[[#This Row],[age]],0)</f>
        <v>0</v>
      </c>
      <c r="BY370" s="6"/>
    </row>
    <row r="371" spans="2:77" x14ac:dyDescent="0.3">
      <c r="B371">
        <f t="shared" ca="1" si="124"/>
        <v>2</v>
      </c>
      <c r="C371" t="str">
        <f t="shared" ca="1" si="123"/>
        <v>women</v>
      </c>
      <c r="D371">
        <f t="shared" ca="1" si="125"/>
        <v>34</v>
      </c>
      <c r="E371">
        <f t="shared" ca="1" si="126"/>
        <v>6</v>
      </c>
      <c r="F371" t="str">
        <f t="shared" ca="1" si="127"/>
        <v>contruction</v>
      </c>
      <c r="G371">
        <f t="shared" ca="1" si="128"/>
        <v>3</v>
      </c>
      <c r="H371">
        <f t="shared" ca="1" si="129"/>
        <v>0</v>
      </c>
      <c r="I371">
        <f t="shared" ca="1" si="130"/>
        <v>2</v>
      </c>
      <c r="J371">
        <f t="shared" ca="1" si="131"/>
        <v>1</v>
      </c>
      <c r="K371">
        <f t="shared" ca="1" si="132"/>
        <v>76295</v>
      </c>
      <c r="L371">
        <f t="shared" ca="1" si="133"/>
        <v>2</v>
      </c>
      <c r="M371" t="str">
        <f t="shared" ca="1" si="134"/>
        <v>Area 2</v>
      </c>
      <c r="N371">
        <f t="shared" ca="1" si="139"/>
        <v>381475</v>
      </c>
      <c r="O371">
        <f t="shared" ca="1" si="135"/>
        <v>71345.769176484639</v>
      </c>
      <c r="P371">
        <f t="shared" ca="1" si="140"/>
        <v>46097.351429986076</v>
      </c>
      <c r="Q371">
        <f t="shared" ca="1" si="136"/>
        <v>24898</v>
      </c>
      <c r="R371">
        <f t="shared" ca="1" si="141"/>
        <v>101363.78599941444</v>
      </c>
      <c r="S371">
        <f t="shared" ca="1" si="142"/>
        <v>2317.9188839297776</v>
      </c>
      <c r="T371">
        <f t="shared" ca="1" si="143"/>
        <v>429890.27031391585</v>
      </c>
      <c r="U371">
        <f t="shared" ca="1" si="144"/>
        <v>197607.55517589906</v>
      </c>
      <c r="V371">
        <f t="shared" ca="1" si="145"/>
        <v>232282.71513801679</v>
      </c>
      <c r="X371" s="4">
        <f ca="1">IF(Table2[[#This Row],[Gnder]]="men",1,0)</f>
        <v>0</v>
      </c>
      <c r="Y371" s="5">
        <f ca="1">IF(Table2[[#This Row],[Gnder]]="women",1,0)</f>
        <v>1</v>
      </c>
      <c r="Z371" s="5"/>
      <c r="AA371" s="6"/>
      <c r="AB371" s="5"/>
      <c r="AC371" s="4">
        <f ca="1">IF(Table2[[#This Row],[field of work]]="teaching",1,0)</f>
        <v>0</v>
      </c>
      <c r="AD371" s="5">
        <f ca="1">IF(Table2[[#This Row],[field of work]]="health",1,0)</f>
        <v>0</v>
      </c>
      <c r="AE371" s="5">
        <f ca="1">IF(Table2[[#This Row],[field of work]]="IT",1,0)</f>
        <v>0</v>
      </c>
      <c r="AF371" s="5">
        <f ca="1">IF(Table2[[#This Row],[field of work]]="agriculture",1,0)</f>
        <v>0</v>
      </c>
      <c r="AG371" s="5">
        <f ca="1">IF(Table2[[#This Row],[field of work]]="contruction",1,0)</f>
        <v>1</v>
      </c>
      <c r="AH371" s="5">
        <f ca="1">IF(Table2[[#This Row],[field of work]]="genral work",1,0)</f>
        <v>0</v>
      </c>
      <c r="AI371" s="5"/>
      <c r="AJ371" s="5"/>
      <c r="AK371" s="5"/>
      <c r="AL371" s="5"/>
      <c r="AM371" s="5"/>
      <c r="AN371" s="6"/>
      <c r="AP371" s="16">
        <f t="shared" ca="1" si="137"/>
        <v>46097.351429986076</v>
      </c>
      <c r="AQ371" s="6"/>
      <c r="AR371" s="4">
        <f ca="1">IF(Table2[[#This Row],[Value of a person]]&gt;$AS$6,1,0)</f>
        <v>1</v>
      </c>
      <c r="AS371" s="5"/>
      <c r="AT371" s="5"/>
      <c r="AU371" s="6"/>
      <c r="AV371" s="23">
        <f ca="1">Table2[[#This Row],[Mortage left]]/Table2[[#This Row],[Value of house]]</f>
        <v>0.18702606770164398</v>
      </c>
      <c r="AW371" s="5">
        <f t="shared" ca="1" si="138"/>
        <v>1</v>
      </c>
      <c r="AX371" s="5"/>
      <c r="AY371" s="5"/>
      <c r="AZ371" s="4">
        <f ca="1">IF(Table2[[#This Row],[Area ]]="Area 1",Table2[[#This Row],[income]],0)</f>
        <v>0</v>
      </c>
      <c r="BA371" s="5">
        <f ca="1">IF(Table2[[#This Row],[Area ]]="Area 2",Table2[[#This Row],[income]],0)</f>
        <v>76295</v>
      </c>
      <c r="BB371" s="5">
        <f ca="1">IF(Table2[[#This Row],[Area ]]="Area 3",Table2[[#This Row],[income]],0)</f>
        <v>0</v>
      </c>
      <c r="BC371" s="5">
        <f ca="1">IF(Table2[[#This Row],[Area ]]="Area 4",Table2[[#This Row],[income]],0)</f>
        <v>0</v>
      </c>
      <c r="BD371" s="5">
        <f ca="1">IF(Table2[[#This Row],[Area ]]="Area 5",Table2[[#This Row],[income]],0)</f>
        <v>0</v>
      </c>
      <c r="BE371" s="5">
        <f ca="1">IF(Table2[[#This Row],[Area ]]="Area 6",Table2[[#This Row],[income]],0)</f>
        <v>0</v>
      </c>
      <c r="BF371" s="5">
        <f ca="1">IF(Table2[[#This Row],[Area ]]="Area 7",Table2[[#This Row],[income]],0)</f>
        <v>0</v>
      </c>
      <c r="BG371" s="5">
        <f ca="1">IF(Table2[[#This Row],[Area ]]="Area 8",Table2[[#This Row],[income]],0)</f>
        <v>0</v>
      </c>
      <c r="BH371" s="5">
        <f ca="1">IF(Table2[[#This Row],[Area ]]="Area 9",Table2[[#This Row],[income]],0)</f>
        <v>0</v>
      </c>
      <c r="BI371" s="5">
        <f ca="1">IF(Table2[[#This Row],[Area ]]="Area 10",Table2[[#This Row],[income]],0)</f>
        <v>0</v>
      </c>
      <c r="BJ371" s="5">
        <f ca="1">IF(Table2[[#This Row],[Area ]]="Area 6",Table2[[#This Row],[income]],0)</f>
        <v>0</v>
      </c>
      <c r="BK371" s="5">
        <f ca="1">IF(Table2[[#This Row],[Area ]]="Area 12",Table2[[#This Row],[income]],0)</f>
        <v>0</v>
      </c>
      <c r="BL371" s="5">
        <f ca="1">IF(Table2[[#This Row],[Area ]]="Area 13",Table2[[#This Row],[income]],0)</f>
        <v>0</v>
      </c>
      <c r="BM371" s="6">
        <f ca="1">IF(Table2[[#This Row],[Area ]]="Area 14",Table2[[#This Row],[income]],0)</f>
        <v>0</v>
      </c>
      <c r="BN371" s="4">
        <f ca="1">IF(Table2[[#This Row],[field of work]]="teaching",Table2[[#This Row],[income]],0)</f>
        <v>0</v>
      </c>
      <c r="BO371" s="5">
        <f ca="1">IF(Table2[[#This Row],[field of work]]="health",Table2[[#This Row],[income]],0)</f>
        <v>0</v>
      </c>
      <c r="BP371" s="5">
        <f ca="1">IF(Table2[[#This Row],[field of work]]="IT",Table2[[#This Row],[income]],0)</f>
        <v>0</v>
      </c>
      <c r="BQ371" s="5">
        <f ca="1">IF(Table2[[#This Row],[field of work]]="agriculture",Table2[[#This Row],[income]],0)</f>
        <v>0</v>
      </c>
      <c r="BR371" s="5">
        <f ca="1">IF(Table2[[#This Row],[field of work]]="contruction",Table2[[#This Row],[income]],0)</f>
        <v>76295</v>
      </c>
      <c r="BS371" s="6">
        <f ca="1">IF(Table2[[#This Row],[field of work]]="genral work",Table2[[#This Row],[income]],0)</f>
        <v>0</v>
      </c>
      <c r="BU371" s="4">
        <f ca="1">IF(Table2[[#This Row],[value of debts]]&gt;Table2[[#This Row],[income]],1,0)</f>
        <v>1</v>
      </c>
      <c r="BV371" s="6"/>
      <c r="BX371" s="4">
        <f ca="1">IF(Table2[[#This Row],[Net worth of person]]&gt;$BY$6,Table2[[#This Row],[age]],0)</f>
        <v>34</v>
      </c>
      <c r="BY371" s="6"/>
    </row>
    <row r="372" spans="2:77" x14ac:dyDescent="0.3">
      <c r="B372">
        <f t="shared" ca="1" si="124"/>
        <v>2</v>
      </c>
      <c r="C372" t="str">
        <f t="shared" ca="1" si="123"/>
        <v>women</v>
      </c>
      <c r="D372">
        <f t="shared" ca="1" si="125"/>
        <v>27</v>
      </c>
      <c r="E372">
        <f t="shared" ca="1" si="126"/>
        <v>5</v>
      </c>
      <c r="F372" t="str">
        <f t="shared" ca="1" si="127"/>
        <v>agriculture</v>
      </c>
      <c r="G372">
        <f t="shared" ca="1" si="128"/>
        <v>2</v>
      </c>
      <c r="H372">
        <f t="shared" ca="1" si="129"/>
        <v>0</v>
      </c>
      <c r="I372">
        <f t="shared" ca="1" si="130"/>
        <v>1</v>
      </c>
      <c r="J372">
        <f t="shared" ca="1" si="131"/>
        <v>2</v>
      </c>
      <c r="K372">
        <f t="shared" ca="1" si="132"/>
        <v>74491</v>
      </c>
      <c r="L372">
        <f t="shared" ca="1" si="133"/>
        <v>6</v>
      </c>
      <c r="M372" t="str">
        <f t="shared" ca="1" si="134"/>
        <v>Area 6</v>
      </c>
      <c r="N372">
        <f t="shared" ca="1" si="139"/>
        <v>372455</v>
      </c>
      <c r="O372">
        <f t="shared" ca="1" si="135"/>
        <v>150041.35687936301</v>
      </c>
      <c r="P372">
        <f t="shared" ca="1" si="140"/>
        <v>101070.74200426042</v>
      </c>
      <c r="Q372">
        <f t="shared" ca="1" si="136"/>
        <v>41923</v>
      </c>
      <c r="R372">
        <f t="shared" ca="1" si="141"/>
        <v>11235.521270239802</v>
      </c>
      <c r="S372">
        <f t="shared" ca="1" si="142"/>
        <v>64471.943973015717</v>
      </c>
      <c r="T372">
        <f t="shared" ca="1" si="143"/>
        <v>537997.68597727618</v>
      </c>
      <c r="U372">
        <f t="shared" ca="1" si="144"/>
        <v>203199.87814960282</v>
      </c>
      <c r="V372">
        <f t="shared" ca="1" si="145"/>
        <v>334797.80782767339</v>
      </c>
      <c r="X372" s="4">
        <f ca="1">IF(Table2[[#This Row],[Gnder]]="men",1,0)</f>
        <v>0</v>
      </c>
      <c r="Y372" s="5">
        <f ca="1">IF(Table2[[#This Row],[Gnder]]="women",1,0)</f>
        <v>1</v>
      </c>
      <c r="Z372" s="5"/>
      <c r="AA372" s="6"/>
      <c r="AB372" s="5"/>
      <c r="AC372" s="4">
        <f ca="1">IF(Table2[[#This Row],[field of work]]="teaching",1,0)</f>
        <v>0</v>
      </c>
      <c r="AD372" s="5">
        <f ca="1">IF(Table2[[#This Row],[field of work]]="health",1,0)</f>
        <v>0</v>
      </c>
      <c r="AE372" s="5">
        <f ca="1">IF(Table2[[#This Row],[field of work]]="IT",1,0)</f>
        <v>0</v>
      </c>
      <c r="AF372" s="5">
        <f ca="1">IF(Table2[[#This Row],[field of work]]="agriculture",1,0)</f>
        <v>1</v>
      </c>
      <c r="AG372" s="5">
        <f ca="1">IF(Table2[[#This Row],[field of work]]="contruction",1,0)</f>
        <v>0</v>
      </c>
      <c r="AH372" s="5">
        <f ca="1">IF(Table2[[#This Row],[field of work]]="genral work",1,0)</f>
        <v>0</v>
      </c>
      <c r="AI372" s="5"/>
      <c r="AJ372" s="5"/>
      <c r="AK372" s="5"/>
      <c r="AL372" s="5"/>
      <c r="AM372" s="5"/>
      <c r="AN372" s="6"/>
      <c r="AP372" s="16">
        <f t="shared" ca="1" si="137"/>
        <v>50535.37100213021</v>
      </c>
      <c r="AQ372" s="6"/>
      <c r="AR372" s="4">
        <f ca="1">IF(Table2[[#This Row],[Value of a person]]&gt;$AS$6,1,0)</f>
        <v>1</v>
      </c>
      <c r="AS372" s="5"/>
      <c r="AT372" s="5"/>
      <c r="AU372" s="6"/>
      <c r="AV372" s="23">
        <f ca="1">Table2[[#This Row],[Mortage left]]/Table2[[#This Row],[Value of house]]</f>
        <v>0.40284425468677559</v>
      </c>
      <c r="AW372" s="5">
        <f t="shared" ca="1" si="138"/>
        <v>0</v>
      </c>
      <c r="AX372" s="5"/>
      <c r="AY372" s="5"/>
      <c r="AZ372" s="4">
        <f ca="1">IF(Table2[[#This Row],[Area ]]="Area 1",Table2[[#This Row],[income]],0)</f>
        <v>0</v>
      </c>
      <c r="BA372" s="5">
        <f ca="1">IF(Table2[[#This Row],[Area ]]="Area 2",Table2[[#This Row],[income]],0)</f>
        <v>0</v>
      </c>
      <c r="BB372" s="5">
        <f ca="1">IF(Table2[[#This Row],[Area ]]="Area 3",Table2[[#This Row],[income]],0)</f>
        <v>0</v>
      </c>
      <c r="BC372" s="5">
        <f ca="1">IF(Table2[[#This Row],[Area ]]="Area 4",Table2[[#This Row],[income]],0)</f>
        <v>0</v>
      </c>
      <c r="BD372" s="5">
        <f ca="1">IF(Table2[[#This Row],[Area ]]="Area 5",Table2[[#This Row],[income]],0)</f>
        <v>0</v>
      </c>
      <c r="BE372" s="5">
        <f ca="1">IF(Table2[[#This Row],[Area ]]="Area 6",Table2[[#This Row],[income]],0)</f>
        <v>74491</v>
      </c>
      <c r="BF372" s="5">
        <f ca="1">IF(Table2[[#This Row],[Area ]]="Area 7",Table2[[#This Row],[income]],0)</f>
        <v>0</v>
      </c>
      <c r="BG372" s="5">
        <f ca="1">IF(Table2[[#This Row],[Area ]]="Area 8",Table2[[#This Row],[income]],0)</f>
        <v>0</v>
      </c>
      <c r="BH372" s="5">
        <f ca="1">IF(Table2[[#This Row],[Area ]]="Area 9",Table2[[#This Row],[income]],0)</f>
        <v>0</v>
      </c>
      <c r="BI372" s="5">
        <f ca="1">IF(Table2[[#This Row],[Area ]]="Area 10",Table2[[#This Row],[income]],0)</f>
        <v>0</v>
      </c>
      <c r="BJ372" s="5">
        <f ca="1">IF(Table2[[#This Row],[Area ]]="Area 6",Table2[[#This Row],[income]],0)</f>
        <v>74491</v>
      </c>
      <c r="BK372" s="5">
        <f ca="1">IF(Table2[[#This Row],[Area ]]="Area 12",Table2[[#This Row],[income]],0)</f>
        <v>0</v>
      </c>
      <c r="BL372" s="5">
        <f ca="1">IF(Table2[[#This Row],[Area ]]="Area 13",Table2[[#This Row],[income]],0)</f>
        <v>0</v>
      </c>
      <c r="BM372" s="6">
        <f ca="1">IF(Table2[[#This Row],[Area ]]="Area 14",Table2[[#This Row],[income]],0)</f>
        <v>0</v>
      </c>
      <c r="BN372" s="4">
        <f ca="1">IF(Table2[[#This Row],[field of work]]="teaching",Table2[[#This Row],[income]],0)</f>
        <v>0</v>
      </c>
      <c r="BO372" s="5">
        <f ca="1">IF(Table2[[#This Row],[field of work]]="health",Table2[[#This Row],[income]],0)</f>
        <v>0</v>
      </c>
      <c r="BP372" s="5">
        <f ca="1">IF(Table2[[#This Row],[field of work]]="IT",Table2[[#This Row],[income]],0)</f>
        <v>0</v>
      </c>
      <c r="BQ372" s="5">
        <f ca="1">IF(Table2[[#This Row],[field of work]]="agriculture",Table2[[#This Row],[income]],0)</f>
        <v>74491</v>
      </c>
      <c r="BR372" s="5">
        <f ca="1">IF(Table2[[#This Row],[field of work]]="contruction",Table2[[#This Row],[income]],0)</f>
        <v>0</v>
      </c>
      <c r="BS372" s="6">
        <f ca="1">IF(Table2[[#This Row],[field of work]]="genral work",Table2[[#This Row],[income]],0)</f>
        <v>0</v>
      </c>
      <c r="BU372" s="4">
        <f ca="1">IF(Table2[[#This Row],[value of debts]]&gt;Table2[[#This Row],[income]],1,0)</f>
        <v>1</v>
      </c>
      <c r="BV372" s="6"/>
      <c r="BX372" s="4">
        <f ca="1">IF(Table2[[#This Row],[Net worth of person]]&gt;$BY$6,Table2[[#This Row],[age]],0)</f>
        <v>27</v>
      </c>
      <c r="BY372" s="6"/>
    </row>
    <row r="373" spans="2:77" x14ac:dyDescent="0.3">
      <c r="B373">
        <f t="shared" ca="1" si="124"/>
        <v>1</v>
      </c>
      <c r="C373" t="str">
        <f t="shared" ca="1" si="123"/>
        <v>men</v>
      </c>
      <c r="D373">
        <f t="shared" ca="1" si="125"/>
        <v>32</v>
      </c>
      <c r="E373">
        <f t="shared" ca="1" si="126"/>
        <v>4</v>
      </c>
      <c r="F373" t="str">
        <f t="shared" ca="1" si="127"/>
        <v>genral work</v>
      </c>
      <c r="G373">
        <f t="shared" ca="1" si="128"/>
        <v>5</v>
      </c>
      <c r="H373">
        <f t="shared" ca="1" si="129"/>
        <v>0</v>
      </c>
      <c r="I373">
        <f t="shared" ca="1" si="130"/>
        <v>3</v>
      </c>
      <c r="J373">
        <f t="shared" ca="1" si="131"/>
        <v>3</v>
      </c>
      <c r="K373">
        <f t="shared" ca="1" si="132"/>
        <v>62499</v>
      </c>
      <c r="L373">
        <f t="shared" ca="1" si="133"/>
        <v>8</v>
      </c>
      <c r="M373" t="str">
        <f t="shared" ca="1" si="134"/>
        <v>Area 8</v>
      </c>
      <c r="N373">
        <f t="shared" ca="1" si="139"/>
        <v>374994</v>
      </c>
      <c r="O373">
        <f t="shared" ca="1" si="135"/>
        <v>60158.504177163966</v>
      </c>
      <c r="P373">
        <f t="shared" ca="1" si="140"/>
        <v>130510.47189055325</v>
      </c>
      <c r="Q373">
        <f t="shared" ca="1" si="136"/>
        <v>470</v>
      </c>
      <c r="R373">
        <f t="shared" ca="1" si="141"/>
        <v>53412.872779524798</v>
      </c>
      <c r="S373">
        <f t="shared" ca="1" si="142"/>
        <v>6403.3029612093796</v>
      </c>
      <c r="T373">
        <f t="shared" ca="1" si="143"/>
        <v>511907.77485176263</v>
      </c>
      <c r="U373">
        <f t="shared" ca="1" si="144"/>
        <v>114041.37695668876</v>
      </c>
      <c r="V373">
        <f t="shared" ca="1" si="145"/>
        <v>397866.39789507387</v>
      </c>
      <c r="X373" s="4">
        <f ca="1">IF(Table2[[#This Row],[Gnder]]="men",1,0)</f>
        <v>1</v>
      </c>
      <c r="Y373" s="5">
        <f ca="1">IF(Table2[[#This Row],[Gnder]]="women",1,0)</f>
        <v>0</v>
      </c>
      <c r="Z373" s="5"/>
      <c r="AA373" s="6"/>
      <c r="AB373" s="5"/>
      <c r="AC373" s="4">
        <f ca="1">IF(Table2[[#This Row],[field of work]]="teaching",1,0)</f>
        <v>0</v>
      </c>
      <c r="AD373" s="5">
        <f ca="1">IF(Table2[[#This Row],[field of work]]="health",1,0)</f>
        <v>0</v>
      </c>
      <c r="AE373" s="5">
        <f ca="1">IF(Table2[[#This Row],[field of work]]="IT",1,0)</f>
        <v>0</v>
      </c>
      <c r="AF373" s="5">
        <f ca="1">IF(Table2[[#This Row],[field of work]]="agriculture",1,0)</f>
        <v>0</v>
      </c>
      <c r="AG373" s="5">
        <f ca="1">IF(Table2[[#This Row],[field of work]]="contruction",1,0)</f>
        <v>0</v>
      </c>
      <c r="AH373" s="5">
        <f ca="1">IF(Table2[[#This Row],[field of work]]="genral work",1,0)</f>
        <v>1</v>
      </c>
      <c r="AI373" s="5"/>
      <c r="AJ373" s="5"/>
      <c r="AK373" s="5"/>
      <c r="AL373" s="5"/>
      <c r="AM373" s="5"/>
      <c r="AN373" s="6"/>
      <c r="AP373" s="16">
        <f t="shared" ca="1" si="137"/>
        <v>43503.490630184417</v>
      </c>
      <c r="AQ373" s="6"/>
      <c r="AR373" s="4">
        <f ca="1">IF(Table2[[#This Row],[Value of a person]]&gt;$AS$6,1,0)</f>
        <v>1</v>
      </c>
      <c r="AS373" s="5"/>
      <c r="AT373" s="5"/>
      <c r="AU373" s="6"/>
      <c r="AV373" s="23">
        <f ca="1">Table2[[#This Row],[Mortage left]]/Table2[[#This Row],[Value of house]]</f>
        <v>0.16042524460968433</v>
      </c>
      <c r="AW373" s="5">
        <f t="shared" ca="1" si="138"/>
        <v>1</v>
      </c>
      <c r="AX373" s="5"/>
      <c r="AY373" s="5"/>
      <c r="AZ373" s="4">
        <f ca="1">IF(Table2[[#This Row],[Area ]]="Area 1",Table2[[#This Row],[income]],0)</f>
        <v>0</v>
      </c>
      <c r="BA373" s="5">
        <f ca="1">IF(Table2[[#This Row],[Area ]]="Area 2",Table2[[#This Row],[income]],0)</f>
        <v>0</v>
      </c>
      <c r="BB373" s="5">
        <f ca="1">IF(Table2[[#This Row],[Area ]]="Area 3",Table2[[#This Row],[income]],0)</f>
        <v>0</v>
      </c>
      <c r="BC373" s="5">
        <f ca="1">IF(Table2[[#This Row],[Area ]]="Area 4",Table2[[#This Row],[income]],0)</f>
        <v>0</v>
      </c>
      <c r="BD373" s="5">
        <f ca="1">IF(Table2[[#This Row],[Area ]]="Area 5",Table2[[#This Row],[income]],0)</f>
        <v>0</v>
      </c>
      <c r="BE373" s="5">
        <f ca="1">IF(Table2[[#This Row],[Area ]]="Area 6",Table2[[#This Row],[income]],0)</f>
        <v>0</v>
      </c>
      <c r="BF373" s="5">
        <f ca="1">IF(Table2[[#This Row],[Area ]]="Area 7",Table2[[#This Row],[income]],0)</f>
        <v>0</v>
      </c>
      <c r="BG373" s="5">
        <f ca="1">IF(Table2[[#This Row],[Area ]]="Area 8",Table2[[#This Row],[income]],0)</f>
        <v>62499</v>
      </c>
      <c r="BH373" s="5">
        <f ca="1">IF(Table2[[#This Row],[Area ]]="Area 9",Table2[[#This Row],[income]],0)</f>
        <v>0</v>
      </c>
      <c r="BI373" s="5">
        <f ca="1">IF(Table2[[#This Row],[Area ]]="Area 10",Table2[[#This Row],[income]],0)</f>
        <v>0</v>
      </c>
      <c r="BJ373" s="5">
        <f ca="1">IF(Table2[[#This Row],[Area ]]="Area 6",Table2[[#This Row],[income]],0)</f>
        <v>0</v>
      </c>
      <c r="BK373" s="5">
        <f ca="1">IF(Table2[[#This Row],[Area ]]="Area 12",Table2[[#This Row],[income]],0)</f>
        <v>0</v>
      </c>
      <c r="BL373" s="5">
        <f ca="1">IF(Table2[[#This Row],[Area ]]="Area 13",Table2[[#This Row],[income]],0)</f>
        <v>0</v>
      </c>
      <c r="BM373" s="6">
        <f ca="1">IF(Table2[[#This Row],[Area ]]="Area 14",Table2[[#This Row],[income]],0)</f>
        <v>0</v>
      </c>
      <c r="BN373" s="4">
        <f ca="1">IF(Table2[[#This Row],[field of work]]="teaching",Table2[[#This Row],[income]],0)</f>
        <v>0</v>
      </c>
      <c r="BO373" s="5">
        <f ca="1">IF(Table2[[#This Row],[field of work]]="health",Table2[[#This Row],[income]],0)</f>
        <v>0</v>
      </c>
      <c r="BP373" s="5">
        <f ca="1">IF(Table2[[#This Row],[field of work]]="IT",Table2[[#This Row],[income]],0)</f>
        <v>0</v>
      </c>
      <c r="BQ373" s="5">
        <f ca="1">IF(Table2[[#This Row],[field of work]]="agriculture",Table2[[#This Row],[income]],0)</f>
        <v>0</v>
      </c>
      <c r="BR373" s="5">
        <f ca="1">IF(Table2[[#This Row],[field of work]]="contruction",Table2[[#This Row],[income]],0)</f>
        <v>0</v>
      </c>
      <c r="BS373" s="6">
        <f ca="1">IF(Table2[[#This Row],[field of work]]="genral work",Table2[[#This Row],[income]],0)</f>
        <v>62499</v>
      </c>
      <c r="BU373" s="4">
        <f ca="1">IF(Table2[[#This Row],[value of debts]]&gt;Table2[[#This Row],[income]],1,0)</f>
        <v>1</v>
      </c>
      <c r="BV373" s="6"/>
      <c r="BX373" s="4">
        <f ca="1">IF(Table2[[#This Row],[Net worth of person]]&gt;$BY$6,Table2[[#This Row],[age]],0)</f>
        <v>32</v>
      </c>
      <c r="BY373" s="6"/>
    </row>
    <row r="374" spans="2:77" x14ac:dyDescent="0.3">
      <c r="B374">
        <f t="shared" ca="1" si="124"/>
        <v>1</v>
      </c>
      <c r="C374" t="str">
        <f t="shared" ca="1" si="123"/>
        <v>men</v>
      </c>
      <c r="D374">
        <f t="shared" ca="1" si="125"/>
        <v>39</v>
      </c>
      <c r="E374">
        <f t="shared" ca="1" si="126"/>
        <v>6</v>
      </c>
      <c r="F374" t="str">
        <f t="shared" ca="1" si="127"/>
        <v>contruction</v>
      </c>
      <c r="G374">
        <f t="shared" ca="1" si="128"/>
        <v>3</v>
      </c>
      <c r="H374">
        <f t="shared" ca="1" si="129"/>
        <v>0</v>
      </c>
      <c r="I374">
        <f t="shared" ca="1" si="130"/>
        <v>3</v>
      </c>
      <c r="J374">
        <f t="shared" ca="1" si="131"/>
        <v>3</v>
      </c>
      <c r="K374">
        <f t="shared" ca="1" si="132"/>
        <v>71231</v>
      </c>
      <c r="L374">
        <f t="shared" ca="1" si="133"/>
        <v>11</v>
      </c>
      <c r="M374" t="str">
        <f t="shared" ca="1" si="134"/>
        <v>Area 11</v>
      </c>
      <c r="N374">
        <f t="shared" ca="1" si="139"/>
        <v>356155</v>
      </c>
      <c r="O374">
        <f t="shared" ca="1" si="135"/>
        <v>316042.32627044321</v>
      </c>
      <c r="P374">
        <f t="shared" ca="1" si="140"/>
        <v>171678.93731209889</v>
      </c>
      <c r="Q374">
        <f t="shared" ca="1" si="136"/>
        <v>64209</v>
      </c>
      <c r="R374">
        <f t="shared" ca="1" si="141"/>
        <v>141241.79847914886</v>
      </c>
      <c r="S374">
        <f t="shared" ca="1" si="142"/>
        <v>83611.598340142431</v>
      </c>
      <c r="T374">
        <f t="shared" ca="1" si="143"/>
        <v>611445.53565224132</v>
      </c>
      <c r="U374">
        <f t="shared" ca="1" si="144"/>
        <v>521493.12474959204</v>
      </c>
      <c r="V374">
        <f t="shared" ca="1" si="145"/>
        <v>89952.410902649281</v>
      </c>
      <c r="X374" s="4">
        <f ca="1">IF(Table2[[#This Row],[Gnder]]="men",1,0)</f>
        <v>1</v>
      </c>
      <c r="Y374" s="5">
        <f ca="1">IF(Table2[[#This Row],[Gnder]]="women",1,0)</f>
        <v>0</v>
      </c>
      <c r="Z374" s="5"/>
      <c r="AA374" s="6"/>
      <c r="AB374" s="5"/>
      <c r="AC374" s="4">
        <f ca="1">IF(Table2[[#This Row],[field of work]]="teaching",1,0)</f>
        <v>0</v>
      </c>
      <c r="AD374" s="5">
        <f ca="1">IF(Table2[[#This Row],[field of work]]="health",1,0)</f>
        <v>0</v>
      </c>
      <c r="AE374" s="5">
        <f ca="1">IF(Table2[[#This Row],[field of work]]="IT",1,0)</f>
        <v>0</v>
      </c>
      <c r="AF374" s="5">
        <f ca="1">IF(Table2[[#This Row],[field of work]]="agriculture",1,0)</f>
        <v>0</v>
      </c>
      <c r="AG374" s="5">
        <f ca="1">IF(Table2[[#This Row],[field of work]]="contruction",1,0)</f>
        <v>1</v>
      </c>
      <c r="AH374" s="5">
        <f ca="1">IF(Table2[[#This Row],[field of work]]="genral work",1,0)</f>
        <v>0</v>
      </c>
      <c r="AI374" s="5"/>
      <c r="AJ374" s="5"/>
      <c r="AK374" s="5"/>
      <c r="AL374" s="5"/>
      <c r="AM374" s="5"/>
      <c r="AN374" s="6"/>
      <c r="AP374" s="16">
        <f t="shared" ca="1" si="137"/>
        <v>57226.312437366294</v>
      </c>
      <c r="AQ374" s="6"/>
      <c r="AR374" s="4">
        <f ca="1">IF(Table2[[#This Row],[Value of a person]]&gt;$AS$6,1,0)</f>
        <v>1</v>
      </c>
      <c r="AS374" s="5"/>
      <c r="AT374" s="5"/>
      <c r="AU374" s="6"/>
      <c r="AV374" s="23">
        <f ca="1">Table2[[#This Row],[Mortage left]]/Table2[[#This Row],[Value of house]]</f>
        <v>0.88737298723994673</v>
      </c>
      <c r="AW374" s="5">
        <f t="shared" ca="1" si="138"/>
        <v>0</v>
      </c>
      <c r="AX374" s="5"/>
      <c r="AY374" s="5"/>
      <c r="AZ374" s="4">
        <f ca="1">IF(Table2[[#This Row],[Area ]]="Area 1",Table2[[#This Row],[income]],0)</f>
        <v>0</v>
      </c>
      <c r="BA374" s="5">
        <f ca="1">IF(Table2[[#This Row],[Area ]]="Area 2",Table2[[#This Row],[income]],0)</f>
        <v>0</v>
      </c>
      <c r="BB374" s="5">
        <f ca="1">IF(Table2[[#This Row],[Area ]]="Area 3",Table2[[#This Row],[income]],0)</f>
        <v>0</v>
      </c>
      <c r="BC374" s="5">
        <f ca="1">IF(Table2[[#This Row],[Area ]]="Area 4",Table2[[#This Row],[income]],0)</f>
        <v>0</v>
      </c>
      <c r="BD374" s="5">
        <f ca="1">IF(Table2[[#This Row],[Area ]]="Area 5",Table2[[#This Row],[income]],0)</f>
        <v>0</v>
      </c>
      <c r="BE374" s="5">
        <f ca="1">IF(Table2[[#This Row],[Area ]]="Area 6",Table2[[#This Row],[income]],0)</f>
        <v>0</v>
      </c>
      <c r="BF374" s="5">
        <f ca="1">IF(Table2[[#This Row],[Area ]]="Area 7",Table2[[#This Row],[income]],0)</f>
        <v>0</v>
      </c>
      <c r="BG374" s="5">
        <f ca="1">IF(Table2[[#This Row],[Area ]]="Area 8",Table2[[#This Row],[income]],0)</f>
        <v>0</v>
      </c>
      <c r="BH374" s="5">
        <f ca="1">IF(Table2[[#This Row],[Area ]]="Area 9",Table2[[#This Row],[income]],0)</f>
        <v>0</v>
      </c>
      <c r="BI374" s="5">
        <f ca="1">IF(Table2[[#This Row],[Area ]]="Area 10",Table2[[#This Row],[income]],0)</f>
        <v>0</v>
      </c>
      <c r="BJ374" s="5">
        <f ca="1">IF(Table2[[#This Row],[Area ]]="Area 6",Table2[[#This Row],[income]],0)</f>
        <v>0</v>
      </c>
      <c r="BK374" s="5">
        <f ca="1">IF(Table2[[#This Row],[Area ]]="Area 12",Table2[[#This Row],[income]],0)</f>
        <v>0</v>
      </c>
      <c r="BL374" s="5">
        <f ca="1">IF(Table2[[#This Row],[Area ]]="Area 13",Table2[[#This Row],[income]],0)</f>
        <v>0</v>
      </c>
      <c r="BM374" s="6">
        <f ca="1">IF(Table2[[#This Row],[Area ]]="Area 14",Table2[[#This Row],[income]],0)</f>
        <v>0</v>
      </c>
      <c r="BN374" s="4">
        <f ca="1">IF(Table2[[#This Row],[field of work]]="teaching",Table2[[#This Row],[income]],0)</f>
        <v>0</v>
      </c>
      <c r="BO374" s="5">
        <f ca="1">IF(Table2[[#This Row],[field of work]]="health",Table2[[#This Row],[income]],0)</f>
        <v>0</v>
      </c>
      <c r="BP374" s="5">
        <f ca="1">IF(Table2[[#This Row],[field of work]]="IT",Table2[[#This Row],[income]],0)</f>
        <v>0</v>
      </c>
      <c r="BQ374" s="5">
        <f ca="1">IF(Table2[[#This Row],[field of work]]="agriculture",Table2[[#This Row],[income]],0)</f>
        <v>0</v>
      </c>
      <c r="BR374" s="5">
        <f ca="1">IF(Table2[[#This Row],[field of work]]="contruction",Table2[[#This Row],[income]],0)</f>
        <v>71231</v>
      </c>
      <c r="BS374" s="6">
        <f ca="1">IF(Table2[[#This Row],[field of work]]="genral work",Table2[[#This Row],[income]],0)</f>
        <v>0</v>
      </c>
      <c r="BU374" s="4">
        <f ca="1">IF(Table2[[#This Row],[value of debts]]&gt;Table2[[#This Row],[income]],1,0)</f>
        <v>1</v>
      </c>
      <c r="BV374" s="6"/>
      <c r="BX374" s="4">
        <f ca="1">IF(Table2[[#This Row],[Net worth of person]]&gt;$BY$6,Table2[[#This Row],[age]],0)</f>
        <v>0</v>
      </c>
      <c r="BY374" s="6"/>
    </row>
    <row r="375" spans="2:77" x14ac:dyDescent="0.3">
      <c r="B375">
        <f t="shared" ca="1" si="124"/>
        <v>2</v>
      </c>
      <c r="C375" t="str">
        <f t="shared" ca="1" si="123"/>
        <v>women</v>
      </c>
      <c r="D375">
        <f t="shared" ca="1" si="125"/>
        <v>32</v>
      </c>
      <c r="E375">
        <f t="shared" ca="1" si="126"/>
        <v>4</v>
      </c>
      <c r="F375" t="str">
        <f t="shared" ca="1" si="127"/>
        <v>genral work</v>
      </c>
      <c r="G375">
        <f t="shared" ca="1" si="128"/>
        <v>4</v>
      </c>
      <c r="H375">
        <f t="shared" ca="1" si="129"/>
        <v>0</v>
      </c>
      <c r="I375">
        <f t="shared" ca="1" si="130"/>
        <v>3</v>
      </c>
      <c r="J375">
        <f t="shared" ca="1" si="131"/>
        <v>2</v>
      </c>
      <c r="K375">
        <f t="shared" ca="1" si="132"/>
        <v>57655</v>
      </c>
      <c r="L375">
        <f t="shared" ca="1" si="133"/>
        <v>5</v>
      </c>
      <c r="M375" t="str">
        <f t="shared" ca="1" si="134"/>
        <v>Area 5</v>
      </c>
      <c r="N375">
        <f t="shared" ca="1" si="139"/>
        <v>172965</v>
      </c>
      <c r="O375">
        <f t="shared" ca="1" si="135"/>
        <v>107220.75542728197</v>
      </c>
      <c r="P375">
        <f t="shared" ca="1" si="140"/>
        <v>106375.5348399334</v>
      </c>
      <c r="Q375">
        <f t="shared" ca="1" si="136"/>
        <v>74836</v>
      </c>
      <c r="R375">
        <f t="shared" ca="1" si="141"/>
        <v>14875.366672735199</v>
      </c>
      <c r="S375">
        <f t="shared" ca="1" si="142"/>
        <v>61784.991012449071</v>
      </c>
      <c r="T375">
        <f t="shared" ca="1" si="143"/>
        <v>341125.52585238247</v>
      </c>
      <c r="U375">
        <f t="shared" ca="1" si="144"/>
        <v>196932.12210001715</v>
      </c>
      <c r="V375">
        <f t="shared" ca="1" si="145"/>
        <v>144193.40375236532</v>
      </c>
      <c r="X375" s="4">
        <f ca="1">IF(Table2[[#This Row],[Gnder]]="men",1,0)</f>
        <v>0</v>
      </c>
      <c r="Y375" s="5">
        <f ca="1">IF(Table2[[#This Row],[Gnder]]="women",1,0)</f>
        <v>1</v>
      </c>
      <c r="Z375" s="5"/>
      <c r="AA375" s="6"/>
      <c r="AB375" s="5"/>
      <c r="AC375" s="4">
        <f ca="1">IF(Table2[[#This Row],[field of work]]="teaching",1,0)</f>
        <v>0</v>
      </c>
      <c r="AD375" s="5">
        <f ca="1">IF(Table2[[#This Row],[field of work]]="health",1,0)</f>
        <v>0</v>
      </c>
      <c r="AE375" s="5">
        <f ca="1">IF(Table2[[#This Row],[field of work]]="IT",1,0)</f>
        <v>0</v>
      </c>
      <c r="AF375" s="5">
        <f ca="1">IF(Table2[[#This Row],[field of work]]="agriculture",1,0)</f>
        <v>0</v>
      </c>
      <c r="AG375" s="5">
        <f ca="1">IF(Table2[[#This Row],[field of work]]="contruction",1,0)</f>
        <v>0</v>
      </c>
      <c r="AH375" s="5">
        <f ca="1">IF(Table2[[#This Row],[field of work]]="genral work",1,0)</f>
        <v>1</v>
      </c>
      <c r="AI375" s="5"/>
      <c r="AJ375" s="5"/>
      <c r="AK375" s="5"/>
      <c r="AL375" s="5"/>
      <c r="AM375" s="5"/>
      <c r="AN375" s="6"/>
      <c r="AP375" s="16">
        <f t="shared" ca="1" si="137"/>
        <v>53187.767419966702</v>
      </c>
      <c r="AQ375" s="6"/>
      <c r="AR375" s="4">
        <f ca="1">IF(Table2[[#This Row],[Value of a person]]&gt;$AS$6,1,0)</f>
        <v>1</v>
      </c>
      <c r="AS375" s="5"/>
      <c r="AT375" s="5"/>
      <c r="AU375" s="6"/>
      <c r="AV375" s="23">
        <f ca="1">Table2[[#This Row],[Mortage left]]/Table2[[#This Row],[Value of house]]</f>
        <v>0.61989856576348956</v>
      </c>
      <c r="AW375" s="5">
        <f t="shared" ca="1" si="138"/>
        <v>0</v>
      </c>
      <c r="AX375" s="5"/>
      <c r="AY375" s="5"/>
      <c r="AZ375" s="4">
        <f ca="1">IF(Table2[[#This Row],[Area ]]="Area 1",Table2[[#This Row],[income]],0)</f>
        <v>0</v>
      </c>
      <c r="BA375" s="5">
        <f ca="1">IF(Table2[[#This Row],[Area ]]="Area 2",Table2[[#This Row],[income]],0)</f>
        <v>0</v>
      </c>
      <c r="BB375" s="5">
        <f ca="1">IF(Table2[[#This Row],[Area ]]="Area 3",Table2[[#This Row],[income]],0)</f>
        <v>0</v>
      </c>
      <c r="BC375" s="5">
        <f ca="1">IF(Table2[[#This Row],[Area ]]="Area 4",Table2[[#This Row],[income]],0)</f>
        <v>0</v>
      </c>
      <c r="BD375" s="5">
        <f ca="1">IF(Table2[[#This Row],[Area ]]="Area 5",Table2[[#This Row],[income]],0)</f>
        <v>57655</v>
      </c>
      <c r="BE375" s="5">
        <f ca="1">IF(Table2[[#This Row],[Area ]]="Area 6",Table2[[#This Row],[income]],0)</f>
        <v>0</v>
      </c>
      <c r="BF375" s="5">
        <f ca="1">IF(Table2[[#This Row],[Area ]]="Area 7",Table2[[#This Row],[income]],0)</f>
        <v>0</v>
      </c>
      <c r="BG375" s="5">
        <f ca="1">IF(Table2[[#This Row],[Area ]]="Area 8",Table2[[#This Row],[income]],0)</f>
        <v>0</v>
      </c>
      <c r="BH375" s="5">
        <f ca="1">IF(Table2[[#This Row],[Area ]]="Area 9",Table2[[#This Row],[income]],0)</f>
        <v>0</v>
      </c>
      <c r="BI375" s="5">
        <f ca="1">IF(Table2[[#This Row],[Area ]]="Area 10",Table2[[#This Row],[income]],0)</f>
        <v>0</v>
      </c>
      <c r="BJ375" s="5">
        <f ca="1">IF(Table2[[#This Row],[Area ]]="Area 6",Table2[[#This Row],[income]],0)</f>
        <v>0</v>
      </c>
      <c r="BK375" s="5">
        <f ca="1">IF(Table2[[#This Row],[Area ]]="Area 12",Table2[[#This Row],[income]],0)</f>
        <v>0</v>
      </c>
      <c r="BL375" s="5">
        <f ca="1">IF(Table2[[#This Row],[Area ]]="Area 13",Table2[[#This Row],[income]],0)</f>
        <v>0</v>
      </c>
      <c r="BM375" s="6">
        <f ca="1">IF(Table2[[#This Row],[Area ]]="Area 14",Table2[[#This Row],[income]],0)</f>
        <v>0</v>
      </c>
      <c r="BN375" s="4">
        <f ca="1">IF(Table2[[#This Row],[field of work]]="teaching",Table2[[#This Row],[income]],0)</f>
        <v>0</v>
      </c>
      <c r="BO375" s="5">
        <f ca="1">IF(Table2[[#This Row],[field of work]]="health",Table2[[#This Row],[income]],0)</f>
        <v>0</v>
      </c>
      <c r="BP375" s="5">
        <f ca="1">IF(Table2[[#This Row],[field of work]]="IT",Table2[[#This Row],[income]],0)</f>
        <v>0</v>
      </c>
      <c r="BQ375" s="5">
        <f ca="1">IF(Table2[[#This Row],[field of work]]="agriculture",Table2[[#This Row],[income]],0)</f>
        <v>0</v>
      </c>
      <c r="BR375" s="5">
        <f ca="1">IF(Table2[[#This Row],[field of work]]="contruction",Table2[[#This Row],[income]],0)</f>
        <v>0</v>
      </c>
      <c r="BS375" s="6">
        <f ca="1">IF(Table2[[#This Row],[field of work]]="genral work",Table2[[#This Row],[income]],0)</f>
        <v>57655</v>
      </c>
      <c r="BU375" s="4">
        <f ca="1">IF(Table2[[#This Row],[value of debts]]&gt;Table2[[#This Row],[income]],1,0)</f>
        <v>1</v>
      </c>
      <c r="BV375" s="6"/>
      <c r="BX375" s="4">
        <f ca="1">IF(Table2[[#This Row],[Net worth of person]]&gt;$BY$6,Table2[[#This Row],[age]],0)</f>
        <v>32</v>
      </c>
      <c r="BY375" s="6"/>
    </row>
    <row r="376" spans="2:77" x14ac:dyDescent="0.3">
      <c r="B376">
        <f t="shared" ca="1" si="124"/>
        <v>2</v>
      </c>
      <c r="C376" t="str">
        <f t="shared" ca="1" si="123"/>
        <v>women</v>
      </c>
      <c r="D376">
        <f t="shared" ca="1" si="125"/>
        <v>28</v>
      </c>
      <c r="E376">
        <f t="shared" ca="1" si="126"/>
        <v>2</v>
      </c>
      <c r="F376" t="str">
        <f t="shared" ca="1" si="127"/>
        <v>IT</v>
      </c>
      <c r="G376">
        <f t="shared" ca="1" si="128"/>
        <v>2</v>
      </c>
      <c r="H376">
        <f t="shared" ca="1" si="129"/>
        <v>0</v>
      </c>
      <c r="I376">
        <f t="shared" ca="1" si="130"/>
        <v>3</v>
      </c>
      <c r="J376">
        <f t="shared" ca="1" si="131"/>
        <v>2</v>
      </c>
      <c r="K376">
        <f t="shared" ca="1" si="132"/>
        <v>29137</v>
      </c>
      <c r="L376">
        <f t="shared" ca="1" si="133"/>
        <v>11</v>
      </c>
      <c r="M376" t="str">
        <f t="shared" ca="1" si="134"/>
        <v>Area 11</v>
      </c>
      <c r="N376">
        <f t="shared" ca="1" si="139"/>
        <v>116548</v>
      </c>
      <c r="O376">
        <f t="shared" ca="1" si="135"/>
        <v>16091.007418564779</v>
      </c>
      <c r="P376">
        <f t="shared" ca="1" si="140"/>
        <v>24643.853726844678</v>
      </c>
      <c r="Q376">
        <f t="shared" ca="1" si="136"/>
        <v>179</v>
      </c>
      <c r="R376">
        <f t="shared" ca="1" si="141"/>
        <v>43781.938014266067</v>
      </c>
      <c r="S376">
        <f t="shared" ca="1" si="142"/>
        <v>37811.423139074323</v>
      </c>
      <c r="T376">
        <f t="shared" ca="1" si="143"/>
        <v>179003.276865919</v>
      </c>
      <c r="U376">
        <f t="shared" ca="1" si="144"/>
        <v>60051.945432830849</v>
      </c>
      <c r="V376">
        <f t="shared" ca="1" si="145"/>
        <v>118951.33143308815</v>
      </c>
      <c r="X376" s="4">
        <f ca="1">IF(Table2[[#This Row],[Gnder]]="men",1,0)</f>
        <v>0</v>
      </c>
      <c r="Y376" s="5">
        <f ca="1">IF(Table2[[#This Row],[Gnder]]="women",1,0)</f>
        <v>1</v>
      </c>
      <c r="Z376" s="5"/>
      <c r="AA376" s="6"/>
      <c r="AB376" s="5"/>
      <c r="AC376" s="4">
        <f ca="1">IF(Table2[[#This Row],[field of work]]="teaching",1,0)</f>
        <v>0</v>
      </c>
      <c r="AD376" s="5">
        <f ca="1">IF(Table2[[#This Row],[field of work]]="health",1,0)</f>
        <v>0</v>
      </c>
      <c r="AE376" s="5">
        <f ca="1">IF(Table2[[#This Row],[field of work]]="IT",1,0)</f>
        <v>1</v>
      </c>
      <c r="AF376" s="5">
        <f ca="1">IF(Table2[[#This Row],[field of work]]="agriculture",1,0)</f>
        <v>0</v>
      </c>
      <c r="AG376" s="5">
        <f ca="1">IF(Table2[[#This Row],[field of work]]="contruction",1,0)</f>
        <v>0</v>
      </c>
      <c r="AH376" s="5">
        <f ca="1">IF(Table2[[#This Row],[field of work]]="genral work",1,0)</f>
        <v>0</v>
      </c>
      <c r="AI376" s="5"/>
      <c r="AJ376" s="5"/>
      <c r="AK376" s="5"/>
      <c r="AL376" s="5"/>
      <c r="AM376" s="5"/>
      <c r="AN376" s="6"/>
      <c r="AP376" s="16">
        <f t="shared" ca="1" si="137"/>
        <v>12321.926863422339</v>
      </c>
      <c r="AQ376" s="6"/>
      <c r="AR376" s="4">
        <f ca="1">IF(Table2[[#This Row],[Value of a person]]&gt;$AS$6,1,0)</f>
        <v>1</v>
      </c>
      <c r="AS376" s="5"/>
      <c r="AT376" s="5"/>
      <c r="AU376" s="6"/>
      <c r="AV376" s="23">
        <f ca="1">Table2[[#This Row],[Mortage left]]/Table2[[#This Row],[Value of house]]</f>
        <v>0.13806335088173782</v>
      </c>
      <c r="AW376" s="5">
        <f t="shared" ca="1" si="138"/>
        <v>1</v>
      </c>
      <c r="AX376" s="5"/>
      <c r="AY376" s="5"/>
      <c r="AZ376" s="4">
        <f ca="1">IF(Table2[[#This Row],[Area ]]="Area 1",Table2[[#This Row],[income]],0)</f>
        <v>0</v>
      </c>
      <c r="BA376" s="5">
        <f ca="1">IF(Table2[[#This Row],[Area ]]="Area 2",Table2[[#This Row],[income]],0)</f>
        <v>0</v>
      </c>
      <c r="BB376" s="5">
        <f ca="1">IF(Table2[[#This Row],[Area ]]="Area 3",Table2[[#This Row],[income]],0)</f>
        <v>0</v>
      </c>
      <c r="BC376" s="5">
        <f ca="1">IF(Table2[[#This Row],[Area ]]="Area 4",Table2[[#This Row],[income]],0)</f>
        <v>0</v>
      </c>
      <c r="BD376" s="5">
        <f ca="1">IF(Table2[[#This Row],[Area ]]="Area 5",Table2[[#This Row],[income]],0)</f>
        <v>0</v>
      </c>
      <c r="BE376" s="5">
        <f ca="1">IF(Table2[[#This Row],[Area ]]="Area 6",Table2[[#This Row],[income]],0)</f>
        <v>0</v>
      </c>
      <c r="BF376" s="5">
        <f ca="1">IF(Table2[[#This Row],[Area ]]="Area 7",Table2[[#This Row],[income]],0)</f>
        <v>0</v>
      </c>
      <c r="BG376" s="5">
        <f ca="1">IF(Table2[[#This Row],[Area ]]="Area 8",Table2[[#This Row],[income]],0)</f>
        <v>0</v>
      </c>
      <c r="BH376" s="5">
        <f ca="1">IF(Table2[[#This Row],[Area ]]="Area 9",Table2[[#This Row],[income]],0)</f>
        <v>0</v>
      </c>
      <c r="BI376" s="5">
        <f ca="1">IF(Table2[[#This Row],[Area ]]="Area 10",Table2[[#This Row],[income]],0)</f>
        <v>0</v>
      </c>
      <c r="BJ376" s="5">
        <f ca="1">IF(Table2[[#This Row],[Area ]]="Area 6",Table2[[#This Row],[income]],0)</f>
        <v>0</v>
      </c>
      <c r="BK376" s="5">
        <f ca="1">IF(Table2[[#This Row],[Area ]]="Area 12",Table2[[#This Row],[income]],0)</f>
        <v>0</v>
      </c>
      <c r="BL376" s="5">
        <f ca="1">IF(Table2[[#This Row],[Area ]]="Area 13",Table2[[#This Row],[income]],0)</f>
        <v>0</v>
      </c>
      <c r="BM376" s="6">
        <f ca="1">IF(Table2[[#This Row],[Area ]]="Area 14",Table2[[#This Row],[income]],0)</f>
        <v>0</v>
      </c>
      <c r="BN376" s="4">
        <f ca="1">IF(Table2[[#This Row],[field of work]]="teaching",Table2[[#This Row],[income]],0)</f>
        <v>0</v>
      </c>
      <c r="BO376" s="5">
        <f ca="1">IF(Table2[[#This Row],[field of work]]="health",Table2[[#This Row],[income]],0)</f>
        <v>0</v>
      </c>
      <c r="BP376" s="5">
        <f ca="1">IF(Table2[[#This Row],[field of work]]="IT",Table2[[#This Row],[income]],0)</f>
        <v>29137</v>
      </c>
      <c r="BQ376" s="5">
        <f ca="1">IF(Table2[[#This Row],[field of work]]="agriculture",Table2[[#This Row],[income]],0)</f>
        <v>0</v>
      </c>
      <c r="BR376" s="5">
        <f ca="1">IF(Table2[[#This Row],[field of work]]="contruction",Table2[[#This Row],[income]],0)</f>
        <v>0</v>
      </c>
      <c r="BS376" s="6">
        <f ca="1">IF(Table2[[#This Row],[field of work]]="genral work",Table2[[#This Row],[income]],0)</f>
        <v>0</v>
      </c>
      <c r="BU376" s="4">
        <f ca="1">IF(Table2[[#This Row],[value of debts]]&gt;Table2[[#This Row],[income]],1,0)</f>
        <v>1</v>
      </c>
      <c r="BV376" s="6"/>
      <c r="BX376" s="4">
        <f ca="1">IF(Table2[[#This Row],[Net worth of person]]&gt;$BY$6,Table2[[#This Row],[age]],0)</f>
        <v>28</v>
      </c>
      <c r="BY376" s="6"/>
    </row>
    <row r="377" spans="2:77" x14ac:dyDescent="0.3">
      <c r="B377">
        <f t="shared" ca="1" si="124"/>
        <v>2</v>
      </c>
      <c r="C377" t="str">
        <f t="shared" ca="1" si="123"/>
        <v>women</v>
      </c>
      <c r="D377">
        <f t="shared" ca="1" si="125"/>
        <v>36</v>
      </c>
      <c r="E377">
        <f t="shared" ca="1" si="126"/>
        <v>5</v>
      </c>
      <c r="F377" t="str">
        <f t="shared" ca="1" si="127"/>
        <v>agriculture</v>
      </c>
      <c r="G377">
        <f t="shared" ca="1" si="128"/>
        <v>5</v>
      </c>
      <c r="H377">
        <f t="shared" ca="1" si="129"/>
        <v>0</v>
      </c>
      <c r="I377">
        <f t="shared" ca="1" si="130"/>
        <v>3</v>
      </c>
      <c r="J377">
        <f t="shared" ca="1" si="131"/>
        <v>2</v>
      </c>
      <c r="K377">
        <f t="shared" ca="1" si="132"/>
        <v>39531</v>
      </c>
      <c r="L377">
        <f t="shared" ca="1" si="133"/>
        <v>14</v>
      </c>
      <c r="M377" t="str">
        <f t="shared" ca="1" si="134"/>
        <v>Area 14</v>
      </c>
      <c r="N377">
        <f t="shared" ca="1" si="139"/>
        <v>197655</v>
      </c>
      <c r="O377">
        <f t="shared" ca="1" si="135"/>
        <v>173310.04034290451</v>
      </c>
      <c r="P377">
        <f t="shared" ca="1" si="140"/>
        <v>65377.667522936536</v>
      </c>
      <c r="Q377">
        <f t="shared" ca="1" si="136"/>
        <v>26287</v>
      </c>
      <c r="R377">
        <f t="shared" ca="1" si="141"/>
        <v>71710.186923423622</v>
      </c>
      <c r="S377">
        <f t="shared" ca="1" si="142"/>
        <v>15981.871623365689</v>
      </c>
      <c r="T377">
        <f t="shared" ca="1" si="143"/>
        <v>279014.53914630221</v>
      </c>
      <c r="U377">
        <f t="shared" ca="1" si="144"/>
        <v>271307.22726632812</v>
      </c>
      <c r="V377">
        <f t="shared" ca="1" si="145"/>
        <v>7707.3118799740914</v>
      </c>
      <c r="X377" s="4">
        <f ca="1">IF(Table2[[#This Row],[Gnder]]="men",1,0)</f>
        <v>0</v>
      </c>
      <c r="Y377" s="5">
        <f ca="1">IF(Table2[[#This Row],[Gnder]]="women",1,0)</f>
        <v>1</v>
      </c>
      <c r="Z377" s="5"/>
      <c r="AA377" s="6"/>
      <c r="AB377" s="5"/>
      <c r="AC377" s="4">
        <f ca="1">IF(Table2[[#This Row],[field of work]]="teaching",1,0)</f>
        <v>0</v>
      </c>
      <c r="AD377" s="5">
        <f ca="1">IF(Table2[[#This Row],[field of work]]="health",1,0)</f>
        <v>0</v>
      </c>
      <c r="AE377" s="5">
        <f ca="1">IF(Table2[[#This Row],[field of work]]="IT",1,0)</f>
        <v>0</v>
      </c>
      <c r="AF377" s="5">
        <f ca="1">IF(Table2[[#This Row],[field of work]]="agriculture",1,0)</f>
        <v>1</v>
      </c>
      <c r="AG377" s="5">
        <f ca="1">IF(Table2[[#This Row],[field of work]]="contruction",1,0)</f>
        <v>0</v>
      </c>
      <c r="AH377" s="5">
        <f ca="1">IF(Table2[[#This Row],[field of work]]="genral work",1,0)</f>
        <v>0</v>
      </c>
      <c r="AI377" s="5"/>
      <c r="AJ377" s="5"/>
      <c r="AK377" s="5"/>
      <c r="AL377" s="5"/>
      <c r="AM377" s="5"/>
      <c r="AN377" s="6"/>
      <c r="AP377" s="16">
        <f t="shared" ca="1" si="137"/>
        <v>32688.833761468268</v>
      </c>
      <c r="AQ377" s="6"/>
      <c r="AR377" s="4">
        <f ca="1">IF(Table2[[#This Row],[Value of a person]]&gt;$AS$6,1,0)</f>
        <v>1</v>
      </c>
      <c r="AS377" s="5"/>
      <c r="AT377" s="5"/>
      <c r="AU377" s="6"/>
      <c r="AV377" s="23">
        <f ca="1">Table2[[#This Row],[Mortage left]]/Table2[[#This Row],[Value of house]]</f>
        <v>0.87683104572565584</v>
      </c>
      <c r="AW377" s="5">
        <f t="shared" ca="1" si="138"/>
        <v>0</v>
      </c>
      <c r="AX377" s="5"/>
      <c r="AY377" s="5"/>
      <c r="AZ377" s="4">
        <f ca="1">IF(Table2[[#This Row],[Area ]]="Area 1",Table2[[#This Row],[income]],0)</f>
        <v>0</v>
      </c>
      <c r="BA377" s="5">
        <f ca="1">IF(Table2[[#This Row],[Area ]]="Area 2",Table2[[#This Row],[income]],0)</f>
        <v>0</v>
      </c>
      <c r="BB377" s="5">
        <f ca="1">IF(Table2[[#This Row],[Area ]]="Area 3",Table2[[#This Row],[income]],0)</f>
        <v>0</v>
      </c>
      <c r="BC377" s="5">
        <f ca="1">IF(Table2[[#This Row],[Area ]]="Area 4",Table2[[#This Row],[income]],0)</f>
        <v>0</v>
      </c>
      <c r="BD377" s="5">
        <f ca="1">IF(Table2[[#This Row],[Area ]]="Area 5",Table2[[#This Row],[income]],0)</f>
        <v>0</v>
      </c>
      <c r="BE377" s="5">
        <f ca="1">IF(Table2[[#This Row],[Area ]]="Area 6",Table2[[#This Row],[income]],0)</f>
        <v>0</v>
      </c>
      <c r="BF377" s="5">
        <f ca="1">IF(Table2[[#This Row],[Area ]]="Area 7",Table2[[#This Row],[income]],0)</f>
        <v>0</v>
      </c>
      <c r="BG377" s="5">
        <f ca="1">IF(Table2[[#This Row],[Area ]]="Area 8",Table2[[#This Row],[income]],0)</f>
        <v>0</v>
      </c>
      <c r="BH377" s="5">
        <f ca="1">IF(Table2[[#This Row],[Area ]]="Area 9",Table2[[#This Row],[income]],0)</f>
        <v>0</v>
      </c>
      <c r="BI377" s="5">
        <f ca="1">IF(Table2[[#This Row],[Area ]]="Area 10",Table2[[#This Row],[income]],0)</f>
        <v>0</v>
      </c>
      <c r="BJ377" s="5">
        <f ca="1">IF(Table2[[#This Row],[Area ]]="Area 6",Table2[[#This Row],[income]],0)</f>
        <v>0</v>
      </c>
      <c r="BK377" s="5">
        <f ca="1">IF(Table2[[#This Row],[Area ]]="Area 12",Table2[[#This Row],[income]],0)</f>
        <v>0</v>
      </c>
      <c r="BL377" s="5">
        <f ca="1">IF(Table2[[#This Row],[Area ]]="Area 13",Table2[[#This Row],[income]],0)</f>
        <v>0</v>
      </c>
      <c r="BM377" s="6">
        <f ca="1">IF(Table2[[#This Row],[Area ]]="Area 14",Table2[[#This Row],[income]],0)</f>
        <v>39531</v>
      </c>
      <c r="BN377" s="4">
        <f ca="1">IF(Table2[[#This Row],[field of work]]="teaching",Table2[[#This Row],[income]],0)</f>
        <v>0</v>
      </c>
      <c r="BO377" s="5">
        <f ca="1">IF(Table2[[#This Row],[field of work]]="health",Table2[[#This Row],[income]],0)</f>
        <v>0</v>
      </c>
      <c r="BP377" s="5">
        <f ca="1">IF(Table2[[#This Row],[field of work]]="IT",Table2[[#This Row],[income]],0)</f>
        <v>0</v>
      </c>
      <c r="BQ377" s="5">
        <f ca="1">IF(Table2[[#This Row],[field of work]]="agriculture",Table2[[#This Row],[income]],0)</f>
        <v>39531</v>
      </c>
      <c r="BR377" s="5">
        <f ca="1">IF(Table2[[#This Row],[field of work]]="contruction",Table2[[#This Row],[income]],0)</f>
        <v>0</v>
      </c>
      <c r="BS377" s="6">
        <f ca="1">IF(Table2[[#This Row],[field of work]]="genral work",Table2[[#This Row],[income]],0)</f>
        <v>0</v>
      </c>
      <c r="BU377" s="4">
        <f ca="1">IF(Table2[[#This Row],[value of debts]]&gt;Table2[[#This Row],[income]],1,0)</f>
        <v>1</v>
      </c>
      <c r="BV377" s="6"/>
      <c r="BX377" s="4">
        <f ca="1">IF(Table2[[#This Row],[Net worth of person]]&gt;$BY$6,Table2[[#This Row],[age]],0)</f>
        <v>0</v>
      </c>
      <c r="BY377" s="6"/>
    </row>
    <row r="378" spans="2:77" x14ac:dyDescent="0.3">
      <c r="B378">
        <f t="shared" ca="1" si="124"/>
        <v>1</v>
      </c>
      <c r="C378" t="str">
        <f t="shared" ca="1" si="123"/>
        <v>men</v>
      </c>
      <c r="D378">
        <f t="shared" ca="1" si="125"/>
        <v>33</v>
      </c>
      <c r="E378">
        <f t="shared" ca="1" si="126"/>
        <v>1</v>
      </c>
      <c r="F378" t="str">
        <f t="shared" ca="1" si="127"/>
        <v>health</v>
      </c>
      <c r="G378">
        <f t="shared" ca="1" si="128"/>
        <v>2</v>
      </c>
      <c r="H378">
        <f t="shared" ca="1" si="129"/>
        <v>0</v>
      </c>
      <c r="I378">
        <f t="shared" ca="1" si="130"/>
        <v>1</v>
      </c>
      <c r="J378">
        <f t="shared" ca="1" si="131"/>
        <v>3</v>
      </c>
      <c r="K378">
        <f t="shared" ca="1" si="132"/>
        <v>42345</v>
      </c>
      <c r="L378">
        <f t="shared" ca="1" si="133"/>
        <v>10</v>
      </c>
      <c r="M378" t="str">
        <f t="shared" ca="1" si="134"/>
        <v>Area 10</v>
      </c>
      <c r="N378">
        <f t="shared" ca="1" si="139"/>
        <v>169380</v>
      </c>
      <c r="O378">
        <f t="shared" ca="1" si="135"/>
        <v>142718.3821245477</v>
      </c>
      <c r="P378">
        <f t="shared" ca="1" si="140"/>
        <v>94126.169092636163</v>
      </c>
      <c r="Q378">
        <f t="shared" ca="1" si="136"/>
        <v>48036</v>
      </c>
      <c r="R378">
        <f t="shared" ca="1" si="141"/>
        <v>65636.833627435466</v>
      </c>
      <c r="S378">
        <f t="shared" ca="1" si="142"/>
        <v>46619.353532748763</v>
      </c>
      <c r="T378">
        <f t="shared" ca="1" si="143"/>
        <v>310125.52262538491</v>
      </c>
      <c r="U378">
        <f t="shared" ca="1" si="144"/>
        <v>256391.21575198317</v>
      </c>
      <c r="V378">
        <f t="shared" ca="1" si="145"/>
        <v>53734.306873401743</v>
      </c>
      <c r="X378" s="4">
        <f ca="1">IF(Table2[[#This Row],[Gnder]]="men",1,0)</f>
        <v>1</v>
      </c>
      <c r="Y378" s="5">
        <f ca="1">IF(Table2[[#This Row],[Gnder]]="women",1,0)</f>
        <v>0</v>
      </c>
      <c r="Z378" s="5"/>
      <c r="AA378" s="6"/>
      <c r="AB378" s="5"/>
      <c r="AC378" s="4">
        <f ca="1">IF(Table2[[#This Row],[field of work]]="teaching",1,0)</f>
        <v>0</v>
      </c>
      <c r="AD378" s="5">
        <f ca="1">IF(Table2[[#This Row],[field of work]]="health",1,0)</f>
        <v>1</v>
      </c>
      <c r="AE378" s="5">
        <f ca="1">IF(Table2[[#This Row],[field of work]]="IT",1,0)</f>
        <v>0</v>
      </c>
      <c r="AF378" s="5">
        <f ca="1">IF(Table2[[#This Row],[field of work]]="agriculture",1,0)</f>
        <v>0</v>
      </c>
      <c r="AG378" s="5">
        <f ca="1">IF(Table2[[#This Row],[field of work]]="contruction",1,0)</f>
        <v>0</v>
      </c>
      <c r="AH378" s="5">
        <f ca="1">IF(Table2[[#This Row],[field of work]]="genral work",1,0)</f>
        <v>0</v>
      </c>
      <c r="AI378" s="5"/>
      <c r="AJ378" s="5"/>
      <c r="AK378" s="5"/>
      <c r="AL378" s="5"/>
      <c r="AM378" s="5"/>
      <c r="AN378" s="6"/>
      <c r="AP378" s="16">
        <f t="shared" ca="1" si="137"/>
        <v>31375.389697545386</v>
      </c>
      <c r="AQ378" s="6"/>
      <c r="AR378" s="4">
        <f ca="1">IF(Table2[[#This Row],[Value of a person]]&gt;$AS$6,1,0)</f>
        <v>1</v>
      </c>
      <c r="AS378" s="5"/>
      <c r="AT378" s="5"/>
      <c r="AU378" s="6"/>
      <c r="AV378" s="23">
        <f ca="1">Table2[[#This Row],[Mortage left]]/Table2[[#This Row],[Value of house]]</f>
        <v>0.84259288065029936</v>
      </c>
      <c r="AW378" s="5">
        <f t="shared" ca="1" si="138"/>
        <v>0</v>
      </c>
      <c r="AX378" s="5"/>
      <c r="AY378" s="5"/>
      <c r="AZ378" s="4">
        <f ca="1">IF(Table2[[#This Row],[Area ]]="Area 1",Table2[[#This Row],[income]],0)</f>
        <v>0</v>
      </c>
      <c r="BA378" s="5">
        <f ca="1">IF(Table2[[#This Row],[Area ]]="Area 2",Table2[[#This Row],[income]],0)</f>
        <v>0</v>
      </c>
      <c r="BB378" s="5">
        <f ca="1">IF(Table2[[#This Row],[Area ]]="Area 3",Table2[[#This Row],[income]],0)</f>
        <v>0</v>
      </c>
      <c r="BC378" s="5">
        <f ca="1">IF(Table2[[#This Row],[Area ]]="Area 4",Table2[[#This Row],[income]],0)</f>
        <v>0</v>
      </c>
      <c r="BD378" s="5">
        <f ca="1">IF(Table2[[#This Row],[Area ]]="Area 5",Table2[[#This Row],[income]],0)</f>
        <v>0</v>
      </c>
      <c r="BE378" s="5">
        <f ca="1">IF(Table2[[#This Row],[Area ]]="Area 6",Table2[[#This Row],[income]],0)</f>
        <v>0</v>
      </c>
      <c r="BF378" s="5">
        <f ca="1">IF(Table2[[#This Row],[Area ]]="Area 7",Table2[[#This Row],[income]],0)</f>
        <v>0</v>
      </c>
      <c r="BG378" s="5">
        <f ca="1">IF(Table2[[#This Row],[Area ]]="Area 8",Table2[[#This Row],[income]],0)</f>
        <v>0</v>
      </c>
      <c r="BH378" s="5">
        <f ca="1">IF(Table2[[#This Row],[Area ]]="Area 9",Table2[[#This Row],[income]],0)</f>
        <v>0</v>
      </c>
      <c r="BI378" s="5">
        <f ca="1">IF(Table2[[#This Row],[Area ]]="Area 10",Table2[[#This Row],[income]],0)</f>
        <v>42345</v>
      </c>
      <c r="BJ378" s="5">
        <f ca="1">IF(Table2[[#This Row],[Area ]]="Area 6",Table2[[#This Row],[income]],0)</f>
        <v>0</v>
      </c>
      <c r="BK378" s="5">
        <f ca="1">IF(Table2[[#This Row],[Area ]]="Area 12",Table2[[#This Row],[income]],0)</f>
        <v>0</v>
      </c>
      <c r="BL378" s="5">
        <f ca="1">IF(Table2[[#This Row],[Area ]]="Area 13",Table2[[#This Row],[income]],0)</f>
        <v>0</v>
      </c>
      <c r="BM378" s="6">
        <f ca="1">IF(Table2[[#This Row],[Area ]]="Area 14",Table2[[#This Row],[income]],0)</f>
        <v>0</v>
      </c>
      <c r="BN378" s="4">
        <f ca="1">IF(Table2[[#This Row],[field of work]]="teaching",Table2[[#This Row],[income]],0)</f>
        <v>0</v>
      </c>
      <c r="BO378" s="5">
        <f ca="1">IF(Table2[[#This Row],[field of work]]="health",Table2[[#This Row],[income]],0)</f>
        <v>42345</v>
      </c>
      <c r="BP378" s="5">
        <f ca="1">IF(Table2[[#This Row],[field of work]]="IT",Table2[[#This Row],[income]],0)</f>
        <v>0</v>
      </c>
      <c r="BQ378" s="5">
        <f ca="1">IF(Table2[[#This Row],[field of work]]="agriculture",Table2[[#This Row],[income]],0)</f>
        <v>0</v>
      </c>
      <c r="BR378" s="5">
        <f ca="1">IF(Table2[[#This Row],[field of work]]="contruction",Table2[[#This Row],[income]],0)</f>
        <v>0</v>
      </c>
      <c r="BS378" s="6">
        <f ca="1">IF(Table2[[#This Row],[field of work]]="genral work",Table2[[#This Row],[income]],0)</f>
        <v>0</v>
      </c>
      <c r="BU378" s="4">
        <f ca="1">IF(Table2[[#This Row],[value of debts]]&gt;Table2[[#This Row],[income]],1,0)</f>
        <v>1</v>
      </c>
      <c r="BV378" s="6"/>
      <c r="BX378" s="4">
        <f ca="1">IF(Table2[[#This Row],[Net worth of person]]&gt;$BY$6,Table2[[#This Row],[age]],0)</f>
        <v>0</v>
      </c>
      <c r="BY378" s="6"/>
    </row>
    <row r="379" spans="2:77" x14ac:dyDescent="0.3">
      <c r="B379">
        <f t="shared" ca="1" si="124"/>
        <v>1</v>
      </c>
      <c r="C379" t="str">
        <f t="shared" ca="1" si="123"/>
        <v>men</v>
      </c>
      <c r="D379">
        <f t="shared" ca="1" si="125"/>
        <v>35</v>
      </c>
      <c r="E379">
        <f t="shared" ca="1" si="126"/>
        <v>2</v>
      </c>
      <c r="F379" t="str">
        <f t="shared" ca="1" si="127"/>
        <v>IT</v>
      </c>
      <c r="G379">
        <f t="shared" ca="1" si="128"/>
        <v>5</v>
      </c>
      <c r="H379">
        <f t="shared" ca="1" si="129"/>
        <v>0</v>
      </c>
      <c r="I379">
        <f t="shared" ca="1" si="130"/>
        <v>1</v>
      </c>
      <c r="J379">
        <f t="shared" ca="1" si="131"/>
        <v>2</v>
      </c>
      <c r="K379">
        <f t="shared" ca="1" si="132"/>
        <v>74277</v>
      </c>
      <c r="L379">
        <f t="shared" ca="1" si="133"/>
        <v>1</v>
      </c>
      <c r="M379" t="str">
        <f t="shared" ca="1" si="134"/>
        <v>Area 1</v>
      </c>
      <c r="N379">
        <f t="shared" ca="1" si="139"/>
        <v>371385</v>
      </c>
      <c r="O379">
        <f t="shared" ca="1" si="135"/>
        <v>185893.36654986252</v>
      </c>
      <c r="P379">
        <f t="shared" ca="1" si="140"/>
        <v>39036.404450801965</v>
      </c>
      <c r="Q379">
        <f t="shared" ca="1" si="136"/>
        <v>15634</v>
      </c>
      <c r="R379">
        <f t="shared" ca="1" si="141"/>
        <v>56996.634934947375</v>
      </c>
      <c r="S379">
        <f t="shared" ca="1" si="142"/>
        <v>62980.739271176149</v>
      </c>
      <c r="T379">
        <f t="shared" ca="1" si="143"/>
        <v>473402.14372197812</v>
      </c>
      <c r="U379">
        <f t="shared" ca="1" si="144"/>
        <v>258524.00148480991</v>
      </c>
      <c r="V379">
        <f t="shared" ca="1" si="145"/>
        <v>214878.14223716821</v>
      </c>
      <c r="X379" s="4">
        <f ca="1">IF(Table2[[#This Row],[Gnder]]="men",1,0)</f>
        <v>1</v>
      </c>
      <c r="Y379" s="5">
        <f ca="1">IF(Table2[[#This Row],[Gnder]]="women",1,0)</f>
        <v>0</v>
      </c>
      <c r="Z379" s="5"/>
      <c r="AA379" s="6"/>
      <c r="AB379" s="5"/>
      <c r="AC379" s="4">
        <f ca="1">IF(Table2[[#This Row],[field of work]]="teaching",1,0)</f>
        <v>0</v>
      </c>
      <c r="AD379" s="5">
        <f ca="1">IF(Table2[[#This Row],[field of work]]="health",1,0)</f>
        <v>0</v>
      </c>
      <c r="AE379" s="5">
        <f ca="1">IF(Table2[[#This Row],[field of work]]="IT",1,0)</f>
        <v>1</v>
      </c>
      <c r="AF379" s="5">
        <f ca="1">IF(Table2[[#This Row],[field of work]]="agriculture",1,0)</f>
        <v>0</v>
      </c>
      <c r="AG379" s="5">
        <f ca="1">IF(Table2[[#This Row],[field of work]]="contruction",1,0)</f>
        <v>0</v>
      </c>
      <c r="AH379" s="5">
        <f ca="1">IF(Table2[[#This Row],[field of work]]="genral work",1,0)</f>
        <v>0</v>
      </c>
      <c r="AI379" s="5"/>
      <c r="AJ379" s="5"/>
      <c r="AK379" s="5"/>
      <c r="AL379" s="5"/>
      <c r="AM379" s="5"/>
      <c r="AN379" s="6"/>
      <c r="AP379" s="16">
        <f t="shared" ca="1" si="137"/>
        <v>19518.202225400983</v>
      </c>
      <c r="AQ379" s="6"/>
      <c r="AR379" s="4">
        <f ca="1">IF(Table2[[#This Row],[Value of a person]]&gt;$AS$6,1,0)</f>
        <v>1</v>
      </c>
      <c r="AS379" s="5"/>
      <c r="AT379" s="5"/>
      <c r="AU379" s="6"/>
      <c r="AV379" s="23">
        <f ca="1">Table2[[#This Row],[Mortage left]]/Table2[[#This Row],[Value of house]]</f>
        <v>0.50054085800412651</v>
      </c>
      <c r="AW379" s="5">
        <f t="shared" ca="1" si="138"/>
        <v>0</v>
      </c>
      <c r="AX379" s="5"/>
      <c r="AY379" s="5"/>
      <c r="AZ379" s="4">
        <f ca="1">IF(Table2[[#This Row],[Area ]]="Area 1",Table2[[#This Row],[income]],0)</f>
        <v>74277</v>
      </c>
      <c r="BA379" s="5">
        <f ca="1">IF(Table2[[#This Row],[Area ]]="Area 2",Table2[[#This Row],[income]],0)</f>
        <v>0</v>
      </c>
      <c r="BB379" s="5">
        <f ca="1">IF(Table2[[#This Row],[Area ]]="Area 3",Table2[[#This Row],[income]],0)</f>
        <v>0</v>
      </c>
      <c r="BC379" s="5">
        <f ca="1">IF(Table2[[#This Row],[Area ]]="Area 4",Table2[[#This Row],[income]],0)</f>
        <v>0</v>
      </c>
      <c r="BD379" s="5">
        <f ca="1">IF(Table2[[#This Row],[Area ]]="Area 5",Table2[[#This Row],[income]],0)</f>
        <v>0</v>
      </c>
      <c r="BE379" s="5">
        <f ca="1">IF(Table2[[#This Row],[Area ]]="Area 6",Table2[[#This Row],[income]],0)</f>
        <v>0</v>
      </c>
      <c r="BF379" s="5">
        <f ca="1">IF(Table2[[#This Row],[Area ]]="Area 7",Table2[[#This Row],[income]],0)</f>
        <v>0</v>
      </c>
      <c r="BG379" s="5">
        <f ca="1">IF(Table2[[#This Row],[Area ]]="Area 8",Table2[[#This Row],[income]],0)</f>
        <v>0</v>
      </c>
      <c r="BH379" s="5">
        <f ca="1">IF(Table2[[#This Row],[Area ]]="Area 9",Table2[[#This Row],[income]],0)</f>
        <v>0</v>
      </c>
      <c r="BI379" s="5">
        <f ca="1">IF(Table2[[#This Row],[Area ]]="Area 10",Table2[[#This Row],[income]],0)</f>
        <v>0</v>
      </c>
      <c r="BJ379" s="5">
        <f ca="1">IF(Table2[[#This Row],[Area ]]="Area 6",Table2[[#This Row],[income]],0)</f>
        <v>0</v>
      </c>
      <c r="BK379" s="5">
        <f ca="1">IF(Table2[[#This Row],[Area ]]="Area 12",Table2[[#This Row],[income]],0)</f>
        <v>0</v>
      </c>
      <c r="BL379" s="5">
        <f ca="1">IF(Table2[[#This Row],[Area ]]="Area 13",Table2[[#This Row],[income]],0)</f>
        <v>0</v>
      </c>
      <c r="BM379" s="6">
        <f ca="1">IF(Table2[[#This Row],[Area ]]="Area 14",Table2[[#This Row],[income]],0)</f>
        <v>0</v>
      </c>
      <c r="BN379" s="4">
        <f ca="1">IF(Table2[[#This Row],[field of work]]="teaching",Table2[[#This Row],[income]],0)</f>
        <v>0</v>
      </c>
      <c r="BO379" s="5">
        <f ca="1">IF(Table2[[#This Row],[field of work]]="health",Table2[[#This Row],[income]],0)</f>
        <v>0</v>
      </c>
      <c r="BP379" s="5">
        <f ca="1">IF(Table2[[#This Row],[field of work]]="IT",Table2[[#This Row],[income]],0)</f>
        <v>74277</v>
      </c>
      <c r="BQ379" s="5">
        <f ca="1">IF(Table2[[#This Row],[field of work]]="agriculture",Table2[[#This Row],[income]],0)</f>
        <v>0</v>
      </c>
      <c r="BR379" s="5">
        <f ca="1">IF(Table2[[#This Row],[field of work]]="contruction",Table2[[#This Row],[income]],0)</f>
        <v>0</v>
      </c>
      <c r="BS379" s="6">
        <f ca="1">IF(Table2[[#This Row],[field of work]]="genral work",Table2[[#This Row],[income]],0)</f>
        <v>0</v>
      </c>
      <c r="BU379" s="4">
        <f ca="1">IF(Table2[[#This Row],[value of debts]]&gt;Table2[[#This Row],[income]],1,0)</f>
        <v>1</v>
      </c>
      <c r="BV379" s="6"/>
      <c r="BX379" s="4">
        <f ca="1">IF(Table2[[#This Row],[Net worth of person]]&gt;$BY$6,Table2[[#This Row],[age]],0)</f>
        <v>35</v>
      </c>
      <c r="BY379" s="6"/>
    </row>
    <row r="380" spans="2:77" x14ac:dyDescent="0.3">
      <c r="B380">
        <f t="shared" ca="1" si="124"/>
        <v>1</v>
      </c>
      <c r="C380" t="str">
        <f t="shared" ca="1" si="123"/>
        <v>men</v>
      </c>
      <c r="D380">
        <f t="shared" ca="1" si="125"/>
        <v>38</v>
      </c>
      <c r="E380">
        <f t="shared" ca="1" si="126"/>
        <v>5</v>
      </c>
      <c r="F380" t="str">
        <f t="shared" ca="1" si="127"/>
        <v>agriculture</v>
      </c>
      <c r="G380">
        <f t="shared" ca="1" si="128"/>
        <v>4</v>
      </c>
      <c r="H380">
        <f t="shared" ca="1" si="129"/>
        <v>0</v>
      </c>
      <c r="I380">
        <f t="shared" ca="1" si="130"/>
        <v>1</v>
      </c>
      <c r="J380">
        <f t="shared" ca="1" si="131"/>
        <v>1</v>
      </c>
      <c r="K380">
        <f t="shared" ca="1" si="132"/>
        <v>61652</v>
      </c>
      <c r="L380">
        <f t="shared" ca="1" si="133"/>
        <v>14</v>
      </c>
      <c r="M380" t="str">
        <f t="shared" ca="1" si="134"/>
        <v>Area 14</v>
      </c>
      <c r="N380">
        <f t="shared" ca="1" si="139"/>
        <v>246608</v>
      </c>
      <c r="O380">
        <f t="shared" ca="1" si="135"/>
        <v>112782.19071297366</v>
      </c>
      <c r="P380">
        <f t="shared" ca="1" si="140"/>
        <v>479.99698586449773</v>
      </c>
      <c r="Q380">
        <f t="shared" ca="1" si="136"/>
        <v>45</v>
      </c>
      <c r="R380">
        <f t="shared" ca="1" si="141"/>
        <v>79542.964993959817</v>
      </c>
      <c r="S380">
        <f t="shared" ca="1" si="142"/>
        <v>91844.520345964804</v>
      </c>
      <c r="T380">
        <f t="shared" ca="1" si="143"/>
        <v>338932.51733182929</v>
      </c>
      <c r="U380">
        <f t="shared" ca="1" si="144"/>
        <v>192370.15570693347</v>
      </c>
      <c r="V380">
        <f t="shared" ca="1" si="145"/>
        <v>146562.36162489583</v>
      </c>
      <c r="X380" s="4">
        <f ca="1">IF(Table2[[#This Row],[Gnder]]="men",1,0)</f>
        <v>1</v>
      </c>
      <c r="Y380" s="5">
        <f ca="1">IF(Table2[[#This Row],[Gnder]]="women",1,0)</f>
        <v>0</v>
      </c>
      <c r="Z380" s="5"/>
      <c r="AA380" s="6"/>
      <c r="AB380" s="5"/>
      <c r="AC380" s="4">
        <f ca="1">IF(Table2[[#This Row],[field of work]]="teaching",1,0)</f>
        <v>0</v>
      </c>
      <c r="AD380" s="5">
        <f ca="1">IF(Table2[[#This Row],[field of work]]="health",1,0)</f>
        <v>0</v>
      </c>
      <c r="AE380" s="5">
        <f ca="1">IF(Table2[[#This Row],[field of work]]="IT",1,0)</f>
        <v>0</v>
      </c>
      <c r="AF380" s="5">
        <f ca="1">IF(Table2[[#This Row],[field of work]]="agriculture",1,0)</f>
        <v>1</v>
      </c>
      <c r="AG380" s="5">
        <f ca="1">IF(Table2[[#This Row],[field of work]]="contruction",1,0)</f>
        <v>0</v>
      </c>
      <c r="AH380" s="5">
        <f ca="1">IF(Table2[[#This Row],[field of work]]="genral work",1,0)</f>
        <v>0</v>
      </c>
      <c r="AI380" s="5"/>
      <c r="AJ380" s="5"/>
      <c r="AK380" s="5"/>
      <c r="AL380" s="5"/>
      <c r="AM380" s="5"/>
      <c r="AN380" s="6"/>
      <c r="AP380" s="16">
        <f t="shared" ca="1" si="137"/>
        <v>479.99698586449773</v>
      </c>
      <c r="AQ380" s="6"/>
      <c r="AR380" s="4">
        <f ca="1">IF(Table2[[#This Row],[Value of a person]]&gt;$AS$6,1,0)</f>
        <v>1</v>
      </c>
      <c r="AS380" s="5"/>
      <c r="AT380" s="5"/>
      <c r="AU380" s="6"/>
      <c r="AV380" s="23">
        <f ca="1">Table2[[#This Row],[Mortage left]]/Table2[[#This Row],[Value of house]]</f>
        <v>0.45733386878354987</v>
      </c>
      <c r="AW380" s="5">
        <f t="shared" ca="1" si="138"/>
        <v>0</v>
      </c>
      <c r="AX380" s="5"/>
      <c r="AY380" s="5"/>
      <c r="AZ380" s="4">
        <f ca="1">IF(Table2[[#This Row],[Area ]]="Area 1",Table2[[#This Row],[income]],0)</f>
        <v>0</v>
      </c>
      <c r="BA380" s="5">
        <f ca="1">IF(Table2[[#This Row],[Area ]]="Area 2",Table2[[#This Row],[income]],0)</f>
        <v>0</v>
      </c>
      <c r="BB380" s="5">
        <f ca="1">IF(Table2[[#This Row],[Area ]]="Area 3",Table2[[#This Row],[income]],0)</f>
        <v>0</v>
      </c>
      <c r="BC380" s="5">
        <f ca="1">IF(Table2[[#This Row],[Area ]]="Area 4",Table2[[#This Row],[income]],0)</f>
        <v>0</v>
      </c>
      <c r="BD380" s="5">
        <f ca="1">IF(Table2[[#This Row],[Area ]]="Area 5",Table2[[#This Row],[income]],0)</f>
        <v>0</v>
      </c>
      <c r="BE380" s="5">
        <f ca="1">IF(Table2[[#This Row],[Area ]]="Area 6",Table2[[#This Row],[income]],0)</f>
        <v>0</v>
      </c>
      <c r="BF380" s="5">
        <f ca="1">IF(Table2[[#This Row],[Area ]]="Area 7",Table2[[#This Row],[income]],0)</f>
        <v>0</v>
      </c>
      <c r="BG380" s="5">
        <f ca="1">IF(Table2[[#This Row],[Area ]]="Area 8",Table2[[#This Row],[income]],0)</f>
        <v>0</v>
      </c>
      <c r="BH380" s="5">
        <f ca="1">IF(Table2[[#This Row],[Area ]]="Area 9",Table2[[#This Row],[income]],0)</f>
        <v>0</v>
      </c>
      <c r="BI380" s="5">
        <f ca="1">IF(Table2[[#This Row],[Area ]]="Area 10",Table2[[#This Row],[income]],0)</f>
        <v>0</v>
      </c>
      <c r="BJ380" s="5">
        <f ca="1">IF(Table2[[#This Row],[Area ]]="Area 6",Table2[[#This Row],[income]],0)</f>
        <v>0</v>
      </c>
      <c r="BK380" s="5">
        <f ca="1">IF(Table2[[#This Row],[Area ]]="Area 12",Table2[[#This Row],[income]],0)</f>
        <v>0</v>
      </c>
      <c r="BL380" s="5">
        <f ca="1">IF(Table2[[#This Row],[Area ]]="Area 13",Table2[[#This Row],[income]],0)</f>
        <v>0</v>
      </c>
      <c r="BM380" s="6">
        <f ca="1">IF(Table2[[#This Row],[Area ]]="Area 14",Table2[[#This Row],[income]],0)</f>
        <v>61652</v>
      </c>
      <c r="BN380" s="4">
        <f ca="1">IF(Table2[[#This Row],[field of work]]="teaching",Table2[[#This Row],[income]],0)</f>
        <v>0</v>
      </c>
      <c r="BO380" s="5">
        <f ca="1">IF(Table2[[#This Row],[field of work]]="health",Table2[[#This Row],[income]],0)</f>
        <v>0</v>
      </c>
      <c r="BP380" s="5">
        <f ca="1">IF(Table2[[#This Row],[field of work]]="IT",Table2[[#This Row],[income]],0)</f>
        <v>0</v>
      </c>
      <c r="BQ380" s="5">
        <f ca="1">IF(Table2[[#This Row],[field of work]]="agriculture",Table2[[#This Row],[income]],0)</f>
        <v>61652</v>
      </c>
      <c r="BR380" s="5">
        <f ca="1">IF(Table2[[#This Row],[field of work]]="contruction",Table2[[#This Row],[income]],0)</f>
        <v>0</v>
      </c>
      <c r="BS380" s="6">
        <f ca="1">IF(Table2[[#This Row],[field of work]]="genral work",Table2[[#This Row],[income]],0)</f>
        <v>0</v>
      </c>
      <c r="BU380" s="4">
        <f ca="1">IF(Table2[[#This Row],[value of debts]]&gt;Table2[[#This Row],[income]],1,0)</f>
        <v>1</v>
      </c>
      <c r="BV380" s="6"/>
      <c r="BX380" s="4">
        <f ca="1">IF(Table2[[#This Row],[Net worth of person]]&gt;$BY$6,Table2[[#This Row],[age]],0)</f>
        <v>38</v>
      </c>
      <c r="BY380" s="6"/>
    </row>
    <row r="381" spans="2:77" x14ac:dyDescent="0.3">
      <c r="B381">
        <f t="shared" ca="1" si="124"/>
        <v>2</v>
      </c>
      <c r="C381" t="str">
        <f t="shared" ca="1" si="123"/>
        <v>women</v>
      </c>
      <c r="D381">
        <f t="shared" ca="1" si="125"/>
        <v>44</v>
      </c>
      <c r="E381">
        <f t="shared" ca="1" si="126"/>
        <v>2</v>
      </c>
      <c r="F381" t="str">
        <f t="shared" ca="1" si="127"/>
        <v>IT</v>
      </c>
      <c r="G381">
        <f t="shared" ca="1" si="128"/>
        <v>5</v>
      </c>
      <c r="H381">
        <f t="shared" ca="1" si="129"/>
        <v>0</v>
      </c>
      <c r="I381">
        <f t="shared" ca="1" si="130"/>
        <v>3</v>
      </c>
      <c r="J381">
        <f t="shared" ca="1" si="131"/>
        <v>2</v>
      </c>
      <c r="K381">
        <f t="shared" ca="1" si="132"/>
        <v>64005</v>
      </c>
      <c r="L381">
        <f t="shared" ca="1" si="133"/>
        <v>7</v>
      </c>
      <c r="M381" t="str">
        <f t="shared" ca="1" si="134"/>
        <v>Area 7</v>
      </c>
      <c r="N381">
        <f t="shared" ca="1" si="139"/>
        <v>384030</v>
      </c>
      <c r="O381">
        <f t="shared" ca="1" si="135"/>
        <v>290865.23670830816</v>
      </c>
      <c r="P381">
        <f t="shared" ca="1" si="140"/>
        <v>83430.5864744258</v>
      </c>
      <c r="Q381">
        <f t="shared" ca="1" si="136"/>
        <v>29837</v>
      </c>
      <c r="R381">
        <f t="shared" ca="1" si="141"/>
        <v>94136.935840389648</v>
      </c>
      <c r="S381">
        <f t="shared" ca="1" si="142"/>
        <v>13034.012745985037</v>
      </c>
      <c r="T381">
        <f t="shared" ca="1" si="143"/>
        <v>480494.59922041086</v>
      </c>
      <c r="U381">
        <f t="shared" ca="1" si="144"/>
        <v>414839.1725486978</v>
      </c>
      <c r="V381">
        <f t="shared" ca="1" si="145"/>
        <v>65655.426671713067</v>
      </c>
      <c r="X381" s="4">
        <f ca="1">IF(Table2[[#This Row],[Gnder]]="men",1,0)</f>
        <v>0</v>
      </c>
      <c r="Y381" s="5">
        <f ca="1">IF(Table2[[#This Row],[Gnder]]="women",1,0)</f>
        <v>1</v>
      </c>
      <c r="Z381" s="5"/>
      <c r="AA381" s="6"/>
      <c r="AB381" s="5"/>
      <c r="AC381" s="4">
        <f ca="1">IF(Table2[[#This Row],[field of work]]="teaching",1,0)</f>
        <v>0</v>
      </c>
      <c r="AD381" s="5">
        <f ca="1">IF(Table2[[#This Row],[field of work]]="health",1,0)</f>
        <v>0</v>
      </c>
      <c r="AE381" s="5">
        <f ca="1">IF(Table2[[#This Row],[field of work]]="IT",1,0)</f>
        <v>1</v>
      </c>
      <c r="AF381" s="5">
        <f ca="1">IF(Table2[[#This Row],[field of work]]="agriculture",1,0)</f>
        <v>0</v>
      </c>
      <c r="AG381" s="5">
        <f ca="1">IF(Table2[[#This Row],[field of work]]="contruction",1,0)</f>
        <v>0</v>
      </c>
      <c r="AH381" s="5">
        <f ca="1">IF(Table2[[#This Row],[field of work]]="genral work",1,0)</f>
        <v>0</v>
      </c>
      <c r="AI381" s="5"/>
      <c r="AJ381" s="5"/>
      <c r="AK381" s="5"/>
      <c r="AL381" s="5"/>
      <c r="AM381" s="5"/>
      <c r="AN381" s="6"/>
      <c r="AP381" s="16">
        <f t="shared" ca="1" si="137"/>
        <v>41715.2932372129</v>
      </c>
      <c r="AQ381" s="6"/>
      <c r="AR381" s="4">
        <f ca="1">IF(Table2[[#This Row],[Value of a person]]&gt;$AS$6,1,0)</f>
        <v>1</v>
      </c>
      <c r="AS381" s="5"/>
      <c r="AT381" s="5"/>
      <c r="AU381" s="6"/>
      <c r="AV381" s="23">
        <f ca="1">Table2[[#This Row],[Mortage left]]/Table2[[#This Row],[Value of house]]</f>
        <v>0.75740238186680253</v>
      </c>
      <c r="AW381" s="5">
        <f t="shared" ca="1" si="138"/>
        <v>0</v>
      </c>
      <c r="AX381" s="5"/>
      <c r="AY381" s="5"/>
      <c r="AZ381" s="4">
        <f ca="1">IF(Table2[[#This Row],[Area ]]="Area 1",Table2[[#This Row],[income]],0)</f>
        <v>0</v>
      </c>
      <c r="BA381" s="5">
        <f ca="1">IF(Table2[[#This Row],[Area ]]="Area 2",Table2[[#This Row],[income]],0)</f>
        <v>0</v>
      </c>
      <c r="BB381" s="5">
        <f ca="1">IF(Table2[[#This Row],[Area ]]="Area 3",Table2[[#This Row],[income]],0)</f>
        <v>0</v>
      </c>
      <c r="BC381" s="5">
        <f ca="1">IF(Table2[[#This Row],[Area ]]="Area 4",Table2[[#This Row],[income]],0)</f>
        <v>0</v>
      </c>
      <c r="BD381" s="5">
        <f ca="1">IF(Table2[[#This Row],[Area ]]="Area 5",Table2[[#This Row],[income]],0)</f>
        <v>0</v>
      </c>
      <c r="BE381" s="5">
        <f ca="1">IF(Table2[[#This Row],[Area ]]="Area 6",Table2[[#This Row],[income]],0)</f>
        <v>0</v>
      </c>
      <c r="BF381" s="5">
        <f ca="1">IF(Table2[[#This Row],[Area ]]="Area 7",Table2[[#This Row],[income]],0)</f>
        <v>64005</v>
      </c>
      <c r="BG381" s="5">
        <f ca="1">IF(Table2[[#This Row],[Area ]]="Area 8",Table2[[#This Row],[income]],0)</f>
        <v>0</v>
      </c>
      <c r="BH381" s="5">
        <f ca="1">IF(Table2[[#This Row],[Area ]]="Area 9",Table2[[#This Row],[income]],0)</f>
        <v>0</v>
      </c>
      <c r="BI381" s="5">
        <f ca="1">IF(Table2[[#This Row],[Area ]]="Area 10",Table2[[#This Row],[income]],0)</f>
        <v>0</v>
      </c>
      <c r="BJ381" s="5">
        <f ca="1">IF(Table2[[#This Row],[Area ]]="Area 6",Table2[[#This Row],[income]],0)</f>
        <v>0</v>
      </c>
      <c r="BK381" s="5">
        <f ca="1">IF(Table2[[#This Row],[Area ]]="Area 12",Table2[[#This Row],[income]],0)</f>
        <v>0</v>
      </c>
      <c r="BL381" s="5">
        <f ca="1">IF(Table2[[#This Row],[Area ]]="Area 13",Table2[[#This Row],[income]],0)</f>
        <v>0</v>
      </c>
      <c r="BM381" s="6">
        <f ca="1">IF(Table2[[#This Row],[Area ]]="Area 14",Table2[[#This Row],[income]],0)</f>
        <v>0</v>
      </c>
      <c r="BN381" s="4">
        <f ca="1">IF(Table2[[#This Row],[field of work]]="teaching",Table2[[#This Row],[income]],0)</f>
        <v>0</v>
      </c>
      <c r="BO381" s="5">
        <f ca="1">IF(Table2[[#This Row],[field of work]]="health",Table2[[#This Row],[income]],0)</f>
        <v>0</v>
      </c>
      <c r="BP381" s="5">
        <f ca="1">IF(Table2[[#This Row],[field of work]]="IT",Table2[[#This Row],[income]],0)</f>
        <v>64005</v>
      </c>
      <c r="BQ381" s="5">
        <f ca="1">IF(Table2[[#This Row],[field of work]]="agriculture",Table2[[#This Row],[income]],0)</f>
        <v>0</v>
      </c>
      <c r="BR381" s="5">
        <f ca="1">IF(Table2[[#This Row],[field of work]]="contruction",Table2[[#This Row],[income]],0)</f>
        <v>0</v>
      </c>
      <c r="BS381" s="6">
        <f ca="1">IF(Table2[[#This Row],[field of work]]="genral work",Table2[[#This Row],[income]],0)</f>
        <v>0</v>
      </c>
      <c r="BU381" s="4">
        <f ca="1">IF(Table2[[#This Row],[value of debts]]&gt;Table2[[#This Row],[income]],1,0)</f>
        <v>1</v>
      </c>
      <c r="BV381" s="6"/>
      <c r="BX381" s="4">
        <f ca="1">IF(Table2[[#This Row],[Net worth of person]]&gt;$BY$6,Table2[[#This Row],[age]],0)</f>
        <v>0</v>
      </c>
      <c r="BY381" s="6"/>
    </row>
    <row r="382" spans="2:77" x14ac:dyDescent="0.3">
      <c r="B382">
        <f t="shared" ca="1" si="124"/>
        <v>2</v>
      </c>
      <c r="C382" t="str">
        <f t="shared" ca="1" si="123"/>
        <v>women</v>
      </c>
      <c r="D382">
        <f t="shared" ca="1" si="125"/>
        <v>34</v>
      </c>
      <c r="E382">
        <f t="shared" ca="1" si="126"/>
        <v>6</v>
      </c>
      <c r="F382" t="str">
        <f t="shared" ca="1" si="127"/>
        <v>contruction</v>
      </c>
      <c r="G382">
        <f t="shared" ca="1" si="128"/>
        <v>3</v>
      </c>
      <c r="H382">
        <f t="shared" ca="1" si="129"/>
        <v>0</v>
      </c>
      <c r="I382">
        <f t="shared" ca="1" si="130"/>
        <v>1</v>
      </c>
      <c r="J382">
        <f t="shared" ca="1" si="131"/>
        <v>2</v>
      </c>
      <c r="K382">
        <f t="shared" ca="1" si="132"/>
        <v>82183</v>
      </c>
      <c r="L382">
        <f t="shared" ca="1" si="133"/>
        <v>5</v>
      </c>
      <c r="M382" t="str">
        <f t="shared" ca="1" si="134"/>
        <v>Area 5</v>
      </c>
      <c r="N382">
        <f t="shared" ca="1" si="139"/>
        <v>246549</v>
      </c>
      <c r="O382">
        <f t="shared" ca="1" si="135"/>
        <v>121614.95853384094</v>
      </c>
      <c r="P382">
        <f t="shared" ca="1" si="140"/>
        <v>54083.982350294296</v>
      </c>
      <c r="Q382">
        <f t="shared" ca="1" si="136"/>
        <v>3194</v>
      </c>
      <c r="R382">
        <f t="shared" ca="1" si="141"/>
        <v>124378.19306960137</v>
      </c>
      <c r="S382">
        <f t="shared" ca="1" si="142"/>
        <v>82881.933920379102</v>
      </c>
      <c r="T382">
        <f t="shared" ca="1" si="143"/>
        <v>383514.91627067339</v>
      </c>
      <c r="U382">
        <f t="shared" ca="1" si="144"/>
        <v>249187.15160344233</v>
      </c>
      <c r="V382">
        <f t="shared" ca="1" si="145"/>
        <v>134327.76466723107</v>
      </c>
      <c r="X382" s="4">
        <f ca="1">IF(Table2[[#This Row],[Gnder]]="men",1,0)</f>
        <v>0</v>
      </c>
      <c r="Y382" s="5">
        <f ca="1">IF(Table2[[#This Row],[Gnder]]="women",1,0)</f>
        <v>1</v>
      </c>
      <c r="Z382" s="5"/>
      <c r="AA382" s="6"/>
      <c r="AB382" s="5"/>
      <c r="AC382" s="4">
        <f ca="1">IF(Table2[[#This Row],[field of work]]="teaching",1,0)</f>
        <v>0</v>
      </c>
      <c r="AD382" s="5">
        <f ca="1">IF(Table2[[#This Row],[field of work]]="health",1,0)</f>
        <v>0</v>
      </c>
      <c r="AE382" s="5">
        <f ca="1">IF(Table2[[#This Row],[field of work]]="IT",1,0)</f>
        <v>0</v>
      </c>
      <c r="AF382" s="5">
        <f ca="1">IF(Table2[[#This Row],[field of work]]="agriculture",1,0)</f>
        <v>0</v>
      </c>
      <c r="AG382" s="5">
        <f ca="1">IF(Table2[[#This Row],[field of work]]="contruction",1,0)</f>
        <v>1</v>
      </c>
      <c r="AH382" s="5">
        <f ca="1">IF(Table2[[#This Row],[field of work]]="genral work",1,0)</f>
        <v>0</v>
      </c>
      <c r="AI382" s="5"/>
      <c r="AJ382" s="5"/>
      <c r="AK382" s="5"/>
      <c r="AL382" s="5"/>
      <c r="AM382" s="5"/>
      <c r="AN382" s="6"/>
      <c r="AP382" s="16">
        <f t="shared" ca="1" si="137"/>
        <v>27041.991175147148</v>
      </c>
      <c r="AQ382" s="6"/>
      <c r="AR382" s="4">
        <f ca="1">IF(Table2[[#This Row],[Value of a person]]&gt;$AS$6,1,0)</f>
        <v>1</v>
      </c>
      <c r="AS382" s="5"/>
      <c r="AT382" s="5"/>
      <c r="AU382" s="6"/>
      <c r="AV382" s="23">
        <f ca="1">Table2[[#This Row],[Mortage left]]/Table2[[#This Row],[Value of house]]</f>
        <v>0.49326891828334707</v>
      </c>
      <c r="AW382" s="5">
        <f t="shared" ca="1" si="138"/>
        <v>0</v>
      </c>
      <c r="AX382" s="5"/>
      <c r="AY382" s="5"/>
      <c r="AZ382" s="4">
        <f ca="1">IF(Table2[[#This Row],[Area ]]="Area 1",Table2[[#This Row],[income]],0)</f>
        <v>0</v>
      </c>
      <c r="BA382" s="5">
        <f ca="1">IF(Table2[[#This Row],[Area ]]="Area 2",Table2[[#This Row],[income]],0)</f>
        <v>0</v>
      </c>
      <c r="BB382" s="5">
        <f ca="1">IF(Table2[[#This Row],[Area ]]="Area 3",Table2[[#This Row],[income]],0)</f>
        <v>0</v>
      </c>
      <c r="BC382" s="5">
        <f ca="1">IF(Table2[[#This Row],[Area ]]="Area 4",Table2[[#This Row],[income]],0)</f>
        <v>0</v>
      </c>
      <c r="BD382" s="5">
        <f ca="1">IF(Table2[[#This Row],[Area ]]="Area 5",Table2[[#This Row],[income]],0)</f>
        <v>82183</v>
      </c>
      <c r="BE382" s="5">
        <f ca="1">IF(Table2[[#This Row],[Area ]]="Area 6",Table2[[#This Row],[income]],0)</f>
        <v>0</v>
      </c>
      <c r="BF382" s="5">
        <f ca="1">IF(Table2[[#This Row],[Area ]]="Area 7",Table2[[#This Row],[income]],0)</f>
        <v>0</v>
      </c>
      <c r="BG382" s="5">
        <f ca="1">IF(Table2[[#This Row],[Area ]]="Area 8",Table2[[#This Row],[income]],0)</f>
        <v>0</v>
      </c>
      <c r="BH382" s="5">
        <f ca="1">IF(Table2[[#This Row],[Area ]]="Area 9",Table2[[#This Row],[income]],0)</f>
        <v>0</v>
      </c>
      <c r="BI382" s="5">
        <f ca="1">IF(Table2[[#This Row],[Area ]]="Area 10",Table2[[#This Row],[income]],0)</f>
        <v>0</v>
      </c>
      <c r="BJ382" s="5">
        <f ca="1">IF(Table2[[#This Row],[Area ]]="Area 6",Table2[[#This Row],[income]],0)</f>
        <v>0</v>
      </c>
      <c r="BK382" s="5">
        <f ca="1">IF(Table2[[#This Row],[Area ]]="Area 12",Table2[[#This Row],[income]],0)</f>
        <v>0</v>
      </c>
      <c r="BL382" s="5">
        <f ca="1">IF(Table2[[#This Row],[Area ]]="Area 13",Table2[[#This Row],[income]],0)</f>
        <v>0</v>
      </c>
      <c r="BM382" s="6">
        <f ca="1">IF(Table2[[#This Row],[Area ]]="Area 14",Table2[[#This Row],[income]],0)</f>
        <v>0</v>
      </c>
      <c r="BN382" s="4">
        <f ca="1">IF(Table2[[#This Row],[field of work]]="teaching",Table2[[#This Row],[income]],0)</f>
        <v>0</v>
      </c>
      <c r="BO382" s="5">
        <f ca="1">IF(Table2[[#This Row],[field of work]]="health",Table2[[#This Row],[income]],0)</f>
        <v>0</v>
      </c>
      <c r="BP382" s="5">
        <f ca="1">IF(Table2[[#This Row],[field of work]]="IT",Table2[[#This Row],[income]],0)</f>
        <v>0</v>
      </c>
      <c r="BQ382" s="5">
        <f ca="1">IF(Table2[[#This Row],[field of work]]="agriculture",Table2[[#This Row],[income]],0)</f>
        <v>0</v>
      </c>
      <c r="BR382" s="5">
        <f ca="1">IF(Table2[[#This Row],[field of work]]="contruction",Table2[[#This Row],[income]],0)</f>
        <v>82183</v>
      </c>
      <c r="BS382" s="6">
        <f ca="1">IF(Table2[[#This Row],[field of work]]="genral work",Table2[[#This Row],[income]],0)</f>
        <v>0</v>
      </c>
      <c r="BU382" s="4">
        <f ca="1">IF(Table2[[#This Row],[value of debts]]&gt;Table2[[#This Row],[income]],1,0)</f>
        <v>1</v>
      </c>
      <c r="BV382" s="6"/>
      <c r="BX382" s="4">
        <f ca="1">IF(Table2[[#This Row],[Net worth of person]]&gt;$BY$6,Table2[[#This Row],[age]],0)</f>
        <v>34</v>
      </c>
      <c r="BY382" s="6"/>
    </row>
    <row r="383" spans="2:77" x14ac:dyDescent="0.3">
      <c r="B383">
        <f t="shared" ca="1" si="124"/>
        <v>1</v>
      </c>
      <c r="C383" t="str">
        <f t="shared" ca="1" si="123"/>
        <v>men</v>
      </c>
      <c r="D383">
        <f t="shared" ca="1" si="125"/>
        <v>31</v>
      </c>
      <c r="E383">
        <f t="shared" ca="1" si="126"/>
        <v>5</v>
      </c>
      <c r="F383" t="str">
        <f t="shared" ca="1" si="127"/>
        <v>agriculture</v>
      </c>
      <c r="G383">
        <f t="shared" ca="1" si="128"/>
        <v>1</v>
      </c>
      <c r="H383">
        <f t="shared" ca="1" si="129"/>
        <v>0</v>
      </c>
      <c r="I383">
        <f t="shared" ca="1" si="130"/>
        <v>0</v>
      </c>
      <c r="J383">
        <f t="shared" ca="1" si="131"/>
        <v>1</v>
      </c>
      <c r="K383">
        <f t="shared" ca="1" si="132"/>
        <v>63456</v>
      </c>
      <c r="L383">
        <f t="shared" ca="1" si="133"/>
        <v>1</v>
      </c>
      <c r="M383" t="str">
        <f t="shared" ca="1" si="134"/>
        <v>Area 1</v>
      </c>
      <c r="N383">
        <f t="shared" ca="1" si="139"/>
        <v>380736</v>
      </c>
      <c r="O383">
        <f t="shared" ca="1" si="135"/>
        <v>30024.19165648186</v>
      </c>
      <c r="P383">
        <f t="shared" ca="1" si="140"/>
        <v>42406.539287159088</v>
      </c>
      <c r="Q383">
        <f t="shared" ca="1" si="136"/>
        <v>27184</v>
      </c>
      <c r="R383">
        <f t="shared" ca="1" si="141"/>
        <v>70487.95244488836</v>
      </c>
      <c r="S383">
        <f t="shared" ca="1" si="142"/>
        <v>15106.486774080902</v>
      </c>
      <c r="T383">
        <f t="shared" ca="1" si="143"/>
        <v>438249.02606124</v>
      </c>
      <c r="U383">
        <f t="shared" ca="1" si="144"/>
        <v>127696.14410137021</v>
      </c>
      <c r="V383">
        <f t="shared" ca="1" si="145"/>
        <v>310552.88195986976</v>
      </c>
      <c r="X383" s="4">
        <f ca="1">IF(Table2[[#This Row],[Gnder]]="men",1,0)</f>
        <v>1</v>
      </c>
      <c r="Y383" s="5">
        <f ca="1">IF(Table2[[#This Row],[Gnder]]="women",1,0)</f>
        <v>0</v>
      </c>
      <c r="Z383" s="5"/>
      <c r="AA383" s="6"/>
      <c r="AB383" s="5"/>
      <c r="AC383" s="4">
        <f ca="1">IF(Table2[[#This Row],[field of work]]="teaching",1,0)</f>
        <v>0</v>
      </c>
      <c r="AD383" s="5">
        <f ca="1">IF(Table2[[#This Row],[field of work]]="health",1,0)</f>
        <v>0</v>
      </c>
      <c r="AE383" s="5">
        <f ca="1">IF(Table2[[#This Row],[field of work]]="IT",1,0)</f>
        <v>0</v>
      </c>
      <c r="AF383" s="5">
        <f ca="1">IF(Table2[[#This Row],[field of work]]="agriculture",1,0)</f>
        <v>1</v>
      </c>
      <c r="AG383" s="5">
        <f ca="1">IF(Table2[[#This Row],[field of work]]="contruction",1,0)</f>
        <v>0</v>
      </c>
      <c r="AH383" s="5">
        <f ca="1">IF(Table2[[#This Row],[field of work]]="genral work",1,0)</f>
        <v>0</v>
      </c>
      <c r="AI383" s="5"/>
      <c r="AJ383" s="5"/>
      <c r="AK383" s="5"/>
      <c r="AL383" s="5"/>
      <c r="AM383" s="5"/>
      <c r="AN383" s="6"/>
      <c r="AP383" s="16">
        <f t="shared" ca="1" si="137"/>
        <v>42406.539287159088</v>
      </c>
      <c r="AQ383" s="6"/>
      <c r="AR383" s="4">
        <f ca="1">IF(Table2[[#This Row],[Value of a person]]&gt;$AS$6,1,0)</f>
        <v>1</v>
      </c>
      <c r="AS383" s="5"/>
      <c r="AT383" s="5"/>
      <c r="AU383" s="6"/>
      <c r="AV383" s="23">
        <f ca="1">Table2[[#This Row],[Mortage left]]/Table2[[#This Row],[Value of house]]</f>
        <v>7.8858294609603141E-2</v>
      </c>
      <c r="AW383" s="5">
        <f t="shared" ca="1" si="138"/>
        <v>1</v>
      </c>
      <c r="AX383" s="5"/>
      <c r="AY383" s="5"/>
      <c r="AZ383" s="4">
        <f ca="1">IF(Table2[[#This Row],[Area ]]="Area 1",Table2[[#This Row],[income]],0)</f>
        <v>63456</v>
      </c>
      <c r="BA383" s="5">
        <f ca="1">IF(Table2[[#This Row],[Area ]]="Area 2",Table2[[#This Row],[income]],0)</f>
        <v>0</v>
      </c>
      <c r="BB383" s="5">
        <f ca="1">IF(Table2[[#This Row],[Area ]]="Area 3",Table2[[#This Row],[income]],0)</f>
        <v>0</v>
      </c>
      <c r="BC383" s="5">
        <f ca="1">IF(Table2[[#This Row],[Area ]]="Area 4",Table2[[#This Row],[income]],0)</f>
        <v>0</v>
      </c>
      <c r="BD383" s="5">
        <f ca="1">IF(Table2[[#This Row],[Area ]]="Area 5",Table2[[#This Row],[income]],0)</f>
        <v>0</v>
      </c>
      <c r="BE383" s="5">
        <f ca="1">IF(Table2[[#This Row],[Area ]]="Area 6",Table2[[#This Row],[income]],0)</f>
        <v>0</v>
      </c>
      <c r="BF383" s="5">
        <f ca="1">IF(Table2[[#This Row],[Area ]]="Area 7",Table2[[#This Row],[income]],0)</f>
        <v>0</v>
      </c>
      <c r="BG383" s="5">
        <f ca="1">IF(Table2[[#This Row],[Area ]]="Area 8",Table2[[#This Row],[income]],0)</f>
        <v>0</v>
      </c>
      <c r="BH383" s="5">
        <f ca="1">IF(Table2[[#This Row],[Area ]]="Area 9",Table2[[#This Row],[income]],0)</f>
        <v>0</v>
      </c>
      <c r="BI383" s="5">
        <f ca="1">IF(Table2[[#This Row],[Area ]]="Area 10",Table2[[#This Row],[income]],0)</f>
        <v>0</v>
      </c>
      <c r="BJ383" s="5">
        <f ca="1">IF(Table2[[#This Row],[Area ]]="Area 6",Table2[[#This Row],[income]],0)</f>
        <v>0</v>
      </c>
      <c r="BK383" s="5">
        <f ca="1">IF(Table2[[#This Row],[Area ]]="Area 12",Table2[[#This Row],[income]],0)</f>
        <v>0</v>
      </c>
      <c r="BL383" s="5">
        <f ca="1">IF(Table2[[#This Row],[Area ]]="Area 13",Table2[[#This Row],[income]],0)</f>
        <v>0</v>
      </c>
      <c r="BM383" s="6">
        <f ca="1">IF(Table2[[#This Row],[Area ]]="Area 14",Table2[[#This Row],[income]],0)</f>
        <v>0</v>
      </c>
      <c r="BN383" s="4">
        <f ca="1">IF(Table2[[#This Row],[field of work]]="teaching",Table2[[#This Row],[income]],0)</f>
        <v>0</v>
      </c>
      <c r="BO383" s="5">
        <f ca="1">IF(Table2[[#This Row],[field of work]]="health",Table2[[#This Row],[income]],0)</f>
        <v>0</v>
      </c>
      <c r="BP383" s="5">
        <f ca="1">IF(Table2[[#This Row],[field of work]]="IT",Table2[[#This Row],[income]],0)</f>
        <v>0</v>
      </c>
      <c r="BQ383" s="5">
        <f ca="1">IF(Table2[[#This Row],[field of work]]="agriculture",Table2[[#This Row],[income]],0)</f>
        <v>63456</v>
      </c>
      <c r="BR383" s="5">
        <f ca="1">IF(Table2[[#This Row],[field of work]]="contruction",Table2[[#This Row],[income]],0)</f>
        <v>0</v>
      </c>
      <c r="BS383" s="6">
        <f ca="1">IF(Table2[[#This Row],[field of work]]="genral work",Table2[[#This Row],[income]],0)</f>
        <v>0</v>
      </c>
      <c r="BU383" s="4">
        <f ca="1">IF(Table2[[#This Row],[value of debts]]&gt;Table2[[#This Row],[income]],1,0)</f>
        <v>1</v>
      </c>
      <c r="BV383" s="6"/>
      <c r="BX383" s="4">
        <f ca="1">IF(Table2[[#This Row],[Net worth of person]]&gt;$BY$6,Table2[[#This Row],[age]],0)</f>
        <v>31</v>
      </c>
      <c r="BY383" s="6"/>
    </row>
    <row r="384" spans="2:77" x14ac:dyDescent="0.3">
      <c r="B384">
        <f t="shared" ca="1" si="124"/>
        <v>2</v>
      </c>
      <c r="C384" t="str">
        <f t="shared" ca="1" si="123"/>
        <v>women</v>
      </c>
      <c r="D384">
        <f t="shared" ca="1" si="125"/>
        <v>35</v>
      </c>
      <c r="E384">
        <f t="shared" ca="1" si="126"/>
        <v>3</v>
      </c>
      <c r="F384" t="str">
        <f t="shared" ca="1" si="127"/>
        <v>teaching</v>
      </c>
      <c r="G384">
        <f t="shared" ca="1" si="128"/>
        <v>3</v>
      </c>
      <c r="H384">
        <f t="shared" ca="1" si="129"/>
        <v>0</v>
      </c>
      <c r="I384">
        <f t="shared" ca="1" si="130"/>
        <v>0</v>
      </c>
      <c r="J384">
        <f t="shared" ca="1" si="131"/>
        <v>2</v>
      </c>
      <c r="K384">
        <f t="shared" ca="1" si="132"/>
        <v>48892</v>
      </c>
      <c r="L384">
        <f t="shared" ca="1" si="133"/>
        <v>11</v>
      </c>
      <c r="M384" t="str">
        <f t="shared" ca="1" si="134"/>
        <v>Area 11</v>
      </c>
      <c r="N384">
        <f t="shared" ca="1" si="139"/>
        <v>293352</v>
      </c>
      <c r="O384">
        <f t="shared" ca="1" si="135"/>
        <v>118097.11890851949</v>
      </c>
      <c r="P384">
        <f t="shared" ca="1" si="140"/>
        <v>10660.329512850642</v>
      </c>
      <c r="Q384">
        <f t="shared" ca="1" si="136"/>
        <v>7852</v>
      </c>
      <c r="R384">
        <f t="shared" ca="1" si="141"/>
        <v>83815.977037225544</v>
      </c>
      <c r="S384">
        <f t="shared" ca="1" si="142"/>
        <v>9615.2920257356745</v>
      </c>
      <c r="T384">
        <f t="shared" ca="1" si="143"/>
        <v>313627.62153858627</v>
      </c>
      <c r="U384">
        <f t="shared" ca="1" si="144"/>
        <v>209765.09594574504</v>
      </c>
      <c r="V384">
        <f t="shared" ca="1" si="145"/>
        <v>103862.52559284124</v>
      </c>
      <c r="X384" s="4">
        <f ca="1">IF(Table2[[#This Row],[Gnder]]="men",1,0)</f>
        <v>0</v>
      </c>
      <c r="Y384" s="5">
        <f ca="1">IF(Table2[[#This Row],[Gnder]]="women",1,0)</f>
        <v>1</v>
      </c>
      <c r="Z384" s="5"/>
      <c r="AA384" s="6"/>
      <c r="AB384" s="5"/>
      <c r="AC384" s="4">
        <f ca="1">IF(Table2[[#This Row],[field of work]]="teaching",1,0)</f>
        <v>1</v>
      </c>
      <c r="AD384" s="5">
        <f ca="1">IF(Table2[[#This Row],[field of work]]="health",1,0)</f>
        <v>0</v>
      </c>
      <c r="AE384" s="5">
        <f ca="1">IF(Table2[[#This Row],[field of work]]="IT",1,0)</f>
        <v>0</v>
      </c>
      <c r="AF384" s="5">
        <f ca="1">IF(Table2[[#This Row],[field of work]]="agriculture",1,0)</f>
        <v>0</v>
      </c>
      <c r="AG384" s="5">
        <f ca="1">IF(Table2[[#This Row],[field of work]]="contruction",1,0)</f>
        <v>0</v>
      </c>
      <c r="AH384" s="5">
        <f ca="1">IF(Table2[[#This Row],[field of work]]="genral work",1,0)</f>
        <v>0</v>
      </c>
      <c r="AI384" s="5"/>
      <c r="AJ384" s="5"/>
      <c r="AK384" s="5"/>
      <c r="AL384" s="5"/>
      <c r="AM384" s="5"/>
      <c r="AN384" s="6"/>
      <c r="AP384" s="16">
        <f t="shared" ca="1" si="137"/>
        <v>5330.1647564253208</v>
      </c>
      <c r="AQ384" s="6"/>
      <c r="AR384" s="4">
        <f ca="1">IF(Table2[[#This Row],[Value of a person]]&gt;$AS$6,1,0)</f>
        <v>1</v>
      </c>
      <c r="AS384" s="5"/>
      <c r="AT384" s="5"/>
      <c r="AU384" s="6"/>
      <c r="AV384" s="23">
        <f ca="1">Table2[[#This Row],[Mortage left]]/Table2[[#This Row],[Value of house]]</f>
        <v>0.40257819584839882</v>
      </c>
      <c r="AW384" s="5">
        <f t="shared" ca="1" si="138"/>
        <v>0</v>
      </c>
      <c r="AX384" s="5"/>
      <c r="AY384" s="5"/>
      <c r="AZ384" s="4">
        <f ca="1">IF(Table2[[#This Row],[Area ]]="Area 1",Table2[[#This Row],[income]],0)</f>
        <v>0</v>
      </c>
      <c r="BA384" s="5">
        <f ca="1">IF(Table2[[#This Row],[Area ]]="Area 2",Table2[[#This Row],[income]],0)</f>
        <v>0</v>
      </c>
      <c r="BB384" s="5">
        <f ca="1">IF(Table2[[#This Row],[Area ]]="Area 3",Table2[[#This Row],[income]],0)</f>
        <v>0</v>
      </c>
      <c r="BC384" s="5">
        <f ca="1">IF(Table2[[#This Row],[Area ]]="Area 4",Table2[[#This Row],[income]],0)</f>
        <v>0</v>
      </c>
      <c r="BD384" s="5">
        <f ca="1">IF(Table2[[#This Row],[Area ]]="Area 5",Table2[[#This Row],[income]],0)</f>
        <v>0</v>
      </c>
      <c r="BE384" s="5">
        <f ca="1">IF(Table2[[#This Row],[Area ]]="Area 6",Table2[[#This Row],[income]],0)</f>
        <v>0</v>
      </c>
      <c r="BF384" s="5">
        <f ca="1">IF(Table2[[#This Row],[Area ]]="Area 7",Table2[[#This Row],[income]],0)</f>
        <v>0</v>
      </c>
      <c r="BG384" s="5">
        <f ca="1">IF(Table2[[#This Row],[Area ]]="Area 8",Table2[[#This Row],[income]],0)</f>
        <v>0</v>
      </c>
      <c r="BH384" s="5">
        <f ca="1">IF(Table2[[#This Row],[Area ]]="Area 9",Table2[[#This Row],[income]],0)</f>
        <v>0</v>
      </c>
      <c r="BI384" s="5">
        <f ca="1">IF(Table2[[#This Row],[Area ]]="Area 10",Table2[[#This Row],[income]],0)</f>
        <v>0</v>
      </c>
      <c r="BJ384" s="5">
        <f ca="1">IF(Table2[[#This Row],[Area ]]="Area 6",Table2[[#This Row],[income]],0)</f>
        <v>0</v>
      </c>
      <c r="BK384" s="5">
        <f ca="1">IF(Table2[[#This Row],[Area ]]="Area 12",Table2[[#This Row],[income]],0)</f>
        <v>0</v>
      </c>
      <c r="BL384" s="5">
        <f ca="1">IF(Table2[[#This Row],[Area ]]="Area 13",Table2[[#This Row],[income]],0)</f>
        <v>0</v>
      </c>
      <c r="BM384" s="6">
        <f ca="1">IF(Table2[[#This Row],[Area ]]="Area 14",Table2[[#This Row],[income]],0)</f>
        <v>0</v>
      </c>
      <c r="BN384" s="4">
        <f ca="1">IF(Table2[[#This Row],[field of work]]="teaching",Table2[[#This Row],[income]],0)</f>
        <v>48892</v>
      </c>
      <c r="BO384" s="5">
        <f ca="1">IF(Table2[[#This Row],[field of work]]="health",Table2[[#This Row],[income]],0)</f>
        <v>0</v>
      </c>
      <c r="BP384" s="5">
        <f ca="1">IF(Table2[[#This Row],[field of work]]="IT",Table2[[#This Row],[income]],0)</f>
        <v>0</v>
      </c>
      <c r="BQ384" s="5">
        <f ca="1">IF(Table2[[#This Row],[field of work]]="agriculture",Table2[[#This Row],[income]],0)</f>
        <v>0</v>
      </c>
      <c r="BR384" s="5">
        <f ca="1">IF(Table2[[#This Row],[field of work]]="contruction",Table2[[#This Row],[income]],0)</f>
        <v>0</v>
      </c>
      <c r="BS384" s="6">
        <f ca="1">IF(Table2[[#This Row],[field of work]]="genral work",Table2[[#This Row],[income]],0)</f>
        <v>0</v>
      </c>
      <c r="BU384" s="4">
        <f ca="1">IF(Table2[[#This Row],[value of debts]]&gt;Table2[[#This Row],[income]],1,0)</f>
        <v>1</v>
      </c>
      <c r="BV384" s="6"/>
      <c r="BX384" s="4">
        <f ca="1">IF(Table2[[#This Row],[Net worth of person]]&gt;$BY$6,Table2[[#This Row],[age]],0)</f>
        <v>35</v>
      </c>
      <c r="BY384" s="6"/>
    </row>
    <row r="385" spans="2:77" x14ac:dyDescent="0.3">
      <c r="B385">
        <f t="shared" ca="1" si="124"/>
        <v>1</v>
      </c>
      <c r="C385" t="str">
        <f t="shared" ca="1" si="123"/>
        <v>men</v>
      </c>
      <c r="D385">
        <f t="shared" ca="1" si="125"/>
        <v>35</v>
      </c>
      <c r="E385">
        <f t="shared" ca="1" si="126"/>
        <v>3</v>
      </c>
      <c r="F385" t="str">
        <f t="shared" ca="1" si="127"/>
        <v>teaching</v>
      </c>
      <c r="G385">
        <f t="shared" ca="1" si="128"/>
        <v>4</v>
      </c>
      <c r="H385">
        <f t="shared" ca="1" si="129"/>
        <v>0</v>
      </c>
      <c r="I385">
        <f t="shared" ca="1" si="130"/>
        <v>1</v>
      </c>
      <c r="J385">
        <f t="shared" ca="1" si="131"/>
        <v>3</v>
      </c>
      <c r="K385">
        <f t="shared" ca="1" si="132"/>
        <v>83562</v>
      </c>
      <c r="L385">
        <f t="shared" ca="1" si="133"/>
        <v>3</v>
      </c>
      <c r="M385" t="str">
        <f t="shared" ca="1" si="134"/>
        <v>Area 3</v>
      </c>
      <c r="N385">
        <f t="shared" ca="1" si="139"/>
        <v>334248</v>
      </c>
      <c r="O385">
        <f t="shared" ca="1" si="135"/>
        <v>146982.82704920808</v>
      </c>
      <c r="P385">
        <f t="shared" ca="1" si="140"/>
        <v>32011.007899687778</v>
      </c>
      <c r="Q385">
        <f t="shared" ca="1" si="136"/>
        <v>14779</v>
      </c>
      <c r="R385">
        <f t="shared" ca="1" si="141"/>
        <v>19269.018270987355</v>
      </c>
      <c r="S385">
        <f t="shared" ca="1" si="142"/>
        <v>78695.533562452081</v>
      </c>
      <c r="T385">
        <f t="shared" ca="1" si="143"/>
        <v>444954.54146213987</v>
      </c>
      <c r="U385">
        <f t="shared" ca="1" si="144"/>
        <v>181030.84532019543</v>
      </c>
      <c r="V385">
        <f t="shared" ca="1" si="145"/>
        <v>263923.69614194444</v>
      </c>
      <c r="X385" s="4">
        <f ca="1">IF(Table2[[#This Row],[Gnder]]="men",1,0)</f>
        <v>1</v>
      </c>
      <c r="Y385" s="5">
        <f ca="1">IF(Table2[[#This Row],[Gnder]]="women",1,0)</f>
        <v>0</v>
      </c>
      <c r="Z385" s="5"/>
      <c r="AA385" s="6"/>
      <c r="AB385" s="5"/>
      <c r="AC385" s="4">
        <f ca="1">IF(Table2[[#This Row],[field of work]]="teaching",1,0)</f>
        <v>1</v>
      </c>
      <c r="AD385" s="5">
        <f ca="1">IF(Table2[[#This Row],[field of work]]="health",1,0)</f>
        <v>0</v>
      </c>
      <c r="AE385" s="5">
        <f ca="1">IF(Table2[[#This Row],[field of work]]="IT",1,0)</f>
        <v>0</v>
      </c>
      <c r="AF385" s="5">
        <f ca="1">IF(Table2[[#This Row],[field of work]]="agriculture",1,0)</f>
        <v>0</v>
      </c>
      <c r="AG385" s="5">
        <f ca="1">IF(Table2[[#This Row],[field of work]]="contruction",1,0)</f>
        <v>0</v>
      </c>
      <c r="AH385" s="5">
        <f ca="1">IF(Table2[[#This Row],[field of work]]="genral work",1,0)</f>
        <v>0</v>
      </c>
      <c r="AI385" s="5"/>
      <c r="AJ385" s="5"/>
      <c r="AK385" s="5"/>
      <c r="AL385" s="5"/>
      <c r="AM385" s="5"/>
      <c r="AN385" s="6"/>
      <c r="AP385" s="16">
        <f t="shared" ca="1" si="137"/>
        <v>10670.335966562592</v>
      </c>
      <c r="AQ385" s="6"/>
      <c r="AR385" s="4">
        <f ca="1">IF(Table2[[#This Row],[Value of a person]]&gt;$AS$6,1,0)</f>
        <v>1</v>
      </c>
      <c r="AS385" s="5"/>
      <c r="AT385" s="5"/>
      <c r="AU385" s="6"/>
      <c r="AV385" s="23">
        <f ca="1">Table2[[#This Row],[Mortage left]]/Table2[[#This Row],[Value of house]]</f>
        <v>0.43974182956729158</v>
      </c>
      <c r="AW385" s="5">
        <f t="shared" ca="1" si="138"/>
        <v>0</v>
      </c>
      <c r="AX385" s="5"/>
      <c r="AY385" s="5"/>
      <c r="AZ385" s="4">
        <f ca="1">IF(Table2[[#This Row],[Area ]]="Area 1",Table2[[#This Row],[income]],0)</f>
        <v>0</v>
      </c>
      <c r="BA385" s="5">
        <f ca="1">IF(Table2[[#This Row],[Area ]]="Area 2",Table2[[#This Row],[income]],0)</f>
        <v>0</v>
      </c>
      <c r="BB385" s="5">
        <f ca="1">IF(Table2[[#This Row],[Area ]]="Area 3",Table2[[#This Row],[income]],0)</f>
        <v>83562</v>
      </c>
      <c r="BC385" s="5">
        <f ca="1">IF(Table2[[#This Row],[Area ]]="Area 4",Table2[[#This Row],[income]],0)</f>
        <v>0</v>
      </c>
      <c r="BD385" s="5">
        <f ca="1">IF(Table2[[#This Row],[Area ]]="Area 5",Table2[[#This Row],[income]],0)</f>
        <v>0</v>
      </c>
      <c r="BE385" s="5">
        <f ca="1">IF(Table2[[#This Row],[Area ]]="Area 6",Table2[[#This Row],[income]],0)</f>
        <v>0</v>
      </c>
      <c r="BF385" s="5">
        <f ca="1">IF(Table2[[#This Row],[Area ]]="Area 7",Table2[[#This Row],[income]],0)</f>
        <v>0</v>
      </c>
      <c r="BG385" s="5">
        <f ca="1">IF(Table2[[#This Row],[Area ]]="Area 8",Table2[[#This Row],[income]],0)</f>
        <v>0</v>
      </c>
      <c r="BH385" s="5">
        <f ca="1">IF(Table2[[#This Row],[Area ]]="Area 9",Table2[[#This Row],[income]],0)</f>
        <v>0</v>
      </c>
      <c r="BI385" s="5">
        <f ca="1">IF(Table2[[#This Row],[Area ]]="Area 10",Table2[[#This Row],[income]],0)</f>
        <v>0</v>
      </c>
      <c r="BJ385" s="5">
        <f ca="1">IF(Table2[[#This Row],[Area ]]="Area 6",Table2[[#This Row],[income]],0)</f>
        <v>0</v>
      </c>
      <c r="BK385" s="5">
        <f ca="1">IF(Table2[[#This Row],[Area ]]="Area 12",Table2[[#This Row],[income]],0)</f>
        <v>0</v>
      </c>
      <c r="BL385" s="5">
        <f ca="1">IF(Table2[[#This Row],[Area ]]="Area 13",Table2[[#This Row],[income]],0)</f>
        <v>0</v>
      </c>
      <c r="BM385" s="6">
        <f ca="1">IF(Table2[[#This Row],[Area ]]="Area 14",Table2[[#This Row],[income]],0)</f>
        <v>0</v>
      </c>
      <c r="BN385" s="4">
        <f ca="1">IF(Table2[[#This Row],[field of work]]="teaching",Table2[[#This Row],[income]],0)</f>
        <v>83562</v>
      </c>
      <c r="BO385" s="5">
        <f ca="1">IF(Table2[[#This Row],[field of work]]="health",Table2[[#This Row],[income]],0)</f>
        <v>0</v>
      </c>
      <c r="BP385" s="5">
        <f ca="1">IF(Table2[[#This Row],[field of work]]="IT",Table2[[#This Row],[income]],0)</f>
        <v>0</v>
      </c>
      <c r="BQ385" s="5">
        <f ca="1">IF(Table2[[#This Row],[field of work]]="agriculture",Table2[[#This Row],[income]],0)</f>
        <v>0</v>
      </c>
      <c r="BR385" s="5">
        <f ca="1">IF(Table2[[#This Row],[field of work]]="contruction",Table2[[#This Row],[income]],0)</f>
        <v>0</v>
      </c>
      <c r="BS385" s="6">
        <f ca="1">IF(Table2[[#This Row],[field of work]]="genral work",Table2[[#This Row],[income]],0)</f>
        <v>0</v>
      </c>
      <c r="BU385" s="4">
        <f ca="1">IF(Table2[[#This Row],[value of debts]]&gt;Table2[[#This Row],[income]],1,0)</f>
        <v>1</v>
      </c>
      <c r="BV385" s="6"/>
      <c r="BX385" s="4">
        <f ca="1">IF(Table2[[#This Row],[Net worth of person]]&gt;$BY$6,Table2[[#This Row],[age]],0)</f>
        <v>35</v>
      </c>
      <c r="BY385" s="6"/>
    </row>
    <row r="386" spans="2:77" x14ac:dyDescent="0.3">
      <c r="B386">
        <f t="shared" ca="1" si="124"/>
        <v>2</v>
      </c>
      <c r="C386" t="str">
        <f t="shared" ca="1" si="123"/>
        <v>women</v>
      </c>
      <c r="D386">
        <f t="shared" ca="1" si="125"/>
        <v>25</v>
      </c>
      <c r="E386">
        <f t="shared" ca="1" si="126"/>
        <v>5</v>
      </c>
      <c r="F386" t="str">
        <f t="shared" ca="1" si="127"/>
        <v>agriculture</v>
      </c>
      <c r="G386">
        <f t="shared" ca="1" si="128"/>
        <v>1</v>
      </c>
      <c r="H386">
        <f t="shared" ca="1" si="129"/>
        <v>0</v>
      </c>
      <c r="I386">
        <f t="shared" ca="1" si="130"/>
        <v>4</v>
      </c>
      <c r="J386">
        <f t="shared" ca="1" si="131"/>
        <v>3</v>
      </c>
      <c r="K386">
        <f t="shared" ca="1" si="132"/>
        <v>47644</v>
      </c>
      <c r="L386">
        <f t="shared" ca="1" si="133"/>
        <v>5</v>
      </c>
      <c r="M386" t="str">
        <f t="shared" ca="1" si="134"/>
        <v>Area 5</v>
      </c>
      <c r="N386">
        <f t="shared" ca="1" si="139"/>
        <v>142932</v>
      </c>
      <c r="O386">
        <f t="shared" ca="1" si="135"/>
        <v>57843.180517330955</v>
      </c>
      <c r="P386">
        <f t="shared" ca="1" si="140"/>
        <v>57529.450649083788</v>
      </c>
      <c r="Q386">
        <f t="shared" ca="1" si="136"/>
        <v>53858</v>
      </c>
      <c r="R386">
        <f t="shared" ca="1" si="141"/>
        <v>85823.836150397241</v>
      </c>
      <c r="S386">
        <f t="shared" ca="1" si="142"/>
        <v>30724.622291570791</v>
      </c>
      <c r="T386">
        <f t="shared" ca="1" si="143"/>
        <v>231186.07294065459</v>
      </c>
      <c r="U386">
        <f t="shared" ca="1" si="144"/>
        <v>197525.0166677282</v>
      </c>
      <c r="V386">
        <f t="shared" ca="1" si="145"/>
        <v>33661.056272926391</v>
      </c>
      <c r="X386" s="4">
        <f ca="1">IF(Table2[[#This Row],[Gnder]]="men",1,0)</f>
        <v>0</v>
      </c>
      <c r="Y386" s="5">
        <f ca="1">IF(Table2[[#This Row],[Gnder]]="women",1,0)</f>
        <v>1</v>
      </c>
      <c r="Z386" s="5"/>
      <c r="AA386" s="6"/>
      <c r="AB386" s="5"/>
      <c r="AC386" s="4">
        <f ca="1">IF(Table2[[#This Row],[field of work]]="teaching",1,0)</f>
        <v>0</v>
      </c>
      <c r="AD386" s="5">
        <f ca="1">IF(Table2[[#This Row],[field of work]]="health",1,0)</f>
        <v>0</v>
      </c>
      <c r="AE386" s="5">
        <f ca="1">IF(Table2[[#This Row],[field of work]]="IT",1,0)</f>
        <v>0</v>
      </c>
      <c r="AF386" s="5">
        <f ca="1">IF(Table2[[#This Row],[field of work]]="agriculture",1,0)</f>
        <v>1</v>
      </c>
      <c r="AG386" s="5">
        <f ca="1">IF(Table2[[#This Row],[field of work]]="contruction",1,0)</f>
        <v>0</v>
      </c>
      <c r="AH386" s="5">
        <f ca="1">IF(Table2[[#This Row],[field of work]]="genral work",1,0)</f>
        <v>0</v>
      </c>
      <c r="AI386" s="5"/>
      <c r="AJ386" s="5"/>
      <c r="AK386" s="5"/>
      <c r="AL386" s="5"/>
      <c r="AM386" s="5"/>
      <c r="AN386" s="6"/>
      <c r="AP386" s="16">
        <f t="shared" ca="1" si="137"/>
        <v>19176.483549694596</v>
      </c>
      <c r="AQ386" s="6"/>
      <c r="AR386" s="4">
        <f ca="1">IF(Table2[[#This Row],[Value of a person]]&gt;$AS$6,1,0)</f>
        <v>1</v>
      </c>
      <c r="AS386" s="5"/>
      <c r="AT386" s="5"/>
      <c r="AU386" s="6"/>
      <c r="AV386" s="23">
        <f ca="1">Table2[[#This Row],[Mortage left]]/Table2[[#This Row],[Value of house]]</f>
        <v>0.40469020595339711</v>
      </c>
      <c r="AW386" s="5">
        <f t="shared" ca="1" si="138"/>
        <v>0</v>
      </c>
      <c r="AX386" s="5"/>
      <c r="AY386" s="5"/>
      <c r="AZ386" s="4">
        <f ca="1">IF(Table2[[#This Row],[Area ]]="Area 1",Table2[[#This Row],[income]],0)</f>
        <v>0</v>
      </c>
      <c r="BA386" s="5">
        <f ca="1">IF(Table2[[#This Row],[Area ]]="Area 2",Table2[[#This Row],[income]],0)</f>
        <v>0</v>
      </c>
      <c r="BB386" s="5">
        <f ca="1">IF(Table2[[#This Row],[Area ]]="Area 3",Table2[[#This Row],[income]],0)</f>
        <v>0</v>
      </c>
      <c r="BC386" s="5">
        <f ca="1">IF(Table2[[#This Row],[Area ]]="Area 4",Table2[[#This Row],[income]],0)</f>
        <v>0</v>
      </c>
      <c r="BD386" s="5">
        <f ca="1">IF(Table2[[#This Row],[Area ]]="Area 5",Table2[[#This Row],[income]],0)</f>
        <v>47644</v>
      </c>
      <c r="BE386" s="5">
        <f ca="1">IF(Table2[[#This Row],[Area ]]="Area 6",Table2[[#This Row],[income]],0)</f>
        <v>0</v>
      </c>
      <c r="BF386" s="5">
        <f ca="1">IF(Table2[[#This Row],[Area ]]="Area 7",Table2[[#This Row],[income]],0)</f>
        <v>0</v>
      </c>
      <c r="BG386" s="5">
        <f ca="1">IF(Table2[[#This Row],[Area ]]="Area 8",Table2[[#This Row],[income]],0)</f>
        <v>0</v>
      </c>
      <c r="BH386" s="5">
        <f ca="1">IF(Table2[[#This Row],[Area ]]="Area 9",Table2[[#This Row],[income]],0)</f>
        <v>0</v>
      </c>
      <c r="BI386" s="5">
        <f ca="1">IF(Table2[[#This Row],[Area ]]="Area 10",Table2[[#This Row],[income]],0)</f>
        <v>0</v>
      </c>
      <c r="BJ386" s="5">
        <f ca="1">IF(Table2[[#This Row],[Area ]]="Area 6",Table2[[#This Row],[income]],0)</f>
        <v>0</v>
      </c>
      <c r="BK386" s="5">
        <f ca="1">IF(Table2[[#This Row],[Area ]]="Area 12",Table2[[#This Row],[income]],0)</f>
        <v>0</v>
      </c>
      <c r="BL386" s="5">
        <f ca="1">IF(Table2[[#This Row],[Area ]]="Area 13",Table2[[#This Row],[income]],0)</f>
        <v>0</v>
      </c>
      <c r="BM386" s="6">
        <f ca="1">IF(Table2[[#This Row],[Area ]]="Area 14",Table2[[#This Row],[income]],0)</f>
        <v>0</v>
      </c>
      <c r="BN386" s="4">
        <f ca="1">IF(Table2[[#This Row],[field of work]]="teaching",Table2[[#This Row],[income]],0)</f>
        <v>0</v>
      </c>
      <c r="BO386" s="5">
        <f ca="1">IF(Table2[[#This Row],[field of work]]="health",Table2[[#This Row],[income]],0)</f>
        <v>0</v>
      </c>
      <c r="BP386" s="5">
        <f ca="1">IF(Table2[[#This Row],[field of work]]="IT",Table2[[#This Row],[income]],0)</f>
        <v>0</v>
      </c>
      <c r="BQ386" s="5">
        <f ca="1">IF(Table2[[#This Row],[field of work]]="agriculture",Table2[[#This Row],[income]],0)</f>
        <v>47644</v>
      </c>
      <c r="BR386" s="5">
        <f ca="1">IF(Table2[[#This Row],[field of work]]="contruction",Table2[[#This Row],[income]],0)</f>
        <v>0</v>
      </c>
      <c r="BS386" s="6">
        <f ca="1">IF(Table2[[#This Row],[field of work]]="genral work",Table2[[#This Row],[income]],0)</f>
        <v>0</v>
      </c>
      <c r="BU386" s="4">
        <f ca="1">IF(Table2[[#This Row],[value of debts]]&gt;Table2[[#This Row],[income]],1,0)</f>
        <v>1</v>
      </c>
      <c r="BV386" s="6"/>
      <c r="BX386" s="4">
        <f ca="1">IF(Table2[[#This Row],[Net worth of person]]&gt;$BY$6,Table2[[#This Row],[age]],0)</f>
        <v>0</v>
      </c>
      <c r="BY386" s="6"/>
    </row>
    <row r="387" spans="2:77" x14ac:dyDescent="0.3">
      <c r="B387">
        <f t="shared" ca="1" si="124"/>
        <v>1</v>
      </c>
      <c r="C387" t="str">
        <f t="shared" ca="1" si="123"/>
        <v>men</v>
      </c>
      <c r="D387">
        <f t="shared" ca="1" si="125"/>
        <v>42</v>
      </c>
      <c r="E387">
        <f t="shared" ca="1" si="126"/>
        <v>5</v>
      </c>
      <c r="F387" t="str">
        <f t="shared" ca="1" si="127"/>
        <v>agriculture</v>
      </c>
      <c r="G387">
        <f t="shared" ca="1" si="128"/>
        <v>3</v>
      </c>
      <c r="H387">
        <f t="shared" ca="1" si="129"/>
        <v>0</v>
      </c>
      <c r="I387">
        <f t="shared" ca="1" si="130"/>
        <v>0</v>
      </c>
      <c r="J387">
        <f t="shared" ca="1" si="131"/>
        <v>1</v>
      </c>
      <c r="K387">
        <f t="shared" ca="1" si="132"/>
        <v>87342</v>
      </c>
      <c r="L387">
        <f t="shared" ca="1" si="133"/>
        <v>12</v>
      </c>
      <c r="M387" t="str">
        <f t="shared" ca="1" si="134"/>
        <v>Area 12</v>
      </c>
      <c r="N387">
        <f t="shared" ca="1" si="139"/>
        <v>349368</v>
      </c>
      <c r="O387">
        <f t="shared" ca="1" si="135"/>
        <v>57410.08045565401</v>
      </c>
      <c r="P387">
        <f t="shared" ca="1" si="140"/>
        <v>84833.344326618841</v>
      </c>
      <c r="Q387">
        <f t="shared" ca="1" si="136"/>
        <v>34808</v>
      </c>
      <c r="R387">
        <f t="shared" ca="1" si="141"/>
        <v>77647.437285023203</v>
      </c>
      <c r="S387">
        <f t="shared" ca="1" si="142"/>
        <v>53565.319664351424</v>
      </c>
      <c r="T387">
        <f t="shared" ca="1" si="143"/>
        <v>487766.66399097024</v>
      </c>
      <c r="U387">
        <f t="shared" ca="1" si="144"/>
        <v>169865.51774067723</v>
      </c>
      <c r="V387">
        <f t="shared" ca="1" si="145"/>
        <v>317901.14625029301</v>
      </c>
      <c r="X387" s="4">
        <f ca="1">IF(Table2[[#This Row],[Gnder]]="men",1,0)</f>
        <v>1</v>
      </c>
      <c r="Y387" s="5">
        <f ca="1">IF(Table2[[#This Row],[Gnder]]="women",1,0)</f>
        <v>0</v>
      </c>
      <c r="Z387" s="5"/>
      <c r="AA387" s="6"/>
      <c r="AB387" s="5"/>
      <c r="AC387" s="4">
        <f ca="1">IF(Table2[[#This Row],[field of work]]="teaching",1,0)</f>
        <v>0</v>
      </c>
      <c r="AD387" s="5">
        <f ca="1">IF(Table2[[#This Row],[field of work]]="health",1,0)</f>
        <v>0</v>
      </c>
      <c r="AE387" s="5">
        <f ca="1">IF(Table2[[#This Row],[field of work]]="IT",1,0)</f>
        <v>0</v>
      </c>
      <c r="AF387" s="5">
        <f ca="1">IF(Table2[[#This Row],[field of work]]="agriculture",1,0)</f>
        <v>1</v>
      </c>
      <c r="AG387" s="5">
        <f ca="1">IF(Table2[[#This Row],[field of work]]="contruction",1,0)</f>
        <v>0</v>
      </c>
      <c r="AH387" s="5">
        <f ca="1">IF(Table2[[#This Row],[field of work]]="genral work",1,0)</f>
        <v>0</v>
      </c>
      <c r="AI387" s="5"/>
      <c r="AJ387" s="5"/>
      <c r="AK387" s="5"/>
      <c r="AL387" s="5"/>
      <c r="AM387" s="5"/>
      <c r="AN387" s="6"/>
      <c r="AP387" s="16">
        <f t="shared" ca="1" si="137"/>
        <v>84833.344326618841</v>
      </c>
      <c r="AQ387" s="6"/>
      <c r="AR387" s="4">
        <f ca="1">IF(Table2[[#This Row],[Value of a person]]&gt;$AS$6,1,0)</f>
        <v>1</v>
      </c>
      <c r="AS387" s="5"/>
      <c r="AT387" s="5"/>
      <c r="AU387" s="6"/>
      <c r="AV387" s="23">
        <f ca="1">Table2[[#This Row],[Mortage left]]/Table2[[#This Row],[Value of house]]</f>
        <v>0.16432552625212959</v>
      </c>
      <c r="AW387" s="5">
        <f t="shared" ca="1" si="138"/>
        <v>1</v>
      </c>
      <c r="AX387" s="5"/>
      <c r="AY387" s="5"/>
      <c r="AZ387" s="4">
        <f ca="1">IF(Table2[[#This Row],[Area ]]="Area 1",Table2[[#This Row],[income]],0)</f>
        <v>0</v>
      </c>
      <c r="BA387" s="5">
        <f ca="1">IF(Table2[[#This Row],[Area ]]="Area 2",Table2[[#This Row],[income]],0)</f>
        <v>0</v>
      </c>
      <c r="BB387" s="5">
        <f ca="1">IF(Table2[[#This Row],[Area ]]="Area 3",Table2[[#This Row],[income]],0)</f>
        <v>0</v>
      </c>
      <c r="BC387" s="5">
        <f ca="1">IF(Table2[[#This Row],[Area ]]="Area 4",Table2[[#This Row],[income]],0)</f>
        <v>0</v>
      </c>
      <c r="BD387" s="5">
        <f ca="1">IF(Table2[[#This Row],[Area ]]="Area 5",Table2[[#This Row],[income]],0)</f>
        <v>0</v>
      </c>
      <c r="BE387" s="5">
        <f ca="1">IF(Table2[[#This Row],[Area ]]="Area 6",Table2[[#This Row],[income]],0)</f>
        <v>0</v>
      </c>
      <c r="BF387" s="5">
        <f ca="1">IF(Table2[[#This Row],[Area ]]="Area 7",Table2[[#This Row],[income]],0)</f>
        <v>0</v>
      </c>
      <c r="BG387" s="5">
        <f ca="1">IF(Table2[[#This Row],[Area ]]="Area 8",Table2[[#This Row],[income]],0)</f>
        <v>0</v>
      </c>
      <c r="BH387" s="5">
        <f ca="1">IF(Table2[[#This Row],[Area ]]="Area 9",Table2[[#This Row],[income]],0)</f>
        <v>0</v>
      </c>
      <c r="BI387" s="5">
        <f ca="1">IF(Table2[[#This Row],[Area ]]="Area 10",Table2[[#This Row],[income]],0)</f>
        <v>0</v>
      </c>
      <c r="BJ387" s="5">
        <f ca="1">IF(Table2[[#This Row],[Area ]]="Area 6",Table2[[#This Row],[income]],0)</f>
        <v>0</v>
      </c>
      <c r="BK387" s="5">
        <f ca="1">IF(Table2[[#This Row],[Area ]]="Area 12",Table2[[#This Row],[income]],0)</f>
        <v>87342</v>
      </c>
      <c r="BL387" s="5">
        <f ca="1">IF(Table2[[#This Row],[Area ]]="Area 13",Table2[[#This Row],[income]],0)</f>
        <v>0</v>
      </c>
      <c r="BM387" s="6">
        <f ca="1">IF(Table2[[#This Row],[Area ]]="Area 14",Table2[[#This Row],[income]],0)</f>
        <v>0</v>
      </c>
      <c r="BN387" s="4">
        <f ca="1">IF(Table2[[#This Row],[field of work]]="teaching",Table2[[#This Row],[income]],0)</f>
        <v>0</v>
      </c>
      <c r="BO387" s="5">
        <f ca="1">IF(Table2[[#This Row],[field of work]]="health",Table2[[#This Row],[income]],0)</f>
        <v>0</v>
      </c>
      <c r="BP387" s="5">
        <f ca="1">IF(Table2[[#This Row],[field of work]]="IT",Table2[[#This Row],[income]],0)</f>
        <v>0</v>
      </c>
      <c r="BQ387" s="5">
        <f ca="1">IF(Table2[[#This Row],[field of work]]="agriculture",Table2[[#This Row],[income]],0)</f>
        <v>87342</v>
      </c>
      <c r="BR387" s="5">
        <f ca="1">IF(Table2[[#This Row],[field of work]]="contruction",Table2[[#This Row],[income]],0)</f>
        <v>0</v>
      </c>
      <c r="BS387" s="6">
        <f ca="1">IF(Table2[[#This Row],[field of work]]="genral work",Table2[[#This Row],[income]],0)</f>
        <v>0</v>
      </c>
      <c r="BU387" s="4">
        <f ca="1">IF(Table2[[#This Row],[value of debts]]&gt;Table2[[#This Row],[income]],1,0)</f>
        <v>1</v>
      </c>
      <c r="BV387" s="6"/>
      <c r="BX387" s="4">
        <f ca="1">IF(Table2[[#This Row],[Net worth of person]]&gt;$BY$6,Table2[[#This Row],[age]],0)</f>
        <v>42</v>
      </c>
      <c r="BY387" s="6"/>
    </row>
    <row r="388" spans="2:77" x14ac:dyDescent="0.3">
      <c r="B388">
        <f t="shared" ca="1" si="124"/>
        <v>2</v>
      </c>
      <c r="C388" t="str">
        <f t="shared" ca="1" si="123"/>
        <v>women</v>
      </c>
      <c r="D388">
        <f t="shared" ca="1" si="125"/>
        <v>30</v>
      </c>
      <c r="E388">
        <f t="shared" ca="1" si="126"/>
        <v>2</v>
      </c>
      <c r="F388" t="str">
        <f t="shared" ca="1" si="127"/>
        <v>IT</v>
      </c>
      <c r="G388">
        <f t="shared" ca="1" si="128"/>
        <v>3</v>
      </c>
      <c r="H388">
        <f t="shared" ca="1" si="129"/>
        <v>0</v>
      </c>
      <c r="I388">
        <f t="shared" ca="1" si="130"/>
        <v>4</v>
      </c>
      <c r="J388">
        <f t="shared" ca="1" si="131"/>
        <v>1</v>
      </c>
      <c r="K388">
        <f t="shared" ca="1" si="132"/>
        <v>47266</v>
      </c>
      <c r="L388">
        <f t="shared" ca="1" si="133"/>
        <v>13</v>
      </c>
      <c r="M388" t="str">
        <f t="shared" ca="1" si="134"/>
        <v>Area 13</v>
      </c>
      <c r="N388">
        <f t="shared" ca="1" si="139"/>
        <v>141798</v>
      </c>
      <c r="O388">
        <f t="shared" ca="1" si="135"/>
        <v>32267.824546983255</v>
      </c>
      <c r="P388">
        <f t="shared" ca="1" si="140"/>
        <v>3190.330103301842</v>
      </c>
      <c r="Q388">
        <f t="shared" ca="1" si="136"/>
        <v>1059</v>
      </c>
      <c r="R388">
        <f t="shared" ca="1" si="141"/>
        <v>85103.603949133307</v>
      </c>
      <c r="S388">
        <f t="shared" ca="1" si="142"/>
        <v>70181.628865663137</v>
      </c>
      <c r="T388">
        <f t="shared" ca="1" si="143"/>
        <v>215169.95896896499</v>
      </c>
      <c r="U388">
        <f t="shared" ca="1" si="144"/>
        <v>118430.42849611657</v>
      </c>
      <c r="V388">
        <f t="shared" ca="1" si="145"/>
        <v>96739.530472848419</v>
      </c>
      <c r="X388" s="4">
        <f ca="1">IF(Table2[[#This Row],[Gnder]]="men",1,0)</f>
        <v>0</v>
      </c>
      <c r="Y388" s="5">
        <f ca="1">IF(Table2[[#This Row],[Gnder]]="women",1,0)</f>
        <v>1</v>
      </c>
      <c r="Z388" s="5"/>
      <c r="AA388" s="6"/>
      <c r="AB388" s="5"/>
      <c r="AC388" s="4">
        <f ca="1">IF(Table2[[#This Row],[field of work]]="teaching",1,0)</f>
        <v>0</v>
      </c>
      <c r="AD388" s="5">
        <f ca="1">IF(Table2[[#This Row],[field of work]]="health",1,0)</f>
        <v>0</v>
      </c>
      <c r="AE388" s="5">
        <f ca="1">IF(Table2[[#This Row],[field of work]]="IT",1,0)</f>
        <v>1</v>
      </c>
      <c r="AF388" s="5">
        <f ca="1">IF(Table2[[#This Row],[field of work]]="agriculture",1,0)</f>
        <v>0</v>
      </c>
      <c r="AG388" s="5">
        <f ca="1">IF(Table2[[#This Row],[field of work]]="contruction",1,0)</f>
        <v>0</v>
      </c>
      <c r="AH388" s="5">
        <f ca="1">IF(Table2[[#This Row],[field of work]]="genral work",1,0)</f>
        <v>0</v>
      </c>
      <c r="AI388" s="5"/>
      <c r="AJ388" s="5"/>
      <c r="AK388" s="5"/>
      <c r="AL388" s="5"/>
      <c r="AM388" s="5"/>
      <c r="AN388" s="6"/>
      <c r="AP388" s="16">
        <f t="shared" ca="1" si="137"/>
        <v>3190.330103301842</v>
      </c>
      <c r="AQ388" s="6"/>
      <c r="AR388" s="4">
        <f ca="1">IF(Table2[[#This Row],[Value of a person]]&gt;$AS$6,1,0)</f>
        <v>1</v>
      </c>
      <c r="AS388" s="5"/>
      <c r="AT388" s="5"/>
      <c r="AU388" s="6"/>
      <c r="AV388" s="23">
        <f ca="1">Table2[[#This Row],[Mortage left]]/Table2[[#This Row],[Value of house]]</f>
        <v>0.22756191587316643</v>
      </c>
      <c r="AW388" s="5">
        <f t="shared" ca="1" si="138"/>
        <v>1</v>
      </c>
      <c r="AX388" s="5"/>
      <c r="AY388" s="5"/>
      <c r="AZ388" s="4">
        <f ca="1">IF(Table2[[#This Row],[Area ]]="Area 1",Table2[[#This Row],[income]],0)</f>
        <v>0</v>
      </c>
      <c r="BA388" s="5">
        <f ca="1">IF(Table2[[#This Row],[Area ]]="Area 2",Table2[[#This Row],[income]],0)</f>
        <v>0</v>
      </c>
      <c r="BB388" s="5">
        <f ca="1">IF(Table2[[#This Row],[Area ]]="Area 3",Table2[[#This Row],[income]],0)</f>
        <v>0</v>
      </c>
      <c r="BC388" s="5">
        <f ca="1">IF(Table2[[#This Row],[Area ]]="Area 4",Table2[[#This Row],[income]],0)</f>
        <v>0</v>
      </c>
      <c r="BD388" s="5">
        <f ca="1">IF(Table2[[#This Row],[Area ]]="Area 5",Table2[[#This Row],[income]],0)</f>
        <v>0</v>
      </c>
      <c r="BE388" s="5">
        <f ca="1">IF(Table2[[#This Row],[Area ]]="Area 6",Table2[[#This Row],[income]],0)</f>
        <v>0</v>
      </c>
      <c r="BF388" s="5">
        <f ca="1">IF(Table2[[#This Row],[Area ]]="Area 7",Table2[[#This Row],[income]],0)</f>
        <v>0</v>
      </c>
      <c r="BG388" s="5">
        <f ca="1">IF(Table2[[#This Row],[Area ]]="Area 8",Table2[[#This Row],[income]],0)</f>
        <v>0</v>
      </c>
      <c r="BH388" s="5">
        <f ca="1">IF(Table2[[#This Row],[Area ]]="Area 9",Table2[[#This Row],[income]],0)</f>
        <v>0</v>
      </c>
      <c r="BI388" s="5">
        <f ca="1">IF(Table2[[#This Row],[Area ]]="Area 10",Table2[[#This Row],[income]],0)</f>
        <v>0</v>
      </c>
      <c r="BJ388" s="5">
        <f ca="1">IF(Table2[[#This Row],[Area ]]="Area 6",Table2[[#This Row],[income]],0)</f>
        <v>0</v>
      </c>
      <c r="BK388" s="5">
        <f ca="1">IF(Table2[[#This Row],[Area ]]="Area 12",Table2[[#This Row],[income]],0)</f>
        <v>0</v>
      </c>
      <c r="BL388" s="5">
        <f ca="1">IF(Table2[[#This Row],[Area ]]="Area 13",Table2[[#This Row],[income]],0)</f>
        <v>47266</v>
      </c>
      <c r="BM388" s="6">
        <f ca="1">IF(Table2[[#This Row],[Area ]]="Area 14",Table2[[#This Row],[income]],0)</f>
        <v>0</v>
      </c>
      <c r="BN388" s="4">
        <f ca="1">IF(Table2[[#This Row],[field of work]]="teaching",Table2[[#This Row],[income]],0)</f>
        <v>0</v>
      </c>
      <c r="BO388" s="5">
        <f ca="1">IF(Table2[[#This Row],[field of work]]="health",Table2[[#This Row],[income]],0)</f>
        <v>0</v>
      </c>
      <c r="BP388" s="5">
        <f ca="1">IF(Table2[[#This Row],[field of work]]="IT",Table2[[#This Row],[income]],0)</f>
        <v>47266</v>
      </c>
      <c r="BQ388" s="5">
        <f ca="1">IF(Table2[[#This Row],[field of work]]="agriculture",Table2[[#This Row],[income]],0)</f>
        <v>0</v>
      </c>
      <c r="BR388" s="5">
        <f ca="1">IF(Table2[[#This Row],[field of work]]="contruction",Table2[[#This Row],[income]],0)</f>
        <v>0</v>
      </c>
      <c r="BS388" s="6">
        <f ca="1">IF(Table2[[#This Row],[field of work]]="genral work",Table2[[#This Row],[income]],0)</f>
        <v>0</v>
      </c>
      <c r="BU388" s="4">
        <f ca="1">IF(Table2[[#This Row],[value of debts]]&gt;Table2[[#This Row],[income]],1,0)</f>
        <v>1</v>
      </c>
      <c r="BV388" s="6"/>
      <c r="BX388" s="4">
        <f ca="1">IF(Table2[[#This Row],[Net worth of person]]&gt;$BY$6,Table2[[#This Row],[age]],0)</f>
        <v>0</v>
      </c>
      <c r="BY388" s="6"/>
    </row>
    <row r="389" spans="2:77" x14ac:dyDescent="0.3">
      <c r="B389">
        <f t="shared" ca="1" si="124"/>
        <v>1</v>
      </c>
      <c r="C389" t="str">
        <f t="shared" ca="1" si="123"/>
        <v>men</v>
      </c>
      <c r="D389">
        <f t="shared" ca="1" si="125"/>
        <v>36</v>
      </c>
      <c r="E389">
        <f t="shared" ca="1" si="126"/>
        <v>2</v>
      </c>
      <c r="F389" t="str">
        <f t="shared" ca="1" si="127"/>
        <v>IT</v>
      </c>
      <c r="G389">
        <f t="shared" ca="1" si="128"/>
        <v>3</v>
      </c>
      <c r="H389">
        <f t="shared" ca="1" si="129"/>
        <v>0</v>
      </c>
      <c r="I389">
        <f t="shared" ca="1" si="130"/>
        <v>1</v>
      </c>
      <c r="J389">
        <f t="shared" ca="1" si="131"/>
        <v>2</v>
      </c>
      <c r="K389">
        <f t="shared" ca="1" si="132"/>
        <v>42243</v>
      </c>
      <c r="L389">
        <f t="shared" ca="1" si="133"/>
        <v>4</v>
      </c>
      <c r="M389" t="str">
        <f t="shared" ca="1" si="134"/>
        <v>Area 4</v>
      </c>
      <c r="N389">
        <f t="shared" ca="1" si="139"/>
        <v>126729</v>
      </c>
      <c r="O389">
        <f t="shared" ca="1" si="135"/>
        <v>60948.171737769888</v>
      </c>
      <c r="P389">
        <f t="shared" ca="1" si="140"/>
        <v>14419.200893755426</v>
      </c>
      <c r="Q389">
        <f t="shared" ca="1" si="136"/>
        <v>2864</v>
      </c>
      <c r="R389">
        <f t="shared" ca="1" si="141"/>
        <v>47503.565696906262</v>
      </c>
      <c r="S389">
        <f t="shared" ca="1" si="142"/>
        <v>27076.527886501593</v>
      </c>
      <c r="T389">
        <f t="shared" ca="1" si="143"/>
        <v>168224.72878025702</v>
      </c>
      <c r="U389">
        <f t="shared" ca="1" si="144"/>
        <v>111315.73743467615</v>
      </c>
      <c r="V389">
        <f t="shared" ca="1" si="145"/>
        <v>56908.991345580871</v>
      </c>
      <c r="X389" s="4">
        <f ca="1">IF(Table2[[#This Row],[Gnder]]="men",1,0)</f>
        <v>1</v>
      </c>
      <c r="Y389" s="5">
        <f ca="1">IF(Table2[[#This Row],[Gnder]]="women",1,0)</f>
        <v>0</v>
      </c>
      <c r="Z389" s="5"/>
      <c r="AA389" s="6"/>
      <c r="AB389" s="5"/>
      <c r="AC389" s="4">
        <f ca="1">IF(Table2[[#This Row],[field of work]]="teaching",1,0)</f>
        <v>0</v>
      </c>
      <c r="AD389" s="5">
        <f ca="1">IF(Table2[[#This Row],[field of work]]="health",1,0)</f>
        <v>0</v>
      </c>
      <c r="AE389" s="5">
        <f ca="1">IF(Table2[[#This Row],[field of work]]="IT",1,0)</f>
        <v>1</v>
      </c>
      <c r="AF389" s="5">
        <f ca="1">IF(Table2[[#This Row],[field of work]]="agriculture",1,0)</f>
        <v>0</v>
      </c>
      <c r="AG389" s="5">
        <f ca="1">IF(Table2[[#This Row],[field of work]]="contruction",1,0)</f>
        <v>0</v>
      </c>
      <c r="AH389" s="5">
        <f ca="1">IF(Table2[[#This Row],[field of work]]="genral work",1,0)</f>
        <v>0</v>
      </c>
      <c r="AI389" s="5"/>
      <c r="AJ389" s="5"/>
      <c r="AK389" s="5"/>
      <c r="AL389" s="5"/>
      <c r="AM389" s="5"/>
      <c r="AN389" s="6"/>
      <c r="AP389" s="16">
        <f t="shared" ca="1" si="137"/>
        <v>7209.6004468777128</v>
      </c>
      <c r="AQ389" s="6"/>
      <c r="AR389" s="4">
        <f ca="1">IF(Table2[[#This Row],[Value of a person]]&gt;$AS$6,1,0)</f>
        <v>1</v>
      </c>
      <c r="AS389" s="5"/>
      <c r="AT389" s="5"/>
      <c r="AU389" s="6"/>
      <c r="AV389" s="23">
        <f ca="1">Table2[[#This Row],[Mortage left]]/Table2[[#This Row],[Value of house]]</f>
        <v>0.4809331071638685</v>
      </c>
      <c r="AW389" s="5">
        <f t="shared" ca="1" si="138"/>
        <v>0</v>
      </c>
      <c r="AX389" s="5"/>
      <c r="AY389" s="5"/>
      <c r="AZ389" s="4">
        <f ca="1">IF(Table2[[#This Row],[Area ]]="Area 1",Table2[[#This Row],[income]],0)</f>
        <v>0</v>
      </c>
      <c r="BA389" s="5">
        <f ca="1">IF(Table2[[#This Row],[Area ]]="Area 2",Table2[[#This Row],[income]],0)</f>
        <v>0</v>
      </c>
      <c r="BB389" s="5">
        <f ca="1">IF(Table2[[#This Row],[Area ]]="Area 3",Table2[[#This Row],[income]],0)</f>
        <v>0</v>
      </c>
      <c r="BC389" s="5">
        <f ca="1">IF(Table2[[#This Row],[Area ]]="Area 4",Table2[[#This Row],[income]],0)</f>
        <v>42243</v>
      </c>
      <c r="BD389" s="5">
        <f ca="1">IF(Table2[[#This Row],[Area ]]="Area 5",Table2[[#This Row],[income]],0)</f>
        <v>0</v>
      </c>
      <c r="BE389" s="5">
        <f ca="1">IF(Table2[[#This Row],[Area ]]="Area 6",Table2[[#This Row],[income]],0)</f>
        <v>0</v>
      </c>
      <c r="BF389" s="5">
        <f ca="1">IF(Table2[[#This Row],[Area ]]="Area 7",Table2[[#This Row],[income]],0)</f>
        <v>0</v>
      </c>
      <c r="BG389" s="5">
        <f ca="1">IF(Table2[[#This Row],[Area ]]="Area 8",Table2[[#This Row],[income]],0)</f>
        <v>0</v>
      </c>
      <c r="BH389" s="5">
        <f ca="1">IF(Table2[[#This Row],[Area ]]="Area 9",Table2[[#This Row],[income]],0)</f>
        <v>0</v>
      </c>
      <c r="BI389" s="5">
        <f ca="1">IF(Table2[[#This Row],[Area ]]="Area 10",Table2[[#This Row],[income]],0)</f>
        <v>0</v>
      </c>
      <c r="BJ389" s="5">
        <f ca="1">IF(Table2[[#This Row],[Area ]]="Area 6",Table2[[#This Row],[income]],0)</f>
        <v>0</v>
      </c>
      <c r="BK389" s="5">
        <f ca="1">IF(Table2[[#This Row],[Area ]]="Area 12",Table2[[#This Row],[income]],0)</f>
        <v>0</v>
      </c>
      <c r="BL389" s="5">
        <f ca="1">IF(Table2[[#This Row],[Area ]]="Area 13",Table2[[#This Row],[income]],0)</f>
        <v>0</v>
      </c>
      <c r="BM389" s="6">
        <f ca="1">IF(Table2[[#This Row],[Area ]]="Area 14",Table2[[#This Row],[income]],0)</f>
        <v>0</v>
      </c>
      <c r="BN389" s="4">
        <f ca="1">IF(Table2[[#This Row],[field of work]]="teaching",Table2[[#This Row],[income]],0)</f>
        <v>0</v>
      </c>
      <c r="BO389" s="5">
        <f ca="1">IF(Table2[[#This Row],[field of work]]="health",Table2[[#This Row],[income]],0)</f>
        <v>0</v>
      </c>
      <c r="BP389" s="5">
        <f ca="1">IF(Table2[[#This Row],[field of work]]="IT",Table2[[#This Row],[income]],0)</f>
        <v>42243</v>
      </c>
      <c r="BQ389" s="5">
        <f ca="1">IF(Table2[[#This Row],[field of work]]="agriculture",Table2[[#This Row],[income]],0)</f>
        <v>0</v>
      </c>
      <c r="BR389" s="5">
        <f ca="1">IF(Table2[[#This Row],[field of work]]="contruction",Table2[[#This Row],[income]],0)</f>
        <v>0</v>
      </c>
      <c r="BS389" s="6">
        <f ca="1">IF(Table2[[#This Row],[field of work]]="genral work",Table2[[#This Row],[income]],0)</f>
        <v>0</v>
      </c>
      <c r="BU389" s="4">
        <f ca="1">IF(Table2[[#This Row],[value of debts]]&gt;Table2[[#This Row],[income]],1,0)</f>
        <v>1</v>
      </c>
      <c r="BV389" s="6"/>
      <c r="BX389" s="4">
        <f ca="1">IF(Table2[[#This Row],[Net worth of person]]&gt;$BY$6,Table2[[#This Row],[age]],0)</f>
        <v>0</v>
      </c>
      <c r="BY389" s="6"/>
    </row>
    <row r="390" spans="2:77" x14ac:dyDescent="0.3">
      <c r="B390">
        <f t="shared" ca="1" si="124"/>
        <v>1</v>
      </c>
      <c r="C390" t="str">
        <f t="shared" ca="1" si="123"/>
        <v>men</v>
      </c>
      <c r="D390">
        <f t="shared" ca="1" si="125"/>
        <v>40</v>
      </c>
      <c r="E390">
        <f t="shared" ca="1" si="126"/>
        <v>1</v>
      </c>
      <c r="F390" t="str">
        <f t="shared" ca="1" si="127"/>
        <v>health</v>
      </c>
      <c r="G390">
        <f t="shared" ca="1" si="128"/>
        <v>4</v>
      </c>
      <c r="H390">
        <f t="shared" ca="1" si="129"/>
        <v>0</v>
      </c>
      <c r="I390">
        <f t="shared" ca="1" si="130"/>
        <v>3</v>
      </c>
      <c r="J390">
        <f t="shared" ca="1" si="131"/>
        <v>1</v>
      </c>
      <c r="K390">
        <f t="shared" ca="1" si="132"/>
        <v>44667</v>
      </c>
      <c r="L390">
        <f t="shared" ca="1" si="133"/>
        <v>12</v>
      </c>
      <c r="M390" t="str">
        <f t="shared" ca="1" si="134"/>
        <v>Area 12</v>
      </c>
      <c r="N390">
        <f t="shared" ca="1" si="139"/>
        <v>268002</v>
      </c>
      <c r="O390">
        <f t="shared" ca="1" si="135"/>
        <v>22676.38841844018</v>
      </c>
      <c r="P390">
        <f t="shared" ca="1" si="140"/>
        <v>14577.05168677756</v>
      </c>
      <c r="Q390">
        <f t="shared" ca="1" si="136"/>
        <v>3627</v>
      </c>
      <c r="R390">
        <f t="shared" ca="1" si="141"/>
        <v>19956.40089578474</v>
      </c>
      <c r="S390">
        <f t="shared" ca="1" si="142"/>
        <v>11337.055310365373</v>
      </c>
      <c r="T390">
        <f t="shared" ca="1" si="143"/>
        <v>293916.10699714295</v>
      </c>
      <c r="U390">
        <f t="shared" ca="1" si="144"/>
        <v>46259.789314224923</v>
      </c>
      <c r="V390">
        <f t="shared" ca="1" si="145"/>
        <v>247656.31768291804</v>
      </c>
      <c r="X390" s="4">
        <f ca="1">IF(Table2[[#This Row],[Gnder]]="men",1,0)</f>
        <v>1</v>
      </c>
      <c r="Y390" s="5">
        <f ca="1">IF(Table2[[#This Row],[Gnder]]="women",1,0)</f>
        <v>0</v>
      </c>
      <c r="Z390" s="5"/>
      <c r="AA390" s="6"/>
      <c r="AB390" s="5"/>
      <c r="AC390" s="4">
        <f ca="1">IF(Table2[[#This Row],[field of work]]="teaching",1,0)</f>
        <v>0</v>
      </c>
      <c r="AD390" s="5">
        <f ca="1">IF(Table2[[#This Row],[field of work]]="health",1,0)</f>
        <v>1</v>
      </c>
      <c r="AE390" s="5">
        <f ca="1">IF(Table2[[#This Row],[field of work]]="IT",1,0)</f>
        <v>0</v>
      </c>
      <c r="AF390" s="5">
        <f ca="1">IF(Table2[[#This Row],[field of work]]="agriculture",1,0)</f>
        <v>0</v>
      </c>
      <c r="AG390" s="5">
        <f ca="1">IF(Table2[[#This Row],[field of work]]="contruction",1,0)</f>
        <v>0</v>
      </c>
      <c r="AH390" s="5">
        <f ca="1">IF(Table2[[#This Row],[field of work]]="genral work",1,0)</f>
        <v>0</v>
      </c>
      <c r="AI390" s="5"/>
      <c r="AJ390" s="5"/>
      <c r="AK390" s="5"/>
      <c r="AL390" s="5"/>
      <c r="AM390" s="5"/>
      <c r="AN390" s="6"/>
      <c r="AP390" s="16">
        <f t="shared" ca="1" si="137"/>
        <v>14577.05168677756</v>
      </c>
      <c r="AQ390" s="6"/>
      <c r="AR390" s="4">
        <f ca="1">IF(Table2[[#This Row],[Value of a person]]&gt;$AS$6,1,0)</f>
        <v>1</v>
      </c>
      <c r="AS390" s="5"/>
      <c r="AT390" s="5"/>
      <c r="AU390" s="6"/>
      <c r="AV390" s="23">
        <f ca="1">Table2[[#This Row],[Mortage left]]/Table2[[#This Row],[Value of house]]</f>
        <v>8.461275818255154E-2</v>
      </c>
      <c r="AW390" s="5">
        <f t="shared" ca="1" si="138"/>
        <v>1</v>
      </c>
      <c r="AX390" s="5"/>
      <c r="AY390" s="5"/>
      <c r="AZ390" s="4">
        <f ca="1">IF(Table2[[#This Row],[Area ]]="Area 1",Table2[[#This Row],[income]],0)</f>
        <v>0</v>
      </c>
      <c r="BA390" s="5">
        <f ca="1">IF(Table2[[#This Row],[Area ]]="Area 2",Table2[[#This Row],[income]],0)</f>
        <v>0</v>
      </c>
      <c r="BB390" s="5">
        <f ca="1">IF(Table2[[#This Row],[Area ]]="Area 3",Table2[[#This Row],[income]],0)</f>
        <v>0</v>
      </c>
      <c r="BC390" s="5">
        <f ca="1">IF(Table2[[#This Row],[Area ]]="Area 4",Table2[[#This Row],[income]],0)</f>
        <v>0</v>
      </c>
      <c r="BD390" s="5">
        <f ca="1">IF(Table2[[#This Row],[Area ]]="Area 5",Table2[[#This Row],[income]],0)</f>
        <v>0</v>
      </c>
      <c r="BE390" s="5">
        <f ca="1">IF(Table2[[#This Row],[Area ]]="Area 6",Table2[[#This Row],[income]],0)</f>
        <v>0</v>
      </c>
      <c r="BF390" s="5">
        <f ca="1">IF(Table2[[#This Row],[Area ]]="Area 7",Table2[[#This Row],[income]],0)</f>
        <v>0</v>
      </c>
      <c r="BG390" s="5">
        <f ca="1">IF(Table2[[#This Row],[Area ]]="Area 8",Table2[[#This Row],[income]],0)</f>
        <v>0</v>
      </c>
      <c r="BH390" s="5">
        <f ca="1">IF(Table2[[#This Row],[Area ]]="Area 9",Table2[[#This Row],[income]],0)</f>
        <v>0</v>
      </c>
      <c r="BI390" s="5">
        <f ca="1">IF(Table2[[#This Row],[Area ]]="Area 10",Table2[[#This Row],[income]],0)</f>
        <v>0</v>
      </c>
      <c r="BJ390" s="5">
        <f ca="1">IF(Table2[[#This Row],[Area ]]="Area 6",Table2[[#This Row],[income]],0)</f>
        <v>0</v>
      </c>
      <c r="BK390" s="5">
        <f ca="1">IF(Table2[[#This Row],[Area ]]="Area 12",Table2[[#This Row],[income]],0)</f>
        <v>44667</v>
      </c>
      <c r="BL390" s="5">
        <f ca="1">IF(Table2[[#This Row],[Area ]]="Area 13",Table2[[#This Row],[income]],0)</f>
        <v>0</v>
      </c>
      <c r="BM390" s="6">
        <f ca="1">IF(Table2[[#This Row],[Area ]]="Area 14",Table2[[#This Row],[income]],0)</f>
        <v>0</v>
      </c>
      <c r="BN390" s="4">
        <f ca="1">IF(Table2[[#This Row],[field of work]]="teaching",Table2[[#This Row],[income]],0)</f>
        <v>0</v>
      </c>
      <c r="BO390" s="5">
        <f ca="1">IF(Table2[[#This Row],[field of work]]="health",Table2[[#This Row],[income]],0)</f>
        <v>44667</v>
      </c>
      <c r="BP390" s="5">
        <f ca="1">IF(Table2[[#This Row],[field of work]]="IT",Table2[[#This Row],[income]],0)</f>
        <v>0</v>
      </c>
      <c r="BQ390" s="5">
        <f ca="1">IF(Table2[[#This Row],[field of work]]="agriculture",Table2[[#This Row],[income]],0)</f>
        <v>0</v>
      </c>
      <c r="BR390" s="5">
        <f ca="1">IF(Table2[[#This Row],[field of work]]="contruction",Table2[[#This Row],[income]],0)</f>
        <v>0</v>
      </c>
      <c r="BS390" s="6">
        <f ca="1">IF(Table2[[#This Row],[field of work]]="genral work",Table2[[#This Row],[income]],0)</f>
        <v>0</v>
      </c>
      <c r="BU390" s="4">
        <f ca="1">IF(Table2[[#This Row],[value of debts]]&gt;Table2[[#This Row],[income]],1,0)</f>
        <v>1</v>
      </c>
      <c r="BV390" s="6"/>
      <c r="BX390" s="4">
        <f ca="1">IF(Table2[[#This Row],[Net worth of person]]&gt;$BY$6,Table2[[#This Row],[age]],0)</f>
        <v>40</v>
      </c>
      <c r="BY390" s="6"/>
    </row>
    <row r="391" spans="2:77" x14ac:dyDescent="0.3">
      <c r="B391">
        <f t="shared" ca="1" si="124"/>
        <v>1</v>
      </c>
      <c r="C391" t="str">
        <f t="shared" ref="C391:C454" ca="1" si="146">IF(B391=1,"men","women")</f>
        <v>men</v>
      </c>
      <c r="D391">
        <f t="shared" ca="1" si="125"/>
        <v>34</v>
      </c>
      <c r="E391">
        <f t="shared" ca="1" si="126"/>
        <v>3</v>
      </c>
      <c r="F391" t="str">
        <f t="shared" ca="1" si="127"/>
        <v>teaching</v>
      </c>
      <c r="G391">
        <f t="shared" ca="1" si="128"/>
        <v>4</v>
      </c>
      <c r="H391">
        <f t="shared" ca="1" si="129"/>
        <v>0</v>
      </c>
      <c r="I391">
        <f t="shared" ca="1" si="130"/>
        <v>0</v>
      </c>
      <c r="J391">
        <f t="shared" ca="1" si="131"/>
        <v>3</v>
      </c>
      <c r="K391">
        <f t="shared" ca="1" si="132"/>
        <v>65563</v>
      </c>
      <c r="L391">
        <f t="shared" ca="1" si="133"/>
        <v>9</v>
      </c>
      <c r="M391" t="str">
        <f t="shared" ca="1" si="134"/>
        <v>Area 9</v>
      </c>
      <c r="N391">
        <f t="shared" ca="1" si="139"/>
        <v>196689</v>
      </c>
      <c r="O391">
        <f t="shared" ca="1" si="135"/>
        <v>102903.54733154793</v>
      </c>
      <c r="P391">
        <f t="shared" ca="1" si="140"/>
        <v>185257.40152730848</v>
      </c>
      <c r="Q391">
        <f t="shared" ca="1" si="136"/>
        <v>17523</v>
      </c>
      <c r="R391">
        <f t="shared" ca="1" si="141"/>
        <v>23602.123251632915</v>
      </c>
      <c r="S391">
        <f t="shared" ca="1" si="142"/>
        <v>46535.710149754115</v>
      </c>
      <c r="T391">
        <f t="shared" ca="1" si="143"/>
        <v>428482.11167706264</v>
      </c>
      <c r="U391">
        <f t="shared" ca="1" si="144"/>
        <v>144028.67058318085</v>
      </c>
      <c r="V391">
        <f t="shared" ca="1" si="145"/>
        <v>284453.44109388179</v>
      </c>
      <c r="X391" s="4">
        <f ca="1">IF(Table2[[#This Row],[Gnder]]="men",1,0)</f>
        <v>1</v>
      </c>
      <c r="Y391" s="5">
        <f ca="1">IF(Table2[[#This Row],[Gnder]]="women",1,0)</f>
        <v>0</v>
      </c>
      <c r="Z391" s="5"/>
      <c r="AA391" s="6"/>
      <c r="AB391" s="5"/>
      <c r="AC391" s="4">
        <f ca="1">IF(Table2[[#This Row],[field of work]]="teaching",1,0)</f>
        <v>1</v>
      </c>
      <c r="AD391" s="5">
        <f ca="1">IF(Table2[[#This Row],[field of work]]="health",1,0)</f>
        <v>0</v>
      </c>
      <c r="AE391" s="5">
        <f ca="1">IF(Table2[[#This Row],[field of work]]="IT",1,0)</f>
        <v>0</v>
      </c>
      <c r="AF391" s="5">
        <f ca="1">IF(Table2[[#This Row],[field of work]]="agriculture",1,0)</f>
        <v>0</v>
      </c>
      <c r="AG391" s="5">
        <f ca="1">IF(Table2[[#This Row],[field of work]]="contruction",1,0)</f>
        <v>0</v>
      </c>
      <c r="AH391" s="5">
        <f ca="1">IF(Table2[[#This Row],[field of work]]="genral work",1,0)</f>
        <v>0</v>
      </c>
      <c r="AI391" s="5"/>
      <c r="AJ391" s="5"/>
      <c r="AK391" s="5"/>
      <c r="AL391" s="5"/>
      <c r="AM391" s="5"/>
      <c r="AN391" s="6"/>
      <c r="AP391" s="16">
        <f t="shared" ca="1" si="137"/>
        <v>61752.467175769496</v>
      </c>
      <c r="AQ391" s="6"/>
      <c r="AR391" s="4">
        <f ca="1">IF(Table2[[#This Row],[Value of a person]]&gt;$AS$6,1,0)</f>
        <v>1</v>
      </c>
      <c r="AS391" s="5"/>
      <c r="AT391" s="5"/>
      <c r="AU391" s="6"/>
      <c r="AV391" s="23">
        <f ca="1">Table2[[#This Row],[Mortage left]]/Table2[[#This Row],[Value of house]]</f>
        <v>0.5231789644136069</v>
      </c>
      <c r="AW391" s="5">
        <f t="shared" ca="1" si="138"/>
        <v>0</v>
      </c>
      <c r="AX391" s="5"/>
      <c r="AY391" s="5"/>
      <c r="AZ391" s="4">
        <f ca="1">IF(Table2[[#This Row],[Area ]]="Area 1",Table2[[#This Row],[income]],0)</f>
        <v>0</v>
      </c>
      <c r="BA391" s="5">
        <f ca="1">IF(Table2[[#This Row],[Area ]]="Area 2",Table2[[#This Row],[income]],0)</f>
        <v>0</v>
      </c>
      <c r="BB391" s="5">
        <f ca="1">IF(Table2[[#This Row],[Area ]]="Area 3",Table2[[#This Row],[income]],0)</f>
        <v>0</v>
      </c>
      <c r="BC391" s="5">
        <f ca="1">IF(Table2[[#This Row],[Area ]]="Area 4",Table2[[#This Row],[income]],0)</f>
        <v>0</v>
      </c>
      <c r="BD391" s="5">
        <f ca="1">IF(Table2[[#This Row],[Area ]]="Area 5",Table2[[#This Row],[income]],0)</f>
        <v>0</v>
      </c>
      <c r="BE391" s="5">
        <f ca="1">IF(Table2[[#This Row],[Area ]]="Area 6",Table2[[#This Row],[income]],0)</f>
        <v>0</v>
      </c>
      <c r="BF391" s="5">
        <f ca="1">IF(Table2[[#This Row],[Area ]]="Area 7",Table2[[#This Row],[income]],0)</f>
        <v>0</v>
      </c>
      <c r="BG391" s="5">
        <f ca="1">IF(Table2[[#This Row],[Area ]]="Area 8",Table2[[#This Row],[income]],0)</f>
        <v>0</v>
      </c>
      <c r="BH391" s="5">
        <f ca="1">IF(Table2[[#This Row],[Area ]]="Area 9",Table2[[#This Row],[income]],0)</f>
        <v>65563</v>
      </c>
      <c r="BI391" s="5">
        <f ca="1">IF(Table2[[#This Row],[Area ]]="Area 10",Table2[[#This Row],[income]],0)</f>
        <v>0</v>
      </c>
      <c r="BJ391" s="5">
        <f ca="1">IF(Table2[[#This Row],[Area ]]="Area 6",Table2[[#This Row],[income]],0)</f>
        <v>0</v>
      </c>
      <c r="BK391" s="5">
        <f ca="1">IF(Table2[[#This Row],[Area ]]="Area 12",Table2[[#This Row],[income]],0)</f>
        <v>0</v>
      </c>
      <c r="BL391" s="5">
        <f ca="1">IF(Table2[[#This Row],[Area ]]="Area 13",Table2[[#This Row],[income]],0)</f>
        <v>0</v>
      </c>
      <c r="BM391" s="6">
        <f ca="1">IF(Table2[[#This Row],[Area ]]="Area 14",Table2[[#This Row],[income]],0)</f>
        <v>0</v>
      </c>
      <c r="BN391" s="4">
        <f ca="1">IF(Table2[[#This Row],[field of work]]="teaching",Table2[[#This Row],[income]],0)</f>
        <v>65563</v>
      </c>
      <c r="BO391" s="5">
        <f ca="1">IF(Table2[[#This Row],[field of work]]="health",Table2[[#This Row],[income]],0)</f>
        <v>0</v>
      </c>
      <c r="BP391" s="5">
        <f ca="1">IF(Table2[[#This Row],[field of work]]="IT",Table2[[#This Row],[income]],0)</f>
        <v>0</v>
      </c>
      <c r="BQ391" s="5">
        <f ca="1">IF(Table2[[#This Row],[field of work]]="agriculture",Table2[[#This Row],[income]],0)</f>
        <v>0</v>
      </c>
      <c r="BR391" s="5">
        <f ca="1">IF(Table2[[#This Row],[field of work]]="contruction",Table2[[#This Row],[income]],0)</f>
        <v>0</v>
      </c>
      <c r="BS391" s="6">
        <f ca="1">IF(Table2[[#This Row],[field of work]]="genral work",Table2[[#This Row],[income]],0)</f>
        <v>0</v>
      </c>
      <c r="BU391" s="4">
        <f ca="1">IF(Table2[[#This Row],[value of debts]]&gt;Table2[[#This Row],[income]],1,0)</f>
        <v>1</v>
      </c>
      <c r="BV391" s="6"/>
      <c r="BX391" s="4">
        <f ca="1">IF(Table2[[#This Row],[Net worth of person]]&gt;$BY$6,Table2[[#This Row],[age]],0)</f>
        <v>34</v>
      </c>
      <c r="BY391" s="6"/>
    </row>
    <row r="392" spans="2:77" x14ac:dyDescent="0.3">
      <c r="B392">
        <f t="shared" ref="B392:B455" ca="1" si="147">RANDBETWEEN(1,2)</f>
        <v>1</v>
      </c>
      <c r="C392" t="str">
        <f t="shared" ca="1" si="146"/>
        <v>men</v>
      </c>
      <c r="D392">
        <f t="shared" ref="D392:D455" ca="1" si="148">RANDBETWEEN(25,45)</f>
        <v>42</v>
      </c>
      <c r="E392">
        <f t="shared" ref="E392:E455" ca="1" si="149">RANDBETWEEN(1,6)</f>
        <v>4</v>
      </c>
      <c r="F392" t="str">
        <f t="shared" ref="F392:F455" ca="1" si="150">VLOOKUP(E392,$DH$8:$DI$13,2)</f>
        <v>genral work</v>
      </c>
      <c r="G392">
        <f t="shared" ref="G392:G455" ca="1" si="151">RANDBETWEEN(1,5)</f>
        <v>4</v>
      </c>
      <c r="H392">
        <f t="shared" ref="H392:H455" ca="1" si="152">VLOOKUP(G392,$DJ$8:$DL$12,2)</f>
        <v>0</v>
      </c>
      <c r="I392">
        <f t="shared" ref="I392:I455" ca="1" si="153">RANDBETWEEN(0,4)</f>
        <v>0</v>
      </c>
      <c r="J392">
        <f t="shared" ref="J392:J455" ca="1" si="154">RANDBETWEEN(1,3)</f>
        <v>2</v>
      </c>
      <c r="K392">
        <f t="shared" ref="K392:K455" ca="1" si="155">RANDBETWEEN(25000,90000)</f>
        <v>27450</v>
      </c>
      <c r="L392">
        <f t="shared" ref="L392:L455" ca="1" si="156">RANDBETWEEN(1,14)</f>
        <v>2</v>
      </c>
      <c r="M392" t="str">
        <f t="shared" ref="M392:M455" ca="1" si="157">VLOOKUP(L392,$DM$8:$DN$21,2)</f>
        <v>Area 2</v>
      </c>
      <c r="N392">
        <f t="shared" ca="1" si="139"/>
        <v>109800</v>
      </c>
      <c r="O392">
        <f t="shared" ref="O392:O455" ca="1" si="158">RAND()*N392</f>
        <v>15279.466184643579</v>
      </c>
      <c r="P392">
        <f t="shared" ca="1" si="140"/>
        <v>52626.197301499255</v>
      </c>
      <c r="Q392">
        <f t="shared" ref="Q392:Q455" ca="1" si="159">RANDBETWEEN(0,P392)</f>
        <v>20012</v>
      </c>
      <c r="R392">
        <f t="shared" ca="1" si="141"/>
        <v>8882.2611807979793</v>
      </c>
      <c r="S392">
        <f t="shared" ca="1" si="142"/>
        <v>9090.486493938497</v>
      </c>
      <c r="T392">
        <f t="shared" ca="1" si="143"/>
        <v>171516.68379543774</v>
      </c>
      <c r="U392">
        <f t="shared" ca="1" si="144"/>
        <v>44173.727365441555</v>
      </c>
      <c r="V392">
        <f t="shared" ca="1" si="145"/>
        <v>127342.95642999618</v>
      </c>
      <c r="X392" s="4">
        <f ca="1">IF(Table2[[#This Row],[Gnder]]="men",1,0)</f>
        <v>1</v>
      </c>
      <c r="Y392" s="5">
        <f ca="1">IF(Table2[[#This Row],[Gnder]]="women",1,0)</f>
        <v>0</v>
      </c>
      <c r="Z392" s="5"/>
      <c r="AA392" s="6"/>
      <c r="AB392" s="5"/>
      <c r="AC392" s="4">
        <f ca="1">IF(Table2[[#This Row],[field of work]]="teaching",1,0)</f>
        <v>0</v>
      </c>
      <c r="AD392" s="5">
        <f ca="1">IF(Table2[[#This Row],[field of work]]="health",1,0)</f>
        <v>0</v>
      </c>
      <c r="AE392" s="5">
        <f ca="1">IF(Table2[[#This Row],[field of work]]="IT",1,0)</f>
        <v>0</v>
      </c>
      <c r="AF392" s="5">
        <f ca="1">IF(Table2[[#This Row],[field of work]]="agriculture",1,0)</f>
        <v>0</v>
      </c>
      <c r="AG392" s="5">
        <f ca="1">IF(Table2[[#This Row],[field of work]]="contruction",1,0)</f>
        <v>0</v>
      </c>
      <c r="AH392" s="5">
        <f ca="1">IF(Table2[[#This Row],[field of work]]="genral work",1,0)</f>
        <v>1</v>
      </c>
      <c r="AI392" s="5"/>
      <c r="AJ392" s="5"/>
      <c r="AK392" s="5"/>
      <c r="AL392" s="5"/>
      <c r="AM392" s="5"/>
      <c r="AN392" s="6"/>
      <c r="AP392" s="16">
        <f t="shared" ref="AP392:AP455" ca="1" si="160">P392/J392</f>
        <v>26313.098650749627</v>
      </c>
      <c r="AQ392" s="6"/>
      <c r="AR392" s="4">
        <f ca="1">IF(Table2[[#This Row],[Value of a person]]&gt;$AS$6,1,0)</f>
        <v>1</v>
      </c>
      <c r="AS392" s="5"/>
      <c r="AT392" s="5"/>
      <c r="AU392" s="6"/>
      <c r="AV392" s="23">
        <f ca="1">Table2[[#This Row],[Mortage left]]/Table2[[#This Row],[Value of house]]</f>
        <v>0.1391572512262621</v>
      </c>
      <c r="AW392" s="5">
        <f t="shared" ref="AW392:AW455" ca="1" si="161">IF(AV392&lt;$AX$6,1,0)</f>
        <v>1</v>
      </c>
      <c r="AX392" s="5"/>
      <c r="AY392" s="5"/>
      <c r="AZ392" s="4">
        <f ca="1">IF(Table2[[#This Row],[Area ]]="Area 1",Table2[[#This Row],[income]],0)</f>
        <v>0</v>
      </c>
      <c r="BA392" s="5">
        <f ca="1">IF(Table2[[#This Row],[Area ]]="Area 2",Table2[[#This Row],[income]],0)</f>
        <v>27450</v>
      </c>
      <c r="BB392" s="5">
        <f ca="1">IF(Table2[[#This Row],[Area ]]="Area 3",Table2[[#This Row],[income]],0)</f>
        <v>0</v>
      </c>
      <c r="BC392" s="5">
        <f ca="1">IF(Table2[[#This Row],[Area ]]="Area 4",Table2[[#This Row],[income]],0)</f>
        <v>0</v>
      </c>
      <c r="BD392" s="5">
        <f ca="1">IF(Table2[[#This Row],[Area ]]="Area 5",Table2[[#This Row],[income]],0)</f>
        <v>0</v>
      </c>
      <c r="BE392" s="5">
        <f ca="1">IF(Table2[[#This Row],[Area ]]="Area 6",Table2[[#This Row],[income]],0)</f>
        <v>0</v>
      </c>
      <c r="BF392" s="5">
        <f ca="1">IF(Table2[[#This Row],[Area ]]="Area 7",Table2[[#This Row],[income]],0)</f>
        <v>0</v>
      </c>
      <c r="BG392" s="5">
        <f ca="1">IF(Table2[[#This Row],[Area ]]="Area 8",Table2[[#This Row],[income]],0)</f>
        <v>0</v>
      </c>
      <c r="BH392" s="5">
        <f ca="1">IF(Table2[[#This Row],[Area ]]="Area 9",Table2[[#This Row],[income]],0)</f>
        <v>0</v>
      </c>
      <c r="BI392" s="5">
        <f ca="1">IF(Table2[[#This Row],[Area ]]="Area 10",Table2[[#This Row],[income]],0)</f>
        <v>0</v>
      </c>
      <c r="BJ392" s="5">
        <f ca="1">IF(Table2[[#This Row],[Area ]]="Area 6",Table2[[#This Row],[income]],0)</f>
        <v>0</v>
      </c>
      <c r="BK392" s="5">
        <f ca="1">IF(Table2[[#This Row],[Area ]]="Area 12",Table2[[#This Row],[income]],0)</f>
        <v>0</v>
      </c>
      <c r="BL392" s="5">
        <f ca="1">IF(Table2[[#This Row],[Area ]]="Area 13",Table2[[#This Row],[income]],0)</f>
        <v>0</v>
      </c>
      <c r="BM392" s="6">
        <f ca="1">IF(Table2[[#This Row],[Area ]]="Area 14",Table2[[#This Row],[income]],0)</f>
        <v>0</v>
      </c>
      <c r="BN392" s="4">
        <f ca="1">IF(Table2[[#This Row],[field of work]]="teaching",Table2[[#This Row],[income]],0)</f>
        <v>0</v>
      </c>
      <c r="BO392" s="5">
        <f ca="1">IF(Table2[[#This Row],[field of work]]="health",Table2[[#This Row],[income]],0)</f>
        <v>0</v>
      </c>
      <c r="BP392" s="5">
        <f ca="1">IF(Table2[[#This Row],[field of work]]="IT",Table2[[#This Row],[income]],0)</f>
        <v>0</v>
      </c>
      <c r="BQ392" s="5">
        <f ca="1">IF(Table2[[#This Row],[field of work]]="agriculture",Table2[[#This Row],[income]],0)</f>
        <v>0</v>
      </c>
      <c r="BR392" s="5">
        <f ca="1">IF(Table2[[#This Row],[field of work]]="contruction",Table2[[#This Row],[income]],0)</f>
        <v>0</v>
      </c>
      <c r="BS392" s="6">
        <f ca="1">IF(Table2[[#This Row],[field of work]]="genral work",Table2[[#This Row],[income]],0)</f>
        <v>27450</v>
      </c>
      <c r="BU392" s="4">
        <f ca="1">IF(Table2[[#This Row],[value of debts]]&gt;Table2[[#This Row],[income]],1,0)</f>
        <v>1</v>
      </c>
      <c r="BV392" s="6"/>
      <c r="BX392" s="4">
        <f ca="1">IF(Table2[[#This Row],[Net worth of person]]&gt;$BY$6,Table2[[#This Row],[age]],0)</f>
        <v>42</v>
      </c>
      <c r="BY392" s="6"/>
    </row>
    <row r="393" spans="2:77" x14ac:dyDescent="0.3">
      <c r="B393">
        <f t="shared" ca="1" si="147"/>
        <v>2</v>
      </c>
      <c r="C393" t="str">
        <f t="shared" ca="1" si="146"/>
        <v>women</v>
      </c>
      <c r="D393">
        <f t="shared" ca="1" si="148"/>
        <v>43</v>
      </c>
      <c r="E393">
        <f t="shared" ca="1" si="149"/>
        <v>2</v>
      </c>
      <c r="F393" t="str">
        <f t="shared" ca="1" si="150"/>
        <v>IT</v>
      </c>
      <c r="G393">
        <f t="shared" ca="1" si="151"/>
        <v>1</v>
      </c>
      <c r="H393">
        <f t="shared" ca="1" si="152"/>
        <v>0</v>
      </c>
      <c r="I393">
        <f t="shared" ca="1" si="153"/>
        <v>1</v>
      </c>
      <c r="J393">
        <f t="shared" ca="1" si="154"/>
        <v>3</v>
      </c>
      <c r="K393">
        <f t="shared" ca="1" si="155"/>
        <v>65014</v>
      </c>
      <c r="L393">
        <f t="shared" ca="1" si="156"/>
        <v>4</v>
      </c>
      <c r="M393" t="str">
        <f t="shared" ca="1" si="157"/>
        <v>Area 4</v>
      </c>
      <c r="N393">
        <f t="shared" ca="1" si="139"/>
        <v>195042</v>
      </c>
      <c r="O393">
        <f t="shared" ca="1" si="158"/>
        <v>2525.7257219803237</v>
      </c>
      <c r="P393">
        <f t="shared" ca="1" si="140"/>
        <v>15998.302885671412</v>
      </c>
      <c r="Q393">
        <f t="shared" ca="1" si="159"/>
        <v>10894</v>
      </c>
      <c r="R393">
        <f t="shared" ca="1" si="141"/>
        <v>9352.2132225527075</v>
      </c>
      <c r="S393">
        <f t="shared" ca="1" si="142"/>
        <v>2691.0069005671721</v>
      </c>
      <c r="T393">
        <f t="shared" ca="1" si="143"/>
        <v>213731.30978623859</v>
      </c>
      <c r="U393">
        <f t="shared" ca="1" si="144"/>
        <v>22771.938944533031</v>
      </c>
      <c r="V393">
        <f t="shared" ca="1" si="145"/>
        <v>190959.37084170556</v>
      </c>
      <c r="X393" s="4">
        <f ca="1">IF(Table2[[#This Row],[Gnder]]="men",1,0)</f>
        <v>0</v>
      </c>
      <c r="Y393" s="5">
        <f ca="1">IF(Table2[[#This Row],[Gnder]]="women",1,0)</f>
        <v>1</v>
      </c>
      <c r="Z393" s="5"/>
      <c r="AA393" s="6"/>
      <c r="AB393" s="5"/>
      <c r="AC393" s="4">
        <f ca="1">IF(Table2[[#This Row],[field of work]]="teaching",1,0)</f>
        <v>0</v>
      </c>
      <c r="AD393" s="5">
        <f ca="1">IF(Table2[[#This Row],[field of work]]="health",1,0)</f>
        <v>0</v>
      </c>
      <c r="AE393" s="5">
        <f ca="1">IF(Table2[[#This Row],[field of work]]="IT",1,0)</f>
        <v>1</v>
      </c>
      <c r="AF393" s="5">
        <f ca="1">IF(Table2[[#This Row],[field of work]]="agriculture",1,0)</f>
        <v>0</v>
      </c>
      <c r="AG393" s="5">
        <f ca="1">IF(Table2[[#This Row],[field of work]]="contruction",1,0)</f>
        <v>0</v>
      </c>
      <c r="AH393" s="5">
        <f ca="1">IF(Table2[[#This Row],[field of work]]="genral work",1,0)</f>
        <v>0</v>
      </c>
      <c r="AI393" s="5"/>
      <c r="AJ393" s="5"/>
      <c r="AK393" s="5"/>
      <c r="AL393" s="5"/>
      <c r="AM393" s="5"/>
      <c r="AN393" s="6"/>
      <c r="AP393" s="16">
        <f t="shared" ca="1" si="160"/>
        <v>5332.767628557137</v>
      </c>
      <c r="AQ393" s="6"/>
      <c r="AR393" s="4">
        <f ca="1">IF(Table2[[#This Row],[Value of a person]]&gt;$AS$6,1,0)</f>
        <v>1</v>
      </c>
      <c r="AS393" s="5"/>
      <c r="AT393" s="5"/>
      <c r="AU393" s="6"/>
      <c r="AV393" s="23">
        <f ca="1">Table2[[#This Row],[Mortage left]]/Table2[[#This Row],[Value of house]]</f>
        <v>1.2949650444418759E-2</v>
      </c>
      <c r="AW393" s="5">
        <f t="shared" ca="1" si="161"/>
        <v>1</v>
      </c>
      <c r="AX393" s="5"/>
      <c r="AY393" s="5"/>
      <c r="AZ393" s="4">
        <f ca="1">IF(Table2[[#This Row],[Area ]]="Area 1",Table2[[#This Row],[income]],0)</f>
        <v>0</v>
      </c>
      <c r="BA393" s="5">
        <f ca="1">IF(Table2[[#This Row],[Area ]]="Area 2",Table2[[#This Row],[income]],0)</f>
        <v>0</v>
      </c>
      <c r="BB393" s="5">
        <f ca="1">IF(Table2[[#This Row],[Area ]]="Area 3",Table2[[#This Row],[income]],0)</f>
        <v>0</v>
      </c>
      <c r="BC393" s="5">
        <f ca="1">IF(Table2[[#This Row],[Area ]]="Area 4",Table2[[#This Row],[income]],0)</f>
        <v>65014</v>
      </c>
      <c r="BD393" s="5">
        <f ca="1">IF(Table2[[#This Row],[Area ]]="Area 5",Table2[[#This Row],[income]],0)</f>
        <v>0</v>
      </c>
      <c r="BE393" s="5">
        <f ca="1">IF(Table2[[#This Row],[Area ]]="Area 6",Table2[[#This Row],[income]],0)</f>
        <v>0</v>
      </c>
      <c r="BF393" s="5">
        <f ca="1">IF(Table2[[#This Row],[Area ]]="Area 7",Table2[[#This Row],[income]],0)</f>
        <v>0</v>
      </c>
      <c r="BG393" s="5">
        <f ca="1">IF(Table2[[#This Row],[Area ]]="Area 8",Table2[[#This Row],[income]],0)</f>
        <v>0</v>
      </c>
      <c r="BH393" s="5">
        <f ca="1">IF(Table2[[#This Row],[Area ]]="Area 9",Table2[[#This Row],[income]],0)</f>
        <v>0</v>
      </c>
      <c r="BI393" s="5">
        <f ca="1">IF(Table2[[#This Row],[Area ]]="Area 10",Table2[[#This Row],[income]],0)</f>
        <v>0</v>
      </c>
      <c r="BJ393" s="5">
        <f ca="1">IF(Table2[[#This Row],[Area ]]="Area 6",Table2[[#This Row],[income]],0)</f>
        <v>0</v>
      </c>
      <c r="BK393" s="5">
        <f ca="1">IF(Table2[[#This Row],[Area ]]="Area 12",Table2[[#This Row],[income]],0)</f>
        <v>0</v>
      </c>
      <c r="BL393" s="5">
        <f ca="1">IF(Table2[[#This Row],[Area ]]="Area 13",Table2[[#This Row],[income]],0)</f>
        <v>0</v>
      </c>
      <c r="BM393" s="6">
        <f ca="1">IF(Table2[[#This Row],[Area ]]="Area 14",Table2[[#This Row],[income]],0)</f>
        <v>0</v>
      </c>
      <c r="BN393" s="4">
        <f ca="1">IF(Table2[[#This Row],[field of work]]="teaching",Table2[[#This Row],[income]],0)</f>
        <v>0</v>
      </c>
      <c r="BO393" s="5">
        <f ca="1">IF(Table2[[#This Row],[field of work]]="health",Table2[[#This Row],[income]],0)</f>
        <v>0</v>
      </c>
      <c r="BP393" s="5">
        <f ca="1">IF(Table2[[#This Row],[field of work]]="IT",Table2[[#This Row],[income]],0)</f>
        <v>65014</v>
      </c>
      <c r="BQ393" s="5">
        <f ca="1">IF(Table2[[#This Row],[field of work]]="agriculture",Table2[[#This Row],[income]],0)</f>
        <v>0</v>
      </c>
      <c r="BR393" s="5">
        <f ca="1">IF(Table2[[#This Row],[field of work]]="contruction",Table2[[#This Row],[income]],0)</f>
        <v>0</v>
      </c>
      <c r="BS393" s="6">
        <f ca="1">IF(Table2[[#This Row],[field of work]]="genral work",Table2[[#This Row],[income]],0)</f>
        <v>0</v>
      </c>
      <c r="BU393" s="4">
        <f ca="1">IF(Table2[[#This Row],[value of debts]]&gt;Table2[[#This Row],[income]],1,0)</f>
        <v>0</v>
      </c>
      <c r="BV393" s="6"/>
      <c r="BX393" s="4">
        <f ca="1">IF(Table2[[#This Row],[Net worth of person]]&gt;$BY$6,Table2[[#This Row],[age]],0)</f>
        <v>43</v>
      </c>
      <c r="BY393" s="6"/>
    </row>
    <row r="394" spans="2:77" x14ac:dyDescent="0.3">
      <c r="B394">
        <f t="shared" ca="1" si="147"/>
        <v>2</v>
      </c>
      <c r="C394" t="str">
        <f t="shared" ca="1" si="146"/>
        <v>women</v>
      </c>
      <c r="D394">
        <f t="shared" ca="1" si="148"/>
        <v>41</v>
      </c>
      <c r="E394">
        <f t="shared" ca="1" si="149"/>
        <v>3</v>
      </c>
      <c r="F394" t="str">
        <f t="shared" ca="1" si="150"/>
        <v>teaching</v>
      </c>
      <c r="G394">
        <f t="shared" ca="1" si="151"/>
        <v>3</v>
      </c>
      <c r="H394">
        <f t="shared" ca="1" si="152"/>
        <v>0</v>
      </c>
      <c r="I394">
        <f t="shared" ca="1" si="153"/>
        <v>4</v>
      </c>
      <c r="J394">
        <f t="shared" ca="1" si="154"/>
        <v>2</v>
      </c>
      <c r="K394">
        <f t="shared" ca="1" si="155"/>
        <v>77309</v>
      </c>
      <c r="L394">
        <f t="shared" ca="1" si="156"/>
        <v>10</v>
      </c>
      <c r="M394" t="str">
        <f t="shared" ca="1" si="157"/>
        <v>Area 10</v>
      </c>
      <c r="N394">
        <f t="shared" ca="1" si="139"/>
        <v>231927</v>
      </c>
      <c r="O394">
        <f t="shared" ca="1" si="158"/>
        <v>14798.511680434198</v>
      </c>
      <c r="P394">
        <f t="shared" ca="1" si="140"/>
        <v>136009.39712200098</v>
      </c>
      <c r="Q394">
        <f t="shared" ca="1" si="159"/>
        <v>66809</v>
      </c>
      <c r="R394">
        <f t="shared" ca="1" si="141"/>
        <v>94236.709951165642</v>
      </c>
      <c r="S394">
        <f t="shared" ca="1" si="142"/>
        <v>106199.09164134307</v>
      </c>
      <c r="T394">
        <f t="shared" ca="1" si="143"/>
        <v>474135.48876334407</v>
      </c>
      <c r="U394">
        <f t="shared" ca="1" si="144"/>
        <v>175844.22163159982</v>
      </c>
      <c r="V394">
        <f t="shared" ca="1" si="145"/>
        <v>298291.26713174424</v>
      </c>
      <c r="X394" s="4">
        <f ca="1">IF(Table2[[#This Row],[Gnder]]="men",1,0)</f>
        <v>0</v>
      </c>
      <c r="Y394" s="5">
        <f ca="1">IF(Table2[[#This Row],[Gnder]]="women",1,0)</f>
        <v>1</v>
      </c>
      <c r="Z394" s="5"/>
      <c r="AA394" s="6"/>
      <c r="AB394" s="5"/>
      <c r="AC394" s="4">
        <f ca="1">IF(Table2[[#This Row],[field of work]]="teaching",1,0)</f>
        <v>1</v>
      </c>
      <c r="AD394" s="5">
        <f ca="1">IF(Table2[[#This Row],[field of work]]="health",1,0)</f>
        <v>0</v>
      </c>
      <c r="AE394" s="5">
        <f ca="1">IF(Table2[[#This Row],[field of work]]="IT",1,0)</f>
        <v>0</v>
      </c>
      <c r="AF394" s="5">
        <f ca="1">IF(Table2[[#This Row],[field of work]]="agriculture",1,0)</f>
        <v>0</v>
      </c>
      <c r="AG394" s="5">
        <f ca="1">IF(Table2[[#This Row],[field of work]]="contruction",1,0)</f>
        <v>0</v>
      </c>
      <c r="AH394" s="5">
        <f ca="1">IF(Table2[[#This Row],[field of work]]="genral work",1,0)</f>
        <v>0</v>
      </c>
      <c r="AI394" s="5"/>
      <c r="AJ394" s="5"/>
      <c r="AK394" s="5"/>
      <c r="AL394" s="5"/>
      <c r="AM394" s="5"/>
      <c r="AN394" s="6"/>
      <c r="AP394" s="16">
        <f t="shared" ca="1" si="160"/>
        <v>68004.698561000492</v>
      </c>
      <c r="AQ394" s="6"/>
      <c r="AR394" s="4">
        <f ca="1">IF(Table2[[#This Row],[Value of a person]]&gt;$AS$6,1,0)</f>
        <v>1</v>
      </c>
      <c r="AS394" s="5"/>
      <c r="AT394" s="5"/>
      <c r="AU394" s="6"/>
      <c r="AV394" s="23">
        <f ca="1">Table2[[#This Row],[Mortage left]]/Table2[[#This Row],[Value of house]]</f>
        <v>6.3806765406503763E-2</v>
      </c>
      <c r="AW394" s="5">
        <f t="shared" ca="1" si="161"/>
        <v>1</v>
      </c>
      <c r="AX394" s="5"/>
      <c r="AY394" s="5"/>
      <c r="AZ394" s="4">
        <f ca="1">IF(Table2[[#This Row],[Area ]]="Area 1",Table2[[#This Row],[income]],0)</f>
        <v>0</v>
      </c>
      <c r="BA394" s="5">
        <f ca="1">IF(Table2[[#This Row],[Area ]]="Area 2",Table2[[#This Row],[income]],0)</f>
        <v>0</v>
      </c>
      <c r="BB394" s="5">
        <f ca="1">IF(Table2[[#This Row],[Area ]]="Area 3",Table2[[#This Row],[income]],0)</f>
        <v>0</v>
      </c>
      <c r="BC394" s="5">
        <f ca="1">IF(Table2[[#This Row],[Area ]]="Area 4",Table2[[#This Row],[income]],0)</f>
        <v>0</v>
      </c>
      <c r="BD394" s="5">
        <f ca="1">IF(Table2[[#This Row],[Area ]]="Area 5",Table2[[#This Row],[income]],0)</f>
        <v>0</v>
      </c>
      <c r="BE394" s="5">
        <f ca="1">IF(Table2[[#This Row],[Area ]]="Area 6",Table2[[#This Row],[income]],0)</f>
        <v>0</v>
      </c>
      <c r="BF394" s="5">
        <f ca="1">IF(Table2[[#This Row],[Area ]]="Area 7",Table2[[#This Row],[income]],0)</f>
        <v>0</v>
      </c>
      <c r="BG394" s="5">
        <f ca="1">IF(Table2[[#This Row],[Area ]]="Area 8",Table2[[#This Row],[income]],0)</f>
        <v>0</v>
      </c>
      <c r="BH394" s="5">
        <f ca="1">IF(Table2[[#This Row],[Area ]]="Area 9",Table2[[#This Row],[income]],0)</f>
        <v>0</v>
      </c>
      <c r="BI394" s="5">
        <f ca="1">IF(Table2[[#This Row],[Area ]]="Area 10",Table2[[#This Row],[income]],0)</f>
        <v>77309</v>
      </c>
      <c r="BJ394" s="5">
        <f ca="1">IF(Table2[[#This Row],[Area ]]="Area 6",Table2[[#This Row],[income]],0)</f>
        <v>0</v>
      </c>
      <c r="BK394" s="5">
        <f ca="1">IF(Table2[[#This Row],[Area ]]="Area 12",Table2[[#This Row],[income]],0)</f>
        <v>0</v>
      </c>
      <c r="BL394" s="5">
        <f ca="1">IF(Table2[[#This Row],[Area ]]="Area 13",Table2[[#This Row],[income]],0)</f>
        <v>0</v>
      </c>
      <c r="BM394" s="6">
        <f ca="1">IF(Table2[[#This Row],[Area ]]="Area 14",Table2[[#This Row],[income]],0)</f>
        <v>0</v>
      </c>
      <c r="BN394" s="4">
        <f ca="1">IF(Table2[[#This Row],[field of work]]="teaching",Table2[[#This Row],[income]],0)</f>
        <v>77309</v>
      </c>
      <c r="BO394" s="5">
        <f ca="1">IF(Table2[[#This Row],[field of work]]="health",Table2[[#This Row],[income]],0)</f>
        <v>0</v>
      </c>
      <c r="BP394" s="5">
        <f ca="1">IF(Table2[[#This Row],[field of work]]="IT",Table2[[#This Row],[income]],0)</f>
        <v>0</v>
      </c>
      <c r="BQ394" s="5">
        <f ca="1">IF(Table2[[#This Row],[field of work]]="agriculture",Table2[[#This Row],[income]],0)</f>
        <v>0</v>
      </c>
      <c r="BR394" s="5">
        <f ca="1">IF(Table2[[#This Row],[field of work]]="contruction",Table2[[#This Row],[income]],0)</f>
        <v>0</v>
      </c>
      <c r="BS394" s="6">
        <f ca="1">IF(Table2[[#This Row],[field of work]]="genral work",Table2[[#This Row],[income]],0)</f>
        <v>0</v>
      </c>
      <c r="BU394" s="4">
        <f ca="1">IF(Table2[[#This Row],[value of debts]]&gt;Table2[[#This Row],[income]],1,0)</f>
        <v>1</v>
      </c>
      <c r="BV394" s="6"/>
      <c r="BX394" s="4">
        <f ca="1">IF(Table2[[#This Row],[Net worth of person]]&gt;$BY$6,Table2[[#This Row],[age]],0)</f>
        <v>41</v>
      </c>
      <c r="BY394" s="6"/>
    </row>
    <row r="395" spans="2:77" x14ac:dyDescent="0.3">
      <c r="B395">
        <f t="shared" ca="1" si="147"/>
        <v>1</v>
      </c>
      <c r="C395" t="str">
        <f t="shared" ca="1" si="146"/>
        <v>men</v>
      </c>
      <c r="D395">
        <f t="shared" ca="1" si="148"/>
        <v>45</v>
      </c>
      <c r="E395">
        <f t="shared" ca="1" si="149"/>
        <v>3</v>
      </c>
      <c r="F395" t="str">
        <f t="shared" ca="1" si="150"/>
        <v>teaching</v>
      </c>
      <c r="G395">
        <f t="shared" ca="1" si="151"/>
        <v>4</v>
      </c>
      <c r="H395">
        <f t="shared" ca="1" si="152"/>
        <v>0</v>
      </c>
      <c r="I395">
        <f t="shared" ca="1" si="153"/>
        <v>4</v>
      </c>
      <c r="J395">
        <f t="shared" ca="1" si="154"/>
        <v>1</v>
      </c>
      <c r="K395">
        <f t="shared" ca="1" si="155"/>
        <v>44531</v>
      </c>
      <c r="L395">
        <f t="shared" ca="1" si="156"/>
        <v>2</v>
      </c>
      <c r="M395" t="str">
        <f t="shared" ca="1" si="157"/>
        <v>Area 2</v>
      </c>
      <c r="N395">
        <f t="shared" ca="1" si="139"/>
        <v>222655</v>
      </c>
      <c r="O395">
        <f t="shared" ca="1" si="158"/>
        <v>118457.06116140689</v>
      </c>
      <c r="P395">
        <f t="shared" ca="1" si="140"/>
        <v>5239.3112437651025</v>
      </c>
      <c r="Q395">
        <f t="shared" ca="1" si="159"/>
        <v>1845</v>
      </c>
      <c r="R395">
        <f t="shared" ca="1" si="141"/>
        <v>85915.819329125516</v>
      </c>
      <c r="S395">
        <f t="shared" ca="1" si="142"/>
        <v>35384.554249072695</v>
      </c>
      <c r="T395">
        <f t="shared" ca="1" si="143"/>
        <v>263278.86549283779</v>
      </c>
      <c r="U395">
        <f t="shared" ca="1" si="144"/>
        <v>206217.88049053241</v>
      </c>
      <c r="V395">
        <f t="shared" ca="1" si="145"/>
        <v>57060.985002305388</v>
      </c>
      <c r="X395" s="4">
        <f ca="1">IF(Table2[[#This Row],[Gnder]]="men",1,0)</f>
        <v>1</v>
      </c>
      <c r="Y395" s="5">
        <f ca="1">IF(Table2[[#This Row],[Gnder]]="women",1,0)</f>
        <v>0</v>
      </c>
      <c r="Z395" s="5"/>
      <c r="AA395" s="6"/>
      <c r="AB395" s="5"/>
      <c r="AC395" s="4">
        <f ca="1">IF(Table2[[#This Row],[field of work]]="teaching",1,0)</f>
        <v>1</v>
      </c>
      <c r="AD395" s="5">
        <f ca="1">IF(Table2[[#This Row],[field of work]]="health",1,0)</f>
        <v>0</v>
      </c>
      <c r="AE395" s="5">
        <f ca="1">IF(Table2[[#This Row],[field of work]]="IT",1,0)</f>
        <v>0</v>
      </c>
      <c r="AF395" s="5">
        <f ca="1">IF(Table2[[#This Row],[field of work]]="agriculture",1,0)</f>
        <v>0</v>
      </c>
      <c r="AG395" s="5">
        <f ca="1">IF(Table2[[#This Row],[field of work]]="contruction",1,0)</f>
        <v>0</v>
      </c>
      <c r="AH395" s="5">
        <f ca="1">IF(Table2[[#This Row],[field of work]]="genral work",1,0)</f>
        <v>0</v>
      </c>
      <c r="AI395" s="5"/>
      <c r="AJ395" s="5"/>
      <c r="AK395" s="5"/>
      <c r="AL395" s="5"/>
      <c r="AM395" s="5"/>
      <c r="AN395" s="6"/>
      <c r="AP395" s="16">
        <f t="shared" ca="1" si="160"/>
        <v>5239.3112437651025</v>
      </c>
      <c r="AQ395" s="6"/>
      <c r="AR395" s="4">
        <f ca="1">IF(Table2[[#This Row],[Value of a person]]&gt;$AS$6,1,0)</f>
        <v>1</v>
      </c>
      <c r="AS395" s="5"/>
      <c r="AT395" s="5"/>
      <c r="AU395" s="6"/>
      <c r="AV395" s="23">
        <f ca="1">Table2[[#This Row],[Mortage left]]/Table2[[#This Row],[Value of house]]</f>
        <v>0.53202066498127998</v>
      </c>
      <c r="AW395" s="5">
        <f t="shared" ca="1" si="161"/>
        <v>0</v>
      </c>
      <c r="AX395" s="5"/>
      <c r="AY395" s="5"/>
      <c r="AZ395" s="4">
        <f ca="1">IF(Table2[[#This Row],[Area ]]="Area 1",Table2[[#This Row],[income]],0)</f>
        <v>0</v>
      </c>
      <c r="BA395" s="5">
        <f ca="1">IF(Table2[[#This Row],[Area ]]="Area 2",Table2[[#This Row],[income]],0)</f>
        <v>44531</v>
      </c>
      <c r="BB395" s="5">
        <f ca="1">IF(Table2[[#This Row],[Area ]]="Area 3",Table2[[#This Row],[income]],0)</f>
        <v>0</v>
      </c>
      <c r="BC395" s="5">
        <f ca="1">IF(Table2[[#This Row],[Area ]]="Area 4",Table2[[#This Row],[income]],0)</f>
        <v>0</v>
      </c>
      <c r="BD395" s="5">
        <f ca="1">IF(Table2[[#This Row],[Area ]]="Area 5",Table2[[#This Row],[income]],0)</f>
        <v>0</v>
      </c>
      <c r="BE395" s="5">
        <f ca="1">IF(Table2[[#This Row],[Area ]]="Area 6",Table2[[#This Row],[income]],0)</f>
        <v>0</v>
      </c>
      <c r="BF395" s="5">
        <f ca="1">IF(Table2[[#This Row],[Area ]]="Area 7",Table2[[#This Row],[income]],0)</f>
        <v>0</v>
      </c>
      <c r="BG395" s="5">
        <f ca="1">IF(Table2[[#This Row],[Area ]]="Area 8",Table2[[#This Row],[income]],0)</f>
        <v>0</v>
      </c>
      <c r="BH395" s="5">
        <f ca="1">IF(Table2[[#This Row],[Area ]]="Area 9",Table2[[#This Row],[income]],0)</f>
        <v>0</v>
      </c>
      <c r="BI395" s="5">
        <f ca="1">IF(Table2[[#This Row],[Area ]]="Area 10",Table2[[#This Row],[income]],0)</f>
        <v>0</v>
      </c>
      <c r="BJ395" s="5">
        <f ca="1">IF(Table2[[#This Row],[Area ]]="Area 6",Table2[[#This Row],[income]],0)</f>
        <v>0</v>
      </c>
      <c r="BK395" s="5">
        <f ca="1">IF(Table2[[#This Row],[Area ]]="Area 12",Table2[[#This Row],[income]],0)</f>
        <v>0</v>
      </c>
      <c r="BL395" s="5">
        <f ca="1">IF(Table2[[#This Row],[Area ]]="Area 13",Table2[[#This Row],[income]],0)</f>
        <v>0</v>
      </c>
      <c r="BM395" s="6">
        <f ca="1">IF(Table2[[#This Row],[Area ]]="Area 14",Table2[[#This Row],[income]],0)</f>
        <v>0</v>
      </c>
      <c r="BN395" s="4">
        <f ca="1">IF(Table2[[#This Row],[field of work]]="teaching",Table2[[#This Row],[income]],0)</f>
        <v>44531</v>
      </c>
      <c r="BO395" s="5">
        <f ca="1">IF(Table2[[#This Row],[field of work]]="health",Table2[[#This Row],[income]],0)</f>
        <v>0</v>
      </c>
      <c r="BP395" s="5">
        <f ca="1">IF(Table2[[#This Row],[field of work]]="IT",Table2[[#This Row],[income]],0)</f>
        <v>0</v>
      </c>
      <c r="BQ395" s="5">
        <f ca="1">IF(Table2[[#This Row],[field of work]]="agriculture",Table2[[#This Row],[income]],0)</f>
        <v>0</v>
      </c>
      <c r="BR395" s="5">
        <f ca="1">IF(Table2[[#This Row],[field of work]]="contruction",Table2[[#This Row],[income]],0)</f>
        <v>0</v>
      </c>
      <c r="BS395" s="6">
        <f ca="1">IF(Table2[[#This Row],[field of work]]="genral work",Table2[[#This Row],[income]],0)</f>
        <v>0</v>
      </c>
      <c r="BU395" s="4">
        <f ca="1">IF(Table2[[#This Row],[value of debts]]&gt;Table2[[#This Row],[income]],1,0)</f>
        <v>1</v>
      </c>
      <c r="BV395" s="6"/>
      <c r="BX395" s="4">
        <f ca="1">IF(Table2[[#This Row],[Net worth of person]]&gt;$BY$6,Table2[[#This Row],[age]],0)</f>
        <v>0</v>
      </c>
      <c r="BY395" s="6"/>
    </row>
    <row r="396" spans="2:77" x14ac:dyDescent="0.3">
      <c r="B396">
        <f t="shared" ca="1" si="147"/>
        <v>2</v>
      </c>
      <c r="C396" t="str">
        <f t="shared" ca="1" si="146"/>
        <v>women</v>
      </c>
      <c r="D396">
        <f t="shared" ca="1" si="148"/>
        <v>45</v>
      </c>
      <c r="E396">
        <f t="shared" ca="1" si="149"/>
        <v>3</v>
      </c>
      <c r="F396" t="str">
        <f t="shared" ca="1" si="150"/>
        <v>teaching</v>
      </c>
      <c r="G396">
        <f t="shared" ca="1" si="151"/>
        <v>5</v>
      </c>
      <c r="H396">
        <f t="shared" ca="1" si="152"/>
        <v>0</v>
      </c>
      <c r="I396">
        <f t="shared" ca="1" si="153"/>
        <v>1</v>
      </c>
      <c r="J396">
        <f t="shared" ca="1" si="154"/>
        <v>3</v>
      </c>
      <c r="K396">
        <f t="shared" ca="1" si="155"/>
        <v>72977</v>
      </c>
      <c r="L396">
        <f t="shared" ca="1" si="156"/>
        <v>12</v>
      </c>
      <c r="M396" t="str">
        <f t="shared" ca="1" si="157"/>
        <v>Area 12</v>
      </c>
      <c r="N396">
        <f t="shared" ca="1" si="139"/>
        <v>218931</v>
      </c>
      <c r="O396">
        <f t="shared" ca="1" si="158"/>
        <v>109673.06564260191</v>
      </c>
      <c r="P396">
        <f t="shared" ca="1" si="140"/>
        <v>97005.39999246462</v>
      </c>
      <c r="Q396">
        <f t="shared" ca="1" si="159"/>
        <v>76185</v>
      </c>
      <c r="R396">
        <f t="shared" ca="1" si="141"/>
        <v>37261.265438807975</v>
      </c>
      <c r="S396">
        <f t="shared" ca="1" si="142"/>
        <v>84105.529523012534</v>
      </c>
      <c r="T396">
        <f t="shared" ca="1" si="143"/>
        <v>400041.92951547715</v>
      </c>
      <c r="U396">
        <f t="shared" ca="1" si="144"/>
        <v>223119.33108140991</v>
      </c>
      <c r="V396">
        <f t="shared" ca="1" si="145"/>
        <v>176922.59843406724</v>
      </c>
      <c r="X396" s="4">
        <f ca="1">IF(Table2[[#This Row],[Gnder]]="men",1,0)</f>
        <v>0</v>
      </c>
      <c r="Y396" s="5">
        <f ca="1">IF(Table2[[#This Row],[Gnder]]="women",1,0)</f>
        <v>1</v>
      </c>
      <c r="Z396" s="5"/>
      <c r="AA396" s="6"/>
      <c r="AB396" s="5"/>
      <c r="AC396" s="4">
        <f ca="1">IF(Table2[[#This Row],[field of work]]="teaching",1,0)</f>
        <v>1</v>
      </c>
      <c r="AD396" s="5">
        <f ca="1">IF(Table2[[#This Row],[field of work]]="health",1,0)</f>
        <v>0</v>
      </c>
      <c r="AE396" s="5">
        <f ca="1">IF(Table2[[#This Row],[field of work]]="IT",1,0)</f>
        <v>0</v>
      </c>
      <c r="AF396" s="5">
        <f ca="1">IF(Table2[[#This Row],[field of work]]="agriculture",1,0)</f>
        <v>0</v>
      </c>
      <c r="AG396" s="5">
        <f ca="1">IF(Table2[[#This Row],[field of work]]="contruction",1,0)</f>
        <v>0</v>
      </c>
      <c r="AH396" s="5">
        <f ca="1">IF(Table2[[#This Row],[field of work]]="genral work",1,0)</f>
        <v>0</v>
      </c>
      <c r="AI396" s="5"/>
      <c r="AJ396" s="5"/>
      <c r="AK396" s="5"/>
      <c r="AL396" s="5"/>
      <c r="AM396" s="5"/>
      <c r="AN396" s="6"/>
      <c r="AP396" s="16">
        <f t="shared" ca="1" si="160"/>
        <v>32335.13333082154</v>
      </c>
      <c r="AQ396" s="6"/>
      <c r="AR396" s="4">
        <f ca="1">IF(Table2[[#This Row],[Value of a person]]&gt;$AS$6,1,0)</f>
        <v>1</v>
      </c>
      <c r="AS396" s="5"/>
      <c r="AT396" s="5"/>
      <c r="AU396" s="6"/>
      <c r="AV396" s="23">
        <f ca="1">Table2[[#This Row],[Mortage left]]/Table2[[#This Row],[Value of house]]</f>
        <v>0.50094808703473659</v>
      </c>
      <c r="AW396" s="5">
        <f t="shared" ca="1" si="161"/>
        <v>0</v>
      </c>
      <c r="AX396" s="5"/>
      <c r="AY396" s="5"/>
      <c r="AZ396" s="4">
        <f ca="1">IF(Table2[[#This Row],[Area ]]="Area 1",Table2[[#This Row],[income]],0)</f>
        <v>0</v>
      </c>
      <c r="BA396" s="5">
        <f ca="1">IF(Table2[[#This Row],[Area ]]="Area 2",Table2[[#This Row],[income]],0)</f>
        <v>0</v>
      </c>
      <c r="BB396" s="5">
        <f ca="1">IF(Table2[[#This Row],[Area ]]="Area 3",Table2[[#This Row],[income]],0)</f>
        <v>0</v>
      </c>
      <c r="BC396" s="5">
        <f ca="1">IF(Table2[[#This Row],[Area ]]="Area 4",Table2[[#This Row],[income]],0)</f>
        <v>0</v>
      </c>
      <c r="BD396" s="5">
        <f ca="1">IF(Table2[[#This Row],[Area ]]="Area 5",Table2[[#This Row],[income]],0)</f>
        <v>0</v>
      </c>
      <c r="BE396" s="5">
        <f ca="1">IF(Table2[[#This Row],[Area ]]="Area 6",Table2[[#This Row],[income]],0)</f>
        <v>0</v>
      </c>
      <c r="BF396" s="5">
        <f ca="1">IF(Table2[[#This Row],[Area ]]="Area 7",Table2[[#This Row],[income]],0)</f>
        <v>0</v>
      </c>
      <c r="BG396" s="5">
        <f ca="1">IF(Table2[[#This Row],[Area ]]="Area 8",Table2[[#This Row],[income]],0)</f>
        <v>0</v>
      </c>
      <c r="BH396" s="5">
        <f ca="1">IF(Table2[[#This Row],[Area ]]="Area 9",Table2[[#This Row],[income]],0)</f>
        <v>0</v>
      </c>
      <c r="BI396" s="5">
        <f ca="1">IF(Table2[[#This Row],[Area ]]="Area 10",Table2[[#This Row],[income]],0)</f>
        <v>0</v>
      </c>
      <c r="BJ396" s="5">
        <f ca="1">IF(Table2[[#This Row],[Area ]]="Area 6",Table2[[#This Row],[income]],0)</f>
        <v>0</v>
      </c>
      <c r="BK396" s="5">
        <f ca="1">IF(Table2[[#This Row],[Area ]]="Area 12",Table2[[#This Row],[income]],0)</f>
        <v>72977</v>
      </c>
      <c r="BL396" s="5">
        <f ca="1">IF(Table2[[#This Row],[Area ]]="Area 13",Table2[[#This Row],[income]],0)</f>
        <v>0</v>
      </c>
      <c r="BM396" s="6">
        <f ca="1">IF(Table2[[#This Row],[Area ]]="Area 14",Table2[[#This Row],[income]],0)</f>
        <v>0</v>
      </c>
      <c r="BN396" s="4">
        <f ca="1">IF(Table2[[#This Row],[field of work]]="teaching",Table2[[#This Row],[income]],0)</f>
        <v>72977</v>
      </c>
      <c r="BO396" s="5">
        <f ca="1">IF(Table2[[#This Row],[field of work]]="health",Table2[[#This Row],[income]],0)</f>
        <v>0</v>
      </c>
      <c r="BP396" s="5">
        <f ca="1">IF(Table2[[#This Row],[field of work]]="IT",Table2[[#This Row],[income]],0)</f>
        <v>0</v>
      </c>
      <c r="BQ396" s="5">
        <f ca="1">IF(Table2[[#This Row],[field of work]]="agriculture",Table2[[#This Row],[income]],0)</f>
        <v>0</v>
      </c>
      <c r="BR396" s="5">
        <f ca="1">IF(Table2[[#This Row],[field of work]]="contruction",Table2[[#This Row],[income]],0)</f>
        <v>0</v>
      </c>
      <c r="BS396" s="6">
        <f ca="1">IF(Table2[[#This Row],[field of work]]="genral work",Table2[[#This Row],[income]],0)</f>
        <v>0</v>
      </c>
      <c r="BU396" s="4">
        <f ca="1">IF(Table2[[#This Row],[value of debts]]&gt;Table2[[#This Row],[income]],1,0)</f>
        <v>1</v>
      </c>
      <c r="BV396" s="6"/>
      <c r="BX396" s="4">
        <f ca="1">IF(Table2[[#This Row],[Net worth of person]]&gt;$BY$6,Table2[[#This Row],[age]],0)</f>
        <v>45</v>
      </c>
      <c r="BY396" s="6"/>
    </row>
    <row r="397" spans="2:77" x14ac:dyDescent="0.3">
      <c r="B397">
        <f t="shared" ca="1" si="147"/>
        <v>2</v>
      </c>
      <c r="C397" t="str">
        <f t="shared" ca="1" si="146"/>
        <v>women</v>
      </c>
      <c r="D397">
        <f t="shared" ca="1" si="148"/>
        <v>40</v>
      </c>
      <c r="E397">
        <f t="shared" ca="1" si="149"/>
        <v>3</v>
      </c>
      <c r="F397" t="str">
        <f t="shared" ca="1" si="150"/>
        <v>teaching</v>
      </c>
      <c r="G397">
        <f t="shared" ca="1" si="151"/>
        <v>3</v>
      </c>
      <c r="H397">
        <f t="shared" ca="1" si="152"/>
        <v>0</v>
      </c>
      <c r="I397">
        <f t="shared" ca="1" si="153"/>
        <v>0</v>
      </c>
      <c r="J397">
        <f t="shared" ca="1" si="154"/>
        <v>1</v>
      </c>
      <c r="K397">
        <f t="shared" ca="1" si="155"/>
        <v>25685</v>
      </c>
      <c r="L397">
        <f t="shared" ca="1" si="156"/>
        <v>11</v>
      </c>
      <c r="M397" t="str">
        <f t="shared" ca="1" si="157"/>
        <v>Area 11</v>
      </c>
      <c r="N397">
        <f t="shared" ca="1" si="139"/>
        <v>128425</v>
      </c>
      <c r="O397">
        <f t="shared" ca="1" si="158"/>
        <v>10899.116563129612</v>
      </c>
      <c r="P397">
        <f t="shared" ca="1" si="140"/>
        <v>19921.879369659884</v>
      </c>
      <c r="Q397">
        <f t="shared" ca="1" si="159"/>
        <v>11248</v>
      </c>
      <c r="R397">
        <f t="shared" ca="1" si="141"/>
        <v>51310.178115222436</v>
      </c>
      <c r="S397">
        <f t="shared" ca="1" si="142"/>
        <v>35209.913166866085</v>
      </c>
      <c r="T397">
        <f t="shared" ca="1" si="143"/>
        <v>183556.79253652596</v>
      </c>
      <c r="U397">
        <f t="shared" ca="1" si="144"/>
        <v>73457.294678352046</v>
      </c>
      <c r="V397">
        <f t="shared" ca="1" si="145"/>
        <v>110099.49785817391</v>
      </c>
      <c r="X397" s="4">
        <f ca="1">IF(Table2[[#This Row],[Gnder]]="men",1,0)</f>
        <v>0</v>
      </c>
      <c r="Y397" s="5">
        <f ca="1">IF(Table2[[#This Row],[Gnder]]="women",1,0)</f>
        <v>1</v>
      </c>
      <c r="Z397" s="5"/>
      <c r="AA397" s="6"/>
      <c r="AB397" s="5"/>
      <c r="AC397" s="4">
        <f ca="1">IF(Table2[[#This Row],[field of work]]="teaching",1,0)</f>
        <v>1</v>
      </c>
      <c r="AD397" s="5">
        <f ca="1">IF(Table2[[#This Row],[field of work]]="health",1,0)</f>
        <v>0</v>
      </c>
      <c r="AE397" s="5">
        <f ca="1">IF(Table2[[#This Row],[field of work]]="IT",1,0)</f>
        <v>0</v>
      </c>
      <c r="AF397" s="5">
        <f ca="1">IF(Table2[[#This Row],[field of work]]="agriculture",1,0)</f>
        <v>0</v>
      </c>
      <c r="AG397" s="5">
        <f ca="1">IF(Table2[[#This Row],[field of work]]="contruction",1,0)</f>
        <v>0</v>
      </c>
      <c r="AH397" s="5">
        <f ca="1">IF(Table2[[#This Row],[field of work]]="genral work",1,0)</f>
        <v>0</v>
      </c>
      <c r="AI397" s="5"/>
      <c r="AJ397" s="5"/>
      <c r="AK397" s="5"/>
      <c r="AL397" s="5"/>
      <c r="AM397" s="5"/>
      <c r="AN397" s="6"/>
      <c r="AP397" s="16">
        <f t="shared" ca="1" si="160"/>
        <v>19921.879369659884</v>
      </c>
      <c r="AQ397" s="6"/>
      <c r="AR397" s="4">
        <f ca="1">IF(Table2[[#This Row],[Value of a person]]&gt;$AS$6,1,0)</f>
        <v>1</v>
      </c>
      <c r="AS397" s="5"/>
      <c r="AT397" s="5"/>
      <c r="AU397" s="6"/>
      <c r="AV397" s="23">
        <f ca="1">Table2[[#This Row],[Mortage left]]/Table2[[#This Row],[Value of house]]</f>
        <v>8.4867561324739049E-2</v>
      </c>
      <c r="AW397" s="5">
        <f t="shared" ca="1" si="161"/>
        <v>1</v>
      </c>
      <c r="AX397" s="5"/>
      <c r="AY397" s="5"/>
      <c r="AZ397" s="4">
        <f ca="1">IF(Table2[[#This Row],[Area ]]="Area 1",Table2[[#This Row],[income]],0)</f>
        <v>0</v>
      </c>
      <c r="BA397" s="5">
        <f ca="1">IF(Table2[[#This Row],[Area ]]="Area 2",Table2[[#This Row],[income]],0)</f>
        <v>0</v>
      </c>
      <c r="BB397" s="5">
        <f ca="1">IF(Table2[[#This Row],[Area ]]="Area 3",Table2[[#This Row],[income]],0)</f>
        <v>0</v>
      </c>
      <c r="BC397" s="5">
        <f ca="1">IF(Table2[[#This Row],[Area ]]="Area 4",Table2[[#This Row],[income]],0)</f>
        <v>0</v>
      </c>
      <c r="BD397" s="5">
        <f ca="1">IF(Table2[[#This Row],[Area ]]="Area 5",Table2[[#This Row],[income]],0)</f>
        <v>0</v>
      </c>
      <c r="BE397" s="5">
        <f ca="1">IF(Table2[[#This Row],[Area ]]="Area 6",Table2[[#This Row],[income]],0)</f>
        <v>0</v>
      </c>
      <c r="BF397" s="5">
        <f ca="1">IF(Table2[[#This Row],[Area ]]="Area 7",Table2[[#This Row],[income]],0)</f>
        <v>0</v>
      </c>
      <c r="BG397" s="5">
        <f ca="1">IF(Table2[[#This Row],[Area ]]="Area 8",Table2[[#This Row],[income]],0)</f>
        <v>0</v>
      </c>
      <c r="BH397" s="5">
        <f ca="1">IF(Table2[[#This Row],[Area ]]="Area 9",Table2[[#This Row],[income]],0)</f>
        <v>0</v>
      </c>
      <c r="BI397" s="5">
        <f ca="1">IF(Table2[[#This Row],[Area ]]="Area 10",Table2[[#This Row],[income]],0)</f>
        <v>0</v>
      </c>
      <c r="BJ397" s="5">
        <f ca="1">IF(Table2[[#This Row],[Area ]]="Area 6",Table2[[#This Row],[income]],0)</f>
        <v>0</v>
      </c>
      <c r="BK397" s="5">
        <f ca="1">IF(Table2[[#This Row],[Area ]]="Area 12",Table2[[#This Row],[income]],0)</f>
        <v>0</v>
      </c>
      <c r="BL397" s="5">
        <f ca="1">IF(Table2[[#This Row],[Area ]]="Area 13",Table2[[#This Row],[income]],0)</f>
        <v>0</v>
      </c>
      <c r="BM397" s="6">
        <f ca="1">IF(Table2[[#This Row],[Area ]]="Area 14",Table2[[#This Row],[income]],0)</f>
        <v>0</v>
      </c>
      <c r="BN397" s="4">
        <f ca="1">IF(Table2[[#This Row],[field of work]]="teaching",Table2[[#This Row],[income]],0)</f>
        <v>25685</v>
      </c>
      <c r="BO397" s="5">
        <f ca="1">IF(Table2[[#This Row],[field of work]]="health",Table2[[#This Row],[income]],0)</f>
        <v>0</v>
      </c>
      <c r="BP397" s="5">
        <f ca="1">IF(Table2[[#This Row],[field of work]]="IT",Table2[[#This Row],[income]],0)</f>
        <v>0</v>
      </c>
      <c r="BQ397" s="5">
        <f ca="1">IF(Table2[[#This Row],[field of work]]="agriculture",Table2[[#This Row],[income]],0)</f>
        <v>0</v>
      </c>
      <c r="BR397" s="5">
        <f ca="1">IF(Table2[[#This Row],[field of work]]="contruction",Table2[[#This Row],[income]],0)</f>
        <v>0</v>
      </c>
      <c r="BS397" s="6">
        <f ca="1">IF(Table2[[#This Row],[field of work]]="genral work",Table2[[#This Row],[income]],0)</f>
        <v>0</v>
      </c>
      <c r="BU397" s="4">
        <f ca="1">IF(Table2[[#This Row],[value of debts]]&gt;Table2[[#This Row],[income]],1,0)</f>
        <v>1</v>
      </c>
      <c r="BV397" s="6"/>
      <c r="BX397" s="4">
        <f ca="1">IF(Table2[[#This Row],[Net worth of person]]&gt;$BY$6,Table2[[#This Row],[age]],0)</f>
        <v>40</v>
      </c>
      <c r="BY397" s="6"/>
    </row>
    <row r="398" spans="2:77" x14ac:dyDescent="0.3">
      <c r="B398">
        <f t="shared" ca="1" si="147"/>
        <v>1</v>
      </c>
      <c r="C398" t="str">
        <f t="shared" ca="1" si="146"/>
        <v>men</v>
      </c>
      <c r="D398">
        <f t="shared" ca="1" si="148"/>
        <v>25</v>
      </c>
      <c r="E398">
        <f t="shared" ca="1" si="149"/>
        <v>2</v>
      </c>
      <c r="F398" t="str">
        <f t="shared" ca="1" si="150"/>
        <v>IT</v>
      </c>
      <c r="G398">
        <f t="shared" ca="1" si="151"/>
        <v>5</v>
      </c>
      <c r="H398">
        <f t="shared" ca="1" si="152"/>
        <v>0</v>
      </c>
      <c r="I398">
        <f t="shared" ca="1" si="153"/>
        <v>2</v>
      </c>
      <c r="J398">
        <f t="shared" ca="1" si="154"/>
        <v>2</v>
      </c>
      <c r="K398">
        <f t="shared" ca="1" si="155"/>
        <v>83207</v>
      </c>
      <c r="L398">
        <f t="shared" ca="1" si="156"/>
        <v>10</v>
      </c>
      <c r="M398" t="str">
        <f t="shared" ca="1" si="157"/>
        <v>Area 10</v>
      </c>
      <c r="N398">
        <f t="shared" ca="1" si="139"/>
        <v>332828</v>
      </c>
      <c r="O398">
        <f t="shared" ca="1" si="158"/>
        <v>10883.750200654187</v>
      </c>
      <c r="P398">
        <f t="shared" ca="1" si="140"/>
        <v>95463.840960674963</v>
      </c>
      <c r="Q398">
        <f t="shared" ca="1" si="159"/>
        <v>40104</v>
      </c>
      <c r="R398">
        <f t="shared" ca="1" si="141"/>
        <v>153872.67603877172</v>
      </c>
      <c r="S398">
        <f t="shared" ca="1" si="142"/>
        <v>102363.19776154483</v>
      </c>
      <c r="T398">
        <f t="shared" ca="1" si="143"/>
        <v>530655.03872221976</v>
      </c>
      <c r="U398">
        <f t="shared" ca="1" si="144"/>
        <v>204860.4262394259</v>
      </c>
      <c r="V398">
        <f t="shared" ca="1" si="145"/>
        <v>325794.61248279386</v>
      </c>
      <c r="X398" s="4">
        <f ca="1">IF(Table2[[#This Row],[Gnder]]="men",1,0)</f>
        <v>1</v>
      </c>
      <c r="Y398" s="5">
        <f ca="1">IF(Table2[[#This Row],[Gnder]]="women",1,0)</f>
        <v>0</v>
      </c>
      <c r="Z398" s="5"/>
      <c r="AA398" s="6"/>
      <c r="AB398" s="5"/>
      <c r="AC398" s="4">
        <f ca="1">IF(Table2[[#This Row],[field of work]]="teaching",1,0)</f>
        <v>0</v>
      </c>
      <c r="AD398" s="5">
        <f ca="1">IF(Table2[[#This Row],[field of work]]="health",1,0)</f>
        <v>0</v>
      </c>
      <c r="AE398" s="5">
        <f ca="1">IF(Table2[[#This Row],[field of work]]="IT",1,0)</f>
        <v>1</v>
      </c>
      <c r="AF398" s="5">
        <f ca="1">IF(Table2[[#This Row],[field of work]]="agriculture",1,0)</f>
        <v>0</v>
      </c>
      <c r="AG398" s="5">
        <f ca="1">IF(Table2[[#This Row],[field of work]]="contruction",1,0)</f>
        <v>0</v>
      </c>
      <c r="AH398" s="5">
        <f ca="1">IF(Table2[[#This Row],[field of work]]="genral work",1,0)</f>
        <v>0</v>
      </c>
      <c r="AI398" s="5"/>
      <c r="AJ398" s="5"/>
      <c r="AK398" s="5"/>
      <c r="AL398" s="5"/>
      <c r="AM398" s="5"/>
      <c r="AN398" s="6"/>
      <c r="AP398" s="16">
        <f t="shared" ca="1" si="160"/>
        <v>47731.920480337481</v>
      </c>
      <c r="AQ398" s="6"/>
      <c r="AR398" s="4">
        <f ca="1">IF(Table2[[#This Row],[Value of a person]]&gt;$AS$6,1,0)</f>
        <v>1</v>
      </c>
      <c r="AS398" s="5"/>
      <c r="AT398" s="5"/>
      <c r="AU398" s="6"/>
      <c r="AV398" s="23">
        <f ca="1">Table2[[#This Row],[Mortage left]]/Table2[[#This Row],[Value of house]]</f>
        <v>3.2700825052742521E-2</v>
      </c>
      <c r="AW398" s="5">
        <f t="shared" ca="1" si="161"/>
        <v>1</v>
      </c>
      <c r="AX398" s="5"/>
      <c r="AY398" s="5"/>
      <c r="AZ398" s="4">
        <f ca="1">IF(Table2[[#This Row],[Area ]]="Area 1",Table2[[#This Row],[income]],0)</f>
        <v>0</v>
      </c>
      <c r="BA398" s="5">
        <f ca="1">IF(Table2[[#This Row],[Area ]]="Area 2",Table2[[#This Row],[income]],0)</f>
        <v>0</v>
      </c>
      <c r="BB398" s="5">
        <f ca="1">IF(Table2[[#This Row],[Area ]]="Area 3",Table2[[#This Row],[income]],0)</f>
        <v>0</v>
      </c>
      <c r="BC398" s="5">
        <f ca="1">IF(Table2[[#This Row],[Area ]]="Area 4",Table2[[#This Row],[income]],0)</f>
        <v>0</v>
      </c>
      <c r="BD398" s="5">
        <f ca="1">IF(Table2[[#This Row],[Area ]]="Area 5",Table2[[#This Row],[income]],0)</f>
        <v>0</v>
      </c>
      <c r="BE398" s="5">
        <f ca="1">IF(Table2[[#This Row],[Area ]]="Area 6",Table2[[#This Row],[income]],0)</f>
        <v>0</v>
      </c>
      <c r="BF398" s="5">
        <f ca="1">IF(Table2[[#This Row],[Area ]]="Area 7",Table2[[#This Row],[income]],0)</f>
        <v>0</v>
      </c>
      <c r="BG398" s="5">
        <f ca="1">IF(Table2[[#This Row],[Area ]]="Area 8",Table2[[#This Row],[income]],0)</f>
        <v>0</v>
      </c>
      <c r="BH398" s="5">
        <f ca="1">IF(Table2[[#This Row],[Area ]]="Area 9",Table2[[#This Row],[income]],0)</f>
        <v>0</v>
      </c>
      <c r="BI398" s="5">
        <f ca="1">IF(Table2[[#This Row],[Area ]]="Area 10",Table2[[#This Row],[income]],0)</f>
        <v>83207</v>
      </c>
      <c r="BJ398" s="5">
        <f ca="1">IF(Table2[[#This Row],[Area ]]="Area 6",Table2[[#This Row],[income]],0)</f>
        <v>0</v>
      </c>
      <c r="BK398" s="5">
        <f ca="1">IF(Table2[[#This Row],[Area ]]="Area 12",Table2[[#This Row],[income]],0)</f>
        <v>0</v>
      </c>
      <c r="BL398" s="5">
        <f ca="1">IF(Table2[[#This Row],[Area ]]="Area 13",Table2[[#This Row],[income]],0)</f>
        <v>0</v>
      </c>
      <c r="BM398" s="6">
        <f ca="1">IF(Table2[[#This Row],[Area ]]="Area 14",Table2[[#This Row],[income]],0)</f>
        <v>0</v>
      </c>
      <c r="BN398" s="4">
        <f ca="1">IF(Table2[[#This Row],[field of work]]="teaching",Table2[[#This Row],[income]],0)</f>
        <v>0</v>
      </c>
      <c r="BO398" s="5">
        <f ca="1">IF(Table2[[#This Row],[field of work]]="health",Table2[[#This Row],[income]],0)</f>
        <v>0</v>
      </c>
      <c r="BP398" s="5">
        <f ca="1">IF(Table2[[#This Row],[field of work]]="IT",Table2[[#This Row],[income]],0)</f>
        <v>83207</v>
      </c>
      <c r="BQ398" s="5">
        <f ca="1">IF(Table2[[#This Row],[field of work]]="agriculture",Table2[[#This Row],[income]],0)</f>
        <v>0</v>
      </c>
      <c r="BR398" s="5">
        <f ca="1">IF(Table2[[#This Row],[field of work]]="contruction",Table2[[#This Row],[income]],0)</f>
        <v>0</v>
      </c>
      <c r="BS398" s="6">
        <f ca="1">IF(Table2[[#This Row],[field of work]]="genral work",Table2[[#This Row],[income]],0)</f>
        <v>0</v>
      </c>
      <c r="BU398" s="4">
        <f ca="1">IF(Table2[[#This Row],[value of debts]]&gt;Table2[[#This Row],[income]],1,0)</f>
        <v>1</v>
      </c>
      <c r="BV398" s="6"/>
      <c r="BX398" s="4">
        <f ca="1">IF(Table2[[#This Row],[Net worth of person]]&gt;$BY$6,Table2[[#This Row],[age]],0)</f>
        <v>25</v>
      </c>
      <c r="BY398" s="6"/>
    </row>
    <row r="399" spans="2:77" x14ac:dyDescent="0.3">
      <c r="B399">
        <f t="shared" ca="1" si="147"/>
        <v>1</v>
      </c>
      <c r="C399" t="str">
        <f t="shared" ca="1" si="146"/>
        <v>men</v>
      </c>
      <c r="D399">
        <f t="shared" ca="1" si="148"/>
        <v>45</v>
      </c>
      <c r="E399">
        <f t="shared" ca="1" si="149"/>
        <v>1</v>
      </c>
      <c r="F399" t="str">
        <f t="shared" ca="1" si="150"/>
        <v>health</v>
      </c>
      <c r="G399">
        <f t="shared" ca="1" si="151"/>
        <v>1</v>
      </c>
      <c r="H399">
        <f t="shared" ca="1" si="152"/>
        <v>0</v>
      </c>
      <c r="I399">
        <f t="shared" ca="1" si="153"/>
        <v>2</v>
      </c>
      <c r="J399">
        <f t="shared" ca="1" si="154"/>
        <v>2</v>
      </c>
      <c r="K399">
        <f t="shared" ca="1" si="155"/>
        <v>36488</v>
      </c>
      <c r="L399">
        <f t="shared" ca="1" si="156"/>
        <v>6</v>
      </c>
      <c r="M399" t="str">
        <f t="shared" ca="1" si="157"/>
        <v>Area 6</v>
      </c>
      <c r="N399">
        <f t="shared" ca="1" si="139"/>
        <v>218928</v>
      </c>
      <c r="O399">
        <f t="shared" ca="1" si="158"/>
        <v>69738.604804381452</v>
      </c>
      <c r="P399">
        <f t="shared" ca="1" si="140"/>
        <v>61397.311314443556</v>
      </c>
      <c r="Q399">
        <f t="shared" ca="1" si="159"/>
        <v>44449</v>
      </c>
      <c r="R399">
        <f t="shared" ca="1" si="141"/>
        <v>9666.4859018010702</v>
      </c>
      <c r="S399">
        <f t="shared" ca="1" si="142"/>
        <v>20194.167218796709</v>
      </c>
      <c r="T399">
        <f t="shared" ca="1" si="143"/>
        <v>300519.47853324027</v>
      </c>
      <c r="U399">
        <f t="shared" ca="1" si="144"/>
        <v>123854.09070618253</v>
      </c>
      <c r="V399">
        <f t="shared" ca="1" si="145"/>
        <v>176665.38782705774</v>
      </c>
      <c r="X399" s="4">
        <f ca="1">IF(Table2[[#This Row],[Gnder]]="men",1,0)</f>
        <v>1</v>
      </c>
      <c r="Y399" s="5">
        <f ca="1">IF(Table2[[#This Row],[Gnder]]="women",1,0)</f>
        <v>0</v>
      </c>
      <c r="Z399" s="5"/>
      <c r="AA399" s="6"/>
      <c r="AB399" s="5"/>
      <c r="AC399" s="4">
        <f ca="1">IF(Table2[[#This Row],[field of work]]="teaching",1,0)</f>
        <v>0</v>
      </c>
      <c r="AD399" s="5">
        <f ca="1">IF(Table2[[#This Row],[field of work]]="health",1,0)</f>
        <v>1</v>
      </c>
      <c r="AE399" s="5">
        <f ca="1">IF(Table2[[#This Row],[field of work]]="IT",1,0)</f>
        <v>0</v>
      </c>
      <c r="AF399" s="5">
        <f ca="1">IF(Table2[[#This Row],[field of work]]="agriculture",1,0)</f>
        <v>0</v>
      </c>
      <c r="AG399" s="5">
        <f ca="1">IF(Table2[[#This Row],[field of work]]="contruction",1,0)</f>
        <v>0</v>
      </c>
      <c r="AH399" s="5">
        <f ca="1">IF(Table2[[#This Row],[field of work]]="genral work",1,0)</f>
        <v>0</v>
      </c>
      <c r="AI399" s="5"/>
      <c r="AJ399" s="5"/>
      <c r="AK399" s="5"/>
      <c r="AL399" s="5"/>
      <c r="AM399" s="5"/>
      <c r="AN399" s="6"/>
      <c r="AP399" s="16">
        <f t="shared" ca="1" si="160"/>
        <v>30698.655657221778</v>
      </c>
      <c r="AQ399" s="6"/>
      <c r="AR399" s="4">
        <f ca="1">IF(Table2[[#This Row],[Value of a person]]&gt;$AS$6,1,0)</f>
        <v>1</v>
      </c>
      <c r="AS399" s="5"/>
      <c r="AT399" s="5"/>
      <c r="AU399" s="6"/>
      <c r="AV399" s="23">
        <f ca="1">Table2[[#This Row],[Mortage left]]/Table2[[#This Row],[Value of house]]</f>
        <v>0.31854584522939711</v>
      </c>
      <c r="AW399" s="5">
        <f t="shared" ca="1" si="161"/>
        <v>0</v>
      </c>
      <c r="AX399" s="5"/>
      <c r="AY399" s="5"/>
      <c r="AZ399" s="4">
        <f ca="1">IF(Table2[[#This Row],[Area ]]="Area 1",Table2[[#This Row],[income]],0)</f>
        <v>0</v>
      </c>
      <c r="BA399" s="5">
        <f ca="1">IF(Table2[[#This Row],[Area ]]="Area 2",Table2[[#This Row],[income]],0)</f>
        <v>0</v>
      </c>
      <c r="BB399" s="5">
        <f ca="1">IF(Table2[[#This Row],[Area ]]="Area 3",Table2[[#This Row],[income]],0)</f>
        <v>0</v>
      </c>
      <c r="BC399" s="5">
        <f ca="1">IF(Table2[[#This Row],[Area ]]="Area 4",Table2[[#This Row],[income]],0)</f>
        <v>0</v>
      </c>
      <c r="BD399" s="5">
        <f ca="1">IF(Table2[[#This Row],[Area ]]="Area 5",Table2[[#This Row],[income]],0)</f>
        <v>0</v>
      </c>
      <c r="BE399" s="5">
        <f ca="1">IF(Table2[[#This Row],[Area ]]="Area 6",Table2[[#This Row],[income]],0)</f>
        <v>36488</v>
      </c>
      <c r="BF399" s="5">
        <f ca="1">IF(Table2[[#This Row],[Area ]]="Area 7",Table2[[#This Row],[income]],0)</f>
        <v>0</v>
      </c>
      <c r="BG399" s="5">
        <f ca="1">IF(Table2[[#This Row],[Area ]]="Area 8",Table2[[#This Row],[income]],0)</f>
        <v>0</v>
      </c>
      <c r="BH399" s="5">
        <f ca="1">IF(Table2[[#This Row],[Area ]]="Area 9",Table2[[#This Row],[income]],0)</f>
        <v>0</v>
      </c>
      <c r="BI399" s="5">
        <f ca="1">IF(Table2[[#This Row],[Area ]]="Area 10",Table2[[#This Row],[income]],0)</f>
        <v>0</v>
      </c>
      <c r="BJ399" s="5">
        <f ca="1">IF(Table2[[#This Row],[Area ]]="Area 6",Table2[[#This Row],[income]],0)</f>
        <v>36488</v>
      </c>
      <c r="BK399" s="5">
        <f ca="1">IF(Table2[[#This Row],[Area ]]="Area 12",Table2[[#This Row],[income]],0)</f>
        <v>0</v>
      </c>
      <c r="BL399" s="5">
        <f ca="1">IF(Table2[[#This Row],[Area ]]="Area 13",Table2[[#This Row],[income]],0)</f>
        <v>0</v>
      </c>
      <c r="BM399" s="6">
        <f ca="1">IF(Table2[[#This Row],[Area ]]="Area 14",Table2[[#This Row],[income]],0)</f>
        <v>0</v>
      </c>
      <c r="BN399" s="4">
        <f ca="1">IF(Table2[[#This Row],[field of work]]="teaching",Table2[[#This Row],[income]],0)</f>
        <v>0</v>
      </c>
      <c r="BO399" s="5">
        <f ca="1">IF(Table2[[#This Row],[field of work]]="health",Table2[[#This Row],[income]],0)</f>
        <v>36488</v>
      </c>
      <c r="BP399" s="5">
        <f ca="1">IF(Table2[[#This Row],[field of work]]="IT",Table2[[#This Row],[income]],0)</f>
        <v>0</v>
      </c>
      <c r="BQ399" s="5">
        <f ca="1">IF(Table2[[#This Row],[field of work]]="agriculture",Table2[[#This Row],[income]],0)</f>
        <v>0</v>
      </c>
      <c r="BR399" s="5">
        <f ca="1">IF(Table2[[#This Row],[field of work]]="contruction",Table2[[#This Row],[income]],0)</f>
        <v>0</v>
      </c>
      <c r="BS399" s="6">
        <f ca="1">IF(Table2[[#This Row],[field of work]]="genral work",Table2[[#This Row],[income]],0)</f>
        <v>0</v>
      </c>
      <c r="BU399" s="4">
        <f ca="1">IF(Table2[[#This Row],[value of debts]]&gt;Table2[[#This Row],[income]],1,0)</f>
        <v>1</v>
      </c>
      <c r="BV399" s="6"/>
      <c r="BX399" s="4">
        <f ca="1">IF(Table2[[#This Row],[Net worth of person]]&gt;$BY$6,Table2[[#This Row],[age]],0)</f>
        <v>45</v>
      </c>
      <c r="BY399" s="6"/>
    </row>
    <row r="400" spans="2:77" x14ac:dyDescent="0.3">
      <c r="B400">
        <f t="shared" ca="1" si="147"/>
        <v>2</v>
      </c>
      <c r="C400" t="str">
        <f t="shared" ca="1" si="146"/>
        <v>women</v>
      </c>
      <c r="D400">
        <f t="shared" ca="1" si="148"/>
        <v>30</v>
      </c>
      <c r="E400">
        <f t="shared" ca="1" si="149"/>
        <v>5</v>
      </c>
      <c r="F400" t="str">
        <f t="shared" ca="1" si="150"/>
        <v>agriculture</v>
      </c>
      <c r="G400">
        <f t="shared" ca="1" si="151"/>
        <v>5</v>
      </c>
      <c r="H400">
        <f t="shared" ca="1" si="152"/>
        <v>0</v>
      </c>
      <c r="I400">
        <f t="shared" ca="1" si="153"/>
        <v>0</v>
      </c>
      <c r="J400">
        <f t="shared" ca="1" si="154"/>
        <v>3</v>
      </c>
      <c r="K400">
        <f t="shared" ca="1" si="155"/>
        <v>41128</v>
      </c>
      <c r="L400">
        <f t="shared" ca="1" si="156"/>
        <v>1</v>
      </c>
      <c r="M400" t="str">
        <f t="shared" ca="1" si="157"/>
        <v>Area 1</v>
      </c>
      <c r="N400">
        <f t="shared" ca="1" si="139"/>
        <v>164512</v>
      </c>
      <c r="O400">
        <f t="shared" ca="1" si="158"/>
        <v>80060.819320042458</v>
      </c>
      <c r="P400">
        <f t="shared" ca="1" si="140"/>
        <v>71065.926947462125</v>
      </c>
      <c r="Q400">
        <f t="shared" ca="1" si="159"/>
        <v>19866</v>
      </c>
      <c r="R400">
        <f t="shared" ca="1" si="141"/>
        <v>35035.27504950024</v>
      </c>
      <c r="S400">
        <f t="shared" ca="1" si="142"/>
        <v>42969.602121634351</v>
      </c>
      <c r="T400">
        <f t="shared" ca="1" si="143"/>
        <v>278547.52906909649</v>
      </c>
      <c r="U400">
        <f t="shared" ca="1" si="144"/>
        <v>134962.0943695427</v>
      </c>
      <c r="V400">
        <f t="shared" ca="1" si="145"/>
        <v>143585.43469955379</v>
      </c>
      <c r="X400" s="4">
        <f ca="1">IF(Table2[[#This Row],[Gnder]]="men",1,0)</f>
        <v>0</v>
      </c>
      <c r="Y400" s="5">
        <f ca="1">IF(Table2[[#This Row],[Gnder]]="women",1,0)</f>
        <v>1</v>
      </c>
      <c r="Z400" s="5"/>
      <c r="AA400" s="6"/>
      <c r="AB400" s="5"/>
      <c r="AC400" s="4">
        <f ca="1">IF(Table2[[#This Row],[field of work]]="teaching",1,0)</f>
        <v>0</v>
      </c>
      <c r="AD400" s="5">
        <f ca="1">IF(Table2[[#This Row],[field of work]]="health",1,0)</f>
        <v>0</v>
      </c>
      <c r="AE400" s="5">
        <f ca="1">IF(Table2[[#This Row],[field of work]]="IT",1,0)</f>
        <v>0</v>
      </c>
      <c r="AF400" s="5">
        <f ca="1">IF(Table2[[#This Row],[field of work]]="agriculture",1,0)</f>
        <v>1</v>
      </c>
      <c r="AG400" s="5">
        <f ca="1">IF(Table2[[#This Row],[field of work]]="contruction",1,0)</f>
        <v>0</v>
      </c>
      <c r="AH400" s="5">
        <f ca="1">IF(Table2[[#This Row],[field of work]]="genral work",1,0)</f>
        <v>0</v>
      </c>
      <c r="AI400" s="5"/>
      <c r="AJ400" s="5"/>
      <c r="AK400" s="5"/>
      <c r="AL400" s="5"/>
      <c r="AM400" s="5"/>
      <c r="AN400" s="6"/>
      <c r="AP400" s="16">
        <f t="shared" ca="1" si="160"/>
        <v>23688.642315820707</v>
      </c>
      <c r="AQ400" s="6"/>
      <c r="AR400" s="4">
        <f ca="1">IF(Table2[[#This Row],[Value of a person]]&gt;$AS$6,1,0)</f>
        <v>1</v>
      </c>
      <c r="AS400" s="5"/>
      <c r="AT400" s="5"/>
      <c r="AU400" s="6"/>
      <c r="AV400" s="23">
        <f ca="1">Table2[[#This Row],[Mortage left]]/Table2[[#This Row],[Value of house]]</f>
        <v>0.48665640998858722</v>
      </c>
      <c r="AW400" s="5">
        <f t="shared" ca="1" si="161"/>
        <v>0</v>
      </c>
      <c r="AX400" s="5"/>
      <c r="AY400" s="5"/>
      <c r="AZ400" s="4">
        <f ca="1">IF(Table2[[#This Row],[Area ]]="Area 1",Table2[[#This Row],[income]],0)</f>
        <v>41128</v>
      </c>
      <c r="BA400" s="5">
        <f ca="1">IF(Table2[[#This Row],[Area ]]="Area 2",Table2[[#This Row],[income]],0)</f>
        <v>0</v>
      </c>
      <c r="BB400" s="5">
        <f ca="1">IF(Table2[[#This Row],[Area ]]="Area 3",Table2[[#This Row],[income]],0)</f>
        <v>0</v>
      </c>
      <c r="BC400" s="5">
        <f ca="1">IF(Table2[[#This Row],[Area ]]="Area 4",Table2[[#This Row],[income]],0)</f>
        <v>0</v>
      </c>
      <c r="BD400" s="5">
        <f ca="1">IF(Table2[[#This Row],[Area ]]="Area 5",Table2[[#This Row],[income]],0)</f>
        <v>0</v>
      </c>
      <c r="BE400" s="5">
        <f ca="1">IF(Table2[[#This Row],[Area ]]="Area 6",Table2[[#This Row],[income]],0)</f>
        <v>0</v>
      </c>
      <c r="BF400" s="5">
        <f ca="1">IF(Table2[[#This Row],[Area ]]="Area 7",Table2[[#This Row],[income]],0)</f>
        <v>0</v>
      </c>
      <c r="BG400" s="5">
        <f ca="1">IF(Table2[[#This Row],[Area ]]="Area 8",Table2[[#This Row],[income]],0)</f>
        <v>0</v>
      </c>
      <c r="BH400" s="5">
        <f ca="1">IF(Table2[[#This Row],[Area ]]="Area 9",Table2[[#This Row],[income]],0)</f>
        <v>0</v>
      </c>
      <c r="BI400" s="5">
        <f ca="1">IF(Table2[[#This Row],[Area ]]="Area 10",Table2[[#This Row],[income]],0)</f>
        <v>0</v>
      </c>
      <c r="BJ400" s="5">
        <f ca="1">IF(Table2[[#This Row],[Area ]]="Area 6",Table2[[#This Row],[income]],0)</f>
        <v>0</v>
      </c>
      <c r="BK400" s="5">
        <f ca="1">IF(Table2[[#This Row],[Area ]]="Area 12",Table2[[#This Row],[income]],0)</f>
        <v>0</v>
      </c>
      <c r="BL400" s="5">
        <f ca="1">IF(Table2[[#This Row],[Area ]]="Area 13",Table2[[#This Row],[income]],0)</f>
        <v>0</v>
      </c>
      <c r="BM400" s="6">
        <f ca="1">IF(Table2[[#This Row],[Area ]]="Area 14",Table2[[#This Row],[income]],0)</f>
        <v>0</v>
      </c>
      <c r="BN400" s="4">
        <f ca="1">IF(Table2[[#This Row],[field of work]]="teaching",Table2[[#This Row],[income]],0)</f>
        <v>0</v>
      </c>
      <c r="BO400" s="5">
        <f ca="1">IF(Table2[[#This Row],[field of work]]="health",Table2[[#This Row],[income]],0)</f>
        <v>0</v>
      </c>
      <c r="BP400" s="5">
        <f ca="1">IF(Table2[[#This Row],[field of work]]="IT",Table2[[#This Row],[income]],0)</f>
        <v>0</v>
      </c>
      <c r="BQ400" s="5">
        <f ca="1">IF(Table2[[#This Row],[field of work]]="agriculture",Table2[[#This Row],[income]],0)</f>
        <v>41128</v>
      </c>
      <c r="BR400" s="5">
        <f ca="1">IF(Table2[[#This Row],[field of work]]="contruction",Table2[[#This Row],[income]],0)</f>
        <v>0</v>
      </c>
      <c r="BS400" s="6">
        <f ca="1">IF(Table2[[#This Row],[field of work]]="genral work",Table2[[#This Row],[income]],0)</f>
        <v>0</v>
      </c>
      <c r="BU400" s="4">
        <f ca="1">IF(Table2[[#This Row],[value of debts]]&gt;Table2[[#This Row],[income]],1,0)</f>
        <v>1</v>
      </c>
      <c r="BV400" s="6"/>
      <c r="BX400" s="4">
        <f ca="1">IF(Table2[[#This Row],[Net worth of person]]&gt;$BY$6,Table2[[#This Row],[age]],0)</f>
        <v>30</v>
      </c>
      <c r="BY400" s="6"/>
    </row>
    <row r="401" spans="2:77" x14ac:dyDescent="0.3">
      <c r="B401">
        <f t="shared" ca="1" si="147"/>
        <v>1</v>
      </c>
      <c r="C401" t="str">
        <f t="shared" ca="1" si="146"/>
        <v>men</v>
      </c>
      <c r="D401">
        <f t="shared" ca="1" si="148"/>
        <v>37</v>
      </c>
      <c r="E401">
        <f t="shared" ca="1" si="149"/>
        <v>5</v>
      </c>
      <c r="F401" t="str">
        <f t="shared" ca="1" si="150"/>
        <v>agriculture</v>
      </c>
      <c r="G401">
        <f t="shared" ca="1" si="151"/>
        <v>2</v>
      </c>
      <c r="H401">
        <f t="shared" ca="1" si="152"/>
        <v>0</v>
      </c>
      <c r="I401">
        <f t="shared" ca="1" si="153"/>
        <v>4</v>
      </c>
      <c r="J401">
        <f t="shared" ca="1" si="154"/>
        <v>2</v>
      </c>
      <c r="K401">
        <f t="shared" ca="1" si="155"/>
        <v>61185</v>
      </c>
      <c r="L401">
        <f t="shared" ca="1" si="156"/>
        <v>2</v>
      </c>
      <c r="M401" t="str">
        <f t="shared" ca="1" si="157"/>
        <v>Area 2</v>
      </c>
      <c r="N401">
        <f t="shared" ca="1" si="139"/>
        <v>183555</v>
      </c>
      <c r="O401">
        <f t="shared" ca="1" si="158"/>
        <v>43227.234767592752</v>
      </c>
      <c r="P401">
        <f t="shared" ca="1" si="140"/>
        <v>7440.247276048427</v>
      </c>
      <c r="Q401">
        <f t="shared" ca="1" si="159"/>
        <v>6010</v>
      </c>
      <c r="R401">
        <f t="shared" ca="1" si="141"/>
        <v>4408.9279205779667</v>
      </c>
      <c r="S401">
        <f t="shared" ca="1" si="142"/>
        <v>80208.463083151059</v>
      </c>
      <c r="T401">
        <f t="shared" ca="1" si="143"/>
        <v>271203.7103591995</v>
      </c>
      <c r="U401">
        <f t="shared" ca="1" si="144"/>
        <v>53646.16268817072</v>
      </c>
      <c r="V401">
        <f t="shared" ca="1" si="145"/>
        <v>217557.54767102876</v>
      </c>
      <c r="X401" s="4">
        <f ca="1">IF(Table2[[#This Row],[Gnder]]="men",1,0)</f>
        <v>1</v>
      </c>
      <c r="Y401" s="5">
        <f ca="1">IF(Table2[[#This Row],[Gnder]]="women",1,0)</f>
        <v>0</v>
      </c>
      <c r="Z401" s="5"/>
      <c r="AA401" s="6"/>
      <c r="AB401" s="5"/>
      <c r="AC401" s="4">
        <f ca="1">IF(Table2[[#This Row],[field of work]]="teaching",1,0)</f>
        <v>0</v>
      </c>
      <c r="AD401" s="5">
        <f ca="1">IF(Table2[[#This Row],[field of work]]="health",1,0)</f>
        <v>0</v>
      </c>
      <c r="AE401" s="5">
        <f ca="1">IF(Table2[[#This Row],[field of work]]="IT",1,0)</f>
        <v>0</v>
      </c>
      <c r="AF401" s="5">
        <f ca="1">IF(Table2[[#This Row],[field of work]]="agriculture",1,0)</f>
        <v>1</v>
      </c>
      <c r="AG401" s="5">
        <f ca="1">IF(Table2[[#This Row],[field of work]]="contruction",1,0)</f>
        <v>0</v>
      </c>
      <c r="AH401" s="5">
        <f ca="1">IF(Table2[[#This Row],[field of work]]="genral work",1,0)</f>
        <v>0</v>
      </c>
      <c r="AI401" s="5"/>
      <c r="AJ401" s="5"/>
      <c r="AK401" s="5"/>
      <c r="AL401" s="5"/>
      <c r="AM401" s="5"/>
      <c r="AN401" s="6"/>
      <c r="AP401" s="16">
        <f t="shared" ca="1" si="160"/>
        <v>3720.1236380242135</v>
      </c>
      <c r="AQ401" s="6"/>
      <c r="AR401" s="4">
        <f ca="1">IF(Table2[[#This Row],[Value of a person]]&gt;$AS$6,1,0)</f>
        <v>1</v>
      </c>
      <c r="AS401" s="5"/>
      <c r="AT401" s="5"/>
      <c r="AU401" s="6"/>
      <c r="AV401" s="23">
        <f ca="1">Table2[[#This Row],[Mortage left]]/Table2[[#This Row],[Value of house]]</f>
        <v>0.23550017579250226</v>
      </c>
      <c r="AW401" s="5">
        <f t="shared" ca="1" si="161"/>
        <v>1</v>
      </c>
      <c r="AX401" s="5"/>
      <c r="AY401" s="5"/>
      <c r="AZ401" s="4">
        <f ca="1">IF(Table2[[#This Row],[Area ]]="Area 1",Table2[[#This Row],[income]],0)</f>
        <v>0</v>
      </c>
      <c r="BA401" s="5">
        <f ca="1">IF(Table2[[#This Row],[Area ]]="Area 2",Table2[[#This Row],[income]],0)</f>
        <v>61185</v>
      </c>
      <c r="BB401" s="5">
        <f ca="1">IF(Table2[[#This Row],[Area ]]="Area 3",Table2[[#This Row],[income]],0)</f>
        <v>0</v>
      </c>
      <c r="BC401" s="5">
        <f ca="1">IF(Table2[[#This Row],[Area ]]="Area 4",Table2[[#This Row],[income]],0)</f>
        <v>0</v>
      </c>
      <c r="BD401" s="5">
        <f ca="1">IF(Table2[[#This Row],[Area ]]="Area 5",Table2[[#This Row],[income]],0)</f>
        <v>0</v>
      </c>
      <c r="BE401" s="5">
        <f ca="1">IF(Table2[[#This Row],[Area ]]="Area 6",Table2[[#This Row],[income]],0)</f>
        <v>0</v>
      </c>
      <c r="BF401" s="5">
        <f ca="1">IF(Table2[[#This Row],[Area ]]="Area 7",Table2[[#This Row],[income]],0)</f>
        <v>0</v>
      </c>
      <c r="BG401" s="5">
        <f ca="1">IF(Table2[[#This Row],[Area ]]="Area 8",Table2[[#This Row],[income]],0)</f>
        <v>0</v>
      </c>
      <c r="BH401" s="5">
        <f ca="1">IF(Table2[[#This Row],[Area ]]="Area 9",Table2[[#This Row],[income]],0)</f>
        <v>0</v>
      </c>
      <c r="BI401" s="5">
        <f ca="1">IF(Table2[[#This Row],[Area ]]="Area 10",Table2[[#This Row],[income]],0)</f>
        <v>0</v>
      </c>
      <c r="BJ401" s="5">
        <f ca="1">IF(Table2[[#This Row],[Area ]]="Area 6",Table2[[#This Row],[income]],0)</f>
        <v>0</v>
      </c>
      <c r="BK401" s="5">
        <f ca="1">IF(Table2[[#This Row],[Area ]]="Area 12",Table2[[#This Row],[income]],0)</f>
        <v>0</v>
      </c>
      <c r="BL401" s="5">
        <f ca="1">IF(Table2[[#This Row],[Area ]]="Area 13",Table2[[#This Row],[income]],0)</f>
        <v>0</v>
      </c>
      <c r="BM401" s="6">
        <f ca="1">IF(Table2[[#This Row],[Area ]]="Area 14",Table2[[#This Row],[income]],0)</f>
        <v>0</v>
      </c>
      <c r="BN401" s="4">
        <f ca="1">IF(Table2[[#This Row],[field of work]]="teaching",Table2[[#This Row],[income]],0)</f>
        <v>0</v>
      </c>
      <c r="BO401" s="5">
        <f ca="1">IF(Table2[[#This Row],[field of work]]="health",Table2[[#This Row],[income]],0)</f>
        <v>0</v>
      </c>
      <c r="BP401" s="5">
        <f ca="1">IF(Table2[[#This Row],[field of work]]="IT",Table2[[#This Row],[income]],0)</f>
        <v>0</v>
      </c>
      <c r="BQ401" s="5">
        <f ca="1">IF(Table2[[#This Row],[field of work]]="agriculture",Table2[[#This Row],[income]],0)</f>
        <v>61185</v>
      </c>
      <c r="BR401" s="5">
        <f ca="1">IF(Table2[[#This Row],[field of work]]="contruction",Table2[[#This Row],[income]],0)</f>
        <v>0</v>
      </c>
      <c r="BS401" s="6">
        <f ca="1">IF(Table2[[#This Row],[field of work]]="genral work",Table2[[#This Row],[income]],0)</f>
        <v>0</v>
      </c>
      <c r="BU401" s="4">
        <f ca="1">IF(Table2[[#This Row],[value of debts]]&gt;Table2[[#This Row],[income]],1,0)</f>
        <v>0</v>
      </c>
      <c r="BV401" s="6"/>
      <c r="BX401" s="4">
        <f ca="1">IF(Table2[[#This Row],[Net worth of person]]&gt;$BY$6,Table2[[#This Row],[age]],0)</f>
        <v>37</v>
      </c>
      <c r="BY401" s="6"/>
    </row>
    <row r="402" spans="2:77" x14ac:dyDescent="0.3">
      <c r="B402">
        <f t="shared" ca="1" si="147"/>
        <v>1</v>
      </c>
      <c r="C402" t="str">
        <f t="shared" ca="1" si="146"/>
        <v>men</v>
      </c>
      <c r="D402">
        <f t="shared" ca="1" si="148"/>
        <v>26</v>
      </c>
      <c r="E402">
        <f t="shared" ca="1" si="149"/>
        <v>2</v>
      </c>
      <c r="F402" t="str">
        <f t="shared" ca="1" si="150"/>
        <v>IT</v>
      </c>
      <c r="G402">
        <f t="shared" ca="1" si="151"/>
        <v>4</v>
      </c>
      <c r="H402">
        <f t="shared" ca="1" si="152"/>
        <v>0</v>
      </c>
      <c r="I402">
        <f t="shared" ca="1" si="153"/>
        <v>1</v>
      </c>
      <c r="J402">
        <f t="shared" ca="1" si="154"/>
        <v>3</v>
      </c>
      <c r="K402">
        <f t="shared" ca="1" si="155"/>
        <v>34245</v>
      </c>
      <c r="L402">
        <f t="shared" ca="1" si="156"/>
        <v>8</v>
      </c>
      <c r="M402" t="str">
        <f t="shared" ca="1" si="157"/>
        <v>Area 8</v>
      </c>
      <c r="N402">
        <f t="shared" ca="1" si="139"/>
        <v>171225</v>
      </c>
      <c r="O402">
        <f t="shared" ca="1" si="158"/>
        <v>96147.601178417768</v>
      </c>
      <c r="P402">
        <f t="shared" ca="1" si="140"/>
        <v>48985.53250197645</v>
      </c>
      <c r="Q402">
        <f t="shared" ca="1" si="159"/>
        <v>34633</v>
      </c>
      <c r="R402">
        <f t="shared" ca="1" si="141"/>
        <v>14030.117376221919</v>
      </c>
      <c r="S402">
        <f t="shared" ca="1" si="142"/>
        <v>31617.457461868951</v>
      </c>
      <c r="T402">
        <f t="shared" ca="1" si="143"/>
        <v>251827.98996384541</v>
      </c>
      <c r="U402">
        <f t="shared" ca="1" si="144"/>
        <v>144810.71855463969</v>
      </c>
      <c r="V402">
        <f t="shared" ca="1" si="145"/>
        <v>107017.27140920571</v>
      </c>
      <c r="X402" s="4">
        <f ca="1">IF(Table2[[#This Row],[Gnder]]="men",1,0)</f>
        <v>1</v>
      </c>
      <c r="Y402" s="5">
        <f ca="1">IF(Table2[[#This Row],[Gnder]]="women",1,0)</f>
        <v>0</v>
      </c>
      <c r="Z402" s="5"/>
      <c r="AA402" s="6"/>
      <c r="AB402" s="5"/>
      <c r="AC402" s="4">
        <f ca="1">IF(Table2[[#This Row],[field of work]]="teaching",1,0)</f>
        <v>0</v>
      </c>
      <c r="AD402" s="5">
        <f ca="1">IF(Table2[[#This Row],[field of work]]="health",1,0)</f>
        <v>0</v>
      </c>
      <c r="AE402" s="5">
        <f ca="1">IF(Table2[[#This Row],[field of work]]="IT",1,0)</f>
        <v>1</v>
      </c>
      <c r="AF402" s="5">
        <f ca="1">IF(Table2[[#This Row],[field of work]]="agriculture",1,0)</f>
        <v>0</v>
      </c>
      <c r="AG402" s="5">
        <f ca="1">IF(Table2[[#This Row],[field of work]]="contruction",1,0)</f>
        <v>0</v>
      </c>
      <c r="AH402" s="5">
        <f ca="1">IF(Table2[[#This Row],[field of work]]="genral work",1,0)</f>
        <v>0</v>
      </c>
      <c r="AI402" s="5"/>
      <c r="AJ402" s="5"/>
      <c r="AK402" s="5"/>
      <c r="AL402" s="5"/>
      <c r="AM402" s="5"/>
      <c r="AN402" s="6"/>
      <c r="AP402" s="16">
        <f t="shared" ca="1" si="160"/>
        <v>16328.51083399215</v>
      </c>
      <c r="AQ402" s="6"/>
      <c r="AR402" s="4">
        <f ca="1">IF(Table2[[#This Row],[Value of a person]]&gt;$AS$6,1,0)</f>
        <v>1</v>
      </c>
      <c r="AS402" s="5"/>
      <c r="AT402" s="5"/>
      <c r="AU402" s="6"/>
      <c r="AV402" s="23">
        <f ca="1">Table2[[#This Row],[Mortage left]]/Table2[[#This Row],[Value of house]]</f>
        <v>0.56152782116173316</v>
      </c>
      <c r="AW402" s="5">
        <f t="shared" ca="1" si="161"/>
        <v>0</v>
      </c>
      <c r="AX402" s="5"/>
      <c r="AY402" s="5"/>
      <c r="AZ402" s="4">
        <f ca="1">IF(Table2[[#This Row],[Area ]]="Area 1",Table2[[#This Row],[income]],0)</f>
        <v>0</v>
      </c>
      <c r="BA402" s="5">
        <f ca="1">IF(Table2[[#This Row],[Area ]]="Area 2",Table2[[#This Row],[income]],0)</f>
        <v>0</v>
      </c>
      <c r="BB402" s="5">
        <f ca="1">IF(Table2[[#This Row],[Area ]]="Area 3",Table2[[#This Row],[income]],0)</f>
        <v>0</v>
      </c>
      <c r="BC402" s="5">
        <f ca="1">IF(Table2[[#This Row],[Area ]]="Area 4",Table2[[#This Row],[income]],0)</f>
        <v>0</v>
      </c>
      <c r="BD402" s="5">
        <f ca="1">IF(Table2[[#This Row],[Area ]]="Area 5",Table2[[#This Row],[income]],0)</f>
        <v>0</v>
      </c>
      <c r="BE402" s="5">
        <f ca="1">IF(Table2[[#This Row],[Area ]]="Area 6",Table2[[#This Row],[income]],0)</f>
        <v>0</v>
      </c>
      <c r="BF402" s="5">
        <f ca="1">IF(Table2[[#This Row],[Area ]]="Area 7",Table2[[#This Row],[income]],0)</f>
        <v>0</v>
      </c>
      <c r="BG402" s="5">
        <f ca="1">IF(Table2[[#This Row],[Area ]]="Area 8",Table2[[#This Row],[income]],0)</f>
        <v>34245</v>
      </c>
      <c r="BH402" s="5">
        <f ca="1">IF(Table2[[#This Row],[Area ]]="Area 9",Table2[[#This Row],[income]],0)</f>
        <v>0</v>
      </c>
      <c r="BI402" s="5">
        <f ca="1">IF(Table2[[#This Row],[Area ]]="Area 10",Table2[[#This Row],[income]],0)</f>
        <v>0</v>
      </c>
      <c r="BJ402" s="5">
        <f ca="1">IF(Table2[[#This Row],[Area ]]="Area 6",Table2[[#This Row],[income]],0)</f>
        <v>0</v>
      </c>
      <c r="BK402" s="5">
        <f ca="1">IF(Table2[[#This Row],[Area ]]="Area 12",Table2[[#This Row],[income]],0)</f>
        <v>0</v>
      </c>
      <c r="BL402" s="5">
        <f ca="1">IF(Table2[[#This Row],[Area ]]="Area 13",Table2[[#This Row],[income]],0)</f>
        <v>0</v>
      </c>
      <c r="BM402" s="6">
        <f ca="1">IF(Table2[[#This Row],[Area ]]="Area 14",Table2[[#This Row],[income]],0)</f>
        <v>0</v>
      </c>
      <c r="BN402" s="4">
        <f ca="1">IF(Table2[[#This Row],[field of work]]="teaching",Table2[[#This Row],[income]],0)</f>
        <v>0</v>
      </c>
      <c r="BO402" s="5">
        <f ca="1">IF(Table2[[#This Row],[field of work]]="health",Table2[[#This Row],[income]],0)</f>
        <v>0</v>
      </c>
      <c r="BP402" s="5">
        <f ca="1">IF(Table2[[#This Row],[field of work]]="IT",Table2[[#This Row],[income]],0)</f>
        <v>34245</v>
      </c>
      <c r="BQ402" s="5">
        <f ca="1">IF(Table2[[#This Row],[field of work]]="agriculture",Table2[[#This Row],[income]],0)</f>
        <v>0</v>
      </c>
      <c r="BR402" s="5">
        <f ca="1">IF(Table2[[#This Row],[field of work]]="contruction",Table2[[#This Row],[income]],0)</f>
        <v>0</v>
      </c>
      <c r="BS402" s="6">
        <f ca="1">IF(Table2[[#This Row],[field of work]]="genral work",Table2[[#This Row],[income]],0)</f>
        <v>0</v>
      </c>
      <c r="BU402" s="4">
        <f ca="1">IF(Table2[[#This Row],[value of debts]]&gt;Table2[[#This Row],[income]],1,0)</f>
        <v>1</v>
      </c>
      <c r="BV402" s="6"/>
      <c r="BX402" s="4">
        <f ca="1">IF(Table2[[#This Row],[Net worth of person]]&gt;$BY$6,Table2[[#This Row],[age]],0)</f>
        <v>26</v>
      </c>
      <c r="BY402" s="6"/>
    </row>
    <row r="403" spans="2:77" x14ac:dyDescent="0.3">
      <c r="B403">
        <f t="shared" ca="1" si="147"/>
        <v>1</v>
      </c>
      <c r="C403" t="str">
        <f t="shared" ca="1" si="146"/>
        <v>men</v>
      </c>
      <c r="D403">
        <f t="shared" ca="1" si="148"/>
        <v>28</v>
      </c>
      <c r="E403">
        <f t="shared" ca="1" si="149"/>
        <v>3</v>
      </c>
      <c r="F403" t="str">
        <f t="shared" ca="1" si="150"/>
        <v>teaching</v>
      </c>
      <c r="G403">
        <f t="shared" ca="1" si="151"/>
        <v>1</v>
      </c>
      <c r="H403">
        <f t="shared" ca="1" si="152"/>
        <v>0</v>
      </c>
      <c r="I403">
        <f t="shared" ca="1" si="153"/>
        <v>3</v>
      </c>
      <c r="J403">
        <f t="shared" ca="1" si="154"/>
        <v>3</v>
      </c>
      <c r="K403">
        <f t="shared" ca="1" si="155"/>
        <v>26857</v>
      </c>
      <c r="L403">
        <f t="shared" ca="1" si="156"/>
        <v>9</v>
      </c>
      <c r="M403" t="str">
        <f t="shared" ca="1" si="157"/>
        <v>Area 9</v>
      </c>
      <c r="N403">
        <f t="shared" ca="1" si="139"/>
        <v>80571</v>
      </c>
      <c r="O403">
        <f t="shared" ca="1" si="158"/>
        <v>57821.074429734879</v>
      </c>
      <c r="P403">
        <f t="shared" ca="1" si="140"/>
        <v>11716.174577251579</v>
      </c>
      <c r="Q403">
        <f t="shared" ca="1" si="159"/>
        <v>637</v>
      </c>
      <c r="R403">
        <f t="shared" ca="1" si="141"/>
        <v>25080.571270991</v>
      </c>
      <c r="S403">
        <f t="shared" ca="1" si="142"/>
        <v>16787.750375006872</v>
      </c>
      <c r="T403">
        <f t="shared" ca="1" si="143"/>
        <v>109074.92495225844</v>
      </c>
      <c r="U403">
        <f t="shared" ca="1" si="144"/>
        <v>83538.645700725872</v>
      </c>
      <c r="V403">
        <f t="shared" ca="1" si="145"/>
        <v>25536.279251532571</v>
      </c>
      <c r="X403" s="4">
        <f ca="1">IF(Table2[[#This Row],[Gnder]]="men",1,0)</f>
        <v>1</v>
      </c>
      <c r="Y403" s="5">
        <f ca="1">IF(Table2[[#This Row],[Gnder]]="women",1,0)</f>
        <v>0</v>
      </c>
      <c r="Z403" s="5"/>
      <c r="AA403" s="6"/>
      <c r="AB403" s="5"/>
      <c r="AC403" s="4">
        <f ca="1">IF(Table2[[#This Row],[field of work]]="teaching",1,0)</f>
        <v>1</v>
      </c>
      <c r="AD403" s="5">
        <f ca="1">IF(Table2[[#This Row],[field of work]]="health",1,0)</f>
        <v>0</v>
      </c>
      <c r="AE403" s="5">
        <f ca="1">IF(Table2[[#This Row],[field of work]]="IT",1,0)</f>
        <v>0</v>
      </c>
      <c r="AF403" s="5">
        <f ca="1">IF(Table2[[#This Row],[field of work]]="agriculture",1,0)</f>
        <v>0</v>
      </c>
      <c r="AG403" s="5">
        <f ca="1">IF(Table2[[#This Row],[field of work]]="contruction",1,0)</f>
        <v>0</v>
      </c>
      <c r="AH403" s="5">
        <f ca="1">IF(Table2[[#This Row],[field of work]]="genral work",1,0)</f>
        <v>0</v>
      </c>
      <c r="AI403" s="5"/>
      <c r="AJ403" s="5"/>
      <c r="AK403" s="5"/>
      <c r="AL403" s="5"/>
      <c r="AM403" s="5"/>
      <c r="AN403" s="6"/>
      <c r="AP403" s="16">
        <f t="shared" ca="1" si="160"/>
        <v>3905.3915257505264</v>
      </c>
      <c r="AQ403" s="6"/>
      <c r="AR403" s="4">
        <f ca="1">IF(Table2[[#This Row],[Value of a person]]&gt;$AS$6,1,0)</f>
        <v>1</v>
      </c>
      <c r="AS403" s="5"/>
      <c r="AT403" s="5"/>
      <c r="AU403" s="6"/>
      <c r="AV403" s="23">
        <f ca="1">Table2[[#This Row],[Mortage left]]/Table2[[#This Row],[Value of house]]</f>
        <v>0.71764126583677601</v>
      </c>
      <c r="AW403" s="5">
        <f t="shared" ca="1" si="161"/>
        <v>0</v>
      </c>
      <c r="AX403" s="5"/>
      <c r="AY403" s="5"/>
      <c r="AZ403" s="4">
        <f ca="1">IF(Table2[[#This Row],[Area ]]="Area 1",Table2[[#This Row],[income]],0)</f>
        <v>0</v>
      </c>
      <c r="BA403" s="5">
        <f ca="1">IF(Table2[[#This Row],[Area ]]="Area 2",Table2[[#This Row],[income]],0)</f>
        <v>0</v>
      </c>
      <c r="BB403" s="5">
        <f ca="1">IF(Table2[[#This Row],[Area ]]="Area 3",Table2[[#This Row],[income]],0)</f>
        <v>0</v>
      </c>
      <c r="BC403" s="5">
        <f ca="1">IF(Table2[[#This Row],[Area ]]="Area 4",Table2[[#This Row],[income]],0)</f>
        <v>0</v>
      </c>
      <c r="BD403" s="5">
        <f ca="1">IF(Table2[[#This Row],[Area ]]="Area 5",Table2[[#This Row],[income]],0)</f>
        <v>0</v>
      </c>
      <c r="BE403" s="5">
        <f ca="1">IF(Table2[[#This Row],[Area ]]="Area 6",Table2[[#This Row],[income]],0)</f>
        <v>0</v>
      </c>
      <c r="BF403" s="5">
        <f ca="1">IF(Table2[[#This Row],[Area ]]="Area 7",Table2[[#This Row],[income]],0)</f>
        <v>0</v>
      </c>
      <c r="BG403" s="5">
        <f ca="1">IF(Table2[[#This Row],[Area ]]="Area 8",Table2[[#This Row],[income]],0)</f>
        <v>0</v>
      </c>
      <c r="BH403" s="5">
        <f ca="1">IF(Table2[[#This Row],[Area ]]="Area 9",Table2[[#This Row],[income]],0)</f>
        <v>26857</v>
      </c>
      <c r="BI403" s="5">
        <f ca="1">IF(Table2[[#This Row],[Area ]]="Area 10",Table2[[#This Row],[income]],0)</f>
        <v>0</v>
      </c>
      <c r="BJ403" s="5">
        <f ca="1">IF(Table2[[#This Row],[Area ]]="Area 6",Table2[[#This Row],[income]],0)</f>
        <v>0</v>
      </c>
      <c r="BK403" s="5">
        <f ca="1">IF(Table2[[#This Row],[Area ]]="Area 12",Table2[[#This Row],[income]],0)</f>
        <v>0</v>
      </c>
      <c r="BL403" s="5">
        <f ca="1">IF(Table2[[#This Row],[Area ]]="Area 13",Table2[[#This Row],[income]],0)</f>
        <v>0</v>
      </c>
      <c r="BM403" s="6">
        <f ca="1">IF(Table2[[#This Row],[Area ]]="Area 14",Table2[[#This Row],[income]],0)</f>
        <v>0</v>
      </c>
      <c r="BN403" s="4">
        <f ca="1">IF(Table2[[#This Row],[field of work]]="teaching",Table2[[#This Row],[income]],0)</f>
        <v>26857</v>
      </c>
      <c r="BO403" s="5">
        <f ca="1">IF(Table2[[#This Row],[field of work]]="health",Table2[[#This Row],[income]],0)</f>
        <v>0</v>
      </c>
      <c r="BP403" s="5">
        <f ca="1">IF(Table2[[#This Row],[field of work]]="IT",Table2[[#This Row],[income]],0)</f>
        <v>0</v>
      </c>
      <c r="BQ403" s="5">
        <f ca="1">IF(Table2[[#This Row],[field of work]]="agriculture",Table2[[#This Row],[income]],0)</f>
        <v>0</v>
      </c>
      <c r="BR403" s="5">
        <f ca="1">IF(Table2[[#This Row],[field of work]]="contruction",Table2[[#This Row],[income]],0)</f>
        <v>0</v>
      </c>
      <c r="BS403" s="6">
        <f ca="1">IF(Table2[[#This Row],[field of work]]="genral work",Table2[[#This Row],[income]],0)</f>
        <v>0</v>
      </c>
      <c r="BU403" s="4">
        <f ca="1">IF(Table2[[#This Row],[value of debts]]&gt;Table2[[#This Row],[income]],1,0)</f>
        <v>1</v>
      </c>
      <c r="BV403" s="6"/>
      <c r="BX403" s="4">
        <f ca="1">IF(Table2[[#This Row],[Net worth of person]]&gt;$BY$6,Table2[[#This Row],[age]],0)</f>
        <v>0</v>
      </c>
      <c r="BY403" s="6"/>
    </row>
    <row r="404" spans="2:77" x14ac:dyDescent="0.3">
      <c r="B404">
        <f t="shared" ca="1" si="147"/>
        <v>1</v>
      </c>
      <c r="C404" t="str">
        <f t="shared" ca="1" si="146"/>
        <v>men</v>
      </c>
      <c r="D404">
        <f t="shared" ca="1" si="148"/>
        <v>30</v>
      </c>
      <c r="E404">
        <f t="shared" ca="1" si="149"/>
        <v>3</v>
      </c>
      <c r="F404" t="str">
        <f t="shared" ca="1" si="150"/>
        <v>teaching</v>
      </c>
      <c r="G404">
        <f t="shared" ca="1" si="151"/>
        <v>2</v>
      </c>
      <c r="H404">
        <f t="shared" ca="1" si="152"/>
        <v>0</v>
      </c>
      <c r="I404">
        <f t="shared" ca="1" si="153"/>
        <v>4</v>
      </c>
      <c r="J404">
        <f t="shared" ca="1" si="154"/>
        <v>1</v>
      </c>
      <c r="K404">
        <f t="shared" ca="1" si="155"/>
        <v>36601</v>
      </c>
      <c r="L404">
        <f t="shared" ca="1" si="156"/>
        <v>9</v>
      </c>
      <c r="M404" t="str">
        <f t="shared" ca="1" si="157"/>
        <v>Area 9</v>
      </c>
      <c r="N404">
        <f t="shared" ca="1" si="139"/>
        <v>109803</v>
      </c>
      <c r="O404">
        <f t="shared" ca="1" si="158"/>
        <v>61398.558331592663</v>
      </c>
      <c r="P404">
        <f t="shared" ca="1" si="140"/>
        <v>9620.0975261794101</v>
      </c>
      <c r="Q404">
        <f t="shared" ca="1" si="159"/>
        <v>3208</v>
      </c>
      <c r="R404">
        <f t="shared" ca="1" si="141"/>
        <v>70156.17170885505</v>
      </c>
      <c r="S404">
        <f t="shared" ca="1" si="142"/>
        <v>36660.022982120172</v>
      </c>
      <c r="T404">
        <f t="shared" ca="1" si="143"/>
        <v>156083.12050829959</v>
      </c>
      <c r="U404">
        <f t="shared" ca="1" si="144"/>
        <v>134762.73004044773</v>
      </c>
      <c r="V404">
        <f t="shared" ca="1" si="145"/>
        <v>21320.390467851859</v>
      </c>
      <c r="X404" s="4">
        <f ca="1">IF(Table2[[#This Row],[Gnder]]="men",1,0)</f>
        <v>1</v>
      </c>
      <c r="Y404" s="5">
        <f ca="1">IF(Table2[[#This Row],[Gnder]]="women",1,0)</f>
        <v>0</v>
      </c>
      <c r="Z404" s="5"/>
      <c r="AA404" s="6"/>
      <c r="AB404" s="5"/>
      <c r="AC404" s="4">
        <f ca="1">IF(Table2[[#This Row],[field of work]]="teaching",1,0)</f>
        <v>1</v>
      </c>
      <c r="AD404" s="5">
        <f ca="1">IF(Table2[[#This Row],[field of work]]="health",1,0)</f>
        <v>0</v>
      </c>
      <c r="AE404" s="5">
        <f ca="1">IF(Table2[[#This Row],[field of work]]="IT",1,0)</f>
        <v>0</v>
      </c>
      <c r="AF404" s="5">
        <f ca="1">IF(Table2[[#This Row],[field of work]]="agriculture",1,0)</f>
        <v>0</v>
      </c>
      <c r="AG404" s="5">
        <f ca="1">IF(Table2[[#This Row],[field of work]]="contruction",1,0)</f>
        <v>0</v>
      </c>
      <c r="AH404" s="5">
        <f ca="1">IF(Table2[[#This Row],[field of work]]="genral work",1,0)</f>
        <v>0</v>
      </c>
      <c r="AI404" s="5"/>
      <c r="AJ404" s="5"/>
      <c r="AK404" s="5"/>
      <c r="AL404" s="5"/>
      <c r="AM404" s="5"/>
      <c r="AN404" s="6"/>
      <c r="AP404" s="16">
        <f t="shared" ca="1" si="160"/>
        <v>9620.0975261794101</v>
      </c>
      <c r="AQ404" s="6"/>
      <c r="AR404" s="4">
        <f ca="1">IF(Table2[[#This Row],[Value of a person]]&gt;$AS$6,1,0)</f>
        <v>1</v>
      </c>
      <c r="AS404" s="5"/>
      <c r="AT404" s="5"/>
      <c r="AU404" s="6"/>
      <c r="AV404" s="23">
        <f ca="1">Table2[[#This Row],[Mortage left]]/Table2[[#This Row],[Value of house]]</f>
        <v>0.55917013498349466</v>
      </c>
      <c r="AW404" s="5">
        <f t="shared" ca="1" si="161"/>
        <v>0</v>
      </c>
      <c r="AX404" s="5"/>
      <c r="AY404" s="5"/>
      <c r="AZ404" s="4">
        <f ca="1">IF(Table2[[#This Row],[Area ]]="Area 1",Table2[[#This Row],[income]],0)</f>
        <v>0</v>
      </c>
      <c r="BA404" s="5">
        <f ca="1">IF(Table2[[#This Row],[Area ]]="Area 2",Table2[[#This Row],[income]],0)</f>
        <v>0</v>
      </c>
      <c r="BB404" s="5">
        <f ca="1">IF(Table2[[#This Row],[Area ]]="Area 3",Table2[[#This Row],[income]],0)</f>
        <v>0</v>
      </c>
      <c r="BC404" s="5">
        <f ca="1">IF(Table2[[#This Row],[Area ]]="Area 4",Table2[[#This Row],[income]],0)</f>
        <v>0</v>
      </c>
      <c r="BD404" s="5">
        <f ca="1">IF(Table2[[#This Row],[Area ]]="Area 5",Table2[[#This Row],[income]],0)</f>
        <v>0</v>
      </c>
      <c r="BE404" s="5">
        <f ca="1">IF(Table2[[#This Row],[Area ]]="Area 6",Table2[[#This Row],[income]],0)</f>
        <v>0</v>
      </c>
      <c r="BF404" s="5">
        <f ca="1">IF(Table2[[#This Row],[Area ]]="Area 7",Table2[[#This Row],[income]],0)</f>
        <v>0</v>
      </c>
      <c r="BG404" s="5">
        <f ca="1">IF(Table2[[#This Row],[Area ]]="Area 8",Table2[[#This Row],[income]],0)</f>
        <v>0</v>
      </c>
      <c r="BH404" s="5">
        <f ca="1">IF(Table2[[#This Row],[Area ]]="Area 9",Table2[[#This Row],[income]],0)</f>
        <v>36601</v>
      </c>
      <c r="BI404" s="5">
        <f ca="1">IF(Table2[[#This Row],[Area ]]="Area 10",Table2[[#This Row],[income]],0)</f>
        <v>0</v>
      </c>
      <c r="BJ404" s="5">
        <f ca="1">IF(Table2[[#This Row],[Area ]]="Area 6",Table2[[#This Row],[income]],0)</f>
        <v>0</v>
      </c>
      <c r="BK404" s="5">
        <f ca="1">IF(Table2[[#This Row],[Area ]]="Area 12",Table2[[#This Row],[income]],0)</f>
        <v>0</v>
      </c>
      <c r="BL404" s="5">
        <f ca="1">IF(Table2[[#This Row],[Area ]]="Area 13",Table2[[#This Row],[income]],0)</f>
        <v>0</v>
      </c>
      <c r="BM404" s="6">
        <f ca="1">IF(Table2[[#This Row],[Area ]]="Area 14",Table2[[#This Row],[income]],0)</f>
        <v>0</v>
      </c>
      <c r="BN404" s="4">
        <f ca="1">IF(Table2[[#This Row],[field of work]]="teaching",Table2[[#This Row],[income]],0)</f>
        <v>36601</v>
      </c>
      <c r="BO404" s="5">
        <f ca="1">IF(Table2[[#This Row],[field of work]]="health",Table2[[#This Row],[income]],0)</f>
        <v>0</v>
      </c>
      <c r="BP404" s="5">
        <f ca="1">IF(Table2[[#This Row],[field of work]]="IT",Table2[[#This Row],[income]],0)</f>
        <v>0</v>
      </c>
      <c r="BQ404" s="5">
        <f ca="1">IF(Table2[[#This Row],[field of work]]="agriculture",Table2[[#This Row],[income]],0)</f>
        <v>0</v>
      </c>
      <c r="BR404" s="5">
        <f ca="1">IF(Table2[[#This Row],[field of work]]="contruction",Table2[[#This Row],[income]],0)</f>
        <v>0</v>
      </c>
      <c r="BS404" s="6">
        <f ca="1">IF(Table2[[#This Row],[field of work]]="genral work",Table2[[#This Row],[income]],0)</f>
        <v>0</v>
      </c>
      <c r="BU404" s="4">
        <f ca="1">IF(Table2[[#This Row],[value of debts]]&gt;Table2[[#This Row],[income]],1,0)</f>
        <v>1</v>
      </c>
      <c r="BV404" s="6"/>
      <c r="BX404" s="4">
        <f ca="1">IF(Table2[[#This Row],[Net worth of person]]&gt;$BY$6,Table2[[#This Row],[age]],0)</f>
        <v>0</v>
      </c>
      <c r="BY404" s="6"/>
    </row>
    <row r="405" spans="2:77" x14ac:dyDescent="0.3">
      <c r="B405">
        <f t="shared" ca="1" si="147"/>
        <v>1</v>
      </c>
      <c r="C405" t="str">
        <f t="shared" ca="1" si="146"/>
        <v>men</v>
      </c>
      <c r="D405">
        <f t="shared" ca="1" si="148"/>
        <v>30</v>
      </c>
      <c r="E405">
        <f t="shared" ca="1" si="149"/>
        <v>4</v>
      </c>
      <c r="F405" t="str">
        <f t="shared" ca="1" si="150"/>
        <v>genral work</v>
      </c>
      <c r="G405">
        <f t="shared" ca="1" si="151"/>
        <v>5</v>
      </c>
      <c r="H405">
        <f t="shared" ca="1" si="152"/>
        <v>0</v>
      </c>
      <c r="I405">
        <f t="shared" ca="1" si="153"/>
        <v>3</v>
      </c>
      <c r="J405">
        <f t="shared" ca="1" si="154"/>
        <v>3</v>
      </c>
      <c r="K405">
        <f t="shared" ca="1" si="155"/>
        <v>67314</v>
      </c>
      <c r="L405">
        <f t="shared" ca="1" si="156"/>
        <v>10</v>
      </c>
      <c r="M405" t="str">
        <f t="shared" ca="1" si="157"/>
        <v>Area 10</v>
      </c>
      <c r="N405">
        <f t="shared" ca="1" si="139"/>
        <v>201942</v>
      </c>
      <c r="O405">
        <f t="shared" ca="1" si="158"/>
        <v>95784.627688475492</v>
      </c>
      <c r="P405">
        <f t="shared" ca="1" si="140"/>
        <v>187789.52356021712</v>
      </c>
      <c r="Q405">
        <f t="shared" ca="1" si="159"/>
        <v>8959</v>
      </c>
      <c r="R405">
        <f t="shared" ca="1" si="141"/>
        <v>76952.562558525446</v>
      </c>
      <c r="S405">
        <f t="shared" ca="1" si="142"/>
        <v>82395.596430158927</v>
      </c>
      <c r="T405">
        <f t="shared" ca="1" si="143"/>
        <v>472127.11999037606</v>
      </c>
      <c r="U405">
        <f t="shared" ca="1" si="144"/>
        <v>181696.19024700095</v>
      </c>
      <c r="V405">
        <f t="shared" ca="1" si="145"/>
        <v>290430.92974337511</v>
      </c>
      <c r="X405" s="4">
        <f ca="1">IF(Table2[[#This Row],[Gnder]]="men",1,0)</f>
        <v>1</v>
      </c>
      <c r="Y405" s="5">
        <f ca="1">IF(Table2[[#This Row],[Gnder]]="women",1,0)</f>
        <v>0</v>
      </c>
      <c r="Z405" s="5"/>
      <c r="AA405" s="6"/>
      <c r="AB405" s="5"/>
      <c r="AC405" s="4">
        <f ca="1">IF(Table2[[#This Row],[field of work]]="teaching",1,0)</f>
        <v>0</v>
      </c>
      <c r="AD405" s="5">
        <f ca="1">IF(Table2[[#This Row],[field of work]]="health",1,0)</f>
        <v>0</v>
      </c>
      <c r="AE405" s="5">
        <f ca="1">IF(Table2[[#This Row],[field of work]]="IT",1,0)</f>
        <v>0</v>
      </c>
      <c r="AF405" s="5">
        <f ca="1">IF(Table2[[#This Row],[field of work]]="agriculture",1,0)</f>
        <v>0</v>
      </c>
      <c r="AG405" s="5">
        <f ca="1">IF(Table2[[#This Row],[field of work]]="contruction",1,0)</f>
        <v>0</v>
      </c>
      <c r="AH405" s="5">
        <f ca="1">IF(Table2[[#This Row],[field of work]]="genral work",1,0)</f>
        <v>1</v>
      </c>
      <c r="AI405" s="5"/>
      <c r="AJ405" s="5"/>
      <c r="AK405" s="5"/>
      <c r="AL405" s="5"/>
      <c r="AM405" s="5"/>
      <c r="AN405" s="6"/>
      <c r="AP405" s="16">
        <f t="shared" ca="1" si="160"/>
        <v>62596.507853405703</v>
      </c>
      <c r="AQ405" s="6"/>
      <c r="AR405" s="4">
        <f ca="1">IF(Table2[[#This Row],[Value of a person]]&gt;$AS$6,1,0)</f>
        <v>1</v>
      </c>
      <c r="AS405" s="5"/>
      <c r="AT405" s="5"/>
      <c r="AU405" s="6"/>
      <c r="AV405" s="23">
        <f ca="1">Table2[[#This Row],[Mortage left]]/Table2[[#This Row],[Value of house]]</f>
        <v>0.4743175153681527</v>
      </c>
      <c r="AW405" s="5">
        <f t="shared" ca="1" si="161"/>
        <v>0</v>
      </c>
      <c r="AX405" s="5"/>
      <c r="AY405" s="5"/>
      <c r="AZ405" s="4">
        <f ca="1">IF(Table2[[#This Row],[Area ]]="Area 1",Table2[[#This Row],[income]],0)</f>
        <v>0</v>
      </c>
      <c r="BA405" s="5">
        <f ca="1">IF(Table2[[#This Row],[Area ]]="Area 2",Table2[[#This Row],[income]],0)</f>
        <v>0</v>
      </c>
      <c r="BB405" s="5">
        <f ca="1">IF(Table2[[#This Row],[Area ]]="Area 3",Table2[[#This Row],[income]],0)</f>
        <v>0</v>
      </c>
      <c r="BC405" s="5">
        <f ca="1">IF(Table2[[#This Row],[Area ]]="Area 4",Table2[[#This Row],[income]],0)</f>
        <v>0</v>
      </c>
      <c r="BD405" s="5">
        <f ca="1">IF(Table2[[#This Row],[Area ]]="Area 5",Table2[[#This Row],[income]],0)</f>
        <v>0</v>
      </c>
      <c r="BE405" s="5">
        <f ca="1">IF(Table2[[#This Row],[Area ]]="Area 6",Table2[[#This Row],[income]],0)</f>
        <v>0</v>
      </c>
      <c r="BF405" s="5">
        <f ca="1">IF(Table2[[#This Row],[Area ]]="Area 7",Table2[[#This Row],[income]],0)</f>
        <v>0</v>
      </c>
      <c r="BG405" s="5">
        <f ca="1">IF(Table2[[#This Row],[Area ]]="Area 8",Table2[[#This Row],[income]],0)</f>
        <v>0</v>
      </c>
      <c r="BH405" s="5">
        <f ca="1">IF(Table2[[#This Row],[Area ]]="Area 9",Table2[[#This Row],[income]],0)</f>
        <v>0</v>
      </c>
      <c r="BI405" s="5">
        <f ca="1">IF(Table2[[#This Row],[Area ]]="Area 10",Table2[[#This Row],[income]],0)</f>
        <v>67314</v>
      </c>
      <c r="BJ405" s="5">
        <f ca="1">IF(Table2[[#This Row],[Area ]]="Area 6",Table2[[#This Row],[income]],0)</f>
        <v>0</v>
      </c>
      <c r="BK405" s="5">
        <f ca="1">IF(Table2[[#This Row],[Area ]]="Area 12",Table2[[#This Row],[income]],0)</f>
        <v>0</v>
      </c>
      <c r="BL405" s="5">
        <f ca="1">IF(Table2[[#This Row],[Area ]]="Area 13",Table2[[#This Row],[income]],0)</f>
        <v>0</v>
      </c>
      <c r="BM405" s="6">
        <f ca="1">IF(Table2[[#This Row],[Area ]]="Area 14",Table2[[#This Row],[income]],0)</f>
        <v>0</v>
      </c>
      <c r="BN405" s="4">
        <f ca="1">IF(Table2[[#This Row],[field of work]]="teaching",Table2[[#This Row],[income]],0)</f>
        <v>0</v>
      </c>
      <c r="BO405" s="5">
        <f ca="1">IF(Table2[[#This Row],[field of work]]="health",Table2[[#This Row],[income]],0)</f>
        <v>0</v>
      </c>
      <c r="BP405" s="5">
        <f ca="1">IF(Table2[[#This Row],[field of work]]="IT",Table2[[#This Row],[income]],0)</f>
        <v>0</v>
      </c>
      <c r="BQ405" s="5">
        <f ca="1">IF(Table2[[#This Row],[field of work]]="agriculture",Table2[[#This Row],[income]],0)</f>
        <v>0</v>
      </c>
      <c r="BR405" s="5">
        <f ca="1">IF(Table2[[#This Row],[field of work]]="contruction",Table2[[#This Row],[income]],0)</f>
        <v>0</v>
      </c>
      <c r="BS405" s="6">
        <f ca="1">IF(Table2[[#This Row],[field of work]]="genral work",Table2[[#This Row],[income]],0)</f>
        <v>67314</v>
      </c>
      <c r="BU405" s="4">
        <f ca="1">IF(Table2[[#This Row],[value of debts]]&gt;Table2[[#This Row],[income]],1,0)</f>
        <v>1</v>
      </c>
      <c r="BV405" s="6"/>
      <c r="BX405" s="4">
        <f ca="1">IF(Table2[[#This Row],[Net worth of person]]&gt;$BY$6,Table2[[#This Row],[age]],0)</f>
        <v>30</v>
      </c>
      <c r="BY405" s="6"/>
    </row>
    <row r="406" spans="2:77" x14ac:dyDescent="0.3">
      <c r="B406">
        <f t="shared" ca="1" si="147"/>
        <v>1</v>
      </c>
      <c r="C406" t="str">
        <f t="shared" ca="1" si="146"/>
        <v>men</v>
      </c>
      <c r="D406">
        <f t="shared" ca="1" si="148"/>
        <v>25</v>
      </c>
      <c r="E406">
        <f t="shared" ca="1" si="149"/>
        <v>5</v>
      </c>
      <c r="F406" t="str">
        <f t="shared" ca="1" si="150"/>
        <v>agriculture</v>
      </c>
      <c r="G406">
        <f t="shared" ca="1" si="151"/>
        <v>5</v>
      </c>
      <c r="H406">
        <f t="shared" ca="1" si="152"/>
        <v>0</v>
      </c>
      <c r="I406">
        <f t="shared" ca="1" si="153"/>
        <v>3</v>
      </c>
      <c r="J406">
        <f t="shared" ca="1" si="154"/>
        <v>2</v>
      </c>
      <c r="K406">
        <f t="shared" ca="1" si="155"/>
        <v>57562</v>
      </c>
      <c r="L406">
        <f t="shared" ca="1" si="156"/>
        <v>13</v>
      </c>
      <c r="M406" t="str">
        <f t="shared" ca="1" si="157"/>
        <v>Area 13</v>
      </c>
      <c r="N406">
        <f t="shared" ca="1" si="139"/>
        <v>287810</v>
      </c>
      <c r="O406">
        <f t="shared" ca="1" si="158"/>
        <v>276368.07887034077</v>
      </c>
      <c r="P406">
        <f t="shared" ca="1" si="140"/>
        <v>89267.875543788046</v>
      </c>
      <c r="Q406">
        <f t="shared" ca="1" si="159"/>
        <v>44991</v>
      </c>
      <c r="R406">
        <f t="shared" ca="1" si="141"/>
        <v>16673.122299304778</v>
      </c>
      <c r="S406">
        <f t="shared" ca="1" si="142"/>
        <v>8347.3933119276735</v>
      </c>
      <c r="T406">
        <f t="shared" ca="1" si="143"/>
        <v>385425.26885571575</v>
      </c>
      <c r="U406">
        <f t="shared" ca="1" si="144"/>
        <v>338032.20116964553</v>
      </c>
      <c r="V406">
        <f t="shared" ca="1" si="145"/>
        <v>47393.067686070222</v>
      </c>
      <c r="X406" s="4">
        <f ca="1">IF(Table2[[#This Row],[Gnder]]="men",1,0)</f>
        <v>1</v>
      </c>
      <c r="Y406" s="5">
        <f ca="1">IF(Table2[[#This Row],[Gnder]]="women",1,0)</f>
        <v>0</v>
      </c>
      <c r="Z406" s="5"/>
      <c r="AA406" s="6"/>
      <c r="AB406" s="5"/>
      <c r="AC406" s="4">
        <f ca="1">IF(Table2[[#This Row],[field of work]]="teaching",1,0)</f>
        <v>0</v>
      </c>
      <c r="AD406" s="5">
        <f ca="1">IF(Table2[[#This Row],[field of work]]="health",1,0)</f>
        <v>0</v>
      </c>
      <c r="AE406" s="5">
        <f ca="1">IF(Table2[[#This Row],[field of work]]="IT",1,0)</f>
        <v>0</v>
      </c>
      <c r="AF406" s="5">
        <f ca="1">IF(Table2[[#This Row],[field of work]]="agriculture",1,0)</f>
        <v>1</v>
      </c>
      <c r="AG406" s="5">
        <f ca="1">IF(Table2[[#This Row],[field of work]]="contruction",1,0)</f>
        <v>0</v>
      </c>
      <c r="AH406" s="5">
        <f ca="1">IF(Table2[[#This Row],[field of work]]="genral work",1,0)</f>
        <v>0</v>
      </c>
      <c r="AI406" s="5"/>
      <c r="AJ406" s="5"/>
      <c r="AK406" s="5"/>
      <c r="AL406" s="5"/>
      <c r="AM406" s="5"/>
      <c r="AN406" s="6"/>
      <c r="AP406" s="16">
        <f t="shared" ca="1" si="160"/>
        <v>44633.937771894023</v>
      </c>
      <c r="AQ406" s="6"/>
      <c r="AR406" s="4">
        <f ca="1">IF(Table2[[#This Row],[Value of a person]]&gt;$AS$6,1,0)</f>
        <v>1</v>
      </c>
      <c r="AS406" s="5"/>
      <c r="AT406" s="5"/>
      <c r="AU406" s="6"/>
      <c r="AV406" s="23">
        <f ca="1">Table2[[#This Row],[Mortage left]]/Table2[[#This Row],[Value of house]]</f>
        <v>0.96024487985247475</v>
      </c>
      <c r="AW406" s="5">
        <f t="shared" ca="1" si="161"/>
        <v>0</v>
      </c>
      <c r="AX406" s="5"/>
      <c r="AY406" s="5"/>
      <c r="AZ406" s="4">
        <f ca="1">IF(Table2[[#This Row],[Area ]]="Area 1",Table2[[#This Row],[income]],0)</f>
        <v>0</v>
      </c>
      <c r="BA406" s="5">
        <f ca="1">IF(Table2[[#This Row],[Area ]]="Area 2",Table2[[#This Row],[income]],0)</f>
        <v>0</v>
      </c>
      <c r="BB406" s="5">
        <f ca="1">IF(Table2[[#This Row],[Area ]]="Area 3",Table2[[#This Row],[income]],0)</f>
        <v>0</v>
      </c>
      <c r="BC406" s="5">
        <f ca="1">IF(Table2[[#This Row],[Area ]]="Area 4",Table2[[#This Row],[income]],0)</f>
        <v>0</v>
      </c>
      <c r="BD406" s="5">
        <f ca="1">IF(Table2[[#This Row],[Area ]]="Area 5",Table2[[#This Row],[income]],0)</f>
        <v>0</v>
      </c>
      <c r="BE406" s="5">
        <f ca="1">IF(Table2[[#This Row],[Area ]]="Area 6",Table2[[#This Row],[income]],0)</f>
        <v>0</v>
      </c>
      <c r="BF406" s="5">
        <f ca="1">IF(Table2[[#This Row],[Area ]]="Area 7",Table2[[#This Row],[income]],0)</f>
        <v>0</v>
      </c>
      <c r="BG406" s="5">
        <f ca="1">IF(Table2[[#This Row],[Area ]]="Area 8",Table2[[#This Row],[income]],0)</f>
        <v>0</v>
      </c>
      <c r="BH406" s="5">
        <f ca="1">IF(Table2[[#This Row],[Area ]]="Area 9",Table2[[#This Row],[income]],0)</f>
        <v>0</v>
      </c>
      <c r="BI406" s="5">
        <f ca="1">IF(Table2[[#This Row],[Area ]]="Area 10",Table2[[#This Row],[income]],0)</f>
        <v>0</v>
      </c>
      <c r="BJ406" s="5">
        <f ca="1">IF(Table2[[#This Row],[Area ]]="Area 6",Table2[[#This Row],[income]],0)</f>
        <v>0</v>
      </c>
      <c r="BK406" s="5">
        <f ca="1">IF(Table2[[#This Row],[Area ]]="Area 12",Table2[[#This Row],[income]],0)</f>
        <v>0</v>
      </c>
      <c r="BL406" s="5">
        <f ca="1">IF(Table2[[#This Row],[Area ]]="Area 13",Table2[[#This Row],[income]],0)</f>
        <v>57562</v>
      </c>
      <c r="BM406" s="6">
        <f ca="1">IF(Table2[[#This Row],[Area ]]="Area 14",Table2[[#This Row],[income]],0)</f>
        <v>0</v>
      </c>
      <c r="BN406" s="4">
        <f ca="1">IF(Table2[[#This Row],[field of work]]="teaching",Table2[[#This Row],[income]],0)</f>
        <v>0</v>
      </c>
      <c r="BO406" s="5">
        <f ca="1">IF(Table2[[#This Row],[field of work]]="health",Table2[[#This Row],[income]],0)</f>
        <v>0</v>
      </c>
      <c r="BP406" s="5">
        <f ca="1">IF(Table2[[#This Row],[field of work]]="IT",Table2[[#This Row],[income]],0)</f>
        <v>0</v>
      </c>
      <c r="BQ406" s="5">
        <f ca="1">IF(Table2[[#This Row],[field of work]]="agriculture",Table2[[#This Row],[income]],0)</f>
        <v>57562</v>
      </c>
      <c r="BR406" s="5">
        <f ca="1">IF(Table2[[#This Row],[field of work]]="contruction",Table2[[#This Row],[income]],0)</f>
        <v>0</v>
      </c>
      <c r="BS406" s="6">
        <f ca="1">IF(Table2[[#This Row],[field of work]]="genral work",Table2[[#This Row],[income]],0)</f>
        <v>0</v>
      </c>
      <c r="BU406" s="4">
        <f ca="1">IF(Table2[[#This Row],[value of debts]]&gt;Table2[[#This Row],[income]],1,0)</f>
        <v>1</v>
      </c>
      <c r="BV406" s="6"/>
      <c r="BX406" s="4">
        <f ca="1">IF(Table2[[#This Row],[Net worth of person]]&gt;$BY$6,Table2[[#This Row],[age]],0)</f>
        <v>0</v>
      </c>
      <c r="BY406" s="6"/>
    </row>
    <row r="407" spans="2:77" x14ac:dyDescent="0.3">
      <c r="B407">
        <f t="shared" ca="1" si="147"/>
        <v>1</v>
      </c>
      <c r="C407" t="str">
        <f t="shared" ca="1" si="146"/>
        <v>men</v>
      </c>
      <c r="D407">
        <f t="shared" ca="1" si="148"/>
        <v>31</v>
      </c>
      <c r="E407">
        <f t="shared" ca="1" si="149"/>
        <v>1</v>
      </c>
      <c r="F407" t="str">
        <f t="shared" ca="1" si="150"/>
        <v>health</v>
      </c>
      <c r="G407">
        <f t="shared" ca="1" si="151"/>
        <v>3</v>
      </c>
      <c r="H407">
        <f t="shared" ca="1" si="152"/>
        <v>0</v>
      </c>
      <c r="I407">
        <f t="shared" ca="1" si="153"/>
        <v>0</v>
      </c>
      <c r="J407">
        <f t="shared" ca="1" si="154"/>
        <v>2</v>
      </c>
      <c r="K407">
        <f t="shared" ca="1" si="155"/>
        <v>38028</v>
      </c>
      <c r="L407">
        <f t="shared" ca="1" si="156"/>
        <v>6</v>
      </c>
      <c r="M407" t="str">
        <f t="shared" ca="1" si="157"/>
        <v>Area 6</v>
      </c>
      <c r="N407">
        <f t="shared" ca="1" si="139"/>
        <v>190140</v>
      </c>
      <c r="O407">
        <f t="shared" ca="1" si="158"/>
        <v>71960.768709531068</v>
      </c>
      <c r="P407">
        <f t="shared" ca="1" si="140"/>
        <v>31371.296917534732</v>
      </c>
      <c r="Q407">
        <f t="shared" ca="1" si="159"/>
        <v>754</v>
      </c>
      <c r="R407">
        <f t="shared" ca="1" si="141"/>
        <v>75167.770296543167</v>
      </c>
      <c r="S407">
        <f t="shared" ca="1" si="142"/>
        <v>45599.345421801423</v>
      </c>
      <c r="T407">
        <f t="shared" ca="1" si="143"/>
        <v>267110.64233933616</v>
      </c>
      <c r="U407">
        <f t="shared" ca="1" si="144"/>
        <v>147882.53900607425</v>
      </c>
      <c r="V407">
        <f t="shared" ca="1" si="145"/>
        <v>119228.10333326191</v>
      </c>
      <c r="X407" s="4">
        <f ca="1">IF(Table2[[#This Row],[Gnder]]="men",1,0)</f>
        <v>1</v>
      </c>
      <c r="Y407" s="5">
        <f ca="1">IF(Table2[[#This Row],[Gnder]]="women",1,0)</f>
        <v>0</v>
      </c>
      <c r="Z407" s="5"/>
      <c r="AA407" s="6"/>
      <c r="AB407" s="5"/>
      <c r="AC407" s="4">
        <f ca="1">IF(Table2[[#This Row],[field of work]]="teaching",1,0)</f>
        <v>0</v>
      </c>
      <c r="AD407" s="5">
        <f ca="1">IF(Table2[[#This Row],[field of work]]="health",1,0)</f>
        <v>1</v>
      </c>
      <c r="AE407" s="5">
        <f ca="1">IF(Table2[[#This Row],[field of work]]="IT",1,0)</f>
        <v>0</v>
      </c>
      <c r="AF407" s="5">
        <f ca="1">IF(Table2[[#This Row],[field of work]]="agriculture",1,0)</f>
        <v>0</v>
      </c>
      <c r="AG407" s="5">
        <f ca="1">IF(Table2[[#This Row],[field of work]]="contruction",1,0)</f>
        <v>0</v>
      </c>
      <c r="AH407" s="5">
        <f ca="1">IF(Table2[[#This Row],[field of work]]="genral work",1,0)</f>
        <v>0</v>
      </c>
      <c r="AI407" s="5"/>
      <c r="AJ407" s="5"/>
      <c r="AK407" s="5"/>
      <c r="AL407" s="5"/>
      <c r="AM407" s="5"/>
      <c r="AN407" s="6"/>
      <c r="AP407" s="16">
        <f t="shared" ca="1" si="160"/>
        <v>15685.648458767366</v>
      </c>
      <c r="AQ407" s="6"/>
      <c r="AR407" s="4">
        <f ca="1">IF(Table2[[#This Row],[Value of a person]]&gt;$AS$6,1,0)</f>
        <v>1</v>
      </c>
      <c r="AS407" s="5"/>
      <c r="AT407" s="5"/>
      <c r="AU407" s="6"/>
      <c r="AV407" s="23">
        <f ca="1">Table2[[#This Row],[Mortage left]]/Table2[[#This Row],[Value of house]]</f>
        <v>0.37846202119244277</v>
      </c>
      <c r="AW407" s="5">
        <f t="shared" ca="1" si="161"/>
        <v>0</v>
      </c>
      <c r="AX407" s="5"/>
      <c r="AY407" s="5"/>
      <c r="AZ407" s="4">
        <f ca="1">IF(Table2[[#This Row],[Area ]]="Area 1",Table2[[#This Row],[income]],0)</f>
        <v>0</v>
      </c>
      <c r="BA407" s="5">
        <f ca="1">IF(Table2[[#This Row],[Area ]]="Area 2",Table2[[#This Row],[income]],0)</f>
        <v>0</v>
      </c>
      <c r="BB407" s="5">
        <f ca="1">IF(Table2[[#This Row],[Area ]]="Area 3",Table2[[#This Row],[income]],0)</f>
        <v>0</v>
      </c>
      <c r="BC407" s="5">
        <f ca="1">IF(Table2[[#This Row],[Area ]]="Area 4",Table2[[#This Row],[income]],0)</f>
        <v>0</v>
      </c>
      <c r="BD407" s="5">
        <f ca="1">IF(Table2[[#This Row],[Area ]]="Area 5",Table2[[#This Row],[income]],0)</f>
        <v>0</v>
      </c>
      <c r="BE407" s="5">
        <f ca="1">IF(Table2[[#This Row],[Area ]]="Area 6",Table2[[#This Row],[income]],0)</f>
        <v>38028</v>
      </c>
      <c r="BF407" s="5">
        <f ca="1">IF(Table2[[#This Row],[Area ]]="Area 7",Table2[[#This Row],[income]],0)</f>
        <v>0</v>
      </c>
      <c r="BG407" s="5">
        <f ca="1">IF(Table2[[#This Row],[Area ]]="Area 8",Table2[[#This Row],[income]],0)</f>
        <v>0</v>
      </c>
      <c r="BH407" s="5">
        <f ca="1">IF(Table2[[#This Row],[Area ]]="Area 9",Table2[[#This Row],[income]],0)</f>
        <v>0</v>
      </c>
      <c r="BI407" s="5">
        <f ca="1">IF(Table2[[#This Row],[Area ]]="Area 10",Table2[[#This Row],[income]],0)</f>
        <v>0</v>
      </c>
      <c r="BJ407" s="5">
        <f ca="1">IF(Table2[[#This Row],[Area ]]="Area 6",Table2[[#This Row],[income]],0)</f>
        <v>38028</v>
      </c>
      <c r="BK407" s="5">
        <f ca="1">IF(Table2[[#This Row],[Area ]]="Area 12",Table2[[#This Row],[income]],0)</f>
        <v>0</v>
      </c>
      <c r="BL407" s="5">
        <f ca="1">IF(Table2[[#This Row],[Area ]]="Area 13",Table2[[#This Row],[income]],0)</f>
        <v>0</v>
      </c>
      <c r="BM407" s="6">
        <f ca="1">IF(Table2[[#This Row],[Area ]]="Area 14",Table2[[#This Row],[income]],0)</f>
        <v>0</v>
      </c>
      <c r="BN407" s="4">
        <f ca="1">IF(Table2[[#This Row],[field of work]]="teaching",Table2[[#This Row],[income]],0)</f>
        <v>0</v>
      </c>
      <c r="BO407" s="5">
        <f ca="1">IF(Table2[[#This Row],[field of work]]="health",Table2[[#This Row],[income]],0)</f>
        <v>38028</v>
      </c>
      <c r="BP407" s="5">
        <f ca="1">IF(Table2[[#This Row],[field of work]]="IT",Table2[[#This Row],[income]],0)</f>
        <v>0</v>
      </c>
      <c r="BQ407" s="5">
        <f ca="1">IF(Table2[[#This Row],[field of work]]="agriculture",Table2[[#This Row],[income]],0)</f>
        <v>0</v>
      </c>
      <c r="BR407" s="5">
        <f ca="1">IF(Table2[[#This Row],[field of work]]="contruction",Table2[[#This Row],[income]],0)</f>
        <v>0</v>
      </c>
      <c r="BS407" s="6">
        <f ca="1">IF(Table2[[#This Row],[field of work]]="genral work",Table2[[#This Row],[income]],0)</f>
        <v>0</v>
      </c>
      <c r="BU407" s="4">
        <f ca="1">IF(Table2[[#This Row],[value of debts]]&gt;Table2[[#This Row],[income]],1,0)</f>
        <v>1</v>
      </c>
      <c r="BV407" s="6"/>
      <c r="BX407" s="4">
        <f ca="1">IF(Table2[[#This Row],[Net worth of person]]&gt;$BY$6,Table2[[#This Row],[age]],0)</f>
        <v>31</v>
      </c>
      <c r="BY407" s="6"/>
    </row>
    <row r="408" spans="2:77" x14ac:dyDescent="0.3">
      <c r="B408">
        <f t="shared" ca="1" si="147"/>
        <v>2</v>
      </c>
      <c r="C408" t="str">
        <f t="shared" ca="1" si="146"/>
        <v>women</v>
      </c>
      <c r="D408">
        <f t="shared" ca="1" si="148"/>
        <v>28</v>
      </c>
      <c r="E408">
        <f t="shared" ca="1" si="149"/>
        <v>2</v>
      </c>
      <c r="F408" t="str">
        <f t="shared" ca="1" si="150"/>
        <v>IT</v>
      </c>
      <c r="G408">
        <f t="shared" ca="1" si="151"/>
        <v>2</v>
      </c>
      <c r="H408">
        <f t="shared" ca="1" si="152"/>
        <v>0</v>
      </c>
      <c r="I408">
        <f t="shared" ca="1" si="153"/>
        <v>3</v>
      </c>
      <c r="J408">
        <f t="shared" ca="1" si="154"/>
        <v>1</v>
      </c>
      <c r="K408">
        <f t="shared" ca="1" si="155"/>
        <v>51917</v>
      </c>
      <c r="L408">
        <f t="shared" ca="1" si="156"/>
        <v>3</v>
      </c>
      <c r="M408" t="str">
        <f t="shared" ca="1" si="157"/>
        <v>Area 3</v>
      </c>
      <c r="N408">
        <f t="shared" ca="1" si="139"/>
        <v>311502</v>
      </c>
      <c r="O408">
        <f t="shared" ca="1" si="158"/>
        <v>175816.06612186163</v>
      </c>
      <c r="P408">
        <f t="shared" ca="1" si="140"/>
        <v>4177.1003728561163</v>
      </c>
      <c r="Q408">
        <f t="shared" ca="1" si="159"/>
        <v>4140</v>
      </c>
      <c r="R408">
        <f t="shared" ca="1" si="141"/>
        <v>40724.368810278349</v>
      </c>
      <c r="S408">
        <f t="shared" ca="1" si="142"/>
        <v>29693.211822385478</v>
      </c>
      <c r="T408">
        <f t="shared" ca="1" si="143"/>
        <v>345372.31219524163</v>
      </c>
      <c r="U408">
        <f t="shared" ca="1" si="144"/>
        <v>220680.43493213999</v>
      </c>
      <c r="V408">
        <f t="shared" ca="1" si="145"/>
        <v>124691.87726310163</v>
      </c>
      <c r="X408" s="4">
        <f ca="1">IF(Table2[[#This Row],[Gnder]]="men",1,0)</f>
        <v>0</v>
      </c>
      <c r="Y408" s="5">
        <f ca="1">IF(Table2[[#This Row],[Gnder]]="women",1,0)</f>
        <v>1</v>
      </c>
      <c r="Z408" s="5"/>
      <c r="AA408" s="6"/>
      <c r="AB408" s="5"/>
      <c r="AC408" s="4">
        <f ca="1">IF(Table2[[#This Row],[field of work]]="teaching",1,0)</f>
        <v>0</v>
      </c>
      <c r="AD408" s="5">
        <f ca="1">IF(Table2[[#This Row],[field of work]]="health",1,0)</f>
        <v>0</v>
      </c>
      <c r="AE408" s="5">
        <f ca="1">IF(Table2[[#This Row],[field of work]]="IT",1,0)</f>
        <v>1</v>
      </c>
      <c r="AF408" s="5">
        <f ca="1">IF(Table2[[#This Row],[field of work]]="agriculture",1,0)</f>
        <v>0</v>
      </c>
      <c r="AG408" s="5">
        <f ca="1">IF(Table2[[#This Row],[field of work]]="contruction",1,0)</f>
        <v>0</v>
      </c>
      <c r="AH408" s="5">
        <f ca="1">IF(Table2[[#This Row],[field of work]]="genral work",1,0)</f>
        <v>0</v>
      </c>
      <c r="AI408" s="5"/>
      <c r="AJ408" s="5"/>
      <c r="AK408" s="5"/>
      <c r="AL408" s="5"/>
      <c r="AM408" s="5"/>
      <c r="AN408" s="6"/>
      <c r="AP408" s="16">
        <f t="shared" ca="1" si="160"/>
        <v>4177.1003728561163</v>
      </c>
      <c r="AQ408" s="6"/>
      <c r="AR408" s="4">
        <f ca="1">IF(Table2[[#This Row],[Value of a person]]&gt;$AS$6,1,0)</f>
        <v>1</v>
      </c>
      <c r="AS408" s="5"/>
      <c r="AT408" s="5"/>
      <c r="AU408" s="6"/>
      <c r="AV408" s="23">
        <f ca="1">Table2[[#This Row],[Mortage left]]/Table2[[#This Row],[Value of house]]</f>
        <v>0.56441392389731571</v>
      </c>
      <c r="AW408" s="5">
        <f t="shared" ca="1" si="161"/>
        <v>0</v>
      </c>
      <c r="AX408" s="5"/>
      <c r="AY408" s="5"/>
      <c r="AZ408" s="4">
        <f ca="1">IF(Table2[[#This Row],[Area ]]="Area 1",Table2[[#This Row],[income]],0)</f>
        <v>0</v>
      </c>
      <c r="BA408" s="5">
        <f ca="1">IF(Table2[[#This Row],[Area ]]="Area 2",Table2[[#This Row],[income]],0)</f>
        <v>0</v>
      </c>
      <c r="BB408" s="5">
        <f ca="1">IF(Table2[[#This Row],[Area ]]="Area 3",Table2[[#This Row],[income]],0)</f>
        <v>51917</v>
      </c>
      <c r="BC408" s="5">
        <f ca="1">IF(Table2[[#This Row],[Area ]]="Area 4",Table2[[#This Row],[income]],0)</f>
        <v>0</v>
      </c>
      <c r="BD408" s="5">
        <f ca="1">IF(Table2[[#This Row],[Area ]]="Area 5",Table2[[#This Row],[income]],0)</f>
        <v>0</v>
      </c>
      <c r="BE408" s="5">
        <f ca="1">IF(Table2[[#This Row],[Area ]]="Area 6",Table2[[#This Row],[income]],0)</f>
        <v>0</v>
      </c>
      <c r="BF408" s="5">
        <f ca="1">IF(Table2[[#This Row],[Area ]]="Area 7",Table2[[#This Row],[income]],0)</f>
        <v>0</v>
      </c>
      <c r="BG408" s="5">
        <f ca="1">IF(Table2[[#This Row],[Area ]]="Area 8",Table2[[#This Row],[income]],0)</f>
        <v>0</v>
      </c>
      <c r="BH408" s="5">
        <f ca="1">IF(Table2[[#This Row],[Area ]]="Area 9",Table2[[#This Row],[income]],0)</f>
        <v>0</v>
      </c>
      <c r="BI408" s="5">
        <f ca="1">IF(Table2[[#This Row],[Area ]]="Area 10",Table2[[#This Row],[income]],0)</f>
        <v>0</v>
      </c>
      <c r="BJ408" s="5">
        <f ca="1">IF(Table2[[#This Row],[Area ]]="Area 6",Table2[[#This Row],[income]],0)</f>
        <v>0</v>
      </c>
      <c r="BK408" s="5">
        <f ca="1">IF(Table2[[#This Row],[Area ]]="Area 12",Table2[[#This Row],[income]],0)</f>
        <v>0</v>
      </c>
      <c r="BL408" s="5">
        <f ca="1">IF(Table2[[#This Row],[Area ]]="Area 13",Table2[[#This Row],[income]],0)</f>
        <v>0</v>
      </c>
      <c r="BM408" s="6">
        <f ca="1">IF(Table2[[#This Row],[Area ]]="Area 14",Table2[[#This Row],[income]],0)</f>
        <v>0</v>
      </c>
      <c r="BN408" s="4">
        <f ca="1">IF(Table2[[#This Row],[field of work]]="teaching",Table2[[#This Row],[income]],0)</f>
        <v>0</v>
      </c>
      <c r="BO408" s="5">
        <f ca="1">IF(Table2[[#This Row],[field of work]]="health",Table2[[#This Row],[income]],0)</f>
        <v>0</v>
      </c>
      <c r="BP408" s="5">
        <f ca="1">IF(Table2[[#This Row],[field of work]]="IT",Table2[[#This Row],[income]],0)</f>
        <v>51917</v>
      </c>
      <c r="BQ408" s="5">
        <f ca="1">IF(Table2[[#This Row],[field of work]]="agriculture",Table2[[#This Row],[income]],0)</f>
        <v>0</v>
      </c>
      <c r="BR408" s="5">
        <f ca="1">IF(Table2[[#This Row],[field of work]]="contruction",Table2[[#This Row],[income]],0)</f>
        <v>0</v>
      </c>
      <c r="BS408" s="6">
        <f ca="1">IF(Table2[[#This Row],[field of work]]="genral work",Table2[[#This Row],[income]],0)</f>
        <v>0</v>
      </c>
      <c r="BU408" s="4">
        <f ca="1">IF(Table2[[#This Row],[value of debts]]&gt;Table2[[#This Row],[income]],1,0)</f>
        <v>1</v>
      </c>
      <c r="BV408" s="6"/>
      <c r="BX408" s="4">
        <f ca="1">IF(Table2[[#This Row],[Net worth of person]]&gt;$BY$6,Table2[[#This Row],[age]],0)</f>
        <v>28</v>
      </c>
      <c r="BY408" s="6"/>
    </row>
    <row r="409" spans="2:77" x14ac:dyDescent="0.3">
      <c r="B409">
        <f t="shared" ca="1" si="147"/>
        <v>2</v>
      </c>
      <c r="C409" t="str">
        <f t="shared" ca="1" si="146"/>
        <v>women</v>
      </c>
      <c r="D409">
        <f t="shared" ca="1" si="148"/>
        <v>28</v>
      </c>
      <c r="E409">
        <f t="shared" ca="1" si="149"/>
        <v>3</v>
      </c>
      <c r="F409" t="str">
        <f t="shared" ca="1" si="150"/>
        <v>teaching</v>
      </c>
      <c r="G409">
        <f t="shared" ca="1" si="151"/>
        <v>3</v>
      </c>
      <c r="H409">
        <f t="shared" ca="1" si="152"/>
        <v>0</v>
      </c>
      <c r="I409">
        <f t="shared" ca="1" si="153"/>
        <v>1</v>
      </c>
      <c r="J409">
        <f t="shared" ca="1" si="154"/>
        <v>3</v>
      </c>
      <c r="K409">
        <f t="shared" ca="1" si="155"/>
        <v>39735</v>
      </c>
      <c r="L409">
        <f t="shared" ca="1" si="156"/>
        <v>8</v>
      </c>
      <c r="M409" t="str">
        <f t="shared" ca="1" si="157"/>
        <v>Area 8</v>
      </c>
      <c r="N409">
        <f t="shared" ca="1" si="139"/>
        <v>158940</v>
      </c>
      <c r="O409">
        <f t="shared" ca="1" si="158"/>
        <v>98870.836034278356</v>
      </c>
      <c r="P409">
        <f t="shared" ca="1" si="140"/>
        <v>4246.4141791016564</v>
      </c>
      <c r="Q409">
        <f t="shared" ca="1" si="159"/>
        <v>3129</v>
      </c>
      <c r="R409">
        <f t="shared" ca="1" si="141"/>
        <v>62476.584200398916</v>
      </c>
      <c r="S409">
        <f t="shared" ca="1" si="142"/>
        <v>22068.527218289211</v>
      </c>
      <c r="T409">
        <f t="shared" ca="1" si="143"/>
        <v>185254.94139739085</v>
      </c>
      <c r="U409">
        <f t="shared" ca="1" si="144"/>
        <v>164476.42023467727</v>
      </c>
      <c r="V409">
        <f t="shared" ca="1" si="145"/>
        <v>20778.521162713587</v>
      </c>
      <c r="X409" s="4">
        <f ca="1">IF(Table2[[#This Row],[Gnder]]="men",1,0)</f>
        <v>0</v>
      </c>
      <c r="Y409" s="5">
        <f ca="1">IF(Table2[[#This Row],[Gnder]]="women",1,0)</f>
        <v>1</v>
      </c>
      <c r="Z409" s="5"/>
      <c r="AA409" s="6"/>
      <c r="AB409" s="5"/>
      <c r="AC409" s="4">
        <f ca="1">IF(Table2[[#This Row],[field of work]]="teaching",1,0)</f>
        <v>1</v>
      </c>
      <c r="AD409" s="5">
        <f ca="1">IF(Table2[[#This Row],[field of work]]="health",1,0)</f>
        <v>0</v>
      </c>
      <c r="AE409" s="5">
        <f ca="1">IF(Table2[[#This Row],[field of work]]="IT",1,0)</f>
        <v>0</v>
      </c>
      <c r="AF409" s="5">
        <f ca="1">IF(Table2[[#This Row],[field of work]]="agriculture",1,0)</f>
        <v>0</v>
      </c>
      <c r="AG409" s="5">
        <f ca="1">IF(Table2[[#This Row],[field of work]]="contruction",1,0)</f>
        <v>0</v>
      </c>
      <c r="AH409" s="5">
        <f ca="1">IF(Table2[[#This Row],[field of work]]="genral work",1,0)</f>
        <v>0</v>
      </c>
      <c r="AI409" s="5"/>
      <c r="AJ409" s="5"/>
      <c r="AK409" s="5"/>
      <c r="AL409" s="5"/>
      <c r="AM409" s="5"/>
      <c r="AN409" s="6"/>
      <c r="AP409" s="16">
        <f t="shared" ca="1" si="160"/>
        <v>1415.4713930338855</v>
      </c>
      <c r="AQ409" s="6"/>
      <c r="AR409" s="4">
        <f ca="1">IF(Table2[[#This Row],[Value of a person]]&gt;$AS$6,1,0)</f>
        <v>1</v>
      </c>
      <c r="AS409" s="5"/>
      <c r="AT409" s="5"/>
      <c r="AU409" s="6"/>
      <c r="AV409" s="23">
        <f ca="1">Table2[[#This Row],[Mortage left]]/Table2[[#This Row],[Value of house]]</f>
        <v>0.622063898542081</v>
      </c>
      <c r="AW409" s="5">
        <f t="shared" ca="1" si="161"/>
        <v>0</v>
      </c>
      <c r="AX409" s="5"/>
      <c r="AY409" s="5"/>
      <c r="AZ409" s="4">
        <f ca="1">IF(Table2[[#This Row],[Area ]]="Area 1",Table2[[#This Row],[income]],0)</f>
        <v>0</v>
      </c>
      <c r="BA409" s="5">
        <f ca="1">IF(Table2[[#This Row],[Area ]]="Area 2",Table2[[#This Row],[income]],0)</f>
        <v>0</v>
      </c>
      <c r="BB409" s="5">
        <f ca="1">IF(Table2[[#This Row],[Area ]]="Area 3",Table2[[#This Row],[income]],0)</f>
        <v>0</v>
      </c>
      <c r="BC409" s="5">
        <f ca="1">IF(Table2[[#This Row],[Area ]]="Area 4",Table2[[#This Row],[income]],0)</f>
        <v>0</v>
      </c>
      <c r="BD409" s="5">
        <f ca="1">IF(Table2[[#This Row],[Area ]]="Area 5",Table2[[#This Row],[income]],0)</f>
        <v>0</v>
      </c>
      <c r="BE409" s="5">
        <f ca="1">IF(Table2[[#This Row],[Area ]]="Area 6",Table2[[#This Row],[income]],0)</f>
        <v>0</v>
      </c>
      <c r="BF409" s="5">
        <f ca="1">IF(Table2[[#This Row],[Area ]]="Area 7",Table2[[#This Row],[income]],0)</f>
        <v>0</v>
      </c>
      <c r="BG409" s="5">
        <f ca="1">IF(Table2[[#This Row],[Area ]]="Area 8",Table2[[#This Row],[income]],0)</f>
        <v>39735</v>
      </c>
      <c r="BH409" s="5">
        <f ca="1">IF(Table2[[#This Row],[Area ]]="Area 9",Table2[[#This Row],[income]],0)</f>
        <v>0</v>
      </c>
      <c r="BI409" s="5">
        <f ca="1">IF(Table2[[#This Row],[Area ]]="Area 10",Table2[[#This Row],[income]],0)</f>
        <v>0</v>
      </c>
      <c r="BJ409" s="5">
        <f ca="1">IF(Table2[[#This Row],[Area ]]="Area 6",Table2[[#This Row],[income]],0)</f>
        <v>0</v>
      </c>
      <c r="BK409" s="5">
        <f ca="1">IF(Table2[[#This Row],[Area ]]="Area 12",Table2[[#This Row],[income]],0)</f>
        <v>0</v>
      </c>
      <c r="BL409" s="5">
        <f ca="1">IF(Table2[[#This Row],[Area ]]="Area 13",Table2[[#This Row],[income]],0)</f>
        <v>0</v>
      </c>
      <c r="BM409" s="6">
        <f ca="1">IF(Table2[[#This Row],[Area ]]="Area 14",Table2[[#This Row],[income]],0)</f>
        <v>0</v>
      </c>
      <c r="BN409" s="4">
        <f ca="1">IF(Table2[[#This Row],[field of work]]="teaching",Table2[[#This Row],[income]],0)</f>
        <v>39735</v>
      </c>
      <c r="BO409" s="5">
        <f ca="1">IF(Table2[[#This Row],[field of work]]="health",Table2[[#This Row],[income]],0)</f>
        <v>0</v>
      </c>
      <c r="BP409" s="5">
        <f ca="1">IF(Table2[[#This Row],[field of work]]="IT",Table2[[#This Row],[income]],0)</f>
        <v>0</v>
      </c>
      <c r="BQ409" s="5">
        <f ca="1">IF(Table2[[#This Row],[field of work]]="agriculture",Table2[[#This Row],[income]],0)</f>
        <v>0</v>
      </c>
      <c r="BR409" s="5">
        <f ca="1">IF(Table2[[#This Row],[field of work]]="contruction",Table2[[#This Row],[income]],0)</f>
        <v>0</v>
      </c>
      <c r="BS409" s="6">
        <f ca="1">IF(Table2[[#This Row],[field of work]]="genral work",Table2[[#This Row],[income]],0)</f>
        <v>0</v>
      </c>
      <c r="BU409" s="4">
        <f ca="1">IF(Table2[[#This Row],[value of debts]]&gt;Table2[[#This Row],[income]],1,0)</f>
        <v>1</v>
      </c>
      <c r="BV409" s="6"/>
      <c r="BX409" s="4">
        <f ca="1">IF(Table2[[#This Row],[Net worth of person]]&gt;$BY$6,Table2[[#This Row],[age]],0)</f>
        <v>0</v>
      </c>
      <c r="BY409" s="6"/>
    </row>
    <row r="410" spans="2:77" x14ac:dyDescent="0.3">
      <c r="B410">
        <f t="shared" ca="1" si="147"/>
        <v>2</v>
      </c>
      <c r="C410" t="str">
        <f t="shared" ca="1" si="146"/>
        <v>women</v>
      </c>
      <c r="D410">
        <f t="shared" ca="1" si="148"/>
        <v>37</v>
      </c>
      <c r="E410">
        <f t="shared" ca="1" si="149"/>
        <v>2</v>
      </c>
      <c r="F410" t="str">
        <f t="shared" ca="1" si="150"/>
        <v>IT</v>
      </c>
      <c r="G410">
        <f t="shared" ca="1" si="151"/>
        <v>3</v>
      </c>
      <c r="H410">
        <f t="shared" ca="1" si="152"/>
        <v>0</v>
      </c>
      <c r="I410">
        <f t="shared" ca="1" si="153"/>
        <v>1</v>
      </c>
      <c r="J410">
        <f t="shared" ca="1" si="154"/>
        <v>3</v>
      </c>
      <c r="K410">
        <f t="shared" ca="1" si="155"/>
        <v>44701</v>
      </c>
      <c r="L410">
        <f t="shared" ca="1" si="156"/>
        <v>11</v>
      </c>
      <c r="M410" t="str">
        <f t="shared" ca="1" si="157"/>
        <v>Area 11</v>
      </c>
      <c r="N410">
        <f t="shared" ref="N410:N473" ca="1" si="162">K410*RANDBETWEEN(3,6)</f>
        <v>178804</v>
      </c>
      <c r="O410">
        <f t="shared" ca="1" si="158"/>
        <v>3888.6361186419331</v>
      </c>
      <c r="P410">
        <f t="shared" ref="P410:P473" ca="1" si="163">J410*K410*RAND()</f>
        <v>132321.94830861816</v>
      </c>
      <c r="Q410">
        <f t="shared" ca="1" si="159"/>
        <v>5945</v>
      </c>
      <c r="R410">
        <f t="shared" ref="R410:R473" ca="1" si="164">K410*RAND()*2</f>
        <v>74522.499655495747</v>
      </c>
      <c r="S410">
        <f t="shared" ref="S410:S473" ca="1" si="165">RAND()*K410*1.5</f>
        <v>42166.353612702216</v>
      </c>
      <c r="T410">
        <f t="shared" ref="T410:T473" ca="1" si="166">N410+P410+S410</f>
        <v>353292.30192132038</v>
      </c>
      <c r="U410">
        <f t="shared" ref="U410:U473" ca="1" si="167">O410+Q410+R410</f>
        <v>84356.135774137685</v>
      </c>
      <c r="V410">
        <f t="shared" ref="V410:V473" ca="1" si="168">T410-U410</f>
        <v>268936.1661471827</v>
      </c>
      <c r="X410" s="4">
        <f ca="1">IF(Table2[[#This Row],[Gnder]]="men",1,0)</f>
        <v>0</v>
      </c>
      <c r="Y410" s="5">
        <f ca="1">IF(Table2[[#This Row],[Gnder]]="women",1,0)</f>
        <v>1</v>
      </c>
      <c r="Z410" s="5"/>
      <c r="AA410" s="6"/>
      <c r="AB410" s="5"/>
      <c r="AC410" s="4">
        <f ca="1">IF(Table2[[#This Row],[field of work]]="teaching",1,0)</f>
        <v>0</v>
      </c>
      <c r="AD410" s="5">
        <f ca="1">IF(Table2[[#This Row],[field of work]]="health",1,0)</f>
        <v>0</v>
      </c>
      <c r="AE410" s="5">
        <f ca="1">IF(Table2[[#This Row],[field of work]]="IT",1,0)</f>
        <v>1</v>
      </c>
      <c r="AF410" s="5">
        <f ca="1">IF(Table2[[#This Row],[field of work]]="agriculture",1,0)</f>
        <v>0</v>
      </c>
      <c r="AG410" s="5">
        <f ca="1">IF(Table2[[#This Row],[field of work]]="contruction",1,0)</f>
        <v>0</v>
      </c>
      <c r="AH410" s="5">
        <f ca="1">IF(Table2[[#This Row],[field of work]]="genral work",1,0)</f>
        <v>0</v>
      </c>
      <c r="AI410" s="5"/>
      <c r="AJ410" s="5"/>
      <c r="AK410" s="5"/>
      <c r="AL410" s="5"/>
      <c r="AM410" s="5"/>
      <c r="AN410" s="6"/>
      <c r="AP410" s="16">
        <f t="shared" ca="1" si="160"/>
        <v>44107.316102872719</v>
      </c>
      <c r="AQ410" s="6"/>
      <c r="AR410" s="4">
        <f ca="1">IF(Table2[[#This Row],[Value of a person]]&gt;$AS$6,1,0)</f>
        <v>1</v>
      </c>
      <c r="AS410" s="5"/>
      <c r="AT410" s="5"/>
      <c r="AU410" s="6"/>
      <c r="AV410" s="23">
        <f ca="1">Table2[[#This Row],[Mortage left]]/Table2[[#This Row],[Value of house]]</f>
        <v>2.1748037620198279E-2</v>
      </c>
      <c r="AW410" s="5">
        <f t="shared" ca="1" si="161"/>
        <v>1</v>
      </c>
      <c r="AX410" s="5"/>
      <c r="AY410" s="5"/>
      <c r="AZ410" s="4">
        <f ca="1">IF(Table2[[#This Row],[Area ]]="Area 1",Table2[[#This Row],[income]],0)</f>
        <v>0</v>
      </c>
      <c r="BA410" s="5">
        <f ca="1">IF(Table2[[#This Row],[Area ]]="Area 2",Table2[[#This Row],[income]],0)</f>
        <v>0</v>
      </c>
      <c r="BB410" s="5">
        <f ca="1">IF(Table2[[#This Row],[Area ]]="Area 3",Table2[[#This Row],[income]],0)</f>
        <v>0</v>
      </c>
      <c r="BC410" s="5">
        <f ca="1">IF(Table2[[#This Row],[Area ]]="Area 4",Table2[[#This Row],[income]],0)</f>
        <v>0</v>
      </c>
      <c r="BD410" s="5">
        <f ca="1">IF(Table2[[#This Row],[Area ]]="Area 5",Table2[[#This Row],[income]],0)</f>
        <v>0</v>
      </c>
      <c r="BE410" s="5">
        <f ca="1">IF(Table2[[#This Row],[Area ]]="Area 6",Table2[[#This Row],[income]],0)</f>
        <v>0</v>
      </c>
      <c r="BF410" s="5">
        <f ca="1">IF(Table2[[#This Row],[Area ]]="Area 7",Table2[[#This Row],[income]],0)</f>
        <v>0</v>
      </c>
      <c r="BG410" s="5">
        <f ca="1">IF(Table2[[#This Row],[Area ]]="Area 8",Table2[[#This Row],[income]],0)</f>
        <v>0</v>
      </c>
      <c r="BH410" s="5">
        <f ca="1">IF(Table2[[#This Row],[Area ]]="Area 9",Table2[[#This Row],[income]],0)</f>
        <v>0</v>
      </c>
      <c r="BI410" s="5">
        <f ca="1">IF(Table2[[#This Row],[Area ]]="Area 10",Table2[[#This Row],[income]],0)</f>
        <v>0</v>
      </c>
      <c r="BJ410" s="5">
        <f ca="1">IF(Table2[[#This Row],[Area ]]="Area 6",Table2[[#This Row],[income]],0)</f>
        <v>0</v>
      </c>
      <c r="BK410" s="5">
        <f ca="1">IF(Table2[[#This Row],[Area ]]="Area 12",Table2[[#This Row],[income]],0)</f>
        <v>0</v>
      </c>
      <c r="BL410" s="5">
        <f ca="1">IF(Table2[[#This Row],[Area ]]="Area 13",Table2[[#This Row],[income]],0)</f>
        <v>0</v>
      </c>
      <c r="BM410" s="6">
        <f ca="1">IF(Table2[[#This Row],[Area ]]="Area 14",Table2[[#This Row],[income]],0)</f>
        <v>0</v>
      </c>
      <c r="BN410" s="4">
        <f ca="1">IF(Table2[[#This Row],[field of work]]="teaching",Table2[[#This Row],[income]],0)</f>
        <v>0</v>
      </c>
      <c r="BO410" s="5">
        <f ca="1">IF(Table2[[#This Row],[field of work]]="health",Table2[[#This Row],[income]],0)</f>
        <v>0</v>
      </c>
      <c r="BP410" s="5">
        <f ca="1">IF(Table2[[#This Row],[field of work]]="IT",Table2[[#This Row],[income]],0)</f>
        <v>44701</v>
      </c>
      <c r="BQ410" s="5">
        <f ca="1">IF(Table2[[#This Row],[field of work]]="agriculture",Table2[[#This Row],[income]],0)</f>
        <v>0</v>
      </c>
      <c r="BR410" s="5">
        <f ca="1">IF(Table2[[#This Row],[field of work]]="contruction",Table2[[#This Row],[income]],0)</f>
        <v>0</v>
      </c>
      <c r="BS410" s="6">
        <f ca="1">IF(Table2[[#This Row],[field of work]]="genral work",Table2[[#This Row],[income]],0)</f>
        <v>0</v>
      </c>
      <c r="BU410" s="4">
        <f ca="1">IF(Table2[[#This Row],[value of debts]]&gt;Table2[[#This Row],[income]],1,0)</f>
        <v>1</v>
      </c>
      <c r="BV410" s="6"/>
      <c r="BX410" s="4">
        <f ca="1">IF(Table2[[#This Row],[Net worth of person]]&gt;$BY$6,Table2[[#This Row],[age]],0)</f>
        <v>37</v>
      </c>
      <c r="BY410" s="6"/>
    </row>
    <row r="411" spans="2:77" x14ac:dyDescent="0.3">
      <c r="B411">
        <f t="shared" ca="1" si="147"/>
        <v>1</v>
      </c>
      <c r="C411" t="str">
        <f t="shared" ca="1" si="146"/>
        <v>men</v>
      </c>
      <c r="D411">
        <f t="shared" ca="1" si="148"/>
        <v>38</v>
      </c>
      <c r="E411">
        <f t="shared" ca="1" si="149"/>
        <v>6</v>
      </c>
      <c r="F411" t="str">
        <f t="shared" ca="1" si="150"/>
        <v>contruction</v>
      </c>
      <c r="G411">
        <f t="shared" ca="1" si="151"/>
        <v>4</v>
      </c>
      <c r="H411">
        <f t="shared" ca="1" si="152"/>
        <v>0</v>
      </c>
      <c r="I411">
        <f t="shared" ca="1" si="153"/>
        <v>2</v>
      </c>
      <c r="J411">
        <f t="shared" ca="1" si="154"/>
        <v>2</v>
      </c>
      <c r="K411">
        <f t="shared" ca="1" si="155"/>
        <v>74102</v>
      </c>
      <c r="L411">
        <f t="shared" ca="1" si="156"/>
        <v>3</v>
      </c>
      <c r="M411" t="str">
        <f t="shared" ca="1" si="157"/>
        <v>Area 3</v>
      </c>
      <c r="N411">
        <f t="shared" ca="1" si="162"/>
        <v>222306</v>
      </c>
      <c r="O411">
        <f t="shared" ca="1" si="158"/>
        <v>10663.93814361054</v>
      </c>
      <c r="P411">
        <f t="shared" ca="1" si="163"/>
        <v>141909.60302344596</v>
      </c>
      <c r="Q411">
        <f t="shared" ca="1" si="159"/>
        <v>97499</v>
      </c>
      <c r="R411">
        <f t="shared" ca="1" si="164"/>
        <v>146138.31708229048</v>
      </c>
      <c r="S411">
        <f t="shared" ca="1" si="165"/>
        <v>48329.513686973056</v>
      </c>
      <c r="T411">
        <f t="shared" ca="1" si="166"/>
        <v>412545.11671041901</v>
      </c>
      <c r="U411">
        <f t="shared" ca="1" si="167"/>
        <v>254301.25522590103</v>
      </c>
      <c r="V411">
        <f t="shared" ca="1" si="168"/>
        <v>158243.86148451798</v>
      </c>
      <c r="X411" s="4">
        <f ca="1">IF(Table2[[#This Row],[Gnder]]="men",1,0)</f>
        <v>1</v>
      </c>
      <c r="Y411" s="5">
        <f ca="1">IF(Table2[[#This Row],[Gnder]]="women",1,0)</f>
        <v>0</v>
      </c>
      <c r="Z411" s="5"/>
      <c r="AA411" s="6"/>
      <c r="AB411" s="5"/>
      <c r="AC411" s="4">
        <f ca="1">IF(Table2[[#This Row],[field of work]]="teaching",1,0)</f>
        <v>0</v>
      </c>
      <c r="AD411" s="5">
        <f ca="1">IF(Table2[[#This Row],[field of work]]="health",1,0)</f>
        <v>0</v>
      </c>
      <c r="AE411" s="5">
        <f ca="1">IF(Table2[[#This Row],[field of work]]="IT",1,0)</f>
        <v>0</v>
      </c>
      <c r="AF411" s="5">
        <f ca="1">IF(Table2[[#This Row],[field of work]]="agriculture",1,0)</f>
        <v>0</v>
      </c>
      <c r="AG411" s="5">
        <f ca="1">IF(Table2[[#This Row],[field of work]]="contruction",1,0)</f>
        <v>1</v>
      </c>
      <c r="AH411" s="5">
        <f ca="1">IF(Table2[[#This Row],[field of work]]="genral work",1,0)</f>
        <v>0</v>
      </c>
      <c r="AI411" s="5"/>
      <c r="AJ411" s="5"/>
      <c r="AK411" s="5"/>
      <c r="AL411" s="5"/>
      <c r="AM411" s="5"/>
      <c r="AN411" s="6"/>
      <c r="AP411" s="16">
        <f t="shared" ca="1" si="160"/>
        <v>70954.801511722981</v>
      </c>
      <c r="AQ411" s="6"/>
      <c r="AR411" s="4">
        <f ca="1">IF(Table2[[#This Row],[Value of a person]]&gt;$AS$6,1,0)</f>
        <v>1</v>
      </c>
      <c r="AS411" s="5"/>
      <c r="AT411" s="5"/>
      <c r="AU411" s="6"/>
      <c r="AV411" s="23">
        <f ca="1">Table2[[#This Row],[Mortage left]]/Table2[[#This Row],[Value of house]]</f>
        <v>4.7969637093063344E-2</v>
      </c>
      <c r="AW411" s="5">
        <f t="shared" ca="1" si="161"/>
        <v>1</v>
      </c>
      <c r="AX411" s="5"/>
      <c r="AY411" s="5"/>
      <c r="AZ411" s="4">
        <f ca="1">IF(Table2[[#This Row],[Area ]]="Area 1",Table2[[#This Row],[income]],0)</f>
        <v>0</v>
      </c>
      <c r="BA411" s="5">
        <f ca="1">IF(Table2[[#This Row],[Area ]]="Area 2",Table2[[#This Row],[income]],0)</f>
        <v>0</v>
      </c>
      <c r="BB411" s="5">
        <f ca="1">IF(Table2[[#This Row],[Area ]]="Area 3",Table2[[#This Row],[income]],0)</f>
        <v>74102</v>
      </c>
      <c r="BC411" s="5">
        <f ca="1">IF(Table2[[#This Row],[Area ]]="Area 4",Table2[[#This Row],[income]],0)</f>
        <v>0</v>
      </c>
      <c r="BD411" s="5">
        <f ca="1">IF(Table2[[#This Row],[Area ]]="Area 5",Table2[[#This Row],[income]],0)</f>
        <v>0</v>
      </c>
      <c r="BE411" s="5">
        <f ca="1">IF(Table2[[#This Row],[Area ]]="Area 6",Table2[[#This Row],[income]],0)</f>
        <v>0</v>
      </c>
      <c r="BF411" s="5">
        <f ca="1">IF(Table2[[#This Row],[Area ]]="Area 7",Table2[[#This Row],[income]],0)</f>
        <v>0</v>
      </c>
      <c r="BG411" s="5">
        <f ca="1">IF(Table2[[#This Row],[Area ]]="Area 8",Table2[[#This Row],[income]],0)</f>
        <v>0</v>
      </c>
      <c r="BH411" s="5">
        <f ca="1">IF(Table2[[#This Row],[Area ]]="Area 9",Table2[[#This Row],[income]],0)</f>
        <v>0</v>
      </c>
      <c r="BI411" s="5">
        <f ca="1">IF(Table2[[#This Row],[Area ]]="Area 10",Table2[[#This Row],[income]],0)</f>
        <v>0</v>
      </c>
      <c r="BJ411" s="5">
        <f ca="1">IF(Table2[[#This Row],[Area ]]="Area 6",Table2[[#This Row],[income]],0)</f>
        <v>0</v>
      </c>
      <c r="BK411" s="5">
        <f ca="1">IF(Table2[[#This Row],[Area ]]="Area 12",Table2[[#This Row],[income]],0)</f>
        <v>0</v>
      </c>
      <c r="BL411" s="5">
        <f ca="1">IF(Table2[[#This Row],[Area ]]="Area 13",Table2[[#This Row],[income]],0)</f>
        <v>0</v>
      </c>
      <c r="BM411" s="6">
        <f ca="1">IF(Table2[[#This Row],[Area ]]="Area 14",Table2[[#This Row],[income]],0)</f>
        <v>0</v>
      </c>
      <c r="BN411" s="4">
        <f ca="1">IF(Table2[[#This Row],[field of work]]="teaching",Table2[[#This Row],[income]],0)</f>
        <v>0</v>
      </c>
      <c r="BO411" s="5">
        <f ca="1">IF(Table2[[#This Row],[field of work]]="health",Table2[[#This Row],[income]],0)</f>
        <v>0</v>
      </c>
      <c r="BP411" s="5">
        <f ca="1">IF(Table2[[#This Row],[field of work]]="IT",Table2[[#This Row],[income]],0)</f>
        <v>0</v>
      </c>
      <c r="BQ411" s="5">
        <f ca="1">IF(Table2[[#This Row],[field of work]]="agriculture",Table2[[#This Row],[income]],0)</f>
        <v>0</v>
      </c>
      <c r="BR411" s="5">
        <f ca="1">IF(Table2[[#This Row],[field of work]]="contruction",Table2[[#This Row],[income]],0)</f>
        <v>74102</v>
      </c>
      <c r="BS411" s="6">
        <f ca="1">IF(Table2[[#This Row],[field of work]]="genral work",Table2[[#This Row],[income]],0)</f>
        <v>0</v>
      </c>
      <c r="BU411" s="4">
        <f ca="1">IF(Table2[[#This Row],[value of debts]]&gt;Table2[[#This Row],[income]],1,0)</f>
        <v>1</v>
      </c>
      <c r="BV411" s="6"/>
      <c r="BX411" s="4">
        <f ca="1">IF(Table2[[#This Row],[Net worth of person]]&gt;$BY$6,Table2[[#This Row],[age]],0)</f>
        <v>38</v>
      </c>
      <c r="BY411" s="6"/>
    </row>
    <row r="412" spans="2:77" x14ac:dyDescent="0.3">
      <c r="B412">
        <f t="shared" ca="1" si="147"/>
        <v>1</v>
      </c>
      <c r="C412" t="str">
        <f t="shared" ca="1" si="146"/>
        <v>men</v>
      </c>
      <c r="D412">
        <f t="shared" ca="1" si="148"/>
        <v>33</v>
      </c>
      <c r="E412">
        <f t="shared" ca="1" si="149"/>
        <v>2</v>
      </c>
      <c r="F412" t="str">
        <f t="shared" ca="1" si="150"/>
        <v>IT</v>
      </c>
      <c r="G412">
        <f t="shared" ca="1" si="151"/>
        <v>4</v>
      </c>
      <c r="H412">
        <f t="shared" ca="1" si="152"/>
        <v>0</v>
      </c>
      <c r="I412">
        <f t="shared" ca="1" si="153"/>
        <v>1</v>
      </c>
      <c r="J412">
        <f t="shared" ca="1" si="154"/>
        <v>1</v>
      </c>
      <c r="K412">
        <f t="shared" ca="1" si="155"/>
        <v>85106</v>
      </c>
      <c r="L412">
        <f t="shared" ca="1" si="156"/>
        <v>6</v>
      </c>
      <c r="M412" t="str">
        <f t="shared" ca="1" si="157"/>
        <v>Area 6</v>
      </c>
      <c r="N412">
        <f t="shared" ca="1" si="162"/>
        <v>340424</v>
      </c>
      <c r="O412">
        <f t="shared" ca="1" si="158"/>
        <v>180735.78186265627</v>
      </c>
      <c r="P412">
        <f t="shared" ca="1" si="163"/>
        <v>28317.395419520934</v>
      </c>
      <c r="Q412">
        <f t="shared" ca="1" si="159"/>
        <v>21926</v>
      </c>
      <c r="R412">
        <f t="shared" ca="1" si="164"/>
        <v>73532.874832836416</v>
      </c>
      <c r="S412">
        <f t="shared" ca="1" si="165"/>
        <v>1921.1081981580478</v>
      </c>
      <c r="T412">
        <f t="shared" ca="1" si="166"/>
        <v>370662.50361767894</v>
      </c>
      <c r="U412">
        <f t="shared" ca="1" si="167"/>
        <v>276194.65669549268</v>
      </c>
      <c r="V412">
        <f t="shared" ca="1" si="168"/>
        <v>94467.846922186262</v>
      </c>
      <c r="X412" s="4">
        <f ca="1">IF(Table2[[#This Row],[Gnder]]="men",1,0)</f>
        <v>1</v>
      </c>
      <c r="Y412" s="5">
        <f ca="1">IF(Table2[[#This Row],[Gnder]]="women",1,0)</f>
        <v>0</v>
      </c>
      <c r="Z412" s="5"/>
      <c r="AA412" s="6"/>
      <c r="AB412" s="5"/>
      <c r="AC412" s="4">
        <f ca="1">IF(Table2[[#This Row],[field of work]]="teaching",1,0)</f>
        <v>0</v>
      </c>
      <c r="AD412" s="5">
        <f ca="1">IF(Table2[[#This Row],[field of work]]="health",1,0)</f>
        <v>0</v>
      </c>
      <c r="AE412" s="5">
        <f ca="1">IF(Table2[[#This Row],[field of work]]="IT",1,0)</f>
        <v>1</v>
      </c>
      <c r="AF412" s="5">
        <f ca="1">IF(Table2[[#This Row],[field of work]]="agriculture",1,0)</f>
        <v>0</v>
      </c>
      <c r="AG412" s="5">
        <f ca="1">IF(Table2[[#This Row],[field of work]]="contruction",1,0)</f>
        <v>0</v>
      </c>
      <c r="AH412" s="5">
        <f ca="1">IF(Table2[[#This Row],[field of work]]="genral work",1,0)</f>
        <v>0</v>
      </c>
      <c r="AI412" s="5"/>
      <c r="AJ412" s="5"/>
      <c r="AK412" s="5"/>
      <c r="AL412" s="5"/>
      <c r="AM412" s="5"/>
      <c r="AN412" s="6"/>
      <c r="AP412" s="16">
        <f t="shared" ca="1" si="160"/>
        <v>28317.395419520934</v>
      </c>
      <c r="AQ412" s="6"/>
      <c r="AR412" s="4">
        <f ca="1">IF(Table2[[#This Row],[Value of a person]]&gt;$AS$6,1,0)</f>
        <v>1</v>
      </c>
      <c r="AS412" s="5"/>
      <c r="AT412" s="5"/>
      <c r="AU412" s="6"/>
      <c r="AV412" s="23">
        <f ca="1">Table2[[#This Row],[Mortage left]]/Table2[[#This Row],[Value of house]]</f>
        <v>0.53091374833342031</v>
      </c>
      <c r="AW412" s="5">
        <f t="shared" ca="1" si="161"/>
        <v>0</v>
      </c>
      <c r="AX412" s="5"/>
      <c r="AY412" s="5"/>
      <c r="AZ412" s="4">
        <f ca="1">IF(Table2[[#This Row],[Area ]]="Area 1",Table2[[#This Row],[income]],0)</f>
        <v>0</v>
      </c>
      <c r="BA412" s="5">
        <f ca="1">IF(Table2[[#This Row],[Area ]]="Area 2",Table2[[#This Row],[income]],0)</f>
        <v>0</v>
      </c>
      <c r="BB412" s="5">
        <f ca="1">IF(Table2[[#This Row],[Area ]]="Area 3",Table2[[#This Row],[income]],0)</f>
        <v>0</v>
      </c>
      <c r="BC412" s="5">
        <f ca="1">IF(Table2[[#This Row],[Area ]]="Area 4",Table2[[#This Row],[income]],0)</f>
        <v>0</v>
      </c>
      <c r="BD412" s="5">
        <f ca="1">IF(Table2[[#This Row],[Area ]]="Area 5",Table2[[#This Row],[income]],0)</f>
        <v>0</v>
      </c>
      <c r="BE412" s="5">
        <f ca="1">IF(Table2[[#This Row],[Area ]]="Area 6",Table2[[#This Row],[income]],0)</f>
        <v>85106</v>
      </c>
      <c r="BF412" s="5">
        <f ca="1">IF(Table2[[#This Row],[Area ]]="Area 7",Table2[[#This Row],[income]],0)</f>
        <v>0</v>
      </c>
      <c r="BG412" s="5">
        <f ca="1">IF(Table2[[#This Row],[Area ]]="Area 8",Table2[[#This Row],[income]],0)</f>
        <v>0</v>
      </c>
      <c r="BH412" s="5">
        <f ca="1">IF(Table2[[#This Row],[Area ]]="Area 9",Table2[[#This Row],[income]],0)</f>
        <v>0</v>
      </c>
      <c r="BI412" s="5">
        <f ca="1">IF(Table2[[#This Row],[Area ]]="Area 10",Table2[[#This Row],[income]],0)</f>
        <v>0</v>
      </c>
      <c r="BJ412" s="5">
        <f ca="1">IF(Table2[[#This Row],[Area ]]="Area 6",Table2[[#This Row],[income]],0)</f>
        <v>85106</v>
      </c>
      <c r="BK412" s="5">
        <f ca="1">IF(Table2[[#This Row],[Area ]]="Area 12",Table2[[#This Row],[income]],0)</f>
        <v>0</v>
      </c>
      <c r="BL412" s="5">
        <f ca="1">IF(Table2[[#This Row],[Area ]]="Area 13",Table2[[#This Row],[income]],0)</f>
        <v>0</v>
      </c>
      <c r="BM412" s="6">
        <f ca="1">IF(Table2[[#This Row],[Area ]]="Area 14",Table2[[#This Row],[income]],0)</f>
        <v>0</v>
      </c>
      <c r="BN412" s="4">
        <f ca="1">IF(Table2[[#This Row],[field of work]]="teaching",Table2[[#This Row],[income]],0)</f>
        <v>0</v>
      </c>
      <c r="BO412" s="5">
        <f ca="1">IF(Table2[[#This Row],[field of work]]="health",Table2[[#This Row],[income]],0)</f>
        <v>0</v>
      </c>
      <c r="BP412" s="5">
        <f ca="1">IF(Table2[[#This Row],[field of work]]="IT",Table2[[#This Row],[income]],0)</f>
        <v>85106</v>
      </c>
      <c r="BQ412" s="5">
        <f ca="1">IF(Table2[[#This Row],[field of work]]="agriculture",Table2[[#This Row],[income]],0)</f>
        <v>0</v>
      </c>
      <c r="BR412" s="5">
        <f ca="1">IF(Table2[[#This Row],[field of work]]="contruction",Table2[[#This Row],[income]],0)</f>
        <v>0</v>
      </c>
      <c r="BS412" s="6">
        <f ca="1">IF(Table2[[#This Row],[field of work]]="genral work",Table2[[#This Row],[income]],0)</f>
        <v>0</v>
      </c>
      <c r="BU412" s="4">
        <f ca="1">IF(Table2[[#This Row],[value of debts]]&gt;Table2[[#This Row],[income]],1,0)</f>
        <v>1</v>
      </c>
      <c r="BV412" s="6"/>
      <c r="BX412" s="4">
        <f ca="1">IF(Table2[[#This Row],[Net worth of person]]&gt;$BY$6,Table2[[#This Row],[age]],0)</f>
        <v>0</v>
      </c>
      <c r="BY412" s="6"/>
    </row>
    <row r="413" spans="2:77" x14ac:dyDescent="0.3">
      <c r="B413">
        <f t="shared" ca="1" si="147"/>
        <v>1</v>
      </c>
      <c r="C413" t="str">
        <f t="shared" ca="1" si="146"/>
        <v>men</v>
      </c>
      <c r="D413">
        <f t="shared" ca="1" si="148"/>
        <v>32</v>
      </c>
      <c r="E413">
        <f t="shared" ca="1" si="149"/>
        <v>1</v>
      </c>
      <c r="F413" t="str">
        <f t="shared" ca="1" si="150"/>
        <v>health</v>
      </c>
      <c r="G413">
        <f t="shared" ca="1" si="151"/>
        <v>5</v>
      </c>
      <c r="H413">
        <f t="shared" ca="1" si="152"/>
        <v>0</v>
      </c>
      <c r="I413">
        <f t="shared" ca="1" si="153"/>
        <v>1</v>
      </c>
      <c r="J413">
        <f t="shared" ca="1" si="154"/>
        <v>2</v>
      </c>
      <c r="K413">
        <f t="shared" ca="1" si="155"/>
        <v>51741</v>
      </c>
      <c r="L413">
        <f t="shared" ca="1" si="156"/>
        <v>8</v>
      </c>
      <c r="M413" t="str">
        <f t="shared" ca="1" si="157"/>
        <v>Area 8</v>
      </c>
      <c r="N413">
        <f t="shared" ca="1" si="162"/>
        <v>206964</v>
      </c>
      <c r="O413">
        <f t="shared" ca="1" si="158"/>
        <v>149460.71909097832</v>
      </c>
      <c r="P413">
        <f t="shared" ca="1" si="163"/>
        <v>48766.600553254088</v>
      </c>
      <c r="Q413">
        <f t="shared" ca="1" si="159"/>
        <v>7142</v>
      </c>
      <c r="R413">
        <f t="shared" ca="1" si="164"/>
        <v>62952.838603001532</v>
      </c>
      <c r="S413">
        <f t="shared" ca="1" si="165"/>
        <v>62445.93188621648</v>
      </c>
      <c r="T413">
        <f t="shared" ca="1" si="166"/>
        <v>318176.53243947052</v>
      </c>
      <c r="U413">
        <f t="shared" ca="1" si="167"/>
        <v>219555.55769397985</v>
      </c>
      <c r="V413">
        <f t="shared" ca="1" si="168"/>
        <v>98620.974745490676</v>
      </c>
      <c r="X413" s="4">
        <f ca="1">IF(Table2[[#This Row],[Gnder]]="men",1,0)</f>
        <v>1</v>
      </c>
      <c r="Y413" s="5">
        <f ca="1">IF(Table2[[#This Row],[Gnder]]="women",1,0)</f>
        <v>0</v>
      </c>
      <c r="Z413" s="5"/>
      <c r="AA413" s="6"/>
      <c r="AB413" s="5"/>
      <c r="AC413" s="4">
        <f ca="1">IF(Table2[[#This Row],[field of work]]="teaching",1,0)</f>
        <v>0</v>
      </c>
      <c r="AD413" s="5">
        <f ca="1">IF(Table2[[#This Row],[field of work]]="health",1,0)</f>
        <v>1</v>
      </c>
      <c r="AE413" s="5">
        <f ca="1">IF(Table2[[#This Row],[field of work]]="IT",1,0)</f>
        <v>0</v>
      </c>
      <c r="AF413" s="5">
        <f ca="1">IF(Table2[[#This Row],[field of work]]="agriculture",1,0)</f>
        <v>0</v>
      </c>
      <c r="AG413" s="5">
        <f ca="1">IF(Table2[[#This Row],[field of work]]="contruction",1,0)</f>
        <v>0</v>
      </c>
      <c r="AH413" s="5">
        <f ca="1">IF(Table2[[#This Row],[field of work]]="genral work",1,0)</f>
        <v>0</v>
      </c>
      <c r="AI413" s="5"/>
      <c r="AJ413" s="5"/>
      <c r="AK413" s="5"/>
      <c r="AL413" s="5"/>
      <c r="AM413" s="5"/>
      <c r="AN413" s="6"/>
      <c r="AP413" s="16">
        <f t="shared" ca="1" si="160"/>
        <v>24383.300276627044</v>
      </c>
      <c r="AQ413" s="6"/>
      <c r="AR413" s="4">
        <f ca="1">IF(Table2[[#This Row],[Value of a person]]&gt;$AS$6,1,0)</f>
        <v>1</v>
      </c>
      <c r="AS413" s="5"/>
      <c r="AT413" s="5"/>
      <c r="AU413" s="6"/>
      <c r="AV413" s="23">
        <f ca="1">Table2[[#This Row],[Mortage left]]/Table2[[#This Row],[Value of house]]</f>
        <v>0.7221580520814167</v>
      </c>
      <c r="AW413" s="5">
        <f t="shared" ca="1" si="161"/>
        <v>0</v>
      </c>
      <c r="AX413" s="5"/>
      <c r="AY413" s="5"/>
      <c r="AZ413" s="4">
        <f ca="1">IF(Table2[[#This Row],[Area ]]="Area 1",Table2[[#This Row],[income]],0)</f>
        <v>0</v>
      </c>
      <c r="BA413" s="5">
        <f ca="1">IF(Table2[[#This Row],[Area ]]="Area 2",Table2[[#This Row],[income]],0)</f>
        <v>0</v>
      </c>
      <c r="BB413" s="5">
        <f ca="1">IF(Table2[[#This Row],[Area ]]="Area 3",Table2[[#This Row],[income]],0)</f>
        <v>0</v>
      </c>
      <c r="BC413" s="5">
        <f ca="1">IF(Table2[[#This Row],[Area ]]="Area 4",Table2[[#This Row],[income]],0)</f>
        <v>0</v>
      </c>
      <c r="BD413" s="5">
        <f ca="1">IF(Table2[[#This Row],[Area ]]="Area 5",Table2[[#This Row],[income]],0)</f>
        <v>0</v>
      </c>
      <c r="BE413" s="5">
        <f ca="1">IF(Table2[[#This Row],[Area ]]="Area 6",Table2[[#This Row],[income]],0)</f>
        <v>0</v>
      </c>
      <c r="BF413" s="5">
        <f ca="1">IF(Table2[[#This Row],[Area ]]="Area 7",Table2[[#This Row],[income]],0)</f>
        <v>0</v>
      </c>
      <c r="BG413" s="5">
        <f ca="1">IF(Table2[[#This Row],[Area ]]="Area 8",Table2[[#This Row],[income]],0)</f>
        <v>51741</v>
      </c>
      <c r="BH413" s="5">
        <f ca="1">IF(Table2[[#This Row],[Area ]]="Area 9",Table2[[#This Row],[income]],0)</f>
        <v>0</v>
      </c>
      <c r="BI413" s="5">
        <f ca="1">IF(Table2[[#This Row],[Area ]]="Area 10",Table2[[#This Row],[income]],0)</f>
        <v>0</v>
      </c>
      <c r="BJ413" s="5">
        <f ca="1">IF(Table2[[#This Row],[Area ]]="Area 6",Table2[[#This Row],[income]],0)</f>
        <v>0</v>
      </c>
      <c r="BK413" s="5">
        <f ca="1">IF(Table2[[#This Row],[Area ]]="Area 12",Table2[[#This Row],[income]],0)</f>
        <v>0</v>
      </c>
      <c r="BL413" s="5">
        <f ca="1">IF(Table2[[#This Row],[Area ]]="Area 13",Table2[[#This Row],[income]],0)</f>
        <v>0</v>
      </c>
      <c r="BM413" s="6">
        <f ca="1">IF(Table2[[#This Row],[Area ]]="Area 14",Table2[[#This Row],[income]],0)</f>
        <v>0</v>
      </c>
      <c r="BN413" s="4">
        <f ca="1">IF(Table2[[#This Row],[field of work]]="teaching",Table2[[#This Row],[income]],0)</f>
        <v>0</v>
      </c>
      <c r="BO413" s="5">
        <f ca="1">IF(Table2[[#This Row],[field of work]]="health",Table2[[#This Row],[income]],0)</f>
        <v>51741</v>
      </c>
      <c r="BP413" s="5">
        <f ca="1">IF(Table2[[#This Row],[field of work]]="IT",Table2[[#This Row],[income]],0)</f>
        <v>0</v>
      </c>
      <c r="BQ413" s="5">
        <f ca="1">IF(Table2[[#This Row],[field of work]]="agriculture",Table2[[#This Row],[income]],0)</f>
        <v>0</v>
      </c>
      <c r="BR413" s="5">
        <f ca="1">IF(Table2[[#This Row],[field of work]]="contruction",Table2[[#This Row],[income]],0)</f>
        <v>0</v>
      </c>
      <c r="BS413" s="6">
        <f ca="1">IF(Table2[[#This Row],[field of work]]="genral work",Table2[[#This Row],[income]],0)</f>
        <v>0</v>
      </c>
      <c r="BU413" s="4">
        <f ca="1">IF(Table2[[#This Row],[value of debts]]&gt;Table2[[#This Row],[income]],1,0)</f>
        <v>1</v>
      </c>
      <c r="BV413" s="6"/>
      <c r="BX413" s="4">
        <f ca="1">IF(Table2[[#This Row],[Net worth of person]]&gt;$BY$6,Table2[[#This Row],[age]],0)</f>
        <v>0</v>
      </c>
      <c r="BY413" s="6"/>
    </row>
    <row r="414" spans="2:77" x14ac:dyDescent="0.3">
      <c r="B414">
        <f t="shared" ca="1" si="147"/>
        <v>2</v>
      </c>
      <c r="C414" t="str">
        <f t="shared" ca="1" si="146"/>
        <v>women</v>
      </c>
      <c r="D414">
        <f t="shared" ca="1" si="148"/>
        <v>40</v>
      </c>
      <c r="E414">
        <f t="shared" ca="1" si="149"/>
        <v>2</v>
      </c>
      <c r="F414" t="str">
        <f t="shared" ca="1" si="150"/>
        <v>IT</v>
      </c>
      <c r="G414">
        <f t="shared" ca="1" si="151"/>
        <v>5</v>
      </c>
      <c r="H414">
        <f t="shared" ca="1" si="152"/>
        <v>0</v>
      </c>
      <c r="I414">
        <f t="shared" ca="1" si="153"/>
        <v>0</v>
      </c>
      <c r="J414">
        <f t="shared" ca="1" si="154"/>
        <v>2</v>
      </c>
      <c r="K414">
        <f t="shared" ca="1" si="155"/>
        <v>33536</v>
      </c>
      <c r="L414">
        <f t="shared" ca="1" si="156"/>
        <v>8</v>
      </c>
      <c r="M414" t="str">
        <f t="shared" ca="1" si="157"/>
        <v>Area 8</v>
      </c>
      <c r="N414">
        <f t="shared" ca="1" si="162"/>
        <v>167680</v>
      </c>
      <c r="O414">
        <f t="shared" ca="1" si="158"/>
        <v>22879.066788886797</v>
      </c>
      <c r="P414">
        <f t="shared" ca="1" si="163"/>
        <v>11999.184228915623</v>
      </c>
      <c r="Q414">
        <f t="shared" ca="1" si="159"/>
        <v>1058</v>
      </c>
      <c r="R414">
        <f t="shared" ca="1" si="164"/>
        <v>31578.352198554971</v>
      </c>
      <c r="S414">
        <f t="shared" ca="1" si="165"/>
        <v>1914.3904890537283</v>
      </c>
      <c r="T414">
        <f t="shared" ca="1" si="166"/>
        <v>181593.57471796937</v>
      </c>
      <c r="U414">
        <f t="shared" ca="1" si="167"/>
        <v>55515.418987441764</v>
      </c>
      <c r="V414">
        <f t="shared" ca="1" si="168"/>
        <v>126078.15573052761</v>
      </c>
      <c r="X414" s="4">
        <f ca="1">IF(Table2[[#This Row],[Gnder]]="men",1,0)</f>
        <v>0</v>
      </c>
      <c r="Y414" s="5">
        <f ca="1">IF(Table2[[#This Row],[Gnder]]="women",1,0)</f>
        <v>1</v>
      </c>
      <c r="Z414" s="5"/>
      <c r="AA414" s="6"/>
      <c r="AB414" s="5"/>
      <c r="AC414" s="4">
        <f ca="1">IF(Table2[[#This Row],[field of work]]="teaching",1,0)</f>
        <v>0</v>
      </c>
      <c r="AD414" s="5">
        <f ca="1">IF(Table2[[#This Row],[field of work]]="health",1,0)</f>
        <v>0</v>
      </c>
      <c r="AE414" s="5">
        <f ca="1">IF(Table2[[#This Row],[field of work]]="IT",1,0)</f>
        <v>1</v>
      </c>
      <c r="AF414" s="5">
        <f ca="1">IF(Table2[[#This Row],[field of work]]="agriculture",1,0)</f>
        <v>0</v>
      </c>
      <c r="AG414" s="5">
        <f ca="1">IF(Table2[[#This Row],[field of work]]="contruction",1,0)</f>
        <v>0</v>
      </c>
      <c r="AH414" s="5">
        <f ca="1">IF(Table2[[#This Row],[field of work]]="genral work",1,0)</f>
        <v>0</v>
      </c>
      <c r="AI414" s="5"/>
      <c r="AJ414" s="5"/>
      <c r="AK414" s="5"/>
      <c r="AL414" s="5"/>
      <c r="AM414" s="5"/>
      <c r="AN414" s="6"/>
      <c r="AP414" s="16">
        <f t="shared" ca="1" si="160"/>
        <v>5999.5921144578115</v>
      </c>
      <c r="AQ414" s="6"/>
      <c r="AR414" s="4">
        <f ca="1">IF(Table2[[#This Row],[Value of a person]]&gt;$AS$6,1,0)</f>
        <v>1</v>
      </c>
      <c r="AS414" s="5"/>
      <c r="AT414" s="5"/>
      <c r="AU414" s="6"/>
      <c r="AV414" s="23">
        <f ca="1">Table2[[#This Row],[Mortage left]]/Table2[[#This Row],[Value of house]]</f>
        <v>0.13644481625051763</v>
      </c>
      <c r="AW414" s="5">
        <f t="shared" ca="1" si="161"/>
        <v>1</v>
      </c>
      <c r="AX414" s="5"/>
      <c r="AY414" s="5"/>
      <c r="AZ414" s="4">
        <f ca="1">IF(Table2[[#This Row],[Area ]]="Area 1",Table2[[#This Row],[income]],0)</f>
        <v>0</v>
      </c>
      <c r="BA414" s="5">
        <f ca="1">IF(Table2[[#This Row],[Area ]]="Area 2",Table2[[#This Row],[income]],0)</f>
        <v>0</v>
      </c>
      <c r="BB414" s="5">
        <f ca="1">IF(Table2[[#This Row],[Area ]]="Area 3",Table2[[#This Row],[income]],0)</f>
        <v>0</v>
      </c>
      <c r="BC414" s="5">
        <f ca="1">IF(Table2[[#This Row],[Area ]]="Area 4",Table2[[#This Row],[income]],0)</f>
        <v>0</v>
      </c>
      <c r="BD414" s="5">
        <f ca="1">IF(Table2[[#This Row],[Area ]]="Area 5",Table2[[#This Row],[income]],0)</f>
        <v>0</v>
      </c>
      <c r="BE414" s="5">
        <f ca="1">IF(Table2[[#This Row],[Area ]]="Area 6",Table2[[#This Row],[income]],0)</f>
        <v>0</v>
      </c>
      <c r="BF414" s="5">
        <f ca="1">IF(Table2[[#This Row],[Area ]]="Area 7",Table2[[#This Row],[income]],0)</f>
        <v>0</v>
      </c>
      <c r="BG414" s="5">
        <f ca="1">IF(Table2[[#This Row],[Area ]]="Area 8",Table2[[#This Row],[income]],0)</f>
        <v>33536</v>
      </c>
      <c r="BH414" s="5">
        <f ca="1">IF(Table2[[#This Row],[Area ]]="Area 9",Table2[[#This Row],[income]],0)</f>
        <v>0</v>
      </c>
      <c r="BI414" s="5">
        <f ca="1">IF(Table2[[#This Row],[Area ]]="Area 10",Table2[[#This Row],[income]],0)</f>
        <v>0</v>
      </c>
      <c r="BJ414" s="5">
        <f ca="1">IF(Table2[[#This Row],[Area ]]="Area 6",Table2[[#This Row],[income]],0)</f>
        <v>0</v>
      </c>
      <c r="BK414" s="5">
        <f ca="1">IF(Table2[[#This Row],[Area ]]="Area 12",Table2[[#This Row],[income]],0)</f>
        <v>0</v>
      </c>
      <c r="BL414" s="5">
        <f ca="1">IF(Table2[[#This Row],[Area ]]="Area 13",Table2[[#This Row],[income]],0)</f>
        <v>0</v>
      </c>
      <c r="BM414" s="6">
        <f ca="1">IF(Table2[[#This Row],[Area ]]="Area 14",Table2[[#This Row],[income]],0)</f>
        <v>0</v>
      </c>
      <c r="BN414" s="4">
        <f ca="1">IF(Table2[[#This Row],[field of work]]="teaching",Table2[[#This Row],[income]],0)</f>
        <v>0</v>
      </c>
      <c r="BO414" s="5">
        <f ca="1">IF(Table2[[#This Row],[field of work]]="health",Table2[[#This Row],[income]],0)</f>
        <v>0</v>
      </c>
      <c r="BP414" s="5">
        <f ca="1">IF(Table2[[#This Row],[field of work]]="IT",Table2[[#This Row],[income]],0)</f>
        <v>33536</v>
      </c>
      <c r="BQ414" s="5">
        <f ca="1">IF(Table2[[#This Row],[field of work]]="agriculture",Table2[[#This Row],[income]],0)</f>
        <v>0</v>
      </c>
      <c r="BR414" s="5">
        <f ca="1">IF(Table2[[#This Row],[field of work]]="contruction",Table2[[#This Row],[income]],0)</f>
        <v>0</v>
      </c>
      <c r="BS414" s="6">
        <f ca="1">IF(Table2[[#This Row],[field of work]]="genral work",Table2[[#This Row],[income]],0)</f>
        <v>0</v>
      </c>
      <c r="BU414" s="4">
        <f ca="1">IF(Table2[[#This Row],[value of debts]]&gt;Table2[[#This Row],[income]],1,0)</f>
        <v>1</v>
      </c>
      <c r="BV414" s="6"/>
      <c r="BX414" s="4">
        <f ca="1">IF(Table2[[#This Row],[Net worth of person]]&gt;$BY$6,Table2[[#This Row],[age]],0)</f>
        <v>40</v>
      </c>
      <c r="BY414" s="6"/>
    </row>
    <row r="415" spans="2:77" x14ac:dyDescent="0.3">
      <c r="B415">
        <f t="shared" ca="1" si="147"/>
        <v>2</v>
      </c>
      <c r="C415" t="str">
        <f t="shared" ca="1" si="146"/>
        <v>women</v>
      </c>
      <c r="D415">
        <f t="shared" ca="1" si="148"/>
        <v>44</v>
      </c>
      <c r="E415">
        <f t="shared" ca="1" si="149"/>
        <v>1</v>
      </c>
      <c r="F415" t="str">
        <f t="shared" ca="1" si="150"/>
        <v>health</v>
      </c>
      <c r="G415">
        <f t="shared" ca="1" si="151"/>
        <v>4</v>
      </c>
      <c r="H415">
        <f t="shared" ca="1" si="152"/>
        <v>0</v>
      </c>
      <c r="I415">
        <f t="shared" ca="1" si="153"/>
        <v>3</v>
      </c>
      <c r="J415">
        <f t="shared" ca="1" si="154"/>
        <v>1</v>
      </c>
      <c r="K415">
        <f t="shared" ca="1" si="155"/>
        <v>49699</v>
      </c>
      <c r="L415">
        <f t="shared" ca="1" si="156"/>
        <v>4</v>
      </c>
      <c r="M415" t="str">
        <f t="shared" ca="1" si="157"/>
        <v>Area 4</v>
      </c>
      <c r="N415">
        <f t="shared" ca="1" si="162"/>
        <v>149097</v>
      </c>
      <c r="O415">
        <f t="shared" ca="1" si="158"/>
        <v>103924.8059206163</v>
      </c>
      <c r="P415">
        <f t="shared" ca="1" si="163"/>
        <v>39875.860321660213</v>
      </c>
      <c r="Q415">
        <f t="shared" ca="1" si="159"/>
        <v>26012</v>
      </c>
      <c r="R415">
        <f t="shared" ca="1" si="164"/>
        <v>41711.164883670739</v>
      </c>
      <c r="S415">
        <f t="shared" ca="1" si="165"/>
        <v>4203.3693952252288</v>
      </c>
      <c r="T415">
        <f t="shared" ca="1" si="166"/>
        <v>193176.22971688543</v>
      </c>
      <c r="U415">
        <f t="shared" ca="1" si="167"/>
        <v>171647.97080428703</v>
      </c>
      <c r="V415">
        <f t="shared" ca="1" si="168"/>
        <v>21528.258912598394</v>
      </c>
      <c r="X415" s="4">
        <f ca="1">IF(Table2[[#This Row],[Gnder]]="men",1,0)</f>
        <v>0</v>
      </c>
      <c r="Y415" s="5">
        <f ca="1">IF(Table2[[#This Row],[Gnder]]="women",1,0)</f>
        <v>1</v>
      </c>
      <c r="Z415" s="5"/>
      <c r="AA415" s="6"/>
      <c r="AB415" s="5"/>
      <c r="AC415" s="4">
        <f ca="1">IF(Table2[[#This Row],[field of work]]="teaching",1,0)</f>
        <v>0</v>
      </c>
      <c r="AD415" s="5">
        <f ca="1">IF(Table2[[#This Row],[field of work]]="health",1,0)</f>
        <v>1</v>
      </c>
      <c r="AE415" s="5">
        <f ca="1">IF(Table2[[#This Row],[field of work]]="IT",1,0)</f>
        <v>0</v>
      </c>
      <c r="AF415" s="5">
        <f ca="1">IF(Table2[[#This Row],[field of work]]="agriculture",1,0)</f>
        <v>0</v>
      </c>
      <c r="AG415" s="5">
        <f ca="1">IF(Table2[[#This Row],[field of work]]="contruction",1,0)</f>
        <v>0</v>
      </c>
      <c r="AH415" s="5">
        <f ca="1">IF(Table2[[#This Row],[field of work]]="genral work",1,0)</f>
        <v>0</v>
      </c>
      <c r="AI415" s="5"/>
      <c r="AJ415" s="5"/>
      <c r="AK415" s="5"/>
      <c r="AL415" s="5"/>
      <c r="AM415" s="5"/>
      <c r="AN415" s="6"/>
      <c r="AP415" s="16">
        <f t="shared" ca="1" si="160"/>
        <v>39875.860321660213</v>
      </c>
      <c r="AQ415" s="6"/>
      <c r="AR415" s="4">
        <f ca="1">IF(Table2[[#This Row],[Value of a person]]&gt;$AS$6,1,0)</f>
        <v>1</v>
      </c>
      <c r="AS415" s="5"/>
      <c r="AT415" s="5"/>
      <c r="AU415" s="6"/>
      <c r="AV415" s="23">
        <f ca="1">Table2[[#This Row],[Mortage left]]/Table2[[#This Row],[Value of house]]</f>
        <v>0.69702814892731779</v>
      </c>
      <c r="AW415" s="5">
        <f t="shared" ca="1" si="161"/>
        <v>0</v>
      </c>
      <c r="AX415" s="5"/>
      <c r="AY415" s="5"/>
      <c r="AZ415" s="4">
        <f ca="1">IF(Table2[[#This Row],[Area ]]="Area 1",Table2[[#This Row],[income]],0)</f>
        <v>0</v>
      </c>
      <c r="BA415" s="5">
        <f ca="1">IF(Table2[[#This Row],[Area ]]="Area 2",Table2[[#This Row],[income]],0)</f>
        <v>0</v>
      </c>
      <c r="BB415" s="5">
        <f ca="1">IF(Table2[[#This Row],[Area ]]="Area 3",Table2[[#This Row],[income]],0)</f>
        <v>0</v>
      </c>
      <c r="BC415" s="5">
        <f ca="1">IF(Table2[[#This Row],[Area ]]="Area 4",Table2[[#This Row],[income]],0)</f>
        <v>49699</v>
      </c>
      <c r="BD415" s="5">
        <f ca="1">IF(Table2[[#This Row],[Area ]]="Area 5",Table2[[#This Row],[income]],0)</f>
        <v>0</v>
      </c>
      <c r="BE415" s="5">
        <f ca="1">IF(Table2[[#This Row],[Area ]]="Area 6",Table2[[#This Row],[income]],0)</f>
        <v>0</v>
      </c>
      <c r="BF415" s="5">
        <f ca="1">IF(Table2[[#This Row],[Area ]]="Area 7",Table2[[#This Row],[income]],0)</f>
        <v>0</v>
      </c>
      <c r="BG415" s="5">
        <f ca="1">IF(Table2[[#This Row],[Area ]]="Area 8",Table2[[#This Row],[income]],0)</f>
        <v>0</v>
      </c>
      <c r="BH415" s="5">
        <f ca="1">IF(Table2[[#This Row],[Area ]]="Area 9",Table2[[#This Row],[income]],0)</f>
        <v>0</v>
      </c>
      <c r="BI415" s="5">
        <f ca="1">IF(Table2[[#This Row],[Area ]]="Area 10",Table2[[#This Row],[income]],0)</f>
        <v>0</v>
      </c>
      <c r="BJ415" s="5">
        <f ca="1">IF(Table2[[#This Row],[Area ]]="Area 6",Table2[[#This Row],[income]],0)</f>
        <v>0</v>
      </c>
      <c r="BK415" s="5">
        <f ca="1">IF(Table2[[#This Row],[Area ]]="Area 12",Table2[[#This Row],[income]],0)</f>
        <v>0</v>
      </c>
      <c r="BL415" s="5">
        <f ca="1">IF(Table2[[#This Row],[Area ]]="Area 13",Table2[[#This Row],[income]],0)</f>
        <v>0</v>
      </c>
      <c r="BM415" s="6">
        <f ca="1">IF(Table2[[#This Row],[Area ]]="Area 14",Table2[[#This Row],[income]],0)</f>
        <v>0</v>
      </c>
      <c r="BN415" s="4">
        <f ca="1">IF(Table2[[#This Row],[field of work]]="teaching",Table2[[#This Row],[income]],0)</f>
        <v>0</v>
      </c>
      <c r="BO415" s="5">
        <f ca="1">IF(Table2[[#This Row],[field of work]]="health",Table2[[#This Row],[income]],0)</f>
        <v>49699</v>
      </c>
      <c r="BP415" s="5">
        <f ca="1">IF(Table2[[#This Row],[field of work]]="IT",Table2[[#This Row],[income]],0)</f>
        <v>0</v>
      </c>
      <c r="BQ415" s="5">
        <f ca="1">IF(Table2[[#This Row],[field of work]]="agriculture",Table2[[#This Row],[income]],0)</f>
        <v>0</v>
      </c>
      <c r="BR415" s="5">
        <f ca="1">IF(Table2[[#This Row],[field of work]]="contruction",Table2[[#This Row],[income]],0)</f>
        <v>0</v>
      </c>
      <c r="BS415" s="6">
        <f ca="1">IF(Table2[[#This Row],[field of work]]="genral work",Table2[[#This Row],[income]],0)</f>
        <v>0</v>
      </c>
      <c r="BU415" s="4">
        <f ca="1">IF(Table2[[#This Row],[value of debts]]&gt;Table2[[#This Row],[income]],1,0)</f>
        <v>1</v>
      </c>
      <c r="BV415" s="6"/>
      <c r="BX415" s="4">
        <f ca="1">IF(Table2[[#This Row],[Net worth of person]]&gt;$BY$6,Table2[[#This Row],[age]],0)</f>
        <v>0</v>
      </c>
      <c r="BY415" s="6"/>
    </row>
    <row r="416" spans="2:77" x14ac:dyDescent="0.3">
      <c r="B416">
        <f t="shared" ca="1" si="147"/>
        <v>2</v>
      </c>
      <c r="C416" t="str">
        <f t="shared" ca="1" si="146"/>
        <v>women</v>
      </c>
      <c r="D416">
        <f t="shared" ca="1" si="148"/>
        <v>40</v>
      </c>
      <c r="E416">
        <f t="shared" ca="1" si="149"/>
        <v>5</v>
      </c>
      <c r="F416" t="str">
        <f t="shared" ca="1" si="150"/>
        <v>agriculture</v>
      </c>
      <c r="G416">
        <f t="shared" ca="1" si="151"/>
        <v>2</v>
      </c>
      <c r="H416">
        <f t="shared" ca="1" si="152"/>
        <v>0</v>
      </c>
      <c r="I416">
        <f t="shared" ca="1" si="153"/>
        <v>4</v>
      </c>
      <c r="J416">
        <f t="shared" ca="1" si="154"/>
        <v>3</v>
      </c>
      <c r="K416">
        <f t="shared" ca="1" si="155"/>
        <v>66990</v>
      </c>
      <c r="L416">
        <f t="shared" ca="1" si="156"/>
        <v>1</v>
      </c>
      <c r="M416" t="str">
        <f t="shared" ca="1" si="157"/>
        <v>Area 1</v>
      </c>
      <c r="N416">
        <f t="shared" ca="1" si="162"/>
        <v>200970</v>
      </c>
      <c r="O416">
        <f t="shared" ca="1" si="158"/>
        <v>101806.6668780719</v>
      </c>
      <c r="P416">
        <f t="shared" ca="1" si="163"/>
        <v>39422.450258576333</v>
      </c>
      <c r="Q416">
        <f t="shared" ca="1" si="159"/>
        <v>34698</v>
      </c>
      <c r="R416">
        <f t="shared" ca="1" si="164"/>
        <v>55693.992160303344</v>
      </c>
      <c r="S416">
        <f t="shared" ca="1" si="165"/>
        <v>26540.704017606597</v>
      </c>
      <c r="T416">
        <f t="shared" ca="1" si="166"/>
        <v>266933.15427618293</v>
      </c>
      <c r="U416">
        <f t="shared" ca="1" si="167"/>
        <v>192198.65903837525</v>
      </c>
      <c r="V416">
        <f t="shared" ca="1" si="168"/>
        <v>74734.495237807685</v>
      </c>
      <c r="X416" s="4">
        <f ca="1">IF(Table2[[#This Row],[Gnder]]="men",1,0)</f>
        <v>0</v>
      </c>
      <c r="Y416" s="5">
        <f ca="1">IF(Table2[[#This Row],[Gnder]]="women",1,0)</f>
        <v>1</v>
      </c>
      <c r="Z416" s="5"/>
      <c r="AA416" s="6"/>
      <c r="AB416" s="5"/>
      <c r="AC416" s="4">
        <f ca="1">IF(Table2[[#This Row],[field of work]]="teaching",1,0)</f>
        <v>0</v>
      </c>
      <c r="AD416" s="5">
        <f ca="1">IF(Table2[[#This Row],[field of work]]="health",1,0)</f>
        <v>0</v>
      </c>
      <c r="AE416" s="5">
        <f ca="1">IF(Table2[[#This Row],[field of work]]="IT",1,0)</f>
        <v>0</v>
      </c>
      <c r="AF416" s="5">
        <f ca="1">IF(Table2[[#This Row],[field of work]]="agriculture",1,0)</f>
        <v>1</v>
      </c>
      <c r="AG416" s="5">
        <f ca="1">IF(Table2[[#This Row],[field of work]]="contruction",1,0)</f>
        <v>0</v>
      </c>
      <c r="AH416" s="5">
        <f ca="1">IF(Table2[[#This Row],[field of work]]="genral work",1,0)</f>
        <v>0</v>
      </c>
      <c r="AI416" s="5"/>
      <c r="AJ416" s="5"/>
      <c r="AK416" s="5"/>
      <c r="AL416" s="5"/>
      <c r="AM416" s="5"/>
      <c r="AN416" s="6"/>
      <c r="AP416" s="16">
        <f t="shared" ca="1" si="160"/>
        <v>13140.816752858778</v>
      </c>
      <c r="AQ416" s="6"/>
      <c r="AR416" s="4">
        <f ca="1">IF(Table2[[#This Row],[Value of a person]]&gt;$AS$6,1,0)</f>
        <v>1</v>
      </c>
      <c r="AS416" s="5"/>
      <c r="AT416" s="5"/>
      <c r="AU416" s="6"/>
      <c r="AV416" s="23">
        <f ca="1">Table2[[#This Row],[Mortage left]]/Table2[[#This Row],[Value of house]]</f>
        <v>0.50657643866284474</v>
      </c>
      <c r="AW416" s="5">
        <f t="shared" ca="1" si="161"/>
        <v>0</v>
      </c>
      <c r="AX416" s="5"/>
      <c r="AY416" s="5"/>
      <c r="AZ416" s="4">
        <f ca="1">IF(Table2[[#This Row],[Area ]]="Area 1",Table2[[#This Row],[income]],0)</f>
        <v>66990</v>
      </c>
      <c r="BA416" s="5">
        <f ca="1">IF(Table2[[#This Row],[Area ]]="Area 2",Table2[[#This Row],[income]],0)</f>
        <v>0</v>
      </c>
      <c r="BB416" s="5">
        <f ca="1">IF(Table2[[#This Row],[Area ]]="Area 3",Table2[[#This Row],[income]],0)</f>
        <v>0</v>
      </c>
      <c r="BC416" s="5">
        <f ca="1">IF(Table2[[#This Row],[Area ]]="Area 4",Table2[[#This Row],[income]],0)</f>
        <v>0</v>
      </c>
      <c r="BD416" s="5">
        <f ca="1">IF(Table2[[#This Row],[Area ]]="Area 5",Table2[[#This Row],[income]],0)</f>
        <v>0</v>
      </c>
      <c r="BE416" s="5">
        <f ca="1">IF(Table2[[#This Row],[Area ]]="Area 6",Table2[[#This Row],[income]],0)</f>
        <v>0</v>
      </c>
      <c r="BF416" s="5">
        <f ca="1">IF(Table2[[#This Row],[Area ]]="Area 7",Table2[[#This Row],[income]],0)</f>
        <v>0</v>
      </c>
      <c r="BG416" s="5">
        <f ca="1">IF(Table2[[#This Row],[Area ]]="Area 8",Table2[[#This Row],[income]],0)</f>
        <v>0</v>
      </c>
      <c r="BH416" s="5">
        <f ca="1">IF(Table2[[#This Row],[Area ]]="Area 9",Table2[[#This Row],[income]],0)</f>
        <v>0</v>
      </c>
      <c r="BI416" s="5">
        <f ca="1">IF(Table2[[#This Row],[Area ]]="Area 10",Table2[[#This Row],[income]],0)</f>
        <v>0</v>
      </c>
      <c r="BJ416" s="5">
        <f ca="1">IF(Table2[[#This Row],[Area ]]="Area 6",Table2[[#This Row],[income]],0)</f>
        <v>0</v>
      </c>
      <c r="BK416" s="5">
        <f ca="1">IF(Table2[[#This Row],[Area ]]="Area 12",Table2[[#This Row],[income]],0)</f>
        <v>0</v>
      </c>
      <c r="BL416" s="5">
        <f ca="1">IF(Table2[[#This Row],[Area ]]="Area 13",Table2[[#This Row],[income]],0)</f>
        <v>0</v>
      </c>
      <c r="BM416" s="6">
        <f ca="1">IF(Table2[[#This Row],[Area ]]="Area 14",Table2[[#This Row],[income]],0)</f>
        <v>0</v>
      </c>
      <c r="BN416" s="4">
        <f ca="1">IF(Table2[[#This Row],[field of work]]="teaching",Table2[[#This Row],[income]],0)</f>
        <v>0</v>
      </c>
      <c r="BO416" s="5">
        <f ca="1">IF(Table2[[#This Row],[field of work]]="health",Table2[[#This Row],[income]],0)</f>
        <v>0</v>
      </c>
      <c r="BP416" s="5">
        <f ca="1">IF(Table2[[#This Row],[field of work]]="IT",Table2[[#This Row],[income]],0)</f>
        <v>0</v>
      </c>
      <c r="BQ416" s="5">
        <f ca="1">IF(Table2[[#This Row],[field of work]]="agriculture",Table2[[#This Row],[income]],0)</f>
        <v>66990</v>
      </c>
      <c r="BR416" s="5">
        <f ca="1">IF(Table2[[#This Row],[field of work]]="contruction",Table2[[#This Row],[income]],0)</f>
        <v>0</v>
      </c>
      <c r="BS416" s="6">
        <f ca="1">IF(Table2[[#This Row],[field of work]]="genral work",Table2[[#This Row],[income]],0)</f>
        <v>0</v>
      </c>
      <c r="BU416" s="4">
        <f ca="1">IF(Table2[[#This Row],[value of debts]]&gt;Table2[[#This Row],[income]],1,0)</f>
        <v>1</v>
      </c>
      <c r="BV416" s="6"/>
      <c r="BX416" s="4">
        <f ca="1">IF(Table2[[#This Row],[Net worth of person]]&gt;$BY$6,Table2[[#This Row],[age]],0)</f>
        <v>0</v>
      </c>
      <c r="BY416" s="6"/>
    </row>
    <row r="417" spans="2:77" x14ac:dyDescent="0.3">
      <c r="B417">
        <f t="shared" ca="1" si="147"/>
        <v>2</v>
      </c>
      <c r="C417" t="str">
        <f t="shared" ca="1" si="146"/>
        <v>women</v>
      </c>
      <c r="D417">
        <f t="shared" ca="1" si="148"/>
        <v>45</v>
      </c>
      <c r="E417">
        <f t="shared" ca="1" si="149"/>
        <v>6</v>
      </c>
      <c r="F417" t="str">
        <f t="shared" ca="1" si="150"/>
        <v>contruction</v>
      </c>
      <c r="G417">
        <f t="shared" ca="1" si="151"/>
        <v>2</v>
      </c>
      <c r="H417">
        <f t="shared" ca="1" si="152"/>
        <v>0</v>
      </c>
      <c r="I417">
        <f t="shared" ca="1" si="153"/>
        <v>0</v>
      </c>
      <c r="J417">
        <f t="shared" ca="1" si="154"/>
        <v>1</v>
      </c>
      <c r="K417">
        <f t="shared" ca="1" si="155"/>
        <v>52916</v>
      </c>
      <c r="L417">
        <f t="shared" ca="1" si="156"/>
        <v>1</v>
      </c>
      <c r="M417" t="str">
        <f t="shared" ca="1" si="157"/>
        <v>Area 1</v>
      </c>
      <c r="N417">
        <f t="shared" ca="1" si="162"/>
        <v>211664</v>
      </c>
      <c r="O417">
        <f t="shared" ca="1" si="158"/>
        <v>138818.27876064921</v>
      </c>
      <c r="P417">
        <f t="shared" ca="1" si="163"/>
        <v>50655.827488362425</v>
      </c>
      <c r="Q417">
        <f t="shared" ca="1" si="159"/>
        <v>31212</v>
      </c>
      <c r="R417">
        <f t="shared" ca="1" si="164"/>
        <v>62817.300349924757</v>
      </c>
      <c r="S417">
        <f t="shared" ca="1" si="165"/>
        <v>15416.167202161747</v>
      </c>
      <c r="T417">
        <f t="shared" ca="1" si="166"/>
        <v>277735.99469052418</v>
      </c>
      <c r="U417">
        <f t="shared" ca="1" si="167"/>
        <v>232847.57911057398</v>
      </c>
      <c r="V417">
        <f t="shared" ca="1" si="168"/>
        <v>44888.415579950204</v>
      </c>
      <c r="X417" s="4">
        <f ca="1">IF(Table2[[#This Row],[Gnder]]="men",1,0)</f>
        <v>0</v>
      </c>
      <c r="Y417" s="5">
        <f ca="1">IF(Table2[[#This Row],[Gnder]]="women",1,0)</f>
        <v>1</v>
      </c>
      <c r="Z417" s="5"/>
      <c r="AA417" s="6"/>
      <c r="AB417" s="5"/>
      <c r="AC417" s="4">
        <f ca="1">IF(Table2[[#This Row],[field of work]]="teaching",1,0)</f>
        <v>0</v>
      </c>
      <c r="AD417" s="5">
        <f ca="1">IF(Table2[[#This Row],[field of work]]="health",1,0)</f>
        <v>0</v>
      </c>
      <c r="AE417" s="5">
        <f ca="1">IF(Table2[[#This Row],[field of work]]="IT",1,0)</f>
        <v>0</v>
      </c>
      <c r="AF417" s="5">
        <f ca="1">IF(Table2[[#This Row],[field of work]]="agriculture",1,0)</f>
        <v>0</v>
      </c>
      <c r="AG417" s="5">
        <f ca="1">IF(Table2[[#This Row],[field of work]]="contruction",1,0)</f>
        <v>1</v>
      </c>
      <c r="AH417" s="5">
        <f ca="1">IF(Table2[[#This Row],[field of work]]="genral work",1,0)</f>
        <v>0</v>
      </c>
      <c r="AI417" s="5"/>
      <c r="AJ417" s="5"/>
      <c r="AK417" s="5"/>
      <c r="AL417" s="5"/>
      <c r="AM417" s="5"/>
      <c r="AN417" s="6"/>
      <c r="AP417" s="16">
        <f t="shared" ca="1" si="160"/>
        <v>50655.827488362425</v>
      </c>
      <c r="AQ417" s="6"/>
      <c r="AR417" s="4">
        <f ca="1">IF(Table2[[#This Row],[Value of a person]]&gt;$AS$6,1,0)</f>
        <v>1</v>
      </c>
      <c r="AS417" s="5"/>
      <c r="AT417" s="5"/>
      <c r="AU417" s="6"/>
      <c r="AV417" s="23">
        <f ca="1">Table2[[#This Row],[Mortage left]]/Table2[[#This Row],[Value of house]]</f>
        <v>0.6558426504301591</v>
      </c>
      <c r="AW417" s="5">
        <f t="shared" ca="1" si="161"/>
        <v>0</v>
      </c>
      <c r="AX417" s="5"/>
      <c r="AY417" s="5"/>
      <c r="AZ417" s="4">
        <f ca="1">IF(Table2[[#This Row],[Area ]]="Area 1",Table2[[#This Row],[income]],0)</f>
        <v>52916</v>
      </c>
      <c r="BA417" s="5">
        <f ca="1">IF(Table2[[#This Row],[Area ]]="Area 2",Table2[[#This Row],[income]],0)</f>
        <v>0</v>
      </c>
      <c r="BB417" s="5">
        <f ca="1">IF(Table2[[#This Row],[Area ]]="Area 3",Table2[[#This Row],[income]],0)</f>
        <v>0</v>
      </c>
      <c r="BC417" s="5">
        <f ca="1">IF(Table2[[#This Row],[Area ]]="Area 4",Table2[[#This Row],[income]],0)</f>
        <v>0</v>
      </c>
      <c r="BD417" s="5">
        <f ca="1">IF(Table2[[#This Row],[Area ]]="Area 5",Table2[[#This Row],[income]],0)</f>
        <v>0</v>
      </c>
      <c r="BE417" s="5">
        <f ca="1">IF(Table2[[#This Row],[Area ]]="Area 6",Table2[[#This Row],[income]],0)</f>
        <v>0</v>
      </c>
      <c r="BF417" s="5">
        <f ca="1">IF(Table2[[#This Row],[Area ]]="Area 7",Table2[[#This Row],[income]],0)</f>
        <v>0</v>
      </c>
      <c r="BG417" s="5">
        <f ca="1">IF(Table2[[#This Row],[Area ]]="Area 8",Table2[[#This Row],[income]],0)</f>
        <v>0</v>
      </c>
      <c r="BH417" s="5">
        <f ca="1">IF(Table2[[#This Row],[Area ]]="Area 9",Table2[[#This Row],[income]],0)</f>
        <v>0</v>
      </c>
      <c r="BI417" s="5">
        <f ca="1">IF(Table2[[#This Row],[Area ]]="Area 10",Table2[[#This Row],[income]],0)</f>
        <v>0</v>
      </c>
      <c r="BJ417" s="5">
        <f ca="1">IF(Table2[[#This Row],[Area ]]="Area 6",Table2[[#This Row],[income]],0)</f>
        <v>0</v>
      </c>
      <c r="BK417" s="5">
        <f ca="1">IF(Table2[[#This Row],[Area ]]="Area 12",Table2[[#This Row],[income]],0)</f>
        <v>0</v>
      </c>
      <c r="BL417" s="5">
        <f ca="1">IF(Table2[[#This Row],[Area ]]="Area 13",Table2[[#This Row],[income]],0)</f>
        <v>0</v>
      </c>
      <c r="BM417" s="6">
        <f ca="1">IF(Table2[[#This Row],[Area ]]="Area 14",Table2[[#This Row],[income]],0)</f>
        <v>0</v>
      </c>
      <c r="BN417" s="4">
        <f ca="1">IF(Table2[[#This Row],[field of work]]="teaching",Table2[[#This Row],[income]],0)</f>
        <v>0</v>
      </c>
      <c r="BO417" s="5">
        <f ca="1">IF(Table2[[#This Row],[field of work]]="health",Table2[[#This Row],[income]],0)</f>
        <v>0</v>
      </c>
      <c r="BP417" s="5">
        <f ca="1">IF(Table2[[#This Row],[field of work]]="IT",Table2[[#This Row],[income]],0)</f>
        <v>0</v>
      </c>
      <c r="BQ417" s="5">
        <f ca="1">IF(Table2[[#This Row],[field of work]]="agriculture",Table2[[#This Row],[income]],0)</f>
        <v>0</v>
      </c>
      <c r="BR417" s="5">
        <f ca="1">IF(Table2[[#This Row],[field of work]]="contruction",Table2[[#This Row],[income]],0)</f>
        <v>52916</v>
      </c>
      <c r="BS417" s="6">
        <f ca="1">IF(Table2[[#This Row],[field of work]]="genral work",Table2[[#This Row],[income]],0)</f>
        <v>0</v>
      </c>
      <c r="BU417" s="4">
        <f ca="1">IF(Table2[[#This Row],[value of debts]]&gt;Table2[[#This Row],[income]],1,0)</f>
        <v>1</v>
      </c>
      <c r="BV417" s="6"/>
      <c r="BX417" s="4">
        <f ca="1">IF(Table2[[#This Row],[Net worth of person]]&gt;$BY$6,Table2[[#This Row],[age]],0)</f>
        <v>0</v>
      </c>
      <c r="BY417" s="6"/>
    </row>
    <row r="418" spans="2:77" x14ac:dyDescent="0.3">
      <c r="B418">
        <f t="shared" ca="1" si="147"/>
        <v>1</v>
      </c>
      <c r="C418" t="str">
        <f t="shared" ca="1" si="146"/>
        <v>men</v>
      </c>
      <c r="D418">
        <f t="shared" ca="1" si="148"/>
        <v>29</v>
      </c>
      <c r="E418">
        <f t="shared" ca="1" si="149"/>
        <v>2</v>
      </c>
      <c r="F418" t="str">
        <f t="shared" ca="1" si="150"/>
        <v>IT</v>
      </c>
      <c r="G418">
        <f t="shared" ca="1" si="151"/>
        <v>2</v>
      </c>
      <c r="H418">
        <f t="shared" ca="1" si="152"/>
        <v>0</v>
      </c>
      <c r="I418">
        <f t="shared" ca="1" si="153"/>
        <v>4</v>
      </c>
      <c r="J418">
        <f t="shared" ca="1" si="154"/>
        <v>1</v>
      </c>
      <c r="K418">
        <f t="shared" ca="1" si="155"/>
        <v>69413</v>
      </c>
      <c r="L418">
        <f t="shared" ca="1" si="156"/>
        <v>6</v>
      </c>
      <c r="M418" t="str">
        <f t="shared" ca="1" si="157"/>
        <v>Area 6</v>
      </c>
      <c r="N418">
        <f t="shared" ca="1" si="162"/>
        <v>416478</v>
      </c>
      <c r="O418">
        <f t="shared" ca="1" si="158"/>
        <v>220291.4559399664</v>
      </c>
      <c r="P418">
        <f t="shared" ca="1" si="163"/>
        <v>41804.857207507062</v>
      </c>
      <c r="Q418">
        <f t="shared" ca="1" si="159"/>
        <v>29511</v>
      </c>
      <c r="R418">
        <f t="shared" ca="1" si="164"/>
        <v>15584.390000522</v>
      </c>
      <c r="S418">
        <f t="shared" ca="1" si="165"/>
        <v>38891.500020010142</v>
      </c>
      <c r="T418">
        <f t="shared" ca="1" si="166"/>
        <v>497174.35722751723</v>
      </c>
      <c r="U418">
        <f t="shared" ca="1" si="167"/>
        <v>265386.84594048839</v>
      </c>
      <c r="V418">
        <f t="shared" ca="1" si="168"/>
        <v>231787.51128702884</v>
      </c>
      <c r="X418" s="4">
        <f ca="1">IF(Table2[[#This Row],[Gnder]]="men",1,0)</f>
        <v>1</v>
      </c>
      <c r="Y418" s="5">
        <f ca="1">IF(Table2[[#This Row],[Gnder]]="women",1,0)</f>
        <v>0</v>
      </c>
      <c r="Z418" s="5"/>
      <c r="AA418" s="6"/>
      <c r="AB418" s="5"/>
      <c r="AC418" s="4">
        <f ca="1">IF(Table2[[#This Row],[field of work]]="teaching",1,0)</f>
        <v>0</v>
      </c>
      <c r="AD418" s="5">
        <f ca="1">IF(Table2[[#This Row],[field of work]]="health",1,0)</f>
        <v>0</v>
      </c>
      <c r="AE418" s="5">
        <f ca="1">IF(Table2[[#This Row],[field of work]]="IT",1,0)</f>
        <v>1</v>
      </c>
      <c r="AF418" s="5">
        <f ca="1">IF(Table2[[#This Row],[field of work]]="agriculture",1,0)</f>
        <v>0</v>
      </c>
      <c r="AG418" s="5">
        <f ca="1">IF(Table2[[#This Row],[field of work]]="contruction",1,0)</f>
        <v>0</v>
      </c>
      <c r="AH418" s="5">
        <f ca="1">IF(Table2[[#This Row],[field of work]]="genral work",1,0)</f>
        <v>0</v>
      </c>
      <c r="AI418" s="5"/>
      <c r="AJ418" s="5"/>
      <c r="AK418" s="5"/>
      <c r="AL418" s="5"/>
      <c r="AM418" s="5"/>
      <c r="AN418" s="6"/>
      <c r="AP418" s="16">
        <f t="shared" ca="1" si="160"/>
        <v>41804.857207507062</v>
      </c>
      <c r="AQ418" s="6"/>
      <c r="AR418" s="4">
        <f ca="1">IF(Table2[[#This Row],[Value of a person]]&gt;$AS$6,1,0)</f>
        <v>1</v>
      </c>
      <c r="AS418" s="5"/>
      <c r="AT418" s="5"/>
      <c r="AU418" s="6"/>
      <c r="AV418" s="23">
        <f ca="1">Table2[[#This Row],[Mortage left]]/Table2[[#This Row],[Value of house]]</f>
        <v>0.52893899783413867</v>
      </c>
      <c r="AW418" s="5">
        <f t="shared" ca="1" si="161"/>
        <v>0</v>
      </c>
      <c r="AX418" s="5"/>
      <c r="AY418" s="5"/>
      <c r="AZ418" s="4">
        <f ca="1">IF(Table2[[#This Row],[Area ]]="Area 1",Table2[[#This Row],[income]],0)</f>
        <v>0</v>
      </c>
      <c r="BA418" s="5">
        <f ca="1">IF(Table2[[#This Row],[Area ]]="Area 2",Table2[[#This Row],[income]],0)</f>
        <v>0</v>
      </c>
      <c r="BB418" s="5">
        <f ca="1">IF(Table2[[#This Row],[Area ]]="Area 3",Table2[[#This Row],[income]],0)</f>
        <v>0</v>
      </c>
      <c r="BC418" s="5">
        <f ca="1">IF(Table2[[#This Row],[Area ]]="Area 4",Table2[[#This Row],[income]],0)</f>
        <v>0</v>
      </c>
      <c r="BD418" s="5">
        <f ca="1">IF(Table2[[#This Row],[Area ]]="Area 5",Table2[[#This Row],[income]],0)</f>
        <v>0</v>
      </c>
      <c r="BE418" s="5">
        <f ca="1">IF(Table2[[#This Row],[Area ]]="Area 6",Table2[[#This Row],[income]],0)</f>
        <v>69413</v>
      </c>
      <c r="BF418" s="5">
        <f ca="1">IF(Table2[[#This Row],[Area ]]="Area 7",Table2[[#This Row],[income]],0)</f>
        <v>0</v>
      </c>
      <c r="BG418" s="5">
        <f ca="1">IF(Table2[[#This Row],[Area ]]="Area 8",Table2[[#This Row],[income]],0)</f>
        <v>0</v>
      </c>
      <c r="BH418" s="5">
        <f ca="1">IF(Table2[[#This Row],[Area ]]="Area 9",Table2[[#This Row],[income]],0)</f>
        <v>0</v>
      </c>
      <c r="BI418" s="5">
        <f ca="1">IF(Table2[[#This Row],[Area ]]="Area 10",Table2[[#This Row],[income]],0)</f>
        <v>0</v>
      </c>
      <c r="BJ418" s="5">
        <f ca="1">IF(Table2[[#This Row],[Area ]]="Area 6",Table2[[#This Row],[income]],0)</f>
        <v>69413</v>
      </c>
      <c r="BK418" s="5">
        <f ca="1">IF(Table2[[#This Row],[Area ]]="Area 12",Table2[[#This Row],[income]],0)</f>
        <v>0</v>
      </c>
      <c r="BL418" s="5">
        <f ca="1">IF(Table2[[#This Row],[Area ]]="Area 13",Table2[[#This Row],[income]],0)</f>
        <v>0</v>
      </c>
      <c r="BM418" s="6">
        <f ca="1">IF(Table2[[#This Row],[Area ]]="Area 14",Table2[[#This Row],[income]],0)</f>
        <v>0</v>
      </c>
      <c r="BN418" s="4">
        <f ca="1">IF(Table2[[#This Row],[field of work]]="teaching",Table2[[#This Row],[income]],0)</f>
        <v>0</v>
      </c>
      <c r="BO418" s="5">
        <f ca="1">IF(Table2[[#This Row],[field of work]]="health",Table2[[#This Row],[income]],0)</f>
        <v>0</v>
      </c>
      <c r="BP418" s="5">
        <f ca="1">IF(Table2[[#This Row],[field of work]]="IT",Table2[[#This Row],[income]],0)</f>
        <v>69413</v>
      </c>
      <c r="BQ418" s="5">
        <f ca="1">IF(Table2[[#This Row],[field of work]]="agriculture",Table2[[#This Row],[income]],0)</f>
        <v>0</v>
      </c>
      <c r="BR418" s="5">
        <f ca="1">IF(Table2[[#This Row],[field of work]]="contruction",Table2[[#This Row],[income]],0)</f>
        <v>0</v>
      </c>
      <c r="BS418" s="6">
        <f ca="1">IF(Table2[[#This Row],[field of work]]="genral work",Table2[[#This Row],[income]],0)</f>
        <v>0</v>
      </c>
      <c r="BU418" s="4">
        <f ca="1">IF(Table2[[#This Row],[value of debts]]&gt;Table2[[#This Row],[income]],1,0)</f>
        <v>1</v>
      </c>
      <c r="BV418" s="6"/>
      <c r="BX418" s="4">
        <f ca="1">IF(Table2[[#This Row],[Net worth of person]]&gt;$BY$6,Table2[[#This Row],[age]],0)</f>
        <v>29</v>
      </c>
      <c r="BY418" s="6"/>
    </row>
    <row r="419" spans="2:77" x14ac:dyDescent="0.3">
      <c r="B419">
        <f t="shared" ca="1" si="147"/>
        <v>2</v>
      </c>
      <c r="C419" t="str">
        <f t="shared" ca="1" si="146"/>
        <v>women</v>
      </c>
      <c r="D419">
        <f t="shared" ca="1" si="148"/>
        <v>39</v>
      </c>
      <c r="E419">
        <f t="shared" ca="1" si="149"/>
        <v>5</v>
      </c>
      <c r="F419" t="str">
        <f t="shared" ca="1" si="150"/>
        <v>agriculture</v>
      </c>
      <c r="G419">
        <f t="shared" ca="1" si="151"/>
        <v>5</v>
      </c>
      <c r="H419">
        <f t="shared" ca="1" si="152"/>
        <v>0</v>
      </c>
      <c r="I419">
        <f t="shared" ca="1" si="153"/>
        <v>0</v>
      </c>
      <c r="J419">
        <f t="shared" ca="1" si="154"/>
        <v>3</v>
      </c>
      <c r="K419">
        <f t="shared" ca="1" si="155"/>
        <v>68614</v>
      </c>
      <c r="L419">
        <f t="shared" ca="1" si="156"/>
        <v>7</v>
      </c>
      <c r="M419" t="str">
        <f t="shared" ca="1" si="157"/>
        <v>Area 7</v>
      </c>
      <c r="N419">
        <f t="shared" ca="1" si="162"/>
        <v>274456</v>
      </c>
      <c r="O419">
        <f t="shared" ca="1" si="158"/>
        <v>128404.70519876483</v>
      </c>
      <c r="P419">
        <f t="shared" ca="1" si="163"/>
        <v>58157.584426034198</v>
      </c>
      <c r="Q419">
        <f t="shared" ca="1" si="159"/>
        <v>55503</v>
      </c>
      <c r="R419">
        <f t="shared" ca="1" si="164"/>
        <v>17771.650813484572</v>
      </c>
      <c r="S419">
        <f t="shared" ca="1" si="165"/>
        <v>33999.985472897351</v>
      </c>
      <c r="T419">
        <f t="shared" ca="1" si="166"/>
        <v>366613.56989893154</v>
      </c>
      <c r="U419">
        <f t="shared" ca="1" si="167"/>
        <v>201679.35601224939</v>
      </c>
      <c r="V419">
        <f t="shared" ca="1" si="168"/>
        <v>164934.21388668215</v>
      </c>
      <c r="X419" s="4">
        <f ca="1">IF(Table2[[#This Row],[Gnder]]="men",1,0)</f>
        <v>0</v>
      </c>
      <c r="Y419" s="5">
        <f ca="1">IF(Table2[[#This Row],[Gnder]]="women",1,0)</f>
        <v>1</v>
      </c>
      <c r="Z419" s="5"/>
      <c r="AA419" s="6"/>
      <c r="AB419" s="5"/>
      <c r="AC419" s="4">
        <f ca="1">IF(Table2[[#This Row],[field of work]]="teaching",1,0)</f>
        <v>0</v>
      </c>
      <c r="AD419" s="5">
        <f ca="1">IF(Table2[[#This Row],[field of work]]="health",1,0)</f>
        <v>0</v>
      </c>
      <c r="AE419" s="5">
        <f ca="1">IF(Table2[[#This Row],[field of work]]="IT",1,0)</f>
        <v>0</v>
      </c>
      <c r="AF419" s="5">
        <f ca="1">IF(Table2[[#This Row],[field of work]]="agriculture",1,0)</f>
        <v>1</v>
      </c>
      <c r="AG419" s="5">
        <f ca="1">IF(Table2[[#This Row],[field of work]]="contruction",1,0)</f>
        <v>0</v>
      </c>
      <c r="AH419" s="5">
        <f ca="1">IF(Table2[[#This Row],[field of work]]="genral work",1,0)</f>
        <v>0</v>
      </c>
      <c r="AI419" s="5"/>
      <c r="AJ419" s="5"/>
      <c r="AK419" s="5"/>
      <c r="AL419" s="5"/>
      <c r="AM419" s="5"/>
      <c r="AN419" s="6"/>
      <c r="AP419" s="16">
        <f t="shared" ca="1" si="160"/>
        <v>19385.861475344733</v>
      </c>
      <c r="AQ419" s="6"/>
      <c r="AR419" s="4">
        <f ca="1">IF(Table2[[#This Row],[Value of a person]]&gt;$AS$6,1,0)</f>
        <v>1</v>
      </c>
      <c r="AS419" s="5"/>
      <c r="AT419" s="5"/>
      <c r="AU419" s="6"/>
      <c r="AV419" s="23">
        <f ca="1">Table2[[#This Row],[Mortage left]]/Table2[[#This Row],[Value of house]]</f>
        <v>0.46785169644228886</v>
      </c>
      <c r="AW419" s="5">
        <f t="shared" ca="1" si="161"/>
        <v>0</v>
      </c>
      <c r="AX419" s="5"/>
      <c r="AY419" s="5"/>
      <c r="AZ419" s="4">
        <f ca="1">IF(Table2[[#This Row],[Area ]]="Area 1",Table2[[#This Row],[income]],0)</f>
        <v>0</v>
      </c>
      <c r="BA419" s="5">
        <f ca="1">IF(Table2[[#This Row],[Area ]]="Area 2",Table2[[#This Row],[income]],0)</f>
        <v>0</v>
      </c>
      <c r="BB419" s="5">
        <f ca="1">IF(Table2[[#This Row],[Area ]]="Area 3",Table2[[#This Row],[income]],0)</f>
        <v>0</v>
      </c>
      <c r="BC419" s="5">
        <f ca="1">IF(Table2[[#This Row],[Area ]]="Area 4",Table2[[#This Row],[income]],0)</f>
        <v>0</v>
      </c>
      <c r="BD419" s="5">
        <f ca="1">IF(Table2[[#This Row],[Area ]]="Area 5",Table2[[#This Row],[income]],0)</f>
        <v>0</v>
      </c>
      <c r="BE419" s="5">
        <f ca="1">IF(Table2[[#This Row],[Area ]]="Area 6",Table2[[#This Row],[income]],0)</f>
        <v>0</v>
      </c>
      <c r="BF419" s="5">
        <f ca="1">IF(Table2[[#This Row],[Area ]]="Area 7",Table2[[#This Row],[income]],0)</f>
        <v>68614</v>
      </c>
      <c r="BG419" s="5">
        <f ca="1">IF(Table2[[#This Row],[Area ]]="Area 8",Table2[[#This Row],[income]],0)</f>
        <v>0</v>
      </c>
      <c r="BH419" s="5">
        <f ca="1">IF(Table2[[#This Row],[Area ]]="Area 9",Table2[[#This Row],[income]],0)</f>
        <v>0</v>
      </c>
      <c r="BI419" s="5">
        <f ca="1">IF(Table2[[#This Row],[Area ]]="Area 10",Table2[[#This Row],[income]],0)</f>
        <v>0</v>
      </c>
      <c r="BJ419" s="5">
        <f ca="1">IF(Table2[[#This Row],[Area ]]="Area 6",Table2[[#This Row],[income]],0)</f>
        <v>0</v>
      </c>
      <c r="BK419" s="5">
        <f ca="1">IF(Table2[[#This Row],[Area ]]="Area 12",Table2[[#This Row],[income]],0)</f>
        <v>0</v>
      </c>
      <c r="BL419" s="5">
        <f ca="1">IF(Table2[[#This Row],[Area ]]="Area 13",Table2[[#This Row],[income]],0)</f>
        <v>0</v>
      </c>
      <c r="BM419" s="6">
        <f ca="1">IF(Table2[[#This Row],[Area ]]="Area 14",Table2[[#This Row],[income]],0)</f>
        <v>0</v>
      </c>
      <c r="BN419" s="4">
        <f ca="1">IF(Table2[[#This Row],[field of work]]="teaching",Table2[[#This Row],[income]],0)</f>
        <v>0</v>
      </c>
      <c r="BO419" s="5">
        <f ca="1">IF(Table2[[#This Row],[field of work]]="health",Table2[[#This Row],[income]],0)</f>
        <v>0</v>
      </c>
      <c r="BP419" s="5">
        <f ca="1">IF(Table2[[#This Row],[field of work]]="IT",Table2[[#This Row],[income]],0)</f>
        <v>0</v>
      </c>
      <c r="BQ419" s="5">
        <f ca="1">IF(Table2[[#This Row],[field of work]]="agriculture",Table2[[#This Row],[income]],0)</f>
        <v>68614</v>
      </c>
      <c r="BR419" s="5">
        <f ca="1">IF(Table2[[#This Row],[field of work]]="contruction",Table2[[#This Row],[income]],0)</f>
        <v>0</v>
      </c>
      <c r="BS419" s="6">
        <f ca="1">IF(Table2[[#This Row],[field of work]]="genral work",Table2[[#This Row],[income]],0)</f>
        <v>0</v>
      </c>
      <c r="BU419" s="4">
        <f ca="1">IF(Table2[[#This Row],[value of debts]]&gt;Table2[[#This Row],[income]],1,0)</f>
        <v>1</v>
      </c>
      <c r="BV419" s="6"/>
      <c r="BX419" s="4">
        <f ca="1">IF(Table2[[#This Row],[Net worth of person]]&gt;$BY$6,Table2[[#This Row],[age]],0)</f>
        <v>39</v>
      </c>
      <c r="BY419" s="6"/>
    </row>
    <row r="420" spans="2:77" x14ac:dyDescent="0.3">
      <c r="B420">
        <f t="shared" ca="1" si="147"/>
        <v>2</v>
      </c>
      <c r="C420" t="str">
        <f t="shared" ca="1" si="146"/>
        <v>women</v>
      </c>
      <c r="D420">
        <f t="shared" ca="1" si="148"/>
        <v>43</v>
      </c>
      <c r="E420">
        <f t="shared" ca="1" si="149"/>
        <v>4</v>
      </c>
      <c r="F420" t="str">
        <f t="shared" ca="1" si="150"/>
        <v>genral work</v>
      </c>
      <c r="G420">
        <f t="shared" ca="1" si="151"/>
        <v>5</v>
      </c>
      <c r="H420">
        <f t="shared" ca="1" si="152"/>
        <v>0</v>
      </c>
      <c r="I420">
        <f t="shared" ca="1" si="153"/>
        <v>4</v>
      </c>
      <c r="J420">
        <f t="shared" ca="1" si="154"/>
        <v>2</v>
      </c>
      <c r="K420">
        <f t="shared" ca="1" si="155"/>
        <v>77257</v>
      </c>
      <c r="L420">
        <f t="shared" ca="1" si="156"/>
        <v>9</v>
      </c>
      <c r="M420" t="str">
        <f t="shared" ca="1" si="157"/>
        <v>Area 9</v>
      </c>
      <c r="N420">
        <f t="shared" ca="1" si="162"/>
        <v>231771</v>
      </c>
      <c r="O420">
        <f t="shared" ca="1" si="158"/>
        <v>166784.50216161448</v>
      </c>
      <c r="P420">
        <f t="shared" ca="1" si="163"/>
        <v>26601.733103362498</v>
      </c>
      <c r="Q420">
        <f t="shared" ca="1" si="159"/>
        <v>17490</v>
      </c>
      <c r="R420">
        <f t="shared" ca="1" si="164"/>
        <v>121425.8038087421</v>
      </c>
      <c r="S420">
        <f t="shared" ca="1" si="165"/>
        <v>32120.375358475449</v>
      </c>
      <c r="T420">
        <f t="shared" ca="1" si="166"/>
        <v>290493.10846183792</v>
      </c>
      <c r="U420">
        <f t="shared" ca="1" si="167"/>
        <v>305700.30597035657</v>
      </c>
      <c r="V420">
        <f t="shared" ca="1" si="168"/>
        <v>-15207.197508518642</v>
      </c>
      <c r="X420" s="4">
        <f ca="1">IF(Table2[[#This Row],[Gnder]]="men",1,0)</f>
        <v>0</v>
      </c>
      <c r="Y420" s="5">
        <f ca="1">IF(Table2[[#This Row],[Gnder]]="women",1,0)</f>
        <v>1</v>
      </c>
      <c r="Z420" s="5"/>
      <c r="AA420" s="6"/>
      <c r="AB420" s="5"/>
      <c r="AC420" s="4">
        <f ca="1">IF(Table2[[#This Row],[field of work]]="teaching",1,0)</f>
        <v>0</v>
      </c>
      <c r="AD420" s="5">
        <f ca="1">IF(Table2[[#This Row],[field of work]]="health",1,0)</f>
        <v>0</v>
      </c>
      <c r="AE420" s="5">
        <f ca="1">IF(Table2[[#This Row],[field of work]]="IT",1,0)</f>
        <v>0</v>
      </c>
      <c r="AF420" s="5">
        <f ca="1">IF(Table2[[#This Row],[field of work]]="agriculture",1,0)</f>
        <v>0</v>
      </c>
      <c r="AG420" s="5">
        <f ca="1">IF(Table2[[#This Row],[field of work]]="contruction",1,0)</f>
        <v>0</v>
      </c>
      <c r="AH420" s="5">
        <f ca="1">IF(Table2[[#This Row],[field of work]]="genral work",1,0)</f>
        <v>1</v>
      </c>
      <c r="AI420" s="5"/>
      <c r="AJ420" s="5"/>
      <c r="AK420" s="5"/>
      <c r="AL420" s="5"/>
      <c r="AM420" s="5"/>
      <c r="AN420" s="6"/>
      <c r="AP420" s="16">
        <f t="shared" ca="1" si="160"/>
        <v>13300.866551681249</v>
      </c>
      <c r="AQ420" s="6"/>
      <c r="AR420" s="4">
        <f ca="1">IF(Table2[[#This Row],[Value of a person]]&gt;$AS$6,1,0)</f>
        <v>1</v>
      </c>
      <c r="AS420" s="5"/>
      <c r="AT420" s="5"/>
      <c r="AU420" s="6"/>
      <c r="AV420" s="23">
        <f ca="1">Table2[[#This Row],[Mortage left]]/Table2[[#This Row],[Value of house]]</f>
        <v>0.71960901994474924</v>
      </c>
      <c r="AW420" s="5">
        <f t="shared" ca="1" si="161"/>
        <v>0</v>
      </c>
      <c r="AX420" s="5"/>
      <c r="AY420" s="5"/>
      <c r="AZ420" s="4">
        <f ca="1">IF(Table2[[#This Row],[Area ]]="Area 1",Table2[[#This Row],[income]],0)</f>
        <v>0</v>
      </c>
      <c r="BA420" s="5">
        <f ca="1">IF(Table2[[#This Row],[Area ]]="Area 2",Table2[[#This Row],[income]],0)</f>
        <v>0</v>
      </c>
      <c r="BB420" s="5">
        <f ca="1">IF(Table2[[#This Row],[Area ]]="Area 3",Table2[[#This Row],[income]],0)</f>
        <v>0</v>
      </c>
      <c r="BC420" s="5">
        <f ca="1">IF(Table2[[#This Row],[Area ]]="Area 4",Table2[[#This Row],[income]],0)</f>
        <v>0</v>
      </c>
      <c r="BD420" s="5">
        <f ca="1">IF(Table2[[#This Row],[Area ]]="Area 5",Table2[[#This Row],[income]],0)</f>
        <v>0</v>
      </c>
      <c r="BE420" s="5">
        <f ca="1">IF(Table2[[#This Row],[Area ]]="Area 6",Table2[[#This Row],[income]],0)</f>
        <v>0</v>
      </c>
      <c r="BF420" s="5">
        <f ca="1">IF(Table2[[#This Row],[Area ]]="Area 7",Table2[[#This Row],[income]],0)</f>
        <v>0</v>
      </c>
      <c r="BG420" s="5">
        <f ca="1">IF(Table2[[#This Row],[Area ]]="Area 8",Table2[[#This Row],[income]],0)</f>
        <v>0</v>
      </c>
      <c r="BH420" s="5">
        <f ca="1">IF(Table2[[#This Row],[Area ]]="Area 9",Table2[[#This Row],[income]],0)</f>
        <v>77257</v>
      </c>
      <c r="BI420" s="5">
        <f ca="1">IF(Table2[[#This Row],[Area ]]="Area 10",Table2[[#This Row],[income]],0)</f>
        <v>0</v>
      </c>
      <c r="BJ420" s="5">
        <f ca="1">IF(Table2[[#This Row],[Area ]]="Area 6",Table2[[#This Row],[income]],0)</f>
        <v>0</v>
      </c>
      <c r="BK420" s="5">
        <f ca="1">IF(Table2[[#This Row],[Area ]]="Area 12",Table2[[#This Row],[income]],0)</f>
        <v>0</v>
      </c>
      <c r="BL420" s="5">
        <f ca="1">IF(Table2[[#This Row],[Area ]]="Area 13",Table2[[#This Row],[income]],0)</f>
        <v>0</v>
      </c>
      <c r="BM420" s="6">
        <f ca="1">IF(Table2[[#This Row],[Area ]]="Area 14",Table2[[#This Row],[income]],0)</f>
        <v>0</v>
      </c>
      <c r="BN420" s="4">
        <f ca="1">IF(Table2[[#This Row],[field of work]]="teaching",Table2[[#This Row],[income]],0)</f>
        <v>0</v>
      </c>
      <c r="BO420" s="5">
        <f ca="1">IF(Table2[[#This Row],[field of work]]="health",Table2[[#This Row],[income]],0)</f>
        <v>0</v>
      </c>
      <c r="BP420" s="5">
        <f ca="1">IF(Table2[[#This Row],[field of work]]="IT",Table2[[#This Row],[income]],0)</f>
        <v>0</v>
      </c>
      <c r="BQ420" s="5">
        <f ca="1">IF(Table2[[#This Row],[field of work]]="agriculture",Table2[[#This Row],[income]],0)</f>
        <v>0</v>
      </c>
      <c r="BR420" s="5">
        <f ca="1">IF(Table2[[#This Row],[field of work]]="contruction",Table2[[#This Row],[income]],0)</f>
        <v>0</v>
      </c>
      <c r="BS420" s="6">
        <f ca="1">IF(Table2[[#This Row],[field of work]]="genral work",Table2[[#This Row],[income]],0)</f>
        <v>77257</v>
      </c>
      <c r="BU420" s="4">
        <f ca="1">IF(Table2[[#This Row],[value of debts]]&gt;Table2[[#This Row],[income]],1,0)</f>
        <v>1</v>
      </c>
      <c r="BV420" s="6"/>
      <c r="BX420" s="4">
        <f ca="1">IF(Table2[[#This Row],[Net worth of person]]&gt;$BY$6,Table2[[#This Row],[age]],0)</f>
        <v>0</v>
      </c>
      <c r="BY420" s="6"/>
    </row>
    <row r="421" spans="2:77" x14ac:dyDescent="0.3">
      <c r="B421">
        <f t="shared" ca="1" si="147"/>
        <v>1</v>
      </c>
      <c r="C421" t="str">
        <f t="shared" ca="1" si="146"/>
        <v>men</v>
      </c>
      <c r="D421">
        <f t="shared" ca="1" si="148"/>
        <v>38</v>
      </c>
      <c r="E421">
        <f t="shared" ca="1" si="149"/>
        <v>6</v>
      </c>
      <c r="F421" t="str">
        <f t="shared" ca="1" si="150"/>
        <v>contruction</v>
      </c>
      <c r="G421">
        <f t="shared" ca="1" si="151"/>
        <v>2</v>
      </c>
      <c r="H421">
        <f t="shared" ca="1" si="152"/>
        <v>0</v>
      </c>
      <c r="I421">
        <f t="shared" ca="1" si="153"/>
        <v>0</v>
      </c>
      <c r="J421">
        <f t="shared" ca="1" si="154"/>
        <v>3</v>
      </c>
      <c r="K421">
        <f t="shared" ca="1" si="155"/>
        <v>28621</v>
      </c>
      <c r="L421">
        <f t="shared" ca="1" si="156"/>
        <v>14</v>
      </c>
      <c r="M421" t="str">
        <f t="shared" ca="1" si="157"/>
        <v>Area 14</v>
      </c>
      <c r="N421">
        <f t="shared" ca="1" si="162"/>
        <v>143105</v>
      </c>
      <c r="O421">
        <f t="shared" ca="1" si="158"/>
        <v>58714.57145333229</v>
      </c>
      <c r="P421">
        <f t="shared" ca="1" si="163"/>
        <v>37715.125113066846</v>
      </c>
      <c r="Q421">
        <f t="shared" ca="1" si="159"/>
        <v>32486</v>
      </c>
      <c r="R421">
        <f t="shared" ca="1" si="164"/>
        <v>48178.260360358872</v>
      </c>
      <c r="S421">
        <f t="shared" ca="1" si="165"/>
        <v>40999.781767653272</v>
      </c>
      <c r="T421">
        <f t="shared" ca="1" si="166"/>
        <v>221819.90688072011</v>
      </c>
      <c r="U421">
        <f t="shared" ca="1" si="167"/>
        <v>139378.83181369115</v>
      </c>
      <c r="V421">
        <f t="shared" ca="1" si="168"/>
        <v>82441.075067028956</v>
      </c>
      <c r="X421" s="4">
        <f ca="1">IF(Table2[[#This Row],[Gnder]]="men",1,0)</f>
        <v>1</v>
      </c>
      <c r="Y421" s="5">
        <f ca="1">IF(Table2[[#This Row],[Gnder]]="women",1,0)</f>
        <v>0</v>
      </c>
      <c r="Z421" s="5"/>
      <c r="AA421" s="6"/>
      <c r="AB421" s="5"/>
      <c r="AC421" s="4">
        <f ca="1">IF(Table2[[#This Row],[field of work]]="teaching",1,0)</f>
        <v>0</v>
      </c>
      <c r="AD421" s="5">
        <f ca="1">IF(Table2[[#This Row],[field of work]]="health",1,0)</f>
        <v>0</v>
      </c>
      <c r="AE421" s="5">
        <f ca="1">IF(Table2[[#This Row],[field of work]]="IT",1,0)</f>
        <v>0</v>
      </c>
      <c r="AF421" s="5">
        <f ca="1">IF(Table2[[#This Row],[field of work]]="agriculture",1,0)</f>
        <v>0</v>
      </c>
      <c r="AG421" s="5">
        <f ca="1">IF(Table2[[#This Row],[field of work]]="contruction",1,0)</f>
        <v>1</v>
      </c>
      <c r="AH421" s="5">
        <f ca="1">IF(Table2[[#This Row],[field of work]]="genral work",1,0)</f>
        <v>0</v>
      </c>
      <c r="AI421" s="5"/>
      <c r="AJ421" s="5"/>
      <c r="AK421" s="5"/>
      <c r="AL421" s="5"/>
      <c r="AM421" s="5"/>
      <c r="AN421" s="6"/>
      <c r="AP421" s="16">
        <f t="shared" ca="1" si="160"/>
        <v>12571.708371022281</v>
      </c>
      <c r="AQ421" s="6"/>
      <c r="AR421" s="4">
        <f ca="1">IF(Table2[[#This Row],[Value of a person]]&gt;$AS$6,1,0)</f>
        <v>1</v>
      </c>
      <c r="AS421" s="5"/>
      <c r="AT421" s="5"/>
      <c r="AU421" s="6"/>
      <c r="AV421" s="23">
        <f ca="1">Table2[[#This Row],[Mortage left]]/Table2[[#This Row],[Value of house]]</f>
        <v>0.41029014676868236</v>
      </c>
      <c r="AW421" s="5">
        <f t="shared" ca="1" si="161"/>
        <v>0</v>
      </c>
      <c r="AX421" s="5"/>
      <c r="AY421" s="5"/>
      <c r="AZ421" s="4">
        <f ca="1">IF(Table2[[#This Row],[Area ]]="Area 1",Table2[[#This Row],[income]],0)</f>
        <v>0</v>
      </c>
      <c r="BA421" s="5">
        <f ca="1">IF(Table2[[#This Row],[Area ]]="Area 2",Table2[[#This Row],[income]],0)</f>
        <v>0</v>
      </c>
      <c r="BB421" s="5">
        <f ca="1">IF(Table2[[#This Row],[Area ]]="Area 3",Table2[[#This Row],[income]],0)</f>
        <v>0</v>
      </c>
      <c r="BC421" s="5">
        <f ca="1">IF(Table2[[#This Row],[Area ]]="Area 4",Table2[[#This Row],[income]],0)</f>
        <v>0</v>
      </c>
      <c r="BD421" s="5">
        <f ca="1">IF(Table2[[#This Row],[Area ]]="Area 5",Table2[[#This Row],[income]],0)</f>
        <v>0</v>
      </c>
      <c r="BE421" s="5">
        <f ca="1">IF(Table2[[#This Row],[Area ]]="Area 6",Table2[[#This Row],[income]],0)</f>
        <v>0</v>
      </c>
      <c r="BF421" s="5">
        <f ca="1">IF(Table2[[#This Row],[Area ]]="Area 7",Table2[[#This Row],[income]],0)</f>
        <v>0</v>
      </c>
      <c r="BG421" s="5">
        <f ca="1">IF(Table2[[#This Row],[Area ]]="Area 8",Table2[[#This Row],[income]],0)</f>
        <v>0</v>
      </c>
      <c r="BH421" s="5">
        <f ca="1">IF(Table2[[#This Row],[Area ]]="Area 9",Table2[[#This Row],[income]],0)</f>
        <v>0</v>
      </c>
      <c r="BI421" s="5">
        <f ca="1">IF(Table2[[#This Row],[Area ]]="Area 10",Table2[[#This Row],[income]],0)</f>
        <v>0</v>
      </c>
      <c r="BJ421" s="5">
        <f ca="1">IF(Table2[[#This Row],[Area ]]="Area 6",Table2[[#This Row],[income]],0)</f>
        <v>0</v>
      </c>
      <c r="BK421" s="5">
        <f ca="1">IF(Table2[[#This Row],[Area ]]="Area 12",Table2[[#This Row],[income]],0)</f>
        <v>0</v>
      </c>
      <c r="BL421" s="5">
        <f ca="1">IF(Table2[[#This Row],[Area ]]="Area 13",Table2[[#This Row],[income]],0)</f>
        <v>0</v>
      </c>
      <c r="BM421" s="6">
        <f ca="1">IF(Table2[[#This Row],[Area ]]="Area 14",Table2[[#This Row],[income]],0)</f>
        <v>28621</v>
      </c>
      <c r="BN421" s="4">
        <f ca="1">IF(Table2[[#This Row],[field of work]]="teaching",Table2[[#This Row],[income]],0)</f>
        <v>0</v>
      </c>
      <c r="BO421" s="5">
        <f ca="1">IF(Table2[[#This Row],[field of work]]="health",Table2[[#This Row],[income]],0)</f>
        <v>0</v>
      </c>
      <c r="BP421" s="5">
        <f ca="1">IF(Table2[[#This Row],[field of work]]="IT",Table2[[#This Row],[income]],0)</f>
        <v>0</v>
      </c>
      <c r="BQ421" s="5">
        <f ca="1">IF(Table2[[#This Row],[field of work]]="agriculture",Table2[[#This Row],[income]],0)</f>
        <v>0</v>
      </c>
      <c r="BR421" s="5">
        <f ca="1">IF(Table2[[#This Row],[field of work]]="contruction",Table2[[#This Row],[income]],0)</f>
        <v>28621</v>
      </c>
      <c r="BS421" s="6">
        <f ca="1">IF(Table2[[#This Row],[field of work]]="genral work",Table2[[#This Row],[income]],0)</f>
        <v>0</v>
      </c>
      <c r="BU421" s="4">
        <f ca="1">IF(Table2[[#This Row],[value of debts]]&gt;Table2[[#This Row],[income]],1,0)</f>
        <v>1</v>
      </c>
      <c r="BV421" s="6"/>
      <c r="BX421" s="4">
        <f ca="1">IF(Table2[[#This Row],[Net worth of person]]&gt;$BY$6,Table2[[#This Row],[age]],0)</f>
        <v>0</v>
      </c>
      <c r="BY421" s="6"/>
    </row>
    <row r="422" spans="2:77" x14ac:dyDescent="0.3">
      <c r="B422">
        <f t="shared" ca="1" si="147"/>
        <v>2</v>
      </c>
      <c r="C422" t="str">
        <f t="shared" ca="1" si="146"/>
        <v>women</v>
      </c>
      <c r="D422">
        <f t="shared" ca="1" si="148"/>
        <v>31</v>
      </c>
      <c r="E422">
        <f t="shared" ca="1" si="149"/>
        <v>2</v>
      </c>
      <c r="F422" t="str">
        <f t="shared" ca="1" si="150"/>
        <v>IT</v>
      </c>
      <c r="G422">
        <f t="shared" ca="1" si="151"/>
        <v>5</v>
      </c>
      <c r="H422">
        <f t="shared" ca="1" si="152"/>
        <v>0</v>
      </c>
      <c r="I422">
        <f t="shared" ca="1" si="153"/>
        <v>2</v>
      </c>
      <c r="J422">
        <f t="shared" ca="1" si="154"/>
        <v>3</v>
      </c>
      <c r="K422">
        <f t="shared" ca="1" si="155"/>
        <v>39152</v>
      </c>
      <c r="L422">
        <f t="shared" ca="1" si="156"/>
        <v>6</v>
      </c>
      <c r="M422" t="str">
        <f t="shared" ca="1" si="157"/>
        <v>Area 6</v>
      </c>
      <c r="N422">
        <f t="shared" ca="1" si="162"/>
        <v>234912</v>
      </c>
      <c r="O422">
        <f t="shared" ca="1" si="158"/>
        <v>106376.42957195212</v>
      </c>
      <c r="P422">
        <f t="shared" ca="1" si="163"/>
        <v>44161.150257043249</v>
      </c>
      <c r="Q422">
        <f t="shared" ca="1" si="159"/>
        <v>33271</v>
      </c>
      <c r="R422">
        <f t="shared" ca="1" si="164"/>
        <v>50329.568827317416</v>
      </c>
      <c r="S422">
        <f t="shared" ca="1" si="165"/>
        <v>18533.819920358164</v>
      </c>
      <c r="T422">
        <f t="shared" ca="1" si="166"/>
        <v>297606.97017740144</v>
      </c>
      <c r="U422">
        <f t="shared" ca="1" si="167"/>
        <v>189976.99839926953</v>
      </c>
      <c r="V422">
        <f t="shared" ca="1" si="168"/>
        <v>107629.97177813191</v>
      </c>
      <c r="X422" s="4">
        <f ca="1">IF(Table2[[#This Row],[Gnder]]="men",1,0)</f>
        <v>0</v>
      </c>
      <c r="Y422" s="5">
        <f ca="1">IF(Table2[[#This Row],[Gnder]]="women",1,0)</f>
        <v>1</v>
      </c>
      <c r="Z422" s="5"/>
      <c r="AA422" s="6"/>
      <c r="AB422" s="5"/>
      <c r="AC422" s="4">
        <f ca="1">IF(Table2[[#This Row],[field of work]]="teaching",1,0)</f>
        <v>0</v>
      </c>
      <c r="AD422" s="5">
        <f ca="1">IF(Table2[[#This Row],[field of work]]="health",1,0)</f>
        <v>0</v>
      </c>
      <c r="AE422" s="5">
        <f ca="1">IF(Table2[[#This Row],[field of work]]="IT",1,0)</f>
        <v>1</v>
      </c>
      <c r="AF422" s="5">
        <f ca="1">IF(Table2[[#This Row],[field of work]]="agriculture",1,0)</f>
        <v>0</v>
      </c>
      <c r="AG422" s="5">
        <f ca="1">IF(Table2[[#This Row],[field of work]]="contruction",1,0)</f>
        <v>0</v>
      </c>
      <c r="AH422" s="5">
        <f ca="1">IF(Table2[[#This Row],[field of work]]="genral work",1,0)</f>
        <v>0</v>
      </c>
      <c r="AI422" s="5"/>
      <c r="AJ422" s="5"/>
      <c r="AK422" s="5"/>
      <c r="AL422" s="5"/>
      <c r="AM422" s="5"/>
      <c r="AN422" s="6"/>
      <c r="AP422" s="16">
        <f t="shared" ca="1" si="160"/>
        <v>14720.383419014417</v>
      </c>
      <c r="AQ422" s="6"/>
      <c r="AR422" s="4">
        <f ca="1">IF(Table2[[#This Row],[Value of a person]]&gt;$AS$6,1,0)</f>
        <v>1</v>
      </c>
      <c r="AS422" s="5"/>
      <c r="AT422" s="5"/>
      <c r="AU422" s="6"/>
      <c r="AV422" s="23">
        <f ca="1">Table2[[#This Row],[Mortage left]]/Table2[[#This Row],[Value of house]]</f>
        <v>0.45283523009446991</v>
      </c>
      <c r="AW422" s="5">
        <f t="shared" ca="1" si="161"/>
        <v>0</v>
      </c>
      <c r="AX422" s="5"/>
      <c r="AY422" s="5"/>
      <c r="AZ422" s="4">
        <f ca="1">IF(Table2[[#This Row],[Area ]]="Area 1",Table2[[#This Row],[income]],0)</f>
        <v>0</v>
      </c>
      <c r="BA422" s="5">
        <f ca="1">IF(Table2[[#This Row],[Area ]]="Area 2",Table2[[#This Row],[income]],0)</f>
        <v>0</v>
      </c>
      <c r="BB422" s="5">
        <f ca="1">IF(Table2[[#This Row],[Area ]]="Area 3",Table2[[#This Row],[income]],0)</f>
        <v>0</v>
      </c>
      <c r="BC422" s="5">
        <f ca="1">IF(Table2[[#This Row],[Area ]]="Area 4",Table2[[#This Row],[income]],0)</f>
        <v>0</v>
      </c>
      <c r="BD422" s="5">
        <f ca="1">IF(Table2[[#This Row],[Area ]]="Area 5",Table2[[#This Row],[income]],0)</f>
        <v>0</v>
      </c>
      <c r="BE422" s="5">
        <f ca="1">IF(Table2[[#This Row],[Area ]]="Area 6",Table2[[#This Row],[income]],0)</f>
        <v>39152</v>
      </c>
      <c r="BF422" s="5">
        <f ca="1">IF(Table2[[#This Row],[Area ]]="Area 7",Table2[[#This Row],[income]],0)</f>
        <v>0</v>
      </c>
      <c r="BG422" s="5">
        <f ca="1">IF(Table2[[#This Row],[Area ]]="Area 8",Table2[[#This Row],[income]],0)</f>
        <v>0</v>
      </c>
      <c r="BH422" s="5">
        <f ca="1">IF(Table2[[#This Row],[Area ]]="Area 9",Table2[[#This Row],[income]],0)</f>
        <v>0</v>
      </c>
      <c r="BI422" s="5">
        <f ca="1">IF(Table2[[#This Row],[Area ]]="Area 10",Table2[[#This Row],[income]],0)</f>
        <v>0</v>
      </c>
      <c r="BJ422" s="5">
        <f ca="1">IF(Table2[[#This Row],[Area ]]="Area 6",Table2[[#This Row],[income]],0)</f>
        <v>39152</v>
      </c>
      <c r="BK422" s="5">
        <f ca="1">IF(Table2[[#This Row],[Area ]]="Area 12",Table2[[#This Row],[income]],0)</f>
        <v>0</v>
      </c>
      <c r="BL422" s="5">
        <f ca="1">IF(Table2[[#This Row],[Area ]]="Area 13",Table2[[#This Row],[income]],0)</f>
        <v>0</v>
      </c>
      <c r="BM422" s="6">
        <f ca="1">IF(Table2[[#This Row],[Area ]]="Area 14",Table2[[#This Row],[income]],0)</f>
        <v>0</v>
      </c>
      <c r="BN422" s="4">
        <f ca="1">IF(Table2[[#This Row],[field of work]]="teaching",Table2[[#This Row],[income]],0)</f>
        <v>0</v>
      </c>
      <c r="BO422" s="5">
        <f ca="1">IF(Table2[[#This Row],[field of work]]="health",Table2[[#This Row],[income]],0)</f>
        <v>0</v>
      </c>
      <c r="BP422" s="5">
        <f ca="1">IF(Table2[[#This Row],[field of work]]="IT",Table2[[#This Row],[income]],0)</f>
        <v>39152</v>
      </c>
      <c r="BQ422" s="5">
        <f ca="1">IF(Table2[[#This Row],[field of work]]="agriculture",Table2[[#This Row],[income]],0)</f>
        <v>0</v>
      </c>
      <c r="BR422" s="5">
        <f ca="1">IF(Table2[[#This Row],[field of work]]="contruction",Table2[[#This Row],[income]],0)</f>
        <v>0</v>
      </c>
      <c r="BS422" s="6">
        <f ca="1">IF(Table2[[#This Row],[field of work]]="genral work",Table2[[#This Row],[income]],0)</f>
        <v>0</v>
      </c>
      <c r="BU422" s="4">
        <f ca="1">IF(Table2[[#This Row],[value of debts]]&gt;Table2[[#This Row],[income]],1,0)</f>
        <v>1</v>
      </c>
      <c r="BV422" s="6"/>
      <c r="BX422" s="4">
        <f ca="1">IF(Table2[[#This Row],[Net worth of person]]&gt;$BY$6,Table2[[#This Row],[age]],0)</f>
        <v>31</v>
      </c>
      <c r="BY422" s="6"/>
    </row>
    <row r="423" spans="2:77" x14ac:dyDescent="0.3">
      <c r="B423">
        <f t="shared" ca="1" si="147"/>
        <v>2</v>
      </c>
      <c r="C423" t="str">
        <f t="shared" ca="1" si="146"/>
        <v>women</v>
      </c>
      <c r="D423">
        <f t="shared" ca="1" si="148"/>
        <v>28</v>
      </c>
      <c r="E423">
        <f t="shared" ca="1" si="149"/>
        <v>6</v>
      </c>
      <c r="F423" t="str">
        <f t="shared" ca="1" si="150"/>
        <v>contruction</v>
      </c>
      <c r="G423">
        <f t="shared" ca="1" si="151"/>
        <v>1</v>
      </c>
      <c r="H423">
        <f t="shared" ca="1" si="152"/>
        <v>0</v>
      </c>
      <c r="I423">
        <f t="shared" ca="1" si="153"/>
        <v>2</v>
      </c>
      <c r="J423">
        <f t="shared" ca="1" si="154"/>
        <v>2</v>
      </c>
      <c r="K423">
        <f t="shared" ca="1" si="155"/>
        <v>25118</v>
      </c>
      <c r="L423">
        <f t="shared" ca="1" si="156"/>
        <v>11</v>
      </c>
      <c r="M423" t="str">
        <f t="shared" ca="1" si="157"/>
        <v>Area 11</v>
      </c>
      <c r="N423">
        <f t="shared" ca="1" si="162"/>
        <v>100472</v>
      </c>
      <c r="O423">
        <f t="shared" ca="1" si="158"/>
        <v>22474.082514690821</v>
      </c>
      <c r="P423">
        <f t="shared" ca="1" si="163"/>
        <v>41680.077920882111</v>
      </c>
      <c r="Q423">
        <f t="shared" ca="1" si="159"/>
        <v>37838</v>
      </c>
      <c r="R423">
        <f t="shared" ca="1" si="164"/>
        <v>30981.356272957451</v>
      </c>
      <c r="S423">
        <f t="shared" ca="1" si="165"/>
        <v>34931.808429773781</v>
      </c>
      <c r="T423">
        <f t="shared" ca="1" si="166"/>
        <v>177083.8863506559</v>
      </c>
      <c r="U423">
        <f t="shared" ca="1" si="167"/>
        <v>91293.438787648265</v>
      </c>
      <c r="V423">
        <f t="shared" ca="1" si="168"/>
        <v>85790.447563007634</v>
      </c>
      <c r="X423" s="4">
        <f ca="1">IF(Table2[[#This Row],[Gnder]]="men",1,0)</f>
        <v>0</v>
      </c>
      <c r="Y423" s="5">
        <f ca="1">IF(Table2[[#This Row],[Gnder]]="women",1,0)</f>
        <v>1</v>
      </c>
      <c r="Z423" s="5"/>
      <c r="AA423" s="6"/>
      <c r="AB423" s="5"/>
      <c r="AC423" s="4">
        <f ca="1">IF(Table2[[#This Row],[field of work]]="teaching",1,0)</f>
        <v>0</v>
      </c>
      <c r="AD423" s="5">
        <f ca="1">IF(Table2[[#This Row],[field of work]]="health",1,0)</f>
        <v>0</v>
      </c>
      <c r="AE423" s="5">
        <f ca="1">IF(Table2[[#This Row],[field of work]]="IT",1,0)</f>
        <v>0</v>
      </c>
      <c r="AF423" s="5">
        <f ca="1">IF(Table2[[#This Row],[field of work]]="agriculture",1,0)</f>
        <v>0</v>
      </c>
      <c r="AG423" s="5">
        <f ca="1">IF(Table2[[#This Row],[field of work]]="contruction",1,0)</f>
        <v>1</v>
      </c>
      <c r="AH423" s="5">
        <f ca="1">IF(Table2[[#This Row],[field of work]]="genral work",1,0)</f>
        <v>0</v>
      </c>
      <c r="AI423" s="5"/>
      <c r="AJ423" s="5"/>
      <c r="AK423" s="5"/>
      <c r="AL423" s="5"/>
      <c r="AM423" s="5"/>
      <c r="AN423" s="6"/>
      <c r="AP423" s="16">
        <f t="shared" ca="1" si="160"/>
        <v>20840.038960441056</v>
      </c>
      <c r="AQ423" s="6"/>
      <c r="AR423" s="4">
        <f ca="1">IF(Table2[[#This Row],[Value of a person]]&gt;$AS$6,1,0)</f>
        <v>1</v>
      </c>
      <c r="AS423" s="5"/>
      <c r="AT423" s="5"/>
      <c r="AU423" s="6"/>
      <c r="AV423" s="23">
        <f ca="1">Table2[[#This Row],[Mortage left]]/Table2[[#This Row],[Value of house]]</f>
        <v>0.22368503179682719</v>
      </c>
      <c r="AW423" s="5">
        <f t="shared" ca="1" si="161"/>
        <v>1</v>
      </c>
      <c r="AX423" s="5"/>
      <c r="AY423" s="5"/>
      <c r="AZ423" s="4">
        <f ca="1">IF(Table2[[#This Row],[Area ]]="Area 1",Table2[[#This Row],[income]],0)</f>
        <v>0</v>
      </c>
      <c r="BA423" s="5">
        <f ca="1">IF(Table2[[#This Row],[Area ]]="Area 2",Table2[[#This Row],[income]],0)</f>
        <v>0</v>
      </c>
      <c r="BB423" s="5">
        <f ca="1">IF(Table2[[#This Row],[Area ]]="Area 3",Table2[[#This Row],[income]],0)</f>
        <v>0</v>
      </c>
      <c r="BC423" s="5">
        <f ca="1">IF(Table2[[#This Row],[Area ]]="Area 4",Table2[[#This Row],[income]],0)</f>
        <v>0</v>
      </c>
      <c r="BD423" s="5">
        <f ca="1">IF(Table2[[#This Row],[Area ]]="Area 5",Table2[[#This Row],[income]],0)</f>
        <v>0</v>
      </c>
      <c r="BE423" s="5">
        <f ca="1">IF(Table2[[#This Row],[Area ]]="Area 6",Table2[[#This Row],[income]],0)</f>
        <v>0</v>
      </c>
      <c r="BF423" s="5">
        <f ca="1">IF(Table2[[#This Row],[Area ]]="Area 7",Table2[[#This Row],[income]],0)</f>
        <v>0</v>
      </c>
      <c r="BG423" s="5">
        <f ca="1">IF(Table2[[#This Row],[Area ]]="Area 8",Table2[[#This Row],[income]],0)</f>
        <v>0</v>
      </c>
      <c r="BH423" s="5">
        <f ca="1">IF(Table2[[#This Row],[Area ]]="Area 9",Table2[[#This Row],[income]],0)</f>
        <v>0</v>
      </c>
      <c r="BI423" s="5">
        <f ca="1">IF(Table2[[#This Row],[Area ]]="Area 10",Table2[[#This Row],[income]],0)</f>
        <v>0</v>
      </c>
      <c r="BJ423" s="5">
        <f ca="1">IF(Table2[[#This Row],[Area ]]="Area 6",Table2[[#This Row],[income]],0)</f>
        <v>0</v>
      </c>
      <c r="BK423" s="5">
        <f ca="1">IF(Table2[[#This Row],[Area ]]="Area 12",Table2[[#This Row],[income]],0)</f>
        <v>0</v>
      </c>
      <c r="BL423" s="5">
        <f ca="1">IF(Table2[[#This Row],[Area ]]="Area 13",Table2[[#This Row],[income]],0)</f>
        <v>0</v>
      </c>
      <c r="BM423" s="6">
        <f ca="1">IF(Table2[[#This Row],[Area ]]="Area 14",Table2[[#This Row],[income]],0)</f>
        <v>0</v>
      </c>
      <c r="BN423" s="4">
        <f ca="1">IF(Table2[[#This Row],[field of work]]="teaching",Table2[[#This Row],[income]],0)</f>
        <v>0</v>
      </c>
      <c r="BO423" s="5">
        <f ca="1">IF(Table2[[#This Row],[field of work]]="health",Table2[[#This Row],[income]],0)</f>
        <v>0</v>
      </c>
      <c r="BP423" s="5">
        <f ca="1">IF(Table2[[#This Row],[field of work]]="IT",Table2[[#This Row],[income]],0)</f>
        <v>0</v>
      </c>
      <c r="BQ423" s="5">
        <f ca="1">IF(Table2[[#This Row],[field of work]]="agriculture",Table2[[#This Row],[income]],0)</f>
        <v>0</v>
      </c>
      <c r="BR423" s="5">
        <f ca="1">IF(Table2[[#This Row],[field of work]]="contruction",Table2[[#This Row],[income]],0)</f>
        <v>25118</v>
      </c>
      <c r="BS423" s="6">
        <f ca="1">IF(Table2[[#This Row],[field of work]]="genral work",Table2[[#This Row],[income]],0)</f>
        <v>0</v>
      </c>
      <c r="BU423" s="4">
        <f ca="1">IF(Table2[[#This Row],[value of debts]]&gt;Table2[[#This Row],[income]],1,0)</f>
        <v>1</v>
      </c>
      <c r="BV423" s="6"/>
      <c r="BX423" s="4">
        <f ca="1">IF(Table2[[#This Row],[Net worth of person]]&gt;$BY$6,Table2[[#This Row],[age]],0)</f>
        <v>0</v>
      </c>
      <c r="BY423" s="6"/>
    </row>
    <row r="424" spans="2:77" x14ac:dyDescent="0.3">
      <c r="B424">
        <f t="shared" ca="1" si="147"/>
        <v>1</v>
      </c>
      <c r="C424" t="str">
        <f t="shared" ca="1" si="146"/>
        <v>men</v>
      </c>
      <c r="D424">
        <f t="shared" ca="1" si="148"/>
        <v>29</v>
      </c>
      <c r="E424">
        <f t="shared" ca="1" si="149"/>
        <v>6</v>
      </c>
      <c r="F424" t="str">
        <f t="shared" ca="1" si="150"/>
        <v>contruction</v>
      </c>
      <c r="G424">
        <f t="shared" ca="1" si="151"/>
        <v>4</v>
      </c>
      <c r="H424">
        <f t="shared" ca="1" si="152"/>
        <v>0</v>
      </c>
      <c r="I424">
        <f t="shared" ca="1" si="153"/>
        <v>1</v>
      </c>
      <c r="J424">
        <f t="shared" ca="1" si="154"/>
        <v>3</v>
      </c>
      <c r="K424">
        <f t="shared" ca="1" si="155"/>
        <v>81857</v>
      </c>
      <c r="L424">
        <f t="shared" ca="1" si="156"/>
        <v>3</v>
      </c>
      <c r="M424" t="str">
        <f t="shared" ca="1" si="157"/>
        <v>Area 3</v>
      </c>
      <c r="N424">
        <f t="shared" ca="1" si="162"/>
        <v>409285</v>
      </c>
      <c r="O424">
        <f t="shared" ca="1" si="158"/>
        <v>140517.53815382087</v>
      </c>
      <c r="P424">
        <f t="shared" ca="1" si="163"/>
        <v>75262.387978831393</v>
      </c>
      <c r="Q424">
        <f t="shared" ca="1" si="159"/>
        <v>30545</v>
      </c>
      <c r="R424">
        <f t="shared" ca="1" si="164"/>
        <v>151843.30037139484</v>
      </c>
      <c r="S424">
        <f t="shared" ca="1" si="165"/>
        <v>111849.57096306724</v>
      </c>
      <c r="T424">
        <f t="shared" ca="1" si="166"/>
        <v>596396.95894189866</v>
      </c>
      <c r="U424">
        <f t="shared" ca="1" si="167"/>
        <v>322905.83852521575</v>
      </c>
      <c r="V424">
        <f t="shared" ca="1" si="168"/>
        <v>273491.12041668291</v>
      </c>
      <c r="X424" s="4">
        <f ca="1">IF(Table2[[#This Row],[Gnder]]="men",1,0)</f>
        <v>1</v>
      </c>
      <c r="Y424" s="5">
        <f ca="1">IF(Table2[[#This Row],[Gnder]]="women",1,0)</f>
        <v>0</v>
      </c>
      <c r="Z424" s="5"/>
      <c r="AA424" s="6"/>
      <c r="AB424" s="5"/>
      <c r="AC424" s="4">
        <f ca="1">IF(Table2[[#This Row],[field of work]]="teaching",1,0)</f>
        <v>0</v>
      </c>
      <c r="AD424" s="5">
        <f ca="1">IF(Table2[[#This Row],[field of work]]="health",1,0)</f>
        <v>0</v>
      </c>
      <c r="AE424" s="5">
        <f ca="1">IF(Table2[[#This Row],[field of work]]="IT",1,0)</f>
        <v>0</v>
      </c>
      <c r="AF424" s="5">
        <f ca="1">IF(Table2[[#This Row],[field of work]]="agriculture",1,0)</f>
        <v>0</v>
      </c>
      <c r="AG424" s="5">
        <f ca="1">IF(Table2[[#This Row],[field of work]]="contruction",1,0)</f>
        <v>1</v>
      </c>
      <c r="AH424" s="5">
        <f ca="1">IF(Table2[[#This Row],[field of work]]="genral work",1,0)</f>
        <v>0</v>
      </c>
      <c r="AI424" s="5"/>
      <c r="AJ424" s="5"/>
      <c r="AK424" s="5"/>
      <c r="AL424" s="5"/>
      <c r="AM424" s="5"/>
      <c r="AN424" s="6"/>
      <c r="AP424" s="16">
        <f t="shared" ca="1" si="160"/>
        <v>25087.462659610464</v>
      </c>
      <c r="AQ424" s="6"/>
      <c r="AR424" s="4">
        <f ca="1">IF(Table2[[#This Row],[Value of a person]]&gt;$AS$6,1,0)</f>
        <v>1</v>
      </c>
      <c r="AS424" s="5"/>
      <c r="AT424" s="5"/>
      <c r="AU424" s="6"/>
      <c r="AV424" s="23">
        <f ca="1">Table2[[#This Row],[Mortage left]]/Table2[[#This Row],[Value of house]]</f>
        <v>0.34332442712002853</v>
      </c>
      <c r="AW424" s="5">
        <f t="shared" ca="1" si="161"/>
        <v>0</v>
      </c>
      <c r="AX424" s="5"/>
      <c r="AY424" s="5"/>
      <c r="AZ424" s="4">
        <f ca="1">IF(Table2[[#This Row],[Area ]]="Area 1",Table2[[#This Row],[income]],0)</f>
        <v>0</v>
      </c>
      <c r="BA424" s="5">
        <f ca="1">IF(Table2[[#This Row],[Area ]]="Area 2",Table2[[#This Row],[income]],0)</f>
        <v>0</v>
      </c>
      <c r="BB424" s="5">
        <f ca="1">IF(Table2[[#This Row],[Area ]]="Area 3",Table2[[#This Row],[income]],0)</f>
        <v>81857</v>
      </c>
      <c r="BC424" s="5">
        <f ca="1">IF(Table2[[#This Row],[Area ]]="Area 4",Table2[[#This Row],[income]],0)</f>
        <v>0</v>
      </c>
      <c r="BD424" s="5">
        <f ca="1">IF(Table2[[#This Row],[Area ]]="Area 5",Table2[[#This Row],[income]],0)</f>
        <v>0</v>
      </c>
      <c r="BE424" s="5">
        <f ca="1">IF(Table2[[#This Row],[Area ]]="Area 6",Table2[[#This Row],[income]],0)</f>
        <v>0</v>
      </c>
      <c r="BF424" s="5">
        <f ca="1">IF(Table2[[#This Row],[Area ]]="Area 7",Table2[[#This Row],[income]],0)</f>
        <v>0</v>
      </c>
      <c r="BG424" s="5">
        <f ca="1">IF(Table2[[#This Row],[Area ]]="Area 8",Table2[[#This Row],[income]],0)</f>
        <v>0</v>
      </c>
      <c r="BH424" s="5">
        <f ca="1">IF(Table2[[#This Row],[Area ]]="Area 9",Table2[[#This Row],[income]],0)</f>
        <v>0</v>
      </c>
      <c r="BI424" s="5">
        <f ca="1">IF(Table2[[#This Row],[Area ]]="Area 10",Table2[[#This Row],[income]],0)</f>
        <v>0</v>
      </c>
      <c r="BJ424" s="5">
        <f ca="1">IF(Table2[[#This Row],[Area ]]="Area 6",Table2[[#This Row],[income]],0)</f>
        <v>0</v>
      </c>
      <c r="BK424" s="5">
        <f ca="1">IF(Table2[[#This Row],[Area ]]="Area 12",Table2[[#This Row],[income]],0)</f>
        <v>0</v>
      </c>
      <c r="BL424" s="5">
        <f ca="1">IF(Table2[[#This Row],[Area ]]="Area 13",Table2[[#This Row],[income]],0)</f>
        <v>0</v>
      </c>
      <c r="BM424" s="6">
        <f ca="1">IF(Table2[[#This Row],[Area ]]="Area 14",Table2[[#This Row],[income]],0)</f>
        <v>0</v>
      </c>
      <c r="BN424" s="4">
        <f ca="1">IF(Table2[[#This Row],[field of work]]="teaching",Table2[[#This Row],[income]],0)</f>
        <v>0</v>
      </c>
      <c r="BO424" s="5">
        <f ca="1">IF(Table2[[#This Row],[field of work]]="health",Table2[[#This Row],[income]],0)</f>
        <v>0</v>
      </c>
      <c r="BP424" s="5">
        <f ca="1">IF(Table2[[#This Row],[field of work]]="IT",Table2[[#This Row],[income]],0)</f>
        <v>0</v>
      </c>
      <c r="BQ424" s="5">
        <f ca="1">IF(Table2[[#This Row],[field of work]]="agriculture",Table2[[#This Row],[income]],0)</f>
        <v>0</v>
      </c>
      <c r="BR424" s="5">
        <f ca="1">IF(Table2[[#This Row],[field of work]]="contruction",Table2[[#This Row],[income]],0)</f>
        <v>81857</v>
      </c>
      <c r="BS424" s="6">
        <f ca="1">IF(Table2[[#This Row],[field of work]]="genral work",Table2[[#This Row],[income]],0)</f>
        <v>0</v>
      </c>
      <c r="BU424" s="4">
        <f ca="1">IF(Table2[[#This Row],[value of debts]]&gt;Table2[[#This Row],[income]],1,0)</f>
        <v>1</v>
      </c>
      <c r="BV424" s="6"/>
      <c r="BX424" s="4">
        <f ca="1">IF(Table2[[#This Row],[Net worth of person]]&gt;$BY$6,Table2[[#This Row],[age]],0)</f>
        <v>29</v>
      </c>
      <c r="BY424" s="6"/>
    </row>
    <row r="425" spans="2:77" x14ac:dyDescent="0.3">
      <c r="B425">
        <f t="shared" ca="1" si="147"/>
        <v>1</v>
      </c>
      <c r="C425" t="str">
        <f t="shared" ca="1" si="146"/>
        <v>men</v>
      </c>
      <c r="D425">
        <f t="shared" ca="1" si="148"/>
        <v>43</v>
      </c>
      <c r="E425">
        <f t="shared" ca="1" si="149"/>
        <v>5</v>
      </c>
      <c r="F425" t="str">
        <f t="shared" ca="1" si="150"/>
        <v>agriculture</v>
      </c>
      <c r="G425">
        <f t="shared" ca="1" si="151"/>
        <v>5</v>
      </c>
      <c r="H425">
        <f t="shared" ca="1" si="152"/>
        <v>0</v>
      </c>
      <c r="I425">
        <f t="shared" ca="1" si="153"/>
        <v>2</v>
      </c>
      <c r="J425">
        <f t="shared" ca="1" si="154"/>
        <v>3</v>
      </c>
      <c r="K425">
        <f t="shared" ca="1" si="155"/>
        <v>49421</v>
      </c>
      <c r="L425">
        <f t="shared" ca="1" si="156"/>
        <v>3</v>
      </c>
      <c r="M425" t="str">
        <f t="shared" ca="1" si="157"/>
        <v>Area 3</v>
      </c>
      <c r="N425">
        <f t="shared" ca="1" si="162"/>
        <v>148263</v>
      </c>
      <c r="O425">
        <f t="shared" ca="1" si="158"/>
        <v>52281.012228803869</v>
      </c>
      <c r="P425">
        <f t="shared" ca="1" si="163"/>
        <v>81415.841967782675</v>
      </c>
      <c r="Q425">
        <f t="shared" ca="1" si="159"/>
        <v>48881</v>
      </c>
      <c r="R425">
        <f t="shared" ca="1" si="164"/>
        <v>84288.678633251548</v>
      </c>
      <c r="S425">
        <f t="shared" ca="1" si="165"/>
        <v>41260.751231355389</v>
      </c>
      <c r="T425">
        <f t="shared" ca="1" si="166"/>
        <v>270939.59319913806</v>
      </c>
      <c r="U425">
        <f t="shared" ca="1" si="167"/>
        <v>185450.6908620554</v>
      </c>
      <c r="V425">
        <f t="shared" ca="1" si="168"/>
        <v>85488.902337082662</v>
      </c>
      <c r="X425" s="4">
        <f ca="1">IF(Table2[[#This Row],[Gnder]]="men",1,0)</f>
        <v>1</v>
      </c>
      <c r="Y425" s="5">
        <f ca="1">IF(Table2[[#This Row],[Gnder]]="women",1,0)</f>
        <v>0</v>
      </c>
      <c r="Z425" s="5"/>
      <c r="AA425" s="6"/>
      <c r="AB425" s="5"/>
      <c r="AC425" s="4">
        <f ca="1">IF(Table2[[#This Row],[field of work]]="teaching",1,0)</f>
        <v>0</v>
      </c>
      <c r="AD425" s="5">
        <f ca="1">IF(Table2[[#This Row],[field of work]]="health",1,0)</f>
        <v>0</v>
      </c>
      <c r="AE425" s="5">
        <f ca="1">IF(Table2[[#This Row],[field of work]]="IT",1,0)</f>
        <v>0</v>
      </c>
      <c r="AF425" s="5">
        <f ca="1">IF(Table2[[#This Row],[field of work]]="agriculture",1,0)</f>
        <v>1</v>
      </c>
      <c r="AG425" s="5">
        <f ca="1">IF(Table2[[#This Row],[field of work]]="contruction",1,0)</f>
        <v>0</v>
      </c>
      <c r="AH425" s="5">
        <f ca="1">IF(Table2[[#This Row],[field of work]]="genral work",1,0)</f>
        <v>0</v>
      </c>
      <c r="AI425" s="5"/>
      <c r="AJ425" s="5"/>
      <c r="AK425" s="5"/>
      <c r="AL425" s="5"/>
      <c r="AM425" s="5"/>
      <c r="AN425" s="6"/>
      <c r="AP425" s="16">
        <f t="shared" ca="1" si="160"/>
        <v>27138.613989260892</v>
      </c>
      <c r="AQ425" s="6"/>
      <c r="AR425" s="4">
        <f ca="1">IF(Table2[[#This Row],[Value of a person]]&gt;$AS$6,1,0)</f>
        <v>1</v>
      </c>
      <c r="AS425" s="5"/>
      <c r="AT425" s="5"/>
      <c r="AU425" s="6"/>
      <c r="AV425" s="23">
        <f ca="1">Table2[[#This Row],[Mortage left]]/Table2[[#This Row],[Value of house]]</f>
        <v>0.35262346120612609</v>
      </c>
      <c r="AW425" s="5">
        <f t="shared" ca="1" si="161"/>
        <v>0</v>
      </c>
      <c r="AX425" s="5"/>
      <c r="AY425" s="5"/>
      <c r="AZ425" s="4">
        <f ca="1">IF(Table2[[#This Row],[Area ]]="Area 1",Table2[[#This Row],[income]],0)</f>
        <v>0</v>
      </c>
      <c r="BA425" s="5">
        <f ca="1">IF(Table2[[#This Row],[Area ]]="Area 2",Table2[[#This Row],[income]],0)</f>
        <v>0</v>
      </c>
      <c r="BB425" s="5">
        <f ca="1">IF(Table2[[#This Row],[Area ]]="Area 3",Table2[[#This Row],[income]],0)</f>
        <v>49421</v>
      </c>
      <c r="BC425" s="5">
        <f ca="1">IF(Table2[[#This Row],[Area ]]="Area 4",Table2[[#This Row],[income]],0)</f>
        <v>0</v>
      </c>
      <c r="BD425" s="5">
        <f ca="1">IF(Table2[[#This Row],[Area ]]="Area 5",Table2[[#This Row],[income]],0)</f>
        <v>0</v>
      </c>
      <c r="BE425" s="5">
        <f ca="1">IF(Table2[[#This Row],[Area ]]="Area 6",Table2[[#This Row],[income]],0)</f>
        <v>0</v>
      </c>
      <c r="BF425" s="5">
        <f ca="1">IF(Table2[[#This Row],[Area ]]="Area 7",Table2[[#This Row],[income]],0)</f>
        <v>0</v>
      </c>
      <c r="BG425" s="5">
        <f ca="1">IF(Table2[[#This Row],[Area ]]="Area 8",Table2[[#This Row],[income]],0)</f>
        <v>0</v>
      </c>
      <c r="BH425" s="5">
        <f ca="1">IF(Table2[[#This Row],[Area ]]="Area 9",Table2[[#This Row],[income]],0)</f>
        <v>0</v>
      </c>
      <c r="BI425" s="5">
        <f ca="1">IF(Table2[[#This Row],[Area ]]="Area 10",Table2[[#This Row],[income]],0)</f>
        <v>0</v>
      </c>
      <c r="BJ425" s="5">
        <f ca="1">IF(Table2[[#This Row],[Area ]]="Area 6",Table2[[#This Row],[income]],0)</f>
        <v>0</v>
      </c>
      <c r="BK425" s="5">
        <f ca="1">IF(Table2[[#This Row],[Area ]]="Area 12",Table2[[#This Row],[income]],0)</f>
        <v>0</v>
      </c>
      <c r="BL425" s="5">
        <f ca="1">IF(Table2[[#This Row],[Area ]]="Area 13",Table2[[#This Row],[income]],0)</f>
        <v>0</v>
      </c>
      <c r="BM425" s="6">
        <f ca="1">IF(Table2[[#This Row],[Area ]]="Area 14",Table2[[#This Row],[income]],0)</f>
        <v>0</v>
      </c>
      <c r="BN425" s="4">
        <f ca="1">IF(Table2[[#This Row],[field of work]]="teaching",Table2[[#This Row],[income]],0)</f>
        <v>0</v>
      </c>
      <c r="BO425" s="5">
        <f ca="1">IF(Table2[[#This Row],[field of work]]="health",Table2[[#This Row],[income]],0)</f>
        <v>0</v>
      </c>
      <c r="BP425" s="5">
        <f ca="1">IF(Table2[[#This Row],[field of work]]="IT",Table2[[#This Row],[income]],0)</f>
        <v>0</v>
      </c>
      <c r="BQ425" s="5">
        <f ca="1">IF(Table2[[#This Row],[field of work]]="agriculture",Table2[[#This Row],[income]],0)</f>
        <v>49421</v>
      </c>
      <c r="BR425" s="5">
        <f ca="1">IF(Table2[[#This Row],[field of work]]="contruction",Table2[[#This Row],[income]],0)</f>
        <v>0</v>
      </c>
      <c r="BS425" s="6">
        <f ca="1">IF(Table2[[#This Row],[field of work]]="genral work",Table2[[#This Row],[income]],0)</f>
        <v>0</v>
      </c>
      <c r="BU425" s="4">
        <f ca="1">IF(Table2[[#This Row],[value of debts]]&gt;Table2[[#This Row],[income]],1,0)</f>
        <v>1</v>
      </c>
      <c r="BV425" s="6"/>
      <c r="BX425" s="4">
        <f ca="1">IF(Table2[[#This Row],[Net worth of person]]&gt;$BY$6,Table2[[#This Row],[age]],0)</f>
        <v>0</v>
      </c>
      <c r="BY425" s="6"/>
    </row>
    <row r="426" spans="2:77" x14ac:dyDescent="0.3">
      <c r="B426">
        <f t="shared" ca="1" si="147"/>
        <v>2</v>
      </c>
      <c r="C426" t="str">
        <f t="shared" ca="1" si="146"/>
        <v>women</v>
      </c>
      <c r="D426">
        <f t="shared" ca="1" si="148"/>
        <v>38</v>
      </c>
      <c r="E426">
        <f t="shared" ca="1" si="149"/>
        <v>5</v>
      </c>
      <c r="F426" t="str">
        <f t="shared" ca="1" si="150"/>
        <v>agriculture</v>
      </c>
      <c r="G426">
        <f t="shared" ca="1" si="151"/>
        <v>5</v>
      </c>
      <c r="H426">
        <f t="shared" ca="1" si="152"/>
        <v>0</v>
      </c>
      <c r="I426">
        <f t="shared" ca="1" si="153"/>
        <v>3</v>
      </c>
      <c r="J426">
        <f t="shared" ca="1" si="154"/>
        <v>1</v>
      </c>
      <c r="K426">
        <f t="shared" ca="1" si="155"/>
        <v>29583</v>
      </c>
      <c r="L426">
        <f t="shared" ca="1" si="156"/>
        <v>2</v>
      </c>
      <c r="M426" t="str">
        <f t="shared" ca="1" si="157"/>
        <v>Area 2</v>
      </c>
      <c r="N426">
        <f t="shared" ca="1" si="162"/>
        <v>147915</v>
      </c>
      <c r="O426">
        <f t="shared" ca="1" si="158"/>
        <v>26951.061019991273</v>
      </c>
      <c r="P426">
        <f t="shared" ca="1" si="163"/>
        <v>12586.463056618222</v>
      </c>
      <c r="Q426">
        <f t="shared" ca="1" si="159"/>
        <v>1007</v>
      </c>
      <c r="R426">
        <f t="shared" ca="1" si="164"/>
        <v>17926.447989579046</v>
      </c>
      <c r="S426">
        <f t="shared" ca="1" si="165"/>
        <v>16805.018951440583</v>
      </c>
      <c r="T426">
        <f t="shared" ca="1" si="166"/>
        <v>177306.48200805881</v>
      </c>
      <c r="U426">
        <f t="shared" ca="1" si="167"/>
        <v>45884.50900957032</v>
      </c>
      <c r="V426">
        <f t="shared" ca="1" si="168"/>
        <v>131421.97299848849</v>
      </c>
      <c r="X426" s="4">
        <f ca="1">IF(Table2[[#This Row],[Gnder]]="men",1,0)</f>
        <v>0</v>
      </c>
      <c r="Y426" s="5">
        <f ca="1">IF(Table2[[#This Row],[Gnder]]="women",1,0)</f>
        <v>1</v>
      </c>
      <c r="Z426" s="5"/>
      <c r="AA426" s="6"/>
      <c r="AB426" s="5"/>
      <c r="AC426" s="4">
        <f ca="1">IF(Table2[[#This Row],[field of work]]="teaching",1,0)</f>
        <v>0</v>
      </c>
      <c r="AD426" s="5">
        <f ca="1">IF(Table2[[#This Row],[field of work]]="health",1,0)</f>
        <v>0</v>
      </c>
      <c r="AE426" s="5">
        <f ca="1">IF(Table2[[#This Row],[field of work]]="IT",1,0)</f>
        <v>0</v>
      </c>
      <c r="AF426" s="5">
        <f ca="1">IF(Table2[[#This Row],[field of work]]="agriculture",1,0)</f>
        <v>1</v>
      </c>
      <c r="AG426" s="5">
        <f ca="1">IF(Table2[[#This Row],[field of work]]="contruction",1,0)</f>
        <v>0</v>
      </c>
      <c r="AH426" s="5">
        <f ca="1">IF(Table2[[#This Row],[field of work]]="genral work",1,0)</f>
        <v>0</v>
      </c>
      <c r="AI426" s="5"/>
      <c r="AJ426" s="5"/>
      <c r="AK426" s="5"/>
      <c r="AL426" s="5"/>
      <c r="AM426" s="5"/>
      <c r="AN426" s="6"/>
      <c r="AP426" s="16">
        <f t="shared" ca="1" si="160"/>
        <v>12586.463056618222</v>
      </c>
      <c r="AQ426" s="6"/>
      <c r="AR426" s="4">
        <f ca="1">IF(Table2[[#This Row],[Value of a person]]&gt;$AS$6,1,0)</f>
        <v>1</v>
      </c>
      <c r="AS426" s="5"/>
      <c r="AT426" s="5"/>
      <c r="AU426" s="6"/>
      <c r="AV426" s="23">
        <f ca="1">Table2[[#This Row],[Mortage left]]/Table2[[#This Row],[Value of house]]</f>
        <v>0.18220640922145337</v>
      </c>
      <c r="AW426" s="5">
        <f t="shared" ca="1" si="161"/>
        <v>1</v>
      </c>
      <c r="AX426" s="5"/>
      <c r="AY426" s="5"/>
      <c r="AZ426" s="4">
        <f ca="1">IF(Table2[[#This Row],[Area ]]="Area 1",Table2[[#This Row],[income]],0)</f>
        <v>0</v>
      </c>
      <c r="BA426" s="5">
        <f ca="1">IF(Table2[[#This Row],[Area ]]="Area 2",Table2[[#This Row],[income]],0)</f>
        <v>29583</v>
      </c>
      <c r="BB426" s="5">
        <f ca="1">IF(Table2[[#This Row],[Area ]]="Area 3",Table2[[#This Row],[income]],0)</f>
        <v>0</v>
      </c>
      <c r="BC426" s="5">
        <f ca="1">IF(Table2[[#This Row],[Area ]]="Area 4",Table2[[#This Row],[income]],0)</f>
        <v>0</v>
      </c>
      <c r="BD426" s="5">
        <f ca="1">IF(Table2[[#This Row],[Area ]]="Area 5",Table2[[#This Row],[income]],0)</f>
        <v>0</v>
      </c>
      <c r="BE426" s="5">
        <f ca="1">IF(Table2[[#This Row],[Area ]]="Area 6",Table2[[#This Row],[income]],0)</f>
        <v>0</v>
      </c>
      <c r="BF426" s="5">
        <f ca="1">IF(Table2[[#This Row],[Area ]]="Area 7",Table2[[#This Row],[income]],0)</f>
        <v>0</v>
      </c>
      <c r="BG426" s="5">
        <f ca="1">IF(Table2[[#This Row],[Area ]]="Area 8",Table2[[#This Row],[income]],0)</f>
        <v>0</v>
      </c>
      <c r="BH426" s="5">
        <f ca="1">IF(Table2[[#This Row],[Area ]]="Area 9",Table2[[#This Row],[income]],0)</f>
        <v>0</v>
      </c>
      <c r="BI426" s="5">
        <f ca="1">IF(Table2[[#This Row],[Area ]]="Area 10",Table2[[#This Row],[income]],0)</f>
        <v>0</v>
      </c>
      <c r="BJ426" s="5">
        <f ca="1">IF(Table2[[#This Row],[Area ]]="Area 6",Table2[[#This Row],[income]],0)</f>
        <v>0</v>
      </c>
      <c r="BK426" s="5">
        <f ca="1">IF(Table2[[#This Row],[Area ]]="Area 12",Table2[[#This Row],[income]],0)</f>
        <v>0</v>
      </c>
      <c r="BL426" s="5">
        <f ca="1">IF(Table2[[#This Row],[Area ]]="Area 13",Table2[[#This Row],[income]],0)</f>
        <v>0</v>
      </c>
      <c r="BM426" s="6">
        <f ca="1">IF(Table2[[#This Row],[Area ]]="Area 14",Table2[[#This Row],[income]],0)</f>
        <v>0</v>
      </c>
      <c r="BN426" s="4">
        <f ca="1">IF(Table2[[#This Row],[field of work]]="teaching",Table2[[#This Row],[income]],0)</f>
        <v>0</v>
      </c>
      <c r="BO426" s="5">
        <f ca="1">IF(Table2[[#This Row],[field of work]]="health",Table2[[#This Row],[income]],0)</f>
        <v>0</v>
      </c>
      <c r="BP426" s="5">
        <f ca="1">IF(Table2[[#This Row],[field of work]]="IT",Table2[[#This Row],[income]],0)</f>
        <v>0</v>
      </c>
      <c r="BQ426" s="5">
        <f ca="1">IF(Table2[[#This Row],[field of work]]="agriculture",Table2[[#This Row],[income]],0)</f>
        <v>29583</v>
      </c>
      <c r="BR426" s="5">
        <f ca="1">IF(Table2[[#This Row],[field of work]]="contruction",Table2[[#This Row],[income]],0)</f>
        <v>0</v>
      </c>
      <c r="BS426" s="6">
        <f ca="1">IF(Table2[[#This Row],[field of work]]="genral work",Table2[[#This Row],[income]],0)</f>
        <v>0</v>
      </c>
      <c r="BU426" s="4">
        <f ca="1">IF(Table2[[#This Row],[value of debts]]&gt;Table2[[#This Row],[income]],1,0)</f>
        <v>1</v>
      </c>
      <c r="BV426" s="6"/>
      <c r="BX426" s="4">
        <f ca="1">IF(Table2[[#This Row],[Net worth of person]]&gt;$BY$6,Table2[[#This Row],[age]],0)</f>
        <v>38</v>
      </c>
      <c r="BY426" s="6"/>
    </row>
    <row r="427" spans="2:77" x14ac:dyDescent="0.3">
      <c r="B427">
        <f t="shared" ca="1" si="147"/>
        <v>1</v>
      </c>
      <c r="C427" t="str">
        <f t="shared" ca="1" si="146"/>
        <v>men</v>
      </c>
      <c r="D427">
        <f t="shared" ca="1" si="148"/>
        <v>31</v>
      </c>
      <c r="E427">
        <f t="shared" ca="1" si="149"/>
        <v>4</v>
      </c>
      <c r="F427" t="str">
        <f t="shared" ca="1" si="150"/>
        <v>genral work</v>
      </c>
      <c r="G427">
        <f t="shared" ca="1" si="151"/>
        <v>2</v>
      </c>
      <c r="H427">
        <f t="shared" ca="1" si="152"/>
        <v>0</v>
      </c>
      <c r="I427">
        <f t="shared" ca="1" si="153"/>
        <v>1</v>
      </c>
      <c r="J427">
        <f t="shared" ca="1" si="154"/>
        <v>1</v>
      </c>
      <c r="K427">
        <f t="shared" ca="1" si="155"/>
        <v>58512</v>
      </c>
      <c r="L427">
        <f t="shared" ca="1" si="156"/>
        <v>2</v>
      </c>
      <c r="M427" t="str">
        <f t="shared" ca="1" si="157"/>
        <v>Area 2</v>
      </c>
      <c r="N427">
        <f t="shared" ca="1" si="162"/>
        <v>175536</v>
      </c>
      <c r="O427">
        <f t="shared" ca="1" si="158"/>
        <v>34862.395616169873</v>
      </c>
      <c r="P427">
        <f t="shared" ca="1" si="163"/>
        <v>12199.048723039959</v>
      </c>
      <c r="Q427">
        <f t="shared" ca="1" si="159"/>
        <v>6608</v>
      </c>
      <c r="R427">
        <f t="shared" ca="1" si="164"/>
        <v>99450.133235527988</v>
      </c>
      <c r="S427">
        <f t="shared" ca="1" si="165"/>
        <v>61883.849443437997</v>
      </c>
      <c r="T427">
        <f t="shared" ca="1" si="166"/>
        <v>249618.89816647797</v>
      </c>
      <c r="U427">
        <f t="shared" ca="1" si="167"/>
        <v>140920.52885169786</v>
      </c>
      <c r="V427">
        <f t="shared" ca="1" si="168"/>
        <v>108698.36931478011</v>
      </c>
      <c r="X427" s="4">
        <f ca="1">IF(Table2[[#This Row],[Gnder]]="men",1,0)</f>
        <v>1</v>
      </c>
      <c r="Y427" s="5">
        <f ca="1">IF(Table2[[#This Row],[Gnder]]="women",1,0)</f>
        <v>0</v>
      </c>
      <c r="Z427" s="5"/>
      <c r="AA427" s="6"/>
      <c r="AB427" s="5"/>
      <c r="AC427" s="4">
        <f ca="1">IF(Table2[[#This Row],[field of work]]="teaching",1,0)</f>
        <v>0</v>
      </c>
      <c r="AD427" s="5">
        <f ca="1">IF(Table2[[#This Row],[field of work]]="health",1,0)</f>
        <v>0</v>
      </c>
      <c r="AE427" s="5">
        <f ca="1">IF(Table2[[#This Row],[field of work]]="IT",1,0)</f>
        <v>0</v>
      </c>
      <c r="AF427" s="5">
        <f ca="1">IF(Table2[[#This Row],[field of work]]="agriculture",1,0)</f>
        <v>0</v>
      </c>
      <c r="AG427" s="5">
        <f ca="1">IF(Table2[[#This Row],[field of work]]="contruction",1,0)</f>
        <v>0</v>
      </c>
      <c r="AH427" s="5">
        <f ca="1">IF(Table2[[#This Row],[field of work]]="genral work",1,0)</f>
        <v>1</v>
      </c>
      <c r="AI427" s="5"/>
      <c r="AJ427" s="5"/>
      <c r="AK427" s="5"/>
      <c r="AL427" s="5"/>
      <c r="AM427" s="5"/>
      <c r="AN427" s="6"/>
      <c r="AP427" s="16">
        <f t="shared" ca="1" si="160"/>
        <v>12199.048723039959</v>
      </c>
      <c r="AQ427" s="6"/>
      <c r="AR427" s="4">
        <f ca="1">IF(Table2[[#This Row],[Value of a person]]&gt;$AS$6,1,0)</f>
        <v>1</v>
      </c>
      <c r="AS427" s="5"/>
      <c r="AT427" s="5"/>
      <c r="AU427" s="6"/>
      <c r="AV427" s="23">
        <f ca="1">Table2[[#This Row],[Mortage left]]/Table2[[#This Row],[Value of house]]</f>
        <v>0.19860538930002891</v>
      </c>
      <c r="AW427" s="5">
        <f t="shared" ca="1" si="161"/>
        <v>1</v>
      </c>
      <c r="AX427" s="5"/>
      <c r="AY427" s="5"/>
      <c r="AZ427" s="4">
        <f ca="1">IF(Table2[[#This Row],[Area ]]="Area 1",Table2[[#This Row],[income]],0)</f>
        <v>0</v>
      </c>
      <c r="BA427" s="5">
        <f ca="1">IF(Table2[[#This Row],[Area ]]="Area 2",Table2[[#This Row],[income]],0)</f>
        <v>58512</v>
      </c>
      <c r="BB427" s="5">
        <f ca="1">IF(Table2[[#This Row],[Area ]]="Area 3",Table2[[#This Row],[income]],0)</f>
        <v>0</v>
      </c>
      <c r="BC427" s="5">
        <f ca="1">IF(Table2[[#This Row],[Area ]]="Area 4",Table2[[#This Row],[income]],0)</f>
        <v>0</v>
      </c>
      <c r="BD427" s="5">
        <f ca="1">IF(Table2[[#This Row],[Area ]]="Area 5",Table2[[#This Row],[income]],0)</f>
        <v>0</v>
      </c>
      <c r="BE427" s="5">
        <f ca="1">IF(Table2[[#This Row],[Area ]]="Area 6",Table2[[#This Row],[income]],0)</f>
        <v>0</v>
      </c>
      <c r="BF427" s="5">
        <f ca="1">IF(Table2[[#This Row],[Area ]]="Area 7",Table2[[#This Row],[income]],0)</f>
        <v>0</v>
      </c>
      <c r="BG427" s="5">
        <f ca="1">IF(Table2[[#This Row],[Area ]]="Area 8",Table2[[#This Row],[income]],0)</f>
        <v>0</v>
      </c>
      <c r="BH427" s="5">
        <f ca="1">IF(Table2[[#This Row],[Area ]]="Area 9",Table2[[#This Row],[income]],0)</f>
        <v>0</v>
      </c>
      <c r="BI427" s="5">
        <f ca="1">IF(Table2[[#This Row],[Area ]]="Area 10",Table2[[#This Row],[income]],0)</f>
        <v>0</v>
      </c>
      <c r="BJ427" s="5">
        <f ca="1">IF(Table2[[#This Row],[Area ]]="Area 6",Table2[[#This Row],[income]],0)</f>
        <v>0</v>
      </c>
      <c r="BK427" s="5">
        <f ca="1">IF(Table2[[#This Row],[Area ]]="Area 12",Table2[[#This Row],[income]],0)</f>
        <v>0</v>
      </c>
      <c r="BL427" s="5">
        <f ca="1">IF(Table2[[#This Row],[Area ]]="Area 13",Table2[[#This Row],[income]],0)</f>
        <v>0</v>
      </c>
      <c r="BM427" s="6">
        <f ca="1">IF(Table2[[#This Row],[Area ]]="Area 14",Table2[[#This Row],[income]],0)</f>
        <v>0</v>
      </c>
      <c r="BN427" s="4">
        <f ca="1">IF(Table2[[#This Row],[field of work]]="teaching",Table2[[#This Row],[income]],0)</f>
        <v>0</v>
      </c>
      <c r="BO427" s="5">
        <f ca="1">IF(Table2[[#This Row],[field of work]]="health",Table2[[#This Row],[income]],0)</f>
        <v>0</v>
      </c>
      <c r="BP427" s="5">
        <f ca="1">IF(Table2[[#This Row],[field of work]]="IT",Table2[[#This Row],[income]],0)</f>
        <v>0</v>
      </c>
      <c r="BQ427" s="5">
        <f ca="1">IF(Table2[[#This Row],[field of work]]="agriculture",Table2[[#This Row],[income]],0)</f>
        <v>0</v>
      </c>
      <c r="BR427" s="5">
        <f ca="1">IF(Table2[[#This Row],[field of work]]="contruction",Table2[[#This Row],[income]],0)</f>
        <v>0</v>
      </c>
      <c r="BS427" s="6">
        <f ca="1">IF(Table2[[#This Row],[field of work]]="genral work",Table2[[#This Row],[income]],0)</f>
        <v>58512</v>
      </c>
      <c r="BU427" s="4">
        <f ca="1">IF(Table2[[#This Row],[value of debts]]&gt;Table2[[#This Row],[income]],1,0)</f>
        <v>1</v>
      </c>
      <c r="BV427" s="6"/>
      <c r="BX427" s="4">
        <f ca="1">IF(Table2[[#This Row],[Net worth of person]]&gt;$BY$6,Table2[[#This Row],[age]],0)</f>
        <v>31</v>
      </c>
      <c r="BY427" s="6"/>
    </row>
    <row r="428" spans="2:77" x14ac:dyDescent="0.3">
      <c r="B428">
        <f t="shared" ca="1" si="147"/>
        <v>1</v>
      </c>
      <c r="C428" t="str">
        <f t="shared" ca="1" si="146"/>
        <v>men</v>
      </c>
      <c r="D428">
        <f t="shared" ca="1" si="148"/>
        <v>42</v>
      </c>
      <c r="E428">
        <f t="shared" ca="1" si="149"/>
        <v>3</v>
      </c>
      <c r="F428" t="str">
        <f t="shared" ca="1" si="150"/>
        <v>teaching</v>
      </c>
      <c r="G428">
        <f t="shared" ca="1" si="151"/>
        <v>2</v>
      </c>
      <c r="H428">
        <f t="shared" ca="1" si="152"/>
        <v>0</v>
      </c>
      <c r="I428">
        <f t="shared" ca="1" si="153"/>
        <v>3</v>
      </c>
      <c r="J428">
        <f t="shared" ca="1" si="154"/>
        <v>2</v>
      </c>
      <c r="K428">
        <f t="shared" ca="1" si="155"/>
        <v>88051</v>
      </c>
      <c r="L428">
        <f t="shared" ca="1" si="156"/>
        <v>13</v>
      </c>
      <c r="M428" t="str">
        <f t="shared" ca="1" si="157"/>
        <v>Area 13</v>
      </c>
      <c r="N428">
        <f t="shared" ca="1" si="162"/>
        <v>440255</v>
      </c>
      <c r="O428">
        <f t="shared" ca="1" si="158"/>
        <v>382810.16990412801</v>
      </c>
      <c r="P428">
        <f t="shared" ca="1" si="163"/>
        <v>62753.687889706387</v>
      </c>
      <c r="Q428">
        <f t="shared" ca="1" si="159"/>
        <v>22652</v>
      </c>
      <c r="R428">
        <f t="shared" ca="1" si="164"/>
        <v>81093.097992121577</v>
      </c>
      <c r="S428">
        <f t="shared" ca="1" si="165"/>
        <v>108459.88173197358</v>
      </c>
      <c r="T428">
        <f t="shared" ca="1" si="166"/>
        <v>611468.56962167996</v>
      </c>
      <c r="U428">
        <f t="shared" ca="1" si="167"/>
        <v>486555.2678962496</v>
      </c>
      <c r="V428">
        <f t="shared" ca="1" si="168"/>
        <v>124913.30172543036</v>
      </c>
      <c r="X428" s="4">
        <f ca="1">IF(Table2[[#This Row],[Gnder]]="men",1,0)</f>
        <v>1</v>
      </c>
      <c r="Y428" s="5">
        <f ca="1">IF(Table2[[#This Row],[Gnder]]="women",1,0)</f>
        <v>0</v>
      </c>
      <c r="Z428" s="5"/>
      <c r="AA428" s="6"/>
      <c r="AB428" s="5"/>
      <c r="AC428" s="4">
        <f ca="1">IF(Table2[[#This Row],[field of work]]="teaching",1,0)</f>
        <v>1</v>
      </c>
      <c r="AD428" s="5">
        <f ca="1">IF(Table2[[#This Row],[field of work]]="health",1,0)</f>
        <v>0</v>
      </c>
      <c r="AE428" s="5">
        <f ca="1">IF(Table2[[#This Row],[field of work]]="IT",1,0)</f>
        <v>0</v>
      </c>
      <c r="AF428" s="5">
        <f ca="1">IF(Table2[[#This Row],[field of work]]="agriculture",1,0)</f>
        <v>0</v>
      </c>
      <c r="AG428" s="5">
        <f ca="1">IF(Table2[[#This Row],[field of work]]="contruction",1,0)</f>
        <v>0</v>
      </c>
      <c r="AH428" s="5">
        <f ca="1">IF(Table2[[#This Row],[field of work]]="genral work",1,0)</f>
        <v>0</v>
      </c>
      <c r="AI428" s="5"/>
      <c r="AJ428" s="5"/>
      <c r="AK428" s="5"/>
      <c r="AL428" s="5"/>
      <c r="AM428" s="5"/>
      <c r="AN428" s="6"/>
      <c r="AP428" s="16">
        <f t="shared" ca="1" si="160"/>
        <v>31376.843944853194</v>
      </c>
      <c r="AQ428" s="6"/>
      <c r="AR428" s="4">
        <f ca="1">IF(Table2[[#This Row],[Value of a person]]&gt;$AS$6,1,0)</f>
        <v>1</v>
      </c>
      <c r="AS428" s="5"/>
      <c r="AT428" s="5"/>
      <c r="AU428" s="6"/>
      <c r="AV428" s="23">
        <f ca="1">Table2[[#This Row],[Mortage left]]/Table2[[#This Row],[Value of house]]</f>
        <v>0.86951918752570212</v>
      </c>
      <c r="AW428" s="5">
        <f t="shared" ca="1" si="161"/>
        <v>0</v>
      </c>
      <c r="AX428" s="5"/>
      <c r="AY428" s="5"/>
      <c r="AZ428" s="4">
        <f ca="1">IF(Table2[[#This Row],[Area ]]="Area 1",Table2[[#This Row],[income]],0)</f>
        <v>0</v>
      </c>
      <c r="BA428" s="5">
        <f ca="1">IF(Table2[[#This Row],[Area ]]="Area 2",Table2[[#This Row],[income]],0)</f>
        <v>0</v>
      </c>
      <c r="BB428" s="5">
        <f ca="1">IF(Table2[[#This Row],[Area ]]="Area 3",Table2[[#This Row],[income]],0)</f>
        <v>0</v>
      </c>
      <c r="BC428" s="5">
        <f ca="1">IF(Table2[[#This Row],[Area ]]="Area 4",Table2[[#This Row],[income]],0)</f>
        <v>0</v>
      </c>
      <c r="BD428" s="5">
        <f ca="1">IF(Table2[[#This Row],[Area ]]="Area 5",Table2[[#This Row],[income]],0)</f>
        <v>0</v>
      </c>
      <c r="BE428" s="5">
        <f ca="1">IF(Table2[[#This Row],[Area ]]="Area 6",Table2[[#This Row],[income]],0)</f>
        <v>0</v>
      </c>
      <c r="BF428" s="5">
        <f ca="1">IF(Table2[[#This Row],[Area ]]="Area 7",Table2[[#This Row],[income]],0)</f>
        <v>0</v>
      </c>
      <c r="BG428" s="5">
        <f ca="1">IF(Table2[[#This Row],[Area ]]="Area 8",Table2[[#This Row],[income]],0)</f>
        <v>0</v>
      </c>
      <c r="BH428" s="5">
        <f ca="1">IF(Table2[[#This Row],[Area ]]="Area 9",Table2[[#This Row],[income]],0)</f>
        <v>0</v>
      </c>
      <c r="BI428" s="5">
        <f ca="1">IF(Table2[[#This Row],[Area ]]="Area 10",Table2[[#This Row],[income]],0)</f>
        <v>0</v>
      </c>
      <c r="BJ428" s="5">
        <f ca="1">IF(Table2[[#This Row],[Area ]]="Area 6",Table2[[#This Row],[income]],0)</f>
        <v>0</v>
      </c>
      <c r="BK428" s="5">
        <f ca="1">IF(Table2[[#This Row],[Area ]]="Area 12",Table2[[#This Row],[income]],0)</f>
        <v>0</v>
      </c>
      <c r="BL428" s="5">
        <f ca="1">IF(Table2[[#This Row],[Area ]]="Area 13",Table2[[#This Row],[income]],0)</f>
        <v>88051</v>
      </c>
      <c r="BM428" s="6">
        <f ca="1">IF(Table2[[#This Row],[Area ]]="Area 14",Table2[[#This Row],[income]],0)</f>
        <v>0</v>
      </c>
      <c r="BN428" s="4">
        <f ca="1">IF(Table2[[#This Row],[field of work]]="teaching",Table2[[#This Row],[income]],0)</f>
        <v>88051</v>
      </c>
      <c r="BO428" s="5">
        <f ca="1">IF(Table2[[#This Row],[field of work]]="health",Table2[[#This Row],[income]],0)</f>
        <v>0</v>
      </c>
      <c r="BP428" s="5">
        <f ca="1">IF(Table2[[#This Row],[field of work]]="IT",Table2[[#This Row],[income]],0)</f>
        <v>0</v>
      </c>
      <c r="BQ428" s="5">
        <f ca="1">IF(Table2[[#This Row],[field of work]]="agriculture",Table2[[#This Row],[income]],0)</f>
        <v>0</v>
      </c>
      <c r="BR428" s="5">
        <f ca="1">IF(Table2[[#This Row],[field of work]]="contruction",Table2[[#This Row],[income]],0)</f>
        <v>0</v>
      </c>
      <c r="BS428" s="6">
        <f ca="1">IF(Table2[[#This Row],[field of work]]="genral work",Table2[[#This Row],[income]],0)</f>
        <v>0</v>
      </c>
      <c r="BU428" s="4">
        <f ca="1">IF(Table2[[#This Row],[value of debts]]&gt;Table2[[#This Row],[income]],1,0)</f>
        <v>1</v>
      </c>
      <c r="BV428" s="6"/>
      <c r="BX428" s="4">
        <f ca="1">IF(Table2[[#This Row],[Net worth of person]]&gt;$BY$6,Table2[[#This Row],[age]],0)</f>
        <v>42</v>
      </c>
      <c r="BY428" s="6"/>
    </row>
    <row r="429" spans="2:77" x14ac:dyDescent="0.3">
      <c r="B429">
        <f t="shared" ca="1" si="147"/>
        <v>2</v>
      </c>
      <c r="C429" t="str">
        <f t="shared" ca="1" si="146"/>
        <v>women</v>
      </c>
      <c r="D429">
        <f t="shared" ca="1" si="148"/>
        <v>41</v>
      </c>
      <c r="E429">
        <f t="shared" ca="1" si="149"/>
        <v>1</v>
      </c>
      <c r="F429" t="str">
        <f t="shared" ca="1" si="150"/>
        <v>health</v>
      </c>
      <c r="G429">
        <f t="shared" ca="1" si="151"/>
        <v>1</v>
      </c>
      <c r="H429">
        <f t="shared" ca="1" si="152"/>
        <v>0</v>
      </c>
      <c r="I429">
        <f t="shared" ca="1" si="153"/>
        <v>2</v>
      </c>
      <c r="J429">
        <f t="shared" ca="1" si="154"/>
        <v>3</v>
      </c>
      <c r="K429">
        <f t="shared" ca="1" si="155"/>
        <v>67523</v>
      </c>
      <c r="L429">
        <f t="shared" ca="1" si="156"/>
        <v>12</v>
      </c>
      <c r="M429" t="str">
        <f t="shared" ca="1" si="157"/>
        <v>Area 12</v>
      </c>
      <c r="N429">
        <f t="shared" ca="1" si="162"/>
        <v>337615</v>
      </c>
      <c r="O429">
        <f t="shared" ca="1" si="158"/>
        <v>146526.94854998606</v>
      </c>
      <c r="P429">
        <f t="shared" ca="1" si="163"/>
        <v>121160.50238058477</v>
      </c>
      <c r="Q429">
        <f t="shared" ca="1" si="159"/>
        <v>38236</v>
      </c>
      <c r="R429">
        <f t="shared" ca="1" si="164"/>
        <v>134988.63770621913</v>
      </c>
      <c r="S429">
        <f t="shared" ca="1" si="165"/>
        <v>62144.858336416204</v>
      </c>
      <c r="T429">
        <f t="shared" ca="1" si="166"/>
        <v>520920.36071700096</v>
      </c>
      <c r="U429">
        <f t="shared" ca="1" si="167"/>
        <v>319751.58625620522</v>
      </c>
      <c r="V429">
        <f t="shared" ca="1" si="168"/>
        <v>201168.77446079574</v>
      </c>
      <c r="X429" s="4">
        <f ca="1">IF(Table2[[#This Row],[Gnder]]="men",1,0)</f>
        <v>0</v>
      </c>
      <c r="Y429" s="5">
        <f ca="1">IF(Table2[[#This Row],[Gnder]]="women",1,0)</f>
        <v>1</v>
      </c>
      <c r="Z429" s="5"/>
      <c r="AA429" s="6"/>
      <c r="AB429" s="5"/>
      <c r="AC429" s="4">
        <f ca="1">IF(Table2[[#This Row],[field of work]]="teaching",1,0)</f>
        <v>0</v>
      </c>
      <c r="AD429" s="5">
        <f ca="1">IF(Table2[[#This Row],[field of work]]="health",1,0)</f>
        <v>1</v>
      </c>
      <c r="AE429" s="5">
        <f ca="1">IF(Table2[[#This Row],[field of work]]="IT",1,0)</f>
        <v>0</v>
      </c>
      <c r="AF429" s="5">
        <f ca="1">IF(Table2[[#This Row],[field of work]]="agriculture",1,0)</f>
        <v>0</v>
      </c>
      <c r="AG429" s="5">
        <f ca="1">IF(Table2[[#This Row],[field of work]]="contruction",1,0)</f>
        <v>0</v>
      </c>
      <c r="AH429" s="5">
        <f ca="1">IF(Table2[[#This Row],[field of work]]="genral work",1,0)</f>
        <v>0</v>
      </c>
      <c r="AI429" s="5"/>
      <c r="AJ429" s="5"/>
      <c r="AK429" s="5"/>
      <c r="AL429" s="5"/>
      <c r="AM429" s="5"/>
      <c r="AN429" s="6"/>
      <c r="AP429" s="16">
        <f t="shared" ca="1" si="160"/>
        <v>40386.834126861591</v>
      </c>
      <c r="AQ429" s="6"/>
      <c r="AR429" s="4">
        <f ca="1">IF(Table2[[#This Row],[Value of a person]]&gt;$AS$6,1,0)</f>
        <v>1</v>
      </c>
      <c r="AS429" s="5"/>
      <c r="AT429" s="5"/>
      <c r="AU429" s="6"/>
      <c r="AV429" s="23">
        <f ca="1">Table2[[#This Row],[Mortage left]]/Table2[[#This Row],[Value of house]]</f>
        <v>0.43400603809068333</v>
      </c>
      <c r="AW429" s="5">
        <f t="shared" ca="1" si="161"/>
        <v>0</v>
      </c>
      <c r="AX429" s="5"/>
      <c r="AY429" s="5"/>
      <c r="AZ429" s="4">
        <f ca="1">IF(Table2[[#This Row],[Area ]]="Area 1",Table2[[#This Row],[income]],0)</f>
        <v>0</v>
      </c>
      <c r="BA429" s="5">
        <f ca="1">IF(Table2[[#This Row],[Area ]]="Area 2",Table2[[#This Row],[income]],0)</f>
        <v>0</v>
      </c>
      <c r="BB429" s="5">
        <f ca="1">IF(Table2[[#This Row],[Area ]]="Area 3",Table2[[#This Row],[income]],0)</f>
        <v>0</v>
      </c>
      <c r="BC429" s="5">
        <f ca="1">IF(Table2[[#This Row],[Area ]]="Area 4",Table2[[#This Row],[income]],0)</f>
        <v>0</v>
      </c>
      <c r="BD429" s="5">
        <f ca="1">IF(Table2[[#This Row],[Area ]]="Area 5",Table2[[#This Row],[income]],0)</f>
        <v>0</v>
      </c>
      <c r="BE429" s="5">
        <f ca="1">IF(Table2[[#This Row],[Area ]]="Area 6",Table2[[#This Row],[income]],0)</f>
        <v>0</v>
      </c>
      <c r="BF429" s="5">
        <f ca="1">IF(Table2[[#This Row],[Area ]]="Area 7",Table2[[#This Row],[income]],0)</f>
        <v>0</v>
      </c>
      <c r="BG429" s="5">
        <f ca="1">IF(Table2[[#This Row],[Area ]]="Area 8",Table2[[#This Row],[income]],0)</f>
        <v>0</v>
      </c>
      <c r="BH429" s="5">
        <f ca="1">IF(Table2[[#This Row],[Area ]]="Area 9",Table2[[#This Row],[income]],0)</f>
        <v>0</v>
      </c>
      <c r="BI429" s="5">
        <f ca="1">IF(Table2[[#This Row],[Area ]]="Area 10",Table2[[#This Row],[income]],0)</f>
        <v>0</v>
      </c>
      <c r="BJ429" s="5">
        <f ca="1">IF(Table2[[#This Row],[Area ]]="Area 6",Table2[[#This Row],[income]],0)</f>
        <v>0</v>
      </c>
      <c r="BK429" s="5">
        <f ca="1">IF(Table2[[#This Row],[Area ]]="Area 12",Table2[[#This Row],[income]],0)</f>
        <v>67523</v>
      </c>
      <c r="BL429" s="5">
        <f ca="1">IF(Table2[[#This Row],[Area ]]="Area 13",Table2[[#This Row],[income]],0)</f>
        <v>0</v>
      </c>
      <c r="BM429" s="6">
        <f ca="1">IF(Table2[[#This Row],[Area ]]="Area 14",Table2[[#This Row],[income]],0)</f>
        <v>0</v>
      </c>
      <c r="BN429" s="4">
        <f ca="1">IF(Table2[[#This Row],[field of work]]="teaching",Table2[[#This Row],[income]],0)</f>
        <v>0</v>
      </c>
      <c r="BO429" s="5">
        <f ca="1">IF(Table2[[#This Row],[field of work]]="health",Table2[[#This Row],[income]],0)</f>
        <v>67523</v>
      </c>
      <c r="BP429" s="5">
        <f ca="1">IF(Table2[[#This Row],[field of work]]="IT",Table2[[#This Row],[income]],0)</f>
        <v>0</v>
      </c>
      <c r="BQ429" s="5">
        <f ca="1">IF(Table2[[#This Row],[field of work]]="agriculture",Table2[[#This Row],[income]],0)</f>
        <v>0</v>
      </c>
      <c r="BR429" s="5">
        <f ca="1">IF(Table2[[#This Row],[field of work]]="contruction",Table2[[#This Row],[income]],0)</f>
        <v>0</v>
      </c>
      <c r="BS429" s="6">
        <f ca="1">IF(Table2[[#This Row],[field of work]]="genral work",Table2[[#This Row],[income]],0)</f>
        <v>0</v>
      </c>
      <c r="BU429" s="4">
        <f ca="1">IF(Table2[[#This Row],[value of debts]]&gt;Table2[[#This Row],[income]],1,0)</f>
        <v>1</v>
      </c>
      <c r="BV429" s="6"/>
      <c r="BX429" s="4">
        <f ca="1">IF(Table2[[#This Row],[Net worth of person]]&gt;$BY$6,Table2[[#This Row],[age]],0)</f>
        <v>41</v>
      </c>
      <c r="BY429" s="6"/>
    </row>
    <row r="430" spans="2:77" x14ac:dyDescent="0.3">
      <c r="B430">
        <f t="shared" ca="1" si="147"/>
        <v>1</v>
      </c>
      <c r="C430" t="str">
        <f t="shared" ca="1" si="146"/>
        <v>men</v>
      </c>
      <c r="D430">
        <f t="shared" ca="1" si="148"/>
        <v>39</v>
      </c>
      <c r="E430">
        <f t="shared" ca="1" si="149"/>
        <v>2</v>
      </c>
      <c r="F430" t="str">
        <f t="shared" ca="1" si="150"/>
        <v>IT</v>
      </c>
      <c r="G430">
        <f t="shared" ca="1" si="151"/>
        <v>5</v>
      </c>
      <c r="H430">
        <f t="shared" ca="1" si="152"/>
        <v>0</v>
      </c>
      <c r="I430">
        <f t="shared" ca="1" si="153"/>
        <v>3</v>
      </c>
      <c r="J430">
        <f t="shared" ca="1" si="154"/>
        <v>3</v>
      </c>
      <c r="K430">
        <f t="shared" ca="1" si="155"/>
        <v>60860</v>
      </c>
      <c r="L430">
        <f t="shared" ca="1" si="156"/>
        <v>1</v>
      </c>
      <c r="M430" t="str">
        <f t="shared" ca="1" si="157"/>
        <v>Area 1</v>
      </c>
      <c r="N430">
        <f t="shared" ca="1" si="162"/>
        <v>365160</v>
      </c>
      <c r="O430">
        <f t="shared" ca="1" si="158"/>
        <v>3111.5763577481516</v>
      </c>
      <c r="P430">
        <f t="shared" ca="1" si="163"/>
        <v>126620.3721507689</v>
      </c>
      <c r="Q430">
        <f t="shared" ca="1" si="159"/>
        <v>77269</v>
      </c>
      <c r="R430">
        <f t="shared" ca="1" si="164"/>
        <v>21110.998032753512</v>
      </c>
      <c r="S430">
        <f t="shared" ca="1" si="165"/>
        <v>48983.237427258813</v>
      </c>
      <c r="T430">
        <f t="shared" ca="1" si="166"/>
        <v>540763.60957802774</v>
      </c>
      <c r="U430">
        <f t="shared" ca="1" si="167"/>
        <v>101491.57439050167</v>
      </c>
      <c r="V430">
        <f t="shared" ca="1" si="168"/>
        <v>439272.03518752608</v>
      </c>
      <c r="X430" s="4">
        <f ca="1">IF(Table2[[#This Row],[Gnder]]="men",1,0)</f>
        <v>1</v>
      </c>
      <c r="Y430" s="5">
        <f ca="1">IF(Table2[[#This Row],[Gnder]]="women",1,0)</f>
        <v>0</v>
      </c>
      <c r="Z430" s="5"/>
      <c r="AA430" s="6"/>
      <c r="AB430" s="5"/>
      <c r="AC430" s="4">
        <f ca="1">IF(Table2[[#This Row],[field of work]]="teaching",1,0)</f>
        <v>0</v>
      </c>
      <c r="AD430" s="5">
        <f ca="1">IF(Table2[[#This Row],[field of work]]="health",1,0)</f>
        <v>0</v>
      </c>
      <c r="AE430" s="5">
        <f ca="1">IF(Table2[[#This Row],[field of work]]="IT",1,0)</f>
        <v>1</v>
      </c>
      <c r="AF430" s="5">
        <f ca="1">IF(Table2[[#This Row],[field of work]]="agriculture",1,0)</f>
        <v>0</v>
      </c>
      <c r="AG430" s="5">
        <f ca="1">IF(Table2[[#This Row],[field of work]]="contruction",1,0)</f>
        <v>0</v>
      </c>
      <c r="AH430" s="5">
        <f ca="1">IF(Table2[[#This Row],[field of work]]="genral work",1,0)</f>
        <v>0</v>
      </c>
      <c r="AI430" s="5"/>
      <c r="AJ430" s="5"/>
      <c r="AK430" s="5"/>
      <c r="AL430" s="5"/>
      <c r="AM430" s="5"/>
      <c r="AN430" s="6"/>
      <c r="AP430" s="16">
        <f t="shared" ca="1" si="160"/>
        <v>42206.790716922966</v>
      </c>
      <c r="AQ430" s="6"/>
      <c r="AR430" s="4">
        <f ca="1">IF(Table2[[#This Row],[Value of a person]]&gt;$AS$6,1,0)</f>
        <v>1</v>
      </c>
      <c r="AS430" s="5"/>
      <c r="AT430" s="5"/>
      <c r="AU430" s="6"/>
      <c r="AV430" s="23">
        <f ca="1">Table2[[#This Row],[Mortage left]]/Table2[[#This Row],[Value of house]]</f>
        <v>8.5211314430609919E-3</v>
      </c>
      <c r="AW430" s="5">
        <f t="shared" ca="1" si="161"/>
        <v>1</v>
      </c>
      <c r="AX430" s="5"/>
      <c r="AY430" s="5"/>
      <c r="AZ430" s="4">
        <f ca="1">IF(Table2[[#This Row],[Area ]]="Area 1",Table2[[#This Row],[income]],0)</f>
        <v>60860</v>
      </c>
      <c r="BA430" s="5">
        <f ca="1">IF(Table2[[#This Row],[Area ]]="Area 2",Table2[[#This Row],[income]],0)</f>
        <v>0</v>
      </c>
      <c r="BB430" s="5">
        <f ca="1">IF(Table2[[#This Row],[Area ]]="Area 3",Table2[[#This Row],[income]],0)</f>
        <v>0</v>
      </c>
      <c r="BC430" s="5">
        <f ca="1">IF(Table2[[#This Row],[Area ]]="Area 4",Table2[[#This Row],[income]],0)</f>
        <v>0</v>
      </c>
      <c r="BD430" s="5">
        <f ca="1">IF(Table2[[#This Row],[Area ]]="Area 5",Table2[[#This Row],[income]],0)</f>
        <v>0</v>
      </c>
      <c r="BE430" s="5">
        <f ca="1">IF(Table2[[#This Row],[Area ]]="Area 6",Table2[[#This Row],[income]],0)</f>
        <v>0</v>
      </c>
      <c r="BF430" s="5">
        <f ca="1">IF(Table2[[#This Row],[Area ]]="Area 7",Table2[[#This Row],[income]],0)</f>
        <v>0</v>
      </c>
      <c r="BG430" s="5">
        <f ca="1">IF(Table2[[#This Row],[Area ]]="Area 8",Table2[[#This Row],[income]],0)</f>
        <v>0</v>
      </c>
      <c r="BH430" s="5">
        <f ca="1">IF(Table2[[#This Row],[Area ]]="Area 9",Table2[[#This Row],[income]],0)</f>
        <v>0</v>
      </c>
      <c r="BI430" s="5">
        <f ca="1">IF(Table2[[#This Row],[Area ]]="Area 10",Table2[[#This Row],[income]],0)</f>
        <v>0</v>
      </c>
      <c r="BJ430" s="5">
        <f ca="1">IF(Table2[[#This Row],[Area ]]="Area 6",Table2[[#This Row],[income]],0)</f>
        <v>0</v>
      </c>
      <c r="BK430" s="5">
        <f ca="1">IF(Table2[[#This Row],[Area ]]="Area 12",Table2[[#This Row],[income]],0)</f>
        <v>0</v>
      </c>
      <c r="BL430" s="5">
        <f ca="1">IF(Table2[[#This Row],[Area ]]="Area 13",Table2[[#This Row],[income]],0)</f>
        <v>0</v>
      </c>
      <c r="BM430" s="6">
        <f ca="1">IF(Table2[[#This Row],[Area ]]="Area 14",Table2[[#This Row],[income]],0)</f>
        <v>0</v>
      </c>
      <c r="BN430" s="4">
        <f ca="1">IF(Table2[[#This Row],[field of work]]="teaching",Table2[[#This Row],[income]],0)</f>
        <v>0</v>
      </c>
      <c r="BO430" s="5">
        <f ca="1">IF(Table2[[#This Row],[field of work]]="health",Table2[[#This Row],[income]],0)</f>
        <v>0</v>
      </c>
      <c r="BP430" s="5">
        <f ca="1">IF(Table2[[#This Row],[field of work]]="IT",Table2[[#This Row],[income]],0)</f>
        <v>60860</v>
      </c>
      <c r="BQ430" s="5">
        <f ca="1">IF(Table2[[#This Row],[field of work]]="agriculture",Table2[[#This Row],[income]],0)</f>
        <v>0</v>
      </c>
      <c r="BR430" s="5">
        <f ca="1">IF(Table2[[#This Row],[field of work]]="contruction",Table2[[#This Row],[income]],0)</f>
        <v>0</v>
      </c>
      <c r="BS430" s="6">
        <f ca="1">IF(Table2[[#This Row],[field of work]]="genral work",Table2[[#This Row],[income]],0)</f>
        <v>0</v>
      </c>
      <c r="BU430" s="4">
        <f ca="1">IF(Table2[[#This Row],[value of debts]]&gt;Table2[[#This Row],[income]],1,0)</f>
        <v>1</v>
      </c>
      <c r="BV430" s="6"/>
      <c r="BX430" s="4">
        <f ca="1">IF(Table2[[#This Row],[Net worth of person]]&gt;$BY$6,Table2[[#This Row],[age]],0)</f>
        <v>39</v>
      </c>
      <c r="BY430" s="6"/>
    </row>
    <row r="431" spans="2:77" x14ac:dyDescent="0.3">
      <c r="B431">
        <f t="shared" ca="1" si="147"/>
        <v>1</v>
      </c>
      <c r="C431" t="str">
        <f t="shared" ca="1" si="146"/>
        <v>men</v>
      </c>
      <c r="D431">
        <f t="shared" ca="1" si="148"/>
        <v>39</v>
      </c>
      <c r="E431">
        <f t="shared" ca="1" si="149"/>
        <v>4</v>
      </c>
      <c r="F431" t="str">
        <f t="shared" ca="1" si="150"/>
        <v>genral work</v>
      </c>
      <c r="G431">
        <f t="shared" ca="1" si="151"/>
        <v>1</v>
      </c>
      <c r="H431">
        <f t="shared" ca="1" si="152"/>
        <v>0</v>
      </c>
      <c r="I431">
        <f t="shared" ca="1" si="153"/>
        <v>2</v>
      </c>
      <c r="J431">
        <f t="shared" ca="1" si="154"/>
        <v>1</v>
      </c>
      <c r="K431">
        <f t="shared" ca="1" si="155"/>
        <v>29034</v>
      </c>
      <c r="L431">
        <f t="shared" ca="1" si="156"/>
        <v>2</v>
      </c>
      <c r="M431" t="str">
        <f t="shared" ca="1" si="157"/>
        <v>Area 2</v>
      </c>
      <c r="N431">
        <f t="shared" ca="1" si="162"/>
        <v>174204</v>
      </c>
      <c r="O431">
        <f t="shared" ca="1" si="158"/>
        <v>116784.44729643261</v>
      </c>
      <c r="P431">
        <f t="shared" ca="1" si="163"/>
        <v>16760.090891911852</v>
      </c>
      <c r="Q431">
        <f t="shared" ca="1" si="159"/>
        <v>14899</v>
      </c>
      <c r="R431">
        <f t="shared" ca="1" si="164"/>
        <v>24019.57442800386</v>
      </c>
      <c r="S431">
        <f t="shared" ca="1" si="165"/>
        <v>40705.407341545746</v>
      </c>
      <c r="T431">
        <f t="shared" ca="1" si="166"/>
        <v>231669.49823345759</v>
      </c>
      <c r="U431">
        <f t="shared" ca="1" si="167"/>
        <v>155703.02172443649</v>
      </c>
      <c r="V431">
        <f t="shared" ca="1" si="168"/>
        <v>75966.4765090211</v>
      </c>
      <c r="X431" s="4">
        <f ca="1">IF(Table2[[#This Row],[Gnder]]="men",1,0)</f>
        <v>1</v>
      </c>
      <c r="Y431" s="5">
        <f ca="1">IF(Table2[[#This Row],[Gnder]]="women",1,0)</f>
        <v>0</v>
      </c>
      <c r="Z431" s="5"/>
      <c r="AA431" s="6"/>
      <c r="AB431" s="5"/>
      <c r="AC431" s="4">
        <f ca="1">IF(Table2[[#This Row],[field of work]]="teaching",1,0)</f>
        <v>0</v>
      </c>
      <c r="AD431" s="5">
        <f ca="1">IF(Table2[[#This Row],[field of work]]="health",1,0)</f>
        <v>0</v>
      </c>
      <c r="AE431" s="5">
        <f ca="1">IF(Table2[[#This Row],[field of work]]="IT",1,0)</f>
        <v>0</v>
      </c>
      <c r="AF431" s="5">
        <f ca="1">IF(Table2[[#This Row],[field of work]]="agriculture",1,0)</f>
        <v>0</v>
      </c>
      <c r="AG431" s="5">
        <f ca="1">IF(Table2[[#This Row],[field of work]]="contruction",1,0)</f>
        <v>0</v>
      </c>
      <c r="AH431" s="5">
        <f ca="1">IF(Table2[[#This Row],[field of work]]="genral work",1,0)</f>
        <v>1</v>
      </c>
      <c r="AI431" s="5"/>
      <c r="AJ431" s="5"/>
      <c r="AK431" s="5"/>
      <c r="AL431" s="5"/>
      <c r="AM431" s="5"/>
      <c r="AN431" s="6"/>
      <c r="AP431" s="16">
        <f t="shared" ca="1" si="160"/>
        <v>16760.090891911852</v>
      </c>
      <c r="AQ431" s="6"/>
      <c r="AR431" s="4">
        <f ca="1">IF(Table2[[#This Row],[Value of a person]]&gt;$AS$6,1,0)</f>
        <v>1</v>
      </c>
      <c r="AS431" s="5"/>
      <c r="AT431" s="5"/>
      <c r="AU431" s="6"/>
      <c r="AV431" s="23">
        <f ca="1">Table2[[#This Row],[Mortage left]]/Table2[[#This Row],[Value of house]]</f>
        <v>0.67038901113885219</v>
      </c>
      <c r="AW431" s="5">
        <f t="shared" ca="1" si="161"/>
        <v>0</v>
      </c>
      <c r="AX431" s="5"/>
      <c r="AY431" s="5"/>
      <c r="AZ431" s="4">
        <f ca="1">IF(Table2[[#This Row],[Area ]]="Area 1",Table2[[#This Row],[income]],0)</f>
        <v>0</v>
      </c>
      <c r="BA431" s="5">
        <f ca="1">IF(Table2[[#This Row],[Area ]]="Area 2",Table2[[#This Row],[income]],0)</f>
        <v>29034</v>
      </c>
      <c r="BB431" s="5">
        <f ca="1">IF(Table2[[#This Row],[Area ]]="Area 3",Table2[[#This Row],[income]],0)</f>
        <v>0</v>
      </c>
      <c r="BC431" s="5">
        <f ca="1">IF(Table2[[#This Row],[Area ]]="Area 4",Table2[[#This Row],[income]],0)</f>
        <v>0</v>
      </c>
      <c r="BD431" s="5">
        <f ca="1">IF(Table2[[#This Row],[Area ]]="Area 5",Table2[[#This Row],[income]],0)</f>
        <v>0</v>
      </c>
      <c r="BE431" s="5">
        <f ca="1">IF(Table2[[#This Row],[Area ]]="Area 6",Table2[[#This Row],[income]],0)</f>
        <v>0</v>
      </c>
      <c r="BF431" s="5">
        <f ca="1">IF(Table2[[#This Row],[Area ]]="Area 7",Table2[[#This Row],[income]],0)</f>
        <v>0</v>
      </c>
      <c r="BG431" s="5">
        <f ca="1">IF(Table2[[#This Row],[Area ]]="Area 8",Table2[[#This Row],[income]],0)</f>
        <v>0</v>
      </c>
      <c r="BH431" s="5">
        <f ca="1">IF(Table2[[#This Row],[Area ]]="Area 9",Table2[[#This Row],[income]],0)</f>
        <v>0</v>
      </c>
      <c r="BI431" s="5">
        <f ca="1">IF(Table2[[#This Row],[Area ]]="Area 10",Table2[[#This Row],[income]],0)</f>
        <v>0</v>
      </c>
      <c r="BJ431" s="5">
        <f ca="1">IF(Table2[[#This Row],[Area ]]="Area 6",Table2[[#This Row],[income]],0)</f>
        <v>0</v>
      </c>
      <c r="BK431" s="5">
        <f ca="1">IF(Table2[[#This Row],[Area ]]="Area 12",Table2[[#This Row],[income]],0)</f>
        <v>0</v>
      </c>
      <c r="BL431" s="5">
        <f ca="1">IF(Table2[[#This Row],[Area ]]="Area 13",Table2[[#This Row],[income]],0)</f>
        <v>0</v>
      </c>
      <c r="BM431" s="6">
        <f ca="1">IF(Table2[[#This Row],[Area ]]="Area 14",Table2[[#This Row],[income]],0)</f>
        <v>0</v>
      </c>
      <c r="BN431" s="4">
        <f ca="1">IF(Table2[[#This Row],[field of work]]="teaching",Table2[[#This Row],[income]],0)</f>
        <v>0</v>
      </c>
      <c r="BO431" s="5">
        <f ca="1">IF(Table2[[#This Row],[field of work]]="health",Table2[[#This Row],[income]],0)</f>
        <v>0</v>
      </c>
      <c r="BP431" s="5">
        <f ca="1">IF(Table2[[#This Row],[field of work]]="IT",Table2[[#This Row],[income]],0)</f>
        <v>0</v>
      </c>
      <c r="BQ431" s="5">
        <f ca="1">IF(Table2[[#This Row],[field of work]]="agriculture",Table2[[#This Row],[income]],0)</f>
        <v>0</v>
      </c>
      <c r="BR431" s="5">
        <f ca="1">IF(Table2[[#This Row],[field of work]]="contruction",Table2[[#This Row],[income]],0)</f>
        <v>0</v>
      </c>
      <c r="BS431" s="6">
        <f ca="1">IF(Table2[[#This Row],[field of work]]="genral work",Table2[[#This Row],[income]],0)</f>
        <v>29034</v>
      </c>
      <c r="BU431" s="4">
        <f ca="1">IF(Table2[[#This Row],[value of debts]]&gt;Table2[[#This Row],[income]],1,0)</f>
        <v>1</v>
      </c>
      <c r="BV431" s="6"/>
      <c r="BX431" s="4">
        <f ca="1">IF(Table2[[#This Row],[Net worth of person]]&gt;$BY$6,Table2[[#This Row],[age]],0)</f>
        <v>0</v>
      </c>
      <c r="BY431" s="6"/>
    </row>
    <row r="432" spans="2:77" x14ac:dyDescent="0.3">
      <c r="B432">
        <f t="shared" ca="1" si="147"/>
        <v>1</v>
      </c>
      <c r="C432" t="str">
        <f t="shared" ca="1" si="146"/>
        <v>men</v>
      </c>
      <c r="D432">
        <f t="shared" ca="1" si="148"/>
        <v>28</v>
      </c>
      <c r="E432">
        <f t="shared" ca="1" si="149"/>
        <v>4</v>
      </c>
      <c r="F432" t="str">
        <f t="shared" ca="1" si="150"/>
        <v>genral work</v>
      </c>
      <c r="G432">
        <f t="shared" ca="1" si="151"/>
        <v>4</v>
      </c>
      <c r="H432">
        <f t="shared" ca="1" si="152"/>
        <v>0</v>
      </c>
      <c r="I432">
        <f t="shared" ca="1" si="153"/>
        <v>0</v>
      </c>
      <c r="J432">
        <f t="shared" ca="1" si="154"/>
        <v>2</v>
      </c>
      <c r="K432">
        <f t="shared" ca="1" si="155"/>
        <v>82811</v>
      </c>
      <c r="L432">
        <f t="shared" ca="1" si="156"/>
        <v>2</v>
      </c>
      <c r="M432" t="str">
        <f t="shared" ca="1" si="157"/>
        <v>Area 2</v>
      </c>
      <c r="N432">
        <f t="shared" ca="1" si="162"/>
        <v>331244</v>
      </c>
      <c r="O432">
        <f t="shared" ca="1" si="158"/>
        <v>42025.353835938193</v>
      </c>
      <c r="P432">
        <f t="shared" ca="1" si="163"/>
        <v>38630.181567408763</v>
      </c>
      <c r="Q432">
        <f t="shared" ca="1" si="159"/>
        <v>36753</v>
      </c>
      <c r="R432">
        <f t="shared" ca="1" si="164"/>
        <v>150581.96314029579</v>
      </c>
      <c r="S432">
        <f t="shared" ca="1" si="165"/>
        <v>99054.401101972122</v>
      </c>
      <c r="T432">
        <f t="shared" ca="1" si="166"/>
        <v>468928.58266938094</v>
      </c>
      <c r="U432">
        <f t="shared" ca="1" si="167"/>
        <v>229360.31697623397</v>
      </c>
      <c r="V432">
        <f t="shared" ca="1" si="168"/>
        <v>239568.26569314697</v>
      </c>
      <c r="X432" s="4">
        <f ca="1">IF(Table2[[#This Row],[Gnder]]="men",1,0)</f>
        <v>1</v>
      </c>
      <c r="Y432" s="5">
        <f ca="1">IF(Table2[[#This Row],[Gnder]]="women",1,0)</f>
        <v>0</v>
      </c>
      <c r="Z432" s="5"/>
      <c r="AA432" s="6"/>
      <c r="AB432" s="5"/>
      <c r="AC432" s="4">
        <f ca="1">IF(Table2[[#This Row],[field of work]]="teaching",1,0)</f>
        <v>0</v>
      </c>
      <c r="AD432" s="5">
        <f ca="1">IF(Table2[[#This Row],[field of work]]="health",1,0)</f>
        <v>0</v>
      </c>
      <c r="AE432" s="5">
        <f ca="1">IF(Table2[[#This Row],[field of work]]="IT",1,0)</f>
        <v>0</v>
      </c>
      <c r="AF432" s="5">
        <f ca="1">IF(Table2[[#This Row],[field of work]]="agriculture",1,0)</f>
        <v>0</v>
      </c>
      <c r="AG432" s="5">
        <f ca="1">IF(Table2[[#This Row],[field of work]]="contruction",1,0)</f>
        <v>0</v>
      </c>
      <c r="AH432" s="5">
        <f ca="1">IF(Table2[[#This Row],[field of work]]="genral work",1,0)</f>
        <v>1</v>
      </c>
      <c r="AI432" s="5"/>
      <c r="AJ432" s="5"/>
      <c r="AK432" s="5"/>
      <c r="AL432" s="5"/>
      <c r="AM432" s="5"/>
      <c r="AN432" s="6"/>
      <c r="AP432" s="16">
        <f t="shared" ca="1" si="160"/>
        <v>19315.090783704381</v>
      </c>
      <c r="AQ432" s="6"/>
      <c r="AR432" s="4">
        <f ca="1">IF(Table2[[#This Row],[Value of a person]]&gt;$AS$6,1,0)</f>
        <v>1</v>
      </c>
      <c r="AS432" s="5"/>
      <c r="AT432" s="5"/>
      <c r="AU432" s="6"/>
      <c r="AV432" s="23">
        <f ca="1">Table2[[#This Row],[Mortage left]]/Table2[[#This Row],[Value of house]]</f>
        <v>0.12687129075828751</v>
      </c>
      <c r="AW432" s="5">
        <f t="shared" ca="1" si="161"/>
        <v>1</v>
      </c>
      <c r="AX432" s="5"/>
      <c r="AY432" s="5"/>
      <c r="AZ432" s="4">
        <f ca="1">IF(Table2[[#This Row],[Area ]]="Area 1",Table2[[#This Row],[income]],0)</f>
        <v>0</v>
      </c>
      <c r="BA432" s="5">
        <f ca="1">IF(Table2[[#This Row],[Area ]]="Area 2",Table2[[#This Row],[income]],0)</f>
        <v>82811</v>
      </c>
      <c r="BB432" s="5">
        <f ca="1">IF(Table2[[#This Row],[Area ]]="Area 3",Table2[[#This Row],[income]],0)</f>
        <v>0</v>
      </c>
      <c r="BC432" s="5">
        <f ca="1">IF(Table2[[#This Row],[Area ]]="Area 4",Table2[[#This Row],[income]],0)</f>
        <v>0</v>
      </c>
      <c r="BD432" s="5">
        <f ca="1">IF(Table2[[#This Row],[Area ]]="Area 5",Table2[[#This Row],[income]],0)</f>
        <v>0</v>
      </c>
      <c r="BE432" s="5">
        <f ca="1">IF(Table2[[#This Row],[Area ]]="Area 6",Table2[[#This Row],[income]],0)</f>
        <v>0</v>
      </c>
      <c r="BF432" s="5">
        <f ca="1">IF(Table2[[#This Row],[Area ]]="Area 7",Table2[[#This Row],[income]],0)</f>
        <v>0</v>
      </c>
      <c r="BG432" s="5">
        <f ca="1">IF(Table2[[#This Row],[Area ]]="Area 8",Table2[[#This Row],[income]],0)</f>
        <v>0</v>
      </c>
      <c r="BH432" s="5">
        <f ca="1">IF(Table2[[#This Row],[Area ]]="Area 9",Table2[[#This Row],[income]],0)</f>
        <v>0</v>
      </c>
      <c r="BI432" s="5">
        <f ca="1">IF(Table2[[#This Row],[Area ]]="Area 10",Table2[[#This Row],[income]],0)</f>
        <v>0</v>
      </c>
      <c r="BJ432" s="5">
        <f ca="1">IF(Table2[[#This Row],[Area ]]="Area 6",Table2[[#This Row],[income]],0)</f>
        <v>0</v>
      </c>
      <c r="BK432" s="5">
        <f ca="1">IF(Table2[[#This Row],[Area ]]="Area 12",Table2[[#This Row],[income]],0)</f>
        <v>0</v>
      </c>
      <c r="BL432" s="5">
        <f ca="1">IF(Table2[[#This Row],[Area ]]="Area 13",Table2[[#This Row],[income]],0)</f>
        <v>0</v>
      </c>
      <c r="BM432" s="6">
        <f ca="1">IF(Table2[[#This Row],[Area ]]="Area 14",Table2[[#This Row],[income]],0)</f>
        <v>0</v>
      </c>
      <c r="BN432" s="4">
        <f ca="1">IF(Table2[[#This Row],[field of work]]="teaching",Table2[[#This Row],[income]],0)</f>
        <v>0</v>
      </c>
      <c r="BO432" s="5">
        <f ca="1">IF(Table2[[#This Row],[field of work]]="health",Table2[[#This Row],[income]],0)</f>
        <v>0</v>
      </c>
      <c r="BP432" s="5">
        <f ca="1">IF(Table2[[#This Row],[field of work]]="IT",Table2[[#This Row],[income]],0)</f>
        <v>0</v>
      </c>
      <c r="BQ432" s="5">
        <f ca="1">IF(Table2[[#This Row],[field of work]]="agriculture",Table2[[#This Row],[income]],0)</f>
        <v>0</v>
      </c>
      <c r="BR432" s="5">
        <f ca="1">IF(Table2[[#This Row],[field of work]]="contruction",Table2[[#This Row],[income]],0)</f>
        <v>0</v>
      </c>
      <c r="BS432" s="6">
        <f ca="1">IF(Table2[[#This Row],[field of work]]="genral work",Table2[[#This Row],[income]],0)</f>
        <v>82811</v>
      </c>
      <c r="BU432" s="4">
        <f ca="1">IF(Table2[[#This Row],[value of debts]]&gt;Table2[[#This Row],[income]],1,0)</f>
        <v>1</v>
      </c>
      <c r="BV432" s="6"/>
      <c r="BX432" s="4">
        <f ca="1">IF(Table2[[#This Row],[Net worth of person]]&gt;$BY$6,Table2[[#This Row],[age]],0)</f>
        <v>28</v>
      </c>
      <c r="BY432" s="6"/>
    </row>
    <row r="433" spans="2:77" x14ac:dyDescent="0.3">
      <c r="B433">
        <f t="shared" ca="1" si="147"/>
        <v>2</v>
      </c>
      <c r="C433" t="str">
        <f t="shared" ca="1" si="146"/>
        <v>women</v>
      </c>
      <c r="D433">
        <f t="shared" ca="1" si="148"/>
        <v>36</v>
      </c>
      <c r="E433">
        <f t="shared" ca="1" si="149"/>
        <v>1</v>
      </c>
      <c r="F433" t="str">
        <f t="shared" ca="1" si="150"/>
        <v>health</v>
      </c>
      <c r="G433">
        <f t="shared" ca="1" si="151"/>
        <v>2</v>
      </c>
      <c r="H433">
        <f t="shared" ca="1" si="152"/>
        <v>0</v>
      </c>
      <c r="I433">
        <f t="shared" ca="1" si="153"/>
        <v>3</v>
      </c>
      <c r="J433">
        <f t="shared" ca="1" si="154"/>
        <v>1</v>
      </c>
      <c r="K433">
        <f t="shared" ca="1" si="155"/>
        <v>28272</v>
      </c>
      <c r="L433">
        <f t="shared" ca="1" si="156"/>
        <v>8</v>
      </c>
      <c r="M433" t="str">
        <f t="shared" ca="1" si="157"/>
        <v>Area 8</v>
      </c>
      <c r="N433">
        <f t="shared" ca="1" si="162"/>
        <v>113088</v>
      </c>
      <c r="O433">
        <f t="shared" ca="1" si="158"/>
        <v>76172.13741456304</v>
      </c>
      <c r="P433">
        <f t="shared" ca="1" si="163"/>
        <v>5276.8561788212519</v>
      </c>
      <c r="Q433">
        <f t="shared" ca="1" si="159"/>
        <v>1238</v>
      </c>
      <c r="R433">
        <f t="shared" ca="1" si="164"/>
        <v>52528.439881515143</v>
      </c>
      <c r="S433">
        <f t="shared" ca="1" si="165"/>
        <v>16405.324714280992</v>
      </c>
      <c r="T433">
        <f t="shared" ca="1" si="166"/>
        <v>134770.18089310225</v>
      </c>
      <c r="U433">
        <f t="shared" ca="1" si="167"/>
        <v>129938.57729607818</v>
      </c>
      <c r="V433">
        <f t="shared" ca="1" si="168"/>
        <v>4831.6035970240773</v>
      </c>
      <c r="X433" s="4">
        <f ca="1">IF(Table2[[#This Row],[Gnder]]="men",1,0)</f>
        <v>0</v>
      </c>
      <c r="Y433" s="5">
        <f ca="1">IF(Table2[[#This Row],[Gnder]]="women",1,0)</f>
        <v>1</v>
      </c>
      <c r="Z433" s="5"/>
      <c r="AA433" s="6"/>
      <c r="AB433" s="5"/>
      <c r="AC433" s="4">
        <f ca="1">IF(Table2[[#This Row],[field of work]]="teaching",1,0)</f>
        <v>0</v>
      </c>
      <c r="AD433" s="5">
        <f ca="1">IF(Table2[[#This Row],[field of work]]="health",1,0)</f>
        <v>1</v>
      </c>
      <c r="AE433" s="5">
        <f ca="1">IF(Table2[[#This Row],[field of work]]="IT",1,0)</f>
        <v>0</v>
      </c>
      <c r="AF433" s="5">
        <f ca="1">IF(Table2[[#This Row],[field of work]]="agriculture",1,0)</f>
        <v>0</v>
      </c>
      <c r="AG433" s="5">
        <f ca="1">IF(Table2[[#This Row],[field of work]]="contruction",1,0)</f>
        <v>0</v>
      </c>
      <c r="AH433" s="5">
        <f ca="1">IF(Table2[[#This Row],[field of work]]="genral work",1,0)</f>
        <v>0</v>
      </c>
      <c r="AI433" s="5"/>
      <c r="AJ433" s="5"/>
      <c r="AK433" s="5"/>
      <c r="AL433" s="5"/>
      <c r="AM433" s="5"/>
      <c r="AN433" s="6"/>
      <c r="AP433" s="16">
        <f t="shared" ca="1" si="160"/>
        <v>5276.8561788212519</v>
      </c>
      <c r="AQ433" s="6"/>
      <c r="AR433" s="4">
        <f ca="1">IF(Table2[[#This Row],[Value of a person]]&gt;$AS$6,1,0)</f>
        <v>1</v>
      </c>
      <c r="AS433" s="5"/>
      <c r="AT433" s="5"/>
      <c r="AU433" s="6"/>
      <c r="AV433" s="23">
        <f ca="1">Table2[[#This Row],[Mortage left]]/Table2[[#This Row],[Value of house]]</f>
        <v>0.67356516530987409</v>
      </c>
      <c r="AW433" s="5">
        <f t="shared" ca="1" si="161"/>
        <v>0</v>
      </c>
      <c r="AX433" s="5"/>
      <c r="AY433" s="5"/>
      <c r="AZ433" s="4">
        <f ca="1">IF(Table2[[#This Row],[Area ]]="Area 1",Table2[[#This Row],[income]],0)</f>
        <v>0</v>
      </c>
      <c r="BA433" s="5">
        <f ca="1">IF(Table2[[#This Row],[Area ]]="Area 2",Table2[[#This Row],[income]],0)</f>
        <v>0</v>
      </c>
      <c r="BB433" s="5">
        <f ca="1">IF(Table2[[#This Row],[Area ]]="Area 3",Table2[[#This Row],[income]],0)</f>
        <v>0</v>
      </c>
      <c r="BC433" s="5">
        <f ca="1">IF(Table2[[#This Row],[Area ]]="Area 4",Table2[[#This Row],[income]],0)</f>
        <v>0</v>
      </c>
      <c r="BD433" s="5">
        <f ca="1">IF(Table2[[#This Row],[Area ]]="Area 5",Table2[[#This Row],[income]],0)</f>
        <v>0</v>
      </c>
      <c r="BE433" s="5">
        <f ca="1">IF(Table2[[#This Row],[Area ]]="Area 6",Table2[[#This Row],[income]],0)</f>
        <v>0</v>
      </c>
      <c r="BF433" s="5">
        <f ca="1">IF(Table2[[#This Row],[Area ]]="Area 7",Table2[[#This Row],[income]],0)</f>
        <v>0</v>
      </c>
      <c r="BG433" s="5">
        <f ca="1">IF(Table2[[#This Row],[Area ]]="Area 8",Table2[[#This Row],[income]],0)</f>
        <v>28272</v>
      </c>
      <c r="BH433" s="5">
        <f ca="1">IF(Table2[[#This Row],[Area ]]="Area 9",Table2[[#This Row],[income]],0)</f>
        <v>0</v>
      </c>
      <c r="BI433" s="5">
        <f ca="1">IF(Table2[[#This Row],[Area ]]="Area 10",Table2[[#This Row],[income]],0)</f>
        <v>0</v>
      </c>
      <c r="BJ433" s="5">
        <f ca="1">IF(Table2[[#This Row],[Area ]]="Area 6",Table2[[#This Row],[income]],0)</f>
        <v>0</v>
      </c>
      <c r="BK433" s="5">
        <f ca="1">IF(Table2[[#This Row],[Area ]]="Area 12",Table2[[#This Row],[income]],0)</f>
        <v>0</v>
      </c>
      <c r="BL433" s="5">
        <f ca="1">IF(Table2[[#This Row],[Area ]]="Area 13",Table2[[#This Row],[income]],0)</f>
        <v>0</v>
      </c>
      <c r="BM433" s="6">
        <f ca="1">IF(Table2[[#This Row],[Area ]]="Area 14",Table2[[#This Row],[income]],0)</f>
        <v>0</v>
      </c>
      <c r="BN433" s="4">
        <f ca="1">IF(Table2[[#This Row],[field of work]]="teaching",Table2[[#This Row],[income]],0)</f>
        <v>0</v>
      </c>
      <c r="BO433" s="5">
        <f ca="1">IF(Table2[[#This Row],[field of work]]="health",Table2[[#This Row],[income]],0)</f>
        <v>28272</v>
      </c>
      <c r="BP433" s="5">
        <f ca="1">IF(Table2[[#This Row],[field of work]]="IT",Table2[[#This Row],[income]],0)</f>
        <v>0</v>
      </c>
      <c r="BQ433" s="5">
        <f ca="1">IF(Table2[[#This Row],[field of work]]="agriculture",Table2[[#This Row],[income]],0)</f>
        <v>0</v>
      </c>
      <c r="BR433" s="5">
        <f ca="1">IF(Table2[[#This Row],[field of work]]="contruction",Table2[[#This Row],[income]],0)</f>
        <v>0</v>
      </c>
      <c r="BS433" s="6">
        <f ca="1">IF(Table2[[#This Row],[field of work]]="genral work",Table2[[#This Row],[income]],0)</f>
        <v>0</v>
      </c>
      <c r="BU433" s="4">
        <f ca="1">IF(Table2[[#This Row],[value of debts]]&gt;Table2[[#This Row],[income]],1,0)</f>
        <v>1</v>
      </c>
      <c r="BV433" s="6"/>
      <c r="BX433" s="4">
        <f ca="1">IF(Table2[[#This Row],[Net worth of person]]&gt;$BY$6,Table2[[#This Row],[age]],0)</f>
        <v>0</v>
      </c>
      <c r="BY433" s="6"/>
    </row>
    <row r="434" spans="2:77" x14ac:dyDescent="0.3">
      <c r="B434">
        <f t="shared" ca="1" si="147"/>
        <v>1</v>
      </c>
      <c r="C434" t="str">
        <f t="shared" ca="1" si="146"/>
        <v>men</v>
      </c>
      <c r="D434">
        <f t="shared" ca="1" si="148"/>
        <v>32</v>
      </c>
      <c r="E434">
        <f t="shared" ca="1" si="149"/>
        <v>2</v>
      </c>
      <c r="F434" t="str">
        <f t="shared" ca="1" si="150"/>
        <v>IT</v>
      </c>
      <c r="G434">
        <f t="shared" ca="1" si="151"/>
        <v>3</v>
      </c>
      <c r="H434">
        <f t="shared" ca="1" si="152"/>
        <v>0</v>
      </c>
      <c r="I434">
        <f t="shared" ca="1" si="153"/>
        <v>1</v>
      </c>
      <c r="J434">
        <f t="shared" ca="1" si="154"/>
        <v>1</v>
      </c>
      <c r="K434">
        <f t="shared" ca="1" si="155"/>
        <v>35289</v>
      </c>
      <c r="L434">
        <f t="shared" ca="1" si="156"/>
        <v>12</v>
      </c>
      <c r="M434" t="str">
        <f t="shared" ca="1" si="157"/>
        <v>Area 12</v>
      </c>
      <c r="N434">
        <f t="shared" ca="1" si="162"/>
        <v>211734</v>
      </c>
      <c r="O434">
        <f t="shared" ca="1" si="158"/>
        <v>135310.34005252898</v>
      </c>
      <c r="P434">
        <f t="shared" ca="1" si="163"/>
        <v>9038.8390616087436</v>
      </c>
      <c r="Q434">
        <f t="shared" ca="1" si="159"/>
        <v>807</v>
      </c>
      <c r="R434">
        <f t="shared" ca="1" si="164"/>
        <v>59013.391895001769</v>
      </c>
      <c r="S434">
        <f t="shared" ca="1" si="165"/>
        <v>34776.199903953355</v>
      </c>
      <c r="T434">
        <f t="shared" ca="1" si="166"/>
        <v>255549.0389655621</v>
      </c>
      <c r="U434">
        <f t="shared" ca="1" si="167"/>
        <v>195130.73194753076</v>
      </c>
      <c r="V434">
        <f t="shared" ca="1" si="168"/>
        <v>60418.307018031337</v>
      </c>
      <c r="X434" s="4">
        <f ca="1">IF(Table2[[#This Row],[Gnder]]="men",1,0)</f>
        <v>1</v>
      </c>
      <c r="Y434" s="5">
        <f ca="1">IF(Table2[[#This Row],[Gnder]]="women",1,0)</f>
        <v>0</v>
      </c>
      <c r="Z434" s="5"/>
      <c r="AA434" s="6"/>
      <c r="AB434" s="5"/>
      <c r="AC434" s="4">
        <f ca="1">IF(Table2[[#This Row],[field of work]]="teaching",1,0)</f>
        <v>0</v>
      </c>
      <c r="AD434" s="5">
        <f ca="1">IF(Table2[[#This Row],[field of work]]="health",1,0)</f>
        <v>0</v>
      </c>
      <c r="AE434" s="5">
        <f ca="1">IF(Table2[[#This Row],[field of work]]="IT",1,0)</f>
        <v>1</v>
      </c>
      <c r="AF434" s="5">
        <f ca="1">IF(Table2[[#This Row],[field of work]]="agriculture",1,0)</f>
        <v>0</v>
      </c>
      <c r="AG434" s="5">
        <f ca="1">IF(Table2[[#This Row],[field of work]]="contruction",1,0)</f>
        <v>0</v>
      </c>
      <c r="AH434" s="5">
        <f ca="1">IF(Table2[[#This Row],[field of work]]="genral work",1,0)</f>
        <v>0</v>
      </c>
      <c r="AI434" s="5"/>
      <c r="AJ434" s="5"/>
      <c r="AK434" s="5"/>
      <c r="AL434" s="5"/>
      <c r="AM434" s="5"/>
      <c r="AN434" s="6"/>
      <c r="AP434" s="16">
        <f t="shared" ca="1" si="160"/>
        <v>9038.8390616087436</v>
      </c>
      <c r="AQ434" s="6"/>
      <c r="AR434" s="4">
        <f ca="1">IF(Table2[[#This Row],[Value of a person]]&gt;$AS$6,1,0)</f>
        <v>1</v>
      </c>
      <c r="AS434" s="5"/>
      <c r="AT434" s="5"/>
      <c r="AU434" s="6"/>
      <c r="AV434" s="23">
        <f ca="1">Table2[[#This Row],[Mortage left]]/Table2[[#This Row],[Value of house]]</f>
        <v>0.6390581581254261</v>
      </c>
      <c r="AW434" s="5">
        <f t="shared" ca="1" si="161"/>
        <v>0</v>
      </c>
      <c r="AX434" s="5"/>
      <c r="AY434" s="5"/>
      <c r="AZ434" s="4">
        <f ca="1">IF(Table2[[#This Row],[Area ]]="Area 1",Table2[[#This Row],[income]],0)</f>
        <v>0</v>
      </c>
      <c r="BA434" s="5">
        <f ca="1">IF(Table2[[#This Row],[Area ]]="Area 2",Table2[[#This Row],[income]],0)</f>
        <v>0</v>
      </c>
      <c r="BB434" s="5">
        <f ca="1">IF(Table2[[#This Row],[Area ]]="Area 3",Table2[[#This Row],[income]],0)</f>
        <v>0</v>
      </c>
      <c r="BC434" s="5">
        <f ca="1">IF(Table2[[#This Row],[Area ]]="Area 4",Table2[[#This Row],[income]],0)</f>
        <v>0</v>
      </c>
      <c r="BD434" s="5">
        <f ca="1">IF(Table2[[#This Row],[Area ]]="Area 5",Table2[[#This Row],[income]],0)</f>
        <v>0</v>
      </c>
      <c r="BE434" s="5">
        <f ca="1">IF(Table2[[#This Row],[Area ]]="Area 6",Table2[[#This Row],[income]],0)</f>
        <v>0</v>
      </c>
      <c r="BF434" s="5">
        <f ca="1">IF(Table2[[#This Row],[Area ]]="Area 7",Table2[[#This Row],[income]],0)</f>
        <v>0</v>
      </c>
      <c r="BG434" s="5">
        <f ca="1">IF(Table2[[#This Row],[Area ]]="Area 8",Table2[[#This Row],[income]],0)</f>
        <v>0</v>
      </c>
      <c r="BH434" s="5">
        <f ca="1">IF(Table2[[#This Row],[Area ]]="Area 9",Table2[[#This Row],[income]],0)</f>
        <v>0</v>
      </c>
      <c r="BI434" s="5">
        <f ca="1">IF(Table2[[#This Row],[Area ]]="Area 10",Table2[[#This Row],[income]],0)</f>
        <v>0</v>
      </c>
      <c r="BJ434" s="5">
        <f ca="1">IF(Table2[[#This Row],[Area ]]="Area 6",Table2[[#This Row],[income]],0)</f>
        <v>0</v>
      </c>
      <c r="BK434" s="5">
        <f ca="1">IF(Table2[[#This Row],[Area ]]="Area 12",Table2[[#This Row],[income]],0)</f>
        <v>35289</v>
      </c>
      <c r="BL434" s="5">
        <f ca="1">IF(Table2[[#This Row],[Area ]]="Area 13",Table2[[#This Row],[income]],0)</f>
        <v>0</v>
      </c>
      <c r="BM434" s="6">
        <f ca="1">IF(Table2[[#This Row],[Area ]]="Area 14",Table2[[#This Row],[income]],0)</f>
        <v>0</v>
      </c>
      <c r="BN434" s="4">
        <f ca="1">IF(Table2[[#This Row],[field of work]]="teaching",Table2[[#This Row],[income]],0)</f>
        <v>0</v>
      </c>
      <c r="BO434" s="5">
        <f ca="1">IF(Table2[[#This Row],[field of work]]="health",Table2[[#This Row],[income]],0)</f>
        <v>0</v>
      </c>
      <c r="BP434" s="5">
        <f ca="1">IF(Table2[[#This Row],[field of work]]="IT",Table2[[#This Row],[income]],0)</f>
        <v>35289</v>
      </c>
      <c r="BQ434" s="5">
        <f ca="1">IF(Table2[[#This Row],[field of work]]="agriculture",Table2[[#This Row],[income]],0)</f>
        <v>0</v>
      </c>
      <c r="BR434" s="5">
        <f ca="1">IF(Table2[[#This Row],[field of work]]="contruction",Table2[[#This Row],[income]],0)</f>
        <v>0</v>
      </c>
      <c r="BS434" s="6">
        <f ca="1">IF(Table2[[#This Row],[field of work]]="genral work",Table2[[#This Row],[income]],0)</f>
        <v>0</v>
      </c>
      <c r="BU434" s="4">
        <f ca="1">IF(Table2[[#This Row],[value of debts]]&gt;Table2[[#This Row],[income]],1,0)</f>
        <v>1</v>
      </c>
      <c r="BV434" s="6"/>
      <c r="BX434" s="4">
        <f ca="1">IF(Table2[[#This Row],[Net worth of person]]&gt;$BY$6,Table2[[#This Row],[age]],0)</f>
        <v>0</v>
      </c>
      <c r="BY434" s="6"/>
    </row>
    <row r="435" spans="2:77" x14ac:dyDescent="0.3">
      <c r="B435">
        <f t="shared" ca="1" si="147"/>
        <v>1</v>
      </c>
      <c r="C435" t="str">
        <f t="shared" ca="1" si="146"/>
        <v>men</v>
      </c>
      <c r="D435">
        <f t="shared" ca="1" si="148"/>
        <v>41</v>
      </c>
      <c r="E435">
        <f t="shared" ca="1" si="149"/>
        <v>4</v>
      </c>
      <c r="F435" t="str">
        <f t="shared" ca="1" si="150"/>
        <v>genral work</v>
      </c>
      <c r="G435">
        <f t="shared" ca="1" si="151"/>
        <v>3</v>
      </c>
      <c r="H435">
        <f t="shared" ca="1" si="152"/>
        <v>0</v>
      </c>
      <c r="I435">
        <f t="shared" ca="1" si="153"/>
        <v>2</v>
      </c>
      <c r="J435">
        <f t="shared" ca="1" si="154"/>
        <v>2</v>
      </c>
      <c r="K435">
        <f t="shared" ca="1" si="155"/>
        <v>50410</v>
      </c>
      <c r="L435">
        <f t="shared" ca="1" si="156"/>
        <v>11</v>
      </c>
      <c r="M435" t="str">
        <f t="shared" ca="1" si="157"/>
        <v>Area 11</v>
      </c>
      <c r="N435">
        <f t="shared" ca="1" si="162"/>
        <v>302460</v>
      </c>
      <c r="O435">
        <f t="shared" ca="1" si="158"/>
        <v>192256.55735979724</v>
      </c>
      <c r="P435">
        <f t="shared" ca="1" si="163"/>
        <v>85824.757822471962</v>
      </c>
      <c r="Q435">
        <f t="shared" ca="1" si="159"/>
        <v>40366</v>
      </c>
      <c r="R435">
        <f t="shared" ca="1" si="164"/>
        <v>41342.667936789163</v>
      </c>
      <c r="S435">
        <f t="shared" ca="1" si="165"/>
        <v>39767.152488766558</v>
      </c>
      <c r="T435">
        <f t="shared" ca="1" si="166"/>
        <v>428051.91031123849</v>
      </c>
      <c r="U435">
        <f t="shared" ca="1" si="167"/>
        <v>273965.2252965864</v>
      </c>
      <c r="V435">
        <f t="shared" ca="1" si="168"/>
        <v>154086.68501465209</v>
      </c>
      <c r="X435" s="4">
        <f ca="1">IF(Table2[[#This Row],[Gnder]]="men",1,0)</f>
        <v>1</v>
      </c>
      <c r="Y435" s="5">
        <f ca="1">IF(Table2[[#This Row],[Gnder]]="women",1,0)</f>
        <v>0</v>
      </c>
      <c r="Z435" s="5"/>
      <c r="AA435" s="6"/>
      <c r="AB435" s="5"/>
      <c r="AC435" s="4">
        <f ca="1">IF(Table2[[#This Row],[field of work]]="teaching",1,0)</f>
        <v>0</v>
      </c>
      <c r="AD435" s="5">
        <f ca="1">IF(Table2[[#This Row],[field of work]]="health",1,0)</f>
        <v>0</v>
      </c>
      <c r="AE435" s="5">
        <f ca="1">IF(Table2[[#This Row],[field of work]]="IT",1,0)</f>
        <v>0</v>
      </c>
      <c r="AF435" s="5">
        <f ca="1">IF(Table2[[#This Row],[field of work]]="agriculture",1,0)</f>
        <v>0</v>
      </c>
      <c r="AG435" s="5">
        <f ca="1">IF(Table2[[#This Row],[field of work]]="contruction",1,0)</f>
        <v>0</v>
      </c>
      <c r="AH435" s="5">
        <f ca="1">IF(Table2[[#This Row],[field of work]]="genral work",1,0)</f>
        <v>1</v>
      </c>
      <c r="AI435" s="5"/>
      <c r="AJ435" s="5"/>
      <c r="AK435" s="5"/>
      <c r="AL435" s="5"/>
      <c r="AM435" s="5"/>
      <c r="AN435" s="6"/>
      <c r="AP435" s="16">
        <f t="shared" ca="1" si="160"/>
        <v>42912.378911235981</v>
      </c>
      <c r="AQ435" s="6"/>
      <c r="AR435" s="4">
        <f ca="1">IF(Table2[[#This Row],[Value of a person]]&gt;$AS$6,1,0)</f>
        <v>1</v>
      </c>
      <c r="AS435" s="5"/>
      <c r="AT435" s="5"/>
      <c r="AU435" s="6"/>
      <c r="AV435" s="23">
        <f ca="1">Table2[[#This Row],[Mortage left]]/Table2[[#This Row],[Value of house]]</f>
        <v>0.63564291926138083</v>
      </c>
      <c r="AW435" s="5">
        <f t="shared" ca="1" si="161"/>
        <v>0</v>
      </c>
      <c r="AX435" s="5"/>
      <c r="AY435" s="5"/>
      <c r="AZ435" s="4">
        <f ca="1">IF(Table2[[#This Row],[Area ]]="Area 1",Table2[[#This Row],[income]],0)</f>
        <v>0</v>
      </c>
      <c r="BA435" s="5">
        <f ca="1">IF(Table2[[#This Row],[Area ]]="Area 2",Table2[[#This Row],[income]],0)</f>
        <v>0</v>
      </c>
      <c r="BB435" s="5">
        <f ca="1">IF(Table2[[#This Row],[Area ]]="Area 3",Table2[[#This Row],[income]],0)</f>
        <v>0</v>
      </c>
      <c r="BC435" s="5">
        <f ca="1">IF(Table2[[#This Row],[Area ]]="Area 4",Table2[[#This Row],[income]],0)</f>
        <v>0</v>
      </c>
      <c r="BD435" s="5">
        <f ca="1">IF(Table2[[#This Row],[Area ]]="Area 5",Table2[[#This Row],[income]],0)</f>
        <v>0</v>
      </c>
      <c r="BE435" s="5">
        <f ca="1">IF(Table2[[#This Row],[Area ]]="Area 6",Table2[[#This Row],[income]],0)</f>
        <v>0</v>
      </c>
      <c r="BF435" s="5">
        <f ca="1">IF(Table2[[#This Row],[Area ]]="Area 7",Table2[[#This Row],[income]],0)</f>
        <v>0</v>
      </c>
      <c r="BG435" s="5">
        <f ca="1">IF(Table2[[#This Row],[Area ]]="Area 8",Table2[[#This Row],[income]],0)</f>
        <v>0</v>
      </c>
      <c r="BH435" s="5">
        <f ca="1">IF(Table2[[#This Row],[Area ]]="Area 9",Table2[[#This Row],[income]],0)</f>
        <v>0</v>
      </c>
      <c r="BI435" s="5">
        <f ca="1">IF(Table2[[#This Row],[Area ]]="Area 10",Table2[[#This Row],[income]],0)</f>
        <v>0</v>
      </c>
      <c r="BJ435" s="5">
        <f ca="1">IF(Table2[[#This Row],[Area ]]="Area 6",Table2[[#This Row],[income]],0)</f>
        <v>0</v>
      </c>
      <c r="BK435" s="5">
        <f ca="1">IF(Table2[[#This Row],[Area ]]="Area 12",Table2[[#This Row],[income]],0)</f>
        <v>0</v>
      </c>
      <c r="BL435" s="5">
        <f ca="1">IF(Table2[[#This Row],[Area ]]="Area 13",Table2[[#This Row],[income]],0)</f>
        <v>0</v>
      </c>
      <c r="BM435" s="6">
        <f ca="1">IF(Table2[[#This Row],[Area ]]="Area 14",Table2[[#This Row],[income]],0)</f>
        <v>0</v>
      </c>
      <c r="BN435" s="4">
        <f ca="1">IF(Table2[[#This Row],[field of work]]="teaching",Table2[[#This Row],[income]],0)</f>
        <v>0</v>
      </c>
      <c r="BO435" s="5">
        <f ca="1">IF(Table2[[#This Row],[field of work]]="health",Table2[[#This Row],[income]],0)</f>
        <v>0</v>
      </c>
      <c r="BP435" s="5">
        <f ca="1">IF(Table2[[#This Row],[field of work]]="IT",Table2[[#This Row],[income]],0)</f>
        <v>0</v>
      </c>
      <c r="BQ435" s="5">
        <f ca="1">IF(Table2[[#This Row],[field of work]]="agriculture",Table2[[#This Row],[income]],0)</f>
        <v>0</v>
      </c>
      <c r="BR435" s="5">
        <f ca="1">IF(Table2[[#This Row],[field of work]]="contruction",Table2[[#This Row],[income]],0)</f>
        <v>0</v>
      </c>
      <c r="BS435" s="6">
        <f ca="1">IF(Table2[[#This Row],[field of work]]="genral work",Table2[[#This Row],[income]],0)</f>
        <v>50410</v>
      </c>
      <c r="BU435" s="4">
        <f ca="1">IF(Table2[[#This Row],[value of debts]]&gt;Table2[[#This Row],[income]],1,0)</f>
        <v>1</v>
      </c>
      <c r="BV435" s="6"/>
      <c r="BX435" s="4">
        <f ca="1">IF(Table2[[#This Row],[Net worth of person]]&gt;$BY$6,Table2[[#This Row],[age]],0)</f>
        <v>41</v>
      </c>
      <c r="BY435" s="6"/>
    </row>
    <row r="436" spans="2:77" x14ac:dyDescent="0.3">
      <c r="B436">
        <f t="shared" ca="1" si="147"/>
        <v>2</v>
      </c>
      <c r="C436" t="str">
        <f t="shared" ca="1" si="146"/>
        <v>women</v>
      </c>
      <c r="D436">
        <f t="shared" ca="1" si="148"/>
        <v>34</v>
      </c>
      <c r="E436">
        <f t="shared" ca="1" si="149"/>
        <v>3</v>
      </c>
      <c r="F436" t="str">
        <f t="shared" ca="1" si="150"/>
        <v>teaching</v>
      </c>
      <c r="G436">
        <f t="shared" ca="1" si="151"/>
        <v>1</v>
      </c>
      <c r="H436">
        <f t="shared" ca="1" si="152"/>
        <v>0</v>
      </c>
      <c r="I436">
        <f t="shared" ca="1" si="153"/>
        <v>3</v>
      </c>
      <c r="J436">
        <f t="shared" ca="1" si="154"/>
        <v>3</v>
      </c>
      <c r="K436">
        <f t="shared" ca="1" si="155"/>
        <v>70511</v>
      </c>
      <c r="L436">
        <f t="shared" ca="1" si="156"/>
        <v>3</v>
      </c>
      <c r="M436" t="str">
        <f t="shared" ca="1" si="157"/>
        <v>Area 3</v>
      </c>
      <c r="N436">
        <f t="shared" ca="1" si="162"/>
        <v>352555</v>
      </c>
      <c r="O436">
        <f t="shared" ca="1" si="158"/>
        <v>286650.30486932432</v>
      </c>
      <c r="P436">
        <f t="shared" ca="1" si="163"/>
        <v>70812.286054584896</v>
      </c>
      <c r="Q436">
        <f t="shared" ca="1" si="159"/>
        <v>21863</v>
      </c>
      <c r="R436">
        <f t="shared" ca="1" si="164"/>
        <v>50384.911202475276</v>
      </c>
      <c r="S436">
        <f t="shared" ca="1" si="165"/>
        <v>88369.491949898249</v>
      </c>
      <c r="T436">
        <f t="shared" ca="1" si="166"/>
        <v>511736.77800448315</v>
      </c>
      <c r="U436">
        <f t="shared" ca="1" si="167"/>
        <v>358898.21607179957</v>
      </c>
      <c r="V436">
        <f t="shared" ca="1" si="168"/>
        <v>152838.56193268357</v>
      </c>
      <c r="X436" s="4">
        <f ca="1">IF(Table2[[#This Row],[Gnder]]="men",1,0)</f>
        <v>0</v>
      </c>
      <c r="Y436" s="5">
        <f ca="1">IF(Table2[[#This Row],[Gnder]]="women",1,0)</f>
        <v>1</v>
      </c>
      <c r="Z436" s="5"/>
      <c r="AA436" s="6"/>
      <c r="AB436" s="5"/>
      <c r="AC436" s="4">
        <f ca="1">IF(Table2[[#This Row],[field of work]]="teaching",1,0)</f>
        <v>1</v>
      </c>
      <c r="AD436" s="5">
        <f ca="1">IF(Table2[[#This Row],[field of work]]="health",1,0)</f>
        <v>0</v>
      </c>
      <c r="AE436" s="5">
        <f ca="1">IF(Table2[[#This Row],[field of work]]="IT",1,0)</f>
        <v>0</v>
      </c>
      <c r="AF436" s="5">
        <f ca="1">IF(Table2[[#This Row],[field of work]]="agriculture",1,0)</f>
        <v>0</v>
      </c>
      <c r="AG436" s="5">
        <f ca="1">IF(Table2[[#This Row],[field of work]]="contruction",1,0)</f>
        <v>0</v>
      </c>
      <c r="AH436" s="5">
        <f ca="1">IF(Table2[[#This Row],[field of work]]="genral work",1,0)</f>
        <v>0</v>
      </c>
      <c r="AI436" s="5"/>
      <c r="AJ436" s="5"/>
      <c r="AK436" s="5"/>
      <c r="AL436" s="5"/>
      <c r="AM436" s="5"/>
      <c r="AN436" s="6"/>
      <c r="AP436" s="16">
        <f t="shared" ca="1" si="160"/>
        <v>23604.0953515283</v>
      </c>
      <c r="AQ436" s="6"/>
      <c r="AR436" s="4">
        <f ca="1">IF(Table2[[#This Row],[Value of a person]]&gt;$AS$6,1,0)</f>
        <v>1</v>
      </c>
      <c r="AS436" s="5"/>
      <c r="AT436" s="5"/>
      <c r="AU436" s="6"/>
      <c r="AV436" s="23">
        <f ca="1">Table2[[#This Row],[Mortage left]]/Table2[[#This Row],[Value of house]]</f>
        <v>0.813065492956629</v>
      </c>
      <c r="AW436" s="5">
        <f t="shared" ca="1" si="161"/>
        <v>0</v>
      </c>
      <c r="AX436" s="5"/>
      <c r="AY436" s="5"/>
      <c r="AZ436" s="4">
        <f ca="1">IF(Table2[[#This Row],[Area ]]="Area 1",Table2[[#This Row],[income]],0)</f>
        <v>0</v>
      </c>
      <c r="BA436" s="5">
        <f ca="1">IF(Table2[[#This Row],[Area ]]="Area 2",Table2[[#This Row],[income]],0)</f>
        <v>0</v>
      </c>
      <c r="BB436" s="5">
        <f ca="1">IF(Table2[[#This Row],[Area ]]="Area 3",Table2[[#This Row],[income]],0)</f>
        <v>70511</v>
      </c>
      <c r="BC436" s="5">
        <f ca="1">IF(Table2[[#This Row],[Area ]]="Area 4",Table2[[#This Row],[income]],0)</f>
        <v>0</v>
      </c>
      <c r="BD436" s="5">
        <f ca="1">IF(Table2[[#This Row],[Area ]]="Area 5",Table2[[#This Row],[income]],0)</f>
        <v>0</v>
      </c>
      <c r="BE436" s="5">
        <f ca="1">IF(Table2[[#This Row],[Area ]]="Area 6",Table2[[#This Row],[income]],0)</f>
        <v>0</v>
      </c>
      <c r="BF436" s="5">
        <f ca="1">IF(Table2[[#This Row],[Area ]]="Area 7",Table2[[#This Row],[income]],0)</f>
        <v>0</v>
      </c>
      <c r="BG436" s="5">
        <f ca="1">IF(Table2[[#This Row],[Area ]]="Area 8",Table2[[#This Row],[income]],0)</f>
        <v>0</v>
      </c>
      <c r="BH436" s="5">
        <f ca="1">IF(Table2[[#This Row],[Area ]]="Area 9",Table2[[#This Row],[income]],0)</f>
        <v>0</v>
      </c>
      <c r="BI436" s="5">
        <f ca="1">IF(Table2[[#This Row],[Area ]]="Area 10",Table2[[#This Row],[income]],0)</f>
        <v>0</v>
      </c>
      <c r="BJ436" s="5">
        <f ca="1">IF(Table2[[#This Row],[Area ]]="Area 6",Table2[[#This Row],[income]],0)</f>
        <v>0</v>
      </c>
      <c r="BK436" s="5">
        <f ca="1">IF(Table2[[#This Row],[Area ]]="Area 12",Table2[[#This Row],[income]],0)</f>
        <v>0</v>
      </c>
      <c r="BL436" s="5">
        <f ca="1">IF(Table2[[#This Row],[Area ]]="Area 13",Table2[[#This Row],[income]],0)</f>
        <v>0</v>
      </c>
      <c r="BM436" s="6">
        <f ca="1">IF(Table2[[#This Row],[Area ]]="Area 14",Table2[[#This Row],[income]],0)</f>
        <v>0</v>
      </c>
      <c r="BN436" s="4">
        <f ca="1">IF(Table2[[#This Row],[field of work]]="teaching",Table2[[#This Row],[income]],0)</f>
        <v>70511</v>
      </c>
      <c r="BO436" s="5">
        <f ca="1">IF(Table2[[#This Row],[field of work]]="health",Table2[[#This Row],[income]],0)</f>
        <v>0</v>
      </c>
      <c r="BP436" s="5">
        <f ca="1">IF(Table2[[#This Row],[field of work]]="IT",Table2[[#This Row],[income]],0)</f>
        <v>0</v>
      </c>
      <c r="BQ436" s="5">
        <f ca="1">IF(Table2[[#This Row],[field of work]]="agriculture",Table2[[#This Row],[income]],0)</f>
        <v>0</v>
      </c>
      <c r="BR436" s="5">
        <f ca="1">IF(Table2[[#This Row],[field of work]]="contruction",Table2[[#This Row],[income]],0)</f>
        <v>0</v>
      </c>
      <c r="BS436" s="6">
        <f ca="1">IF(Table2[[#This Row],[field of work]]="genral work",Table2[[#This Row],[income]],0)</f>
        <v>0</v>
      </c>
      <c r="BU436" s="4">
        <f ca="1">IF(Table2[[#This Row],[value of debts]]&gt;Table2[[#This Row],[income]],1,0)</f>
        <v>1</v>
      </c>
      <c r="BV436" s="6"/>
      <c r="BX436" s="4">
        <f ca="1">IF(Table2[[#This Row],[Net worth of person]]&gt;$BY$6,Table2[[#This Row],[age]],0)</f>
        <v>34</v>
      </c>
      <c r="BY436" s="6"/>
    </row>
    <row r="437" spans="2:77" x14ac:dyDescent="0.3">
      <c r="B437">
        <f t="shared" ca="1" si="147"/>
        <v>1</v>
      </c>
      <c r="C437" t="str">
        <f t="shared" ca="1" si="146"/>
        <v>men</v>
      </c>
      <c r="D437">
        <f t="shared" ca="1" si="148"/>
        <v>34</v>
      </c>
      <c r="E437">
        <f t="shared" ca="1" si="149"/>
        <v>1</v>
      </c>
      <c r="F437" t="str">
        <f t="shared" ca="1" si="150"/>
        <v>health</v>
      </c>
      <c r="G437">
        <f t="shared" ca="1" si="151"/>
        <v>1</v>
      </c>
      <c r="H437">
        <f t="shared" ca="1" si="152"/>
        <v>0</v>
      </c>
      <c r="I437">
        <f t="shared" ca="1" si="153"/>
        <v>0</v>
      </c>
      <c r="J437">
        <f t="shared" ca="1" si="154"/>
        <v>2</v>
      </c>
      <c r="K437">
        <f t="shared" ca="1" si="155"/>
        <v>81626</v>
      </c>
      <c r="L437">
        <f t="shared" ca="1" si="156"/>
        <v>3</v>
      </c>
      <c r="M437" t="str">
        <f t="shared" ca="1" si="157"/>
        <v>Area 3</v>
      </c>
      <c r="N437">
        <f t="shared" ca="1" si="162"/>
        <v>244878</v>
      </c>
      <c r="O437">
        <f t="shared" ca="1" si="158"/>
        <v>219004.0382656116</v>
      </c>
      <c r="P437">
        <f t="shared" ca="1" si="163"/>
        <v>24950.97411150167</v>
      </c>
      <c r="Q437">
        <f t="shared" ca="1" si="159"/>
        <v>21268</v>
      </c>
      <c r="R437">
        <f t="shared" ca="1" si="164"/>
        <v>59832.137450652575</v>
      </c>
      <c r="S437">
        <f t="shared" ca="1" si="165"/>
        <v>6733.3550617778328</v>
      </c>
      <c r="T437">
        <f t="shared" ca="1" si="166"/>
        <v>276562.32917327946</v>
      </c>
      <c r="U437">
        <f t="shared" ca="1" si="167"/>
        <v>300104.17571626417</v>
      </c>
      <c r="V437">
        <f t="shared" ca="1" si="168"/>
        <v>-23541.846542984713</v>
      </c>
      <c r="X437" s="4">
        <f ca="1">IF(Table2[[#This Row],[Gnder]]="men",1,0)</f>
        <v>1</v>
      </c>
      <c r="Y437" s="5">
        <f ca="1">IF(Table2[[#This Row],[Gnder]]="women",1,0)</f>
        <v>0</v>
      </c>
      <c r="Z437" s="5"/>
      <c r="AA437" s="6"/>
      <c r="AB437" s="5"/>
      <c r="AC437" s="4">
        <f ca="1">IF(Table2[[#This Row],[field of work]]="teaching",1,0)</f>
        <v>0</v>
      </c>
      <c r="AD437" s="5">
        <f ca="1">IF(Table2[[#This Row],[field of work]]="health",1,0)</f>
        <v>1</v>
      </c>
      <c r="AE437" s="5">
        <f ca="1">IF(Table2[[#This Row],[field of work]]="IT",1,0)</f>
        <v>0</v>
      </c>
      <c r="AF437" s="5">
        <f ca="1">IF(Table2[[#This Row],[field of work]]="agriculture",1,0)</f>
        <v>0</v>
      </c>
      <c r="AG437" s="5">
        <f ca="1">IF(Table2[[#This Row],[field of work]]="contruction",1,0)</f>
        <v>0</v>
      </c>
      <c r="AH437" s="5">
        <f ca="1">IF(Table2[[#This Row],[field of work]]="genral work",1,0)</f>
        <v>0</v>
      </c>
      <c r="AI437" s="5"/>
      <c r="AJ437" s="5"/>
      <c r="AK437" s="5"/>
      <c r="AL437" s="5"/>
      <c r="AM437" s="5"/>
      <c r="AN437" s="6"/>
      <c r="AP437" s="16">
        <f t="shared" ca="1" si="160"/>
        <v>12475.487055750835</v>
      </c>
      <c r="AQ437" s="6"/>
      <c r="AR437" s="4">
        <f ca="1">IF(Table2[[#This Row],[Value of a person]]&gt;$AS$6,1,0)</f>
        <v>1</v>
      </c>
      <c r="AS437" s="5"/>
      <c r="AT437" s="5"/>
      <c r="AU437" s="6"/>
      <c r="AV437" s="23">
        <f ca="1">Table2[[#This Row],[Mortage left]]/Table2[[#This Row],[Value of house]]</f>
        <v>0.89433937824390752</v>
      </c>
      <c r="AW437" s="5">
        <f t="shared" ca="1" si="161"/>
        <v>0</v>
      </c>
      <c r="AX437" s="5"/>
      <c r="AY437" s="5"/>
      <c r="AZ437" s="4">
        <f ca="1">IF(Table2[[#This Row],[Area ]]="Area 1",Table2[[#This Row],[income]],0)</f>
        <v>0</v>
      </c>
      <c r="BA437" s="5">
        <f ca="1">IF(Table2[[#This Row],[Area ]]="Area 2",Table2[[#This Row],[income]],0)</f>
        <v>0</v>
      </c>
      <c r="BB437" s="5">
        <f ca="1">IF(Table2[[#This Row],[Area ]]="Area 3",Table2[[#This Row],[income]],0)</f>
        <v>81626</v>
      </c>
      <c r="BC437" s="5">
        <f ca="1">IF(Table2[[#This Row],[Area ]]="Area 4",Table2[[#This Row],[income]],0)</f>
        <v>0</v>
      </c>
      <c r="BD437" s="5">
        <f ca="1">IF(Table2[[#This Row],[Area ]]="Area 5",Table2[[#This Row],[income]],0)</f>
        <v>0</v>
      </c>
      <c r="BE437" s="5">
        <f ca="1">IF(Table2[[#This Row],[Area ]]="Area 6",Table2[[#This Row],[income]],0)</f>
        <v>0</v>
      </c>
      <c r="BF437" s="5">
        <f ca="1">IF(Table2[[#This Row],[Area ]]="Area 7",Table2[[#This Row],[income]],0)</f>
        <v>0</v>
      </c>
      <c r="BG437" s="5">
        <f ca="1">IF(Table2[[#This Row],[Area ]]="Area 8",Table2[[#This Row],[income]],0)</f>
        <v>0</v>
      </c>
      <c r="BH437" s="5">
        <f ca="1">IF(Table2[[#This Row],[Area ]]="Area 9",Table2[[#This Row],[income]],0)</f>
        <v>0</v>
      </c>
      <c r="BI437" s="5">
        <f ca="1">IF(Table2[[#This Row],[Area ]]="Area 10",Table2[[#This Row],[income]],0)</f>
        <v>0</v>
      </c>
      <c r="BJ437" s="5">
        <f ca="1">IF(Table2[[#This Row],[Area ]]="Area 6",Table2[[#This Row],[income]],0)</f>
        <v>0</v>
      </c>
      <c r="BK437" s="5">
        <f ca="1">IF(Table2[[#This Row],[Area ]]="Area 12",Table2[[#This Row],[income]],0)</f>
        <v>0</v>
      </c>
      <c r="BL437" s="5">
        <f ca="1">IF(Table2[[#This Row],[Area ]]="Area 13",Table2[[#This Row],[income]],0)</f>
        <v>0</v>
      </c>
      <c r="BM437" s="6">
        <f ca="1">IF(Table2[[#This Row],[Area ]]="Area 14",Table2[[#This Row],[income]],0)</f>
        <v>0</v>
      </c>
      <c r="BN437" s="4">
        <f ca="1">IF(Table2[[#This Row],[field of work]]="teaching",Table2[[#This Row],[income]],0)</f>
        <v>0</v>
      </c>
      <c r="BO437" s="5">
        <f ca="1">IF(Table2[[#This Row],[field of work]]="health",Table2[[#This Row],[income]],0)</f>
        <v>81626</v>
      </c>
      <c r="BP437" s="5">
        <f ca="1">IF(Table2[[#This Row],[field of work]]="IT",Table2[[#This Row],[income]],0)</f>
        <v>0</v>
      </c>
      <c r="BQ437" s="5">
        <f ca="1">IF(Table2[[#This Row],[field of work]]="agriculture",Table2[[#This Row],[income]],0)</f>
        <v>0</v>
      </c>
      <c r="BR437" s="5">
        <f ca="1">IF(Table2[[#This Row],[field of work]]="contruction",Table2[[#This Row],[income]],0)</f>
        <v>0</v>
      </c>
      <c r="BS437" s="6">
        <f ca="1">IF(Table2[[#This Row],[field of work]]="genral work",Table2[[#This Row],[income]],0)</f>
        <v>0</v>
      </c>
      <c r="BU437" s="4">
        <f ca="1">IF(Table2[[#This Row],[value of debts]]&gt;Table2[[#This Row],[income]],1,0)</f>
        <v>1</v>
      </c>
      <c r="BV437" s="6"/>
      <c r="BX437" s="4">
        <f ca="1">IF(Table2[[#This Row],[Net worth of person]]&gt;$BY$6,Table2[[#This Row],[age]],0)</f>
        <v>0</v>
      </c>
      <c r="BY437" s="6"/>
    </row>
    <row r="438" spans="2:77" x14ac:dyDescent="0.3">
      <c r="B438">
        <f t="shared" ca="1" si="147"/>
        <v>2</v>
      </c>
      <c r="C438" t="str">
        <f t="shared" ca="1" si="146"/>
        <v>women</v>
      </c>
      <c r="D438">
        <f t="shared" ca="1" si="148"/>
        <v>33</v>
      </c>
      <c r="E438">
        <f t="shared" ca="1" si="149"/>
        <v>1</v>
      </c>
      <c r="F438" t="str">
        <f t="shared" ca="1" si="150"/>
        <v>health</v>
      </c>
      <c r="G438">
        <f t="shared" ca="1" si="151"/>
        <v>3</v>
      </c>
      <c r="H438">
        <f t="shared" ca="1" si="152"/>
        <v>0</v>
      </c>
      <c r="I438">
        <f t="shared" ca="1" si="153"/>
        <v>3</v>
      </c>
      <c r="J438">
        <f t="shared" ca="1" si="154"/>
        <v>1</v>
      </c>
      <c r="K438">
        <f t="shared" ca="1" si="155"/>
        <v>75581</v>
      </c>
      <c r="L438">
        <f t="shared" ca="1" si="156"/>
        <v>3</v>
      </c>
      <c r="M438" t="str">
        <f t="shared" ca="1" si="157"/>
        <v>Area 3</v>
      </c>
      <c r="N438">
        <f t="shared" ca="1" si="162"/>
        <v>226743</v>
      </c>
      <c r="O438">
        <f t="shared" ca="1" si="158"/>
        <v>105699.42495355528</v>
      </c>
      <c r="P438">
        <f t="shared" ca="1" si="163"/>
        <v>68528.658262798854</v>
      </c>
      <c r="Q438">
        <f t="shared" ca="1" si="159"/>
        <v>901</v>
      </c>
      <c r="R438">
        <f t="shared" ca="1" si="164"/>
        <v>80975.149582160215</v>
      </c>
      <c r="S438">
        <f t="shared" ca="1" si="165"/>
        <v>18563.332740823258</v>
      </c>
      <c r="T438">
        <f t="shared" ca="1" si="166"/>
        <v>313834.99100362213</v>
      </c>
      <c r="U438">
        <f t="shared" ca="1" si="167"/>
        <v>187575.57453571551</v>
      </c>
      <c r="V438">
        <f t="shared" ca="1" si="168"/>
        <v>126259.41646790662</v>
      </c>
      <c r="X438" s="4">
        <f ca="1">IF(Table2[[#This Row],[Gnder]]="men",1,0)</f>
        <v>0</v>
      </c>
      <c r="Y438" s="5">
        <f ca="1">IF(Table2[[#This Row],[Gnder]]="women",1,0)</f>
        <v>1</v>
      </c>
      <c r="Z438" s="5"/>
      <c r="AA438" s="6"/>
      <c r="AB438" s="5"/>
      <c r="AC438" s="4">
        <f ca="1">IF(Table2[[#This Row],[field of work]]="teaching",1,0)</f>
        <v>0</v>
      </c>
      <c r="AD438" s="5">
        <f ca="1">IF(Table2[[#This Row],[field of work]]="health",1,0)</f>
        <v>1</v>
      </c>
      <c r="AE438" s="5">
        <f ca="1">IF(Table2[[#This Row],[field of work]]="IT",1,0)</f>
        <v>0</v>
      </c>
      <c r="AF438" s="5">
        <f ca="1">IF(Table2[[#This Row],[field of work]]="agriculture",1,0)</f>
        <v>0</v>
      </c>
      <c r="AG438" s="5">
        <f ca="1">IF(Table2[[#This Row],[field of work]]="contruction",1,0)</f>
        <v>0</v>
      </c>
      <c r="AH438" s="5">
        <f ca="1">IF(Table2[[#This Row],[field of work]]="genral work",1,0)</f>
        <v>0</v>
      </c>
      <c r="AI438" s="5"/>
      <c r="AJ438" s="5"/>
      <c r="AK438" s="5"/>
      <c r="AL438" s="5"/>
      <c r="AM438" s="5"/>
      <c r="AN438" s="6"/>
      <c r="AP438" s="16">
        <f t="shared" ca="1" si="160"/>
        <v>68528.658262798854</v>
      </c>
      <c r="AQ438" s="6"/>
      <c r="AR438" s="4">
        <f ca="1">IF(Table2[[#This Row],[Value of a person]]&gt;$AS$6,1,0)</f>
        <v>1</v>
      </c>
      <c r="AS438" s="5"/>
      <c r="AT438" s="5"/>
      <c r="AU438" s="6"/>
      <c r="AV438" s="23">
        <f ca="1">Table2[[#This Row],[Mortage left]]/Table2[[#This Row],[Value of house]]</f>
        <v>0.46616400485816667</v>
      </c>
      <c r="AW438" s="5">
        <f t="shared" ca="1" si="161"/>
        <v>0</v>
      </c>
      <c r="AX438" s="5"/>
      <c r="AY438" s="5"/>
      <c r="AZ438" s="4">
        <f ca="1">IF(Table2[[#This Row],[Area ]]="Area 1",Table2[[#This Row],[income]],0)</f>
        <v>0</v>
      </c>
      <c r="BA438" s="5">
        <f ca="1">IF(Table2[[#This Row],[Area ]]="Area 2",Table2[[#This Row],[income]],0)</f>
        <v>0</v>
      </c>
      <c r="BB438" s="5">
        <f ca="1">IF(Table2[[#This Row],[Area ]]="Area 3",Table2[[#This Row],[income]],0)</f>
        <v>75581</v>
      </c>
      <c r="BC438" s="5">
        <f ca="1">IF(Table2[[#This Row],[Area ]]="Area 4",Table2[[#This Row],[income]],0)</f>
        <v>0</v>
      </c>
      <c r="BD438" s="5">
        <f ca="1">IF(Table2[[#This Row],[Area ]]="Area 5",Table2[[#This Row],[income]],0)</f>
        <v>0</v>
      </c>
      <c r="BE438" s="5">
        <f ca="1">IF(Table2[[#This Row],[Area ]]="Area 6",Table2[[#This Row],[income]],0)</f>
        <v>0</v>
      </c>
      <c r="BF438" s="5">
        <f ca="1">IF(Table2[[#This Row],[Area ]]="Area 7",Table2[[#This Row],[income]],0)</f>
        <v>0</v>
      </c>
      <c r="BG438" s="5">
        <f ca="1">IF(Table2[[#This Row],[Area ]]="Area 8",Table2[[#This Row],[income]],0)</f>
        <v>0</v>
      </c>
      <c r="BH438" s="5">
        <f ca="1">IF(Table2[[#This Row],[Area ]]="Area 9",Table2[[#This Row],[income]],0)</f>
        <v>0</v>
      </c>
      <c r="BI438" s="5">
        <f ca="1">IF(Table2[[#This Row],[Area ]]="Area 10",Table2[[#This Row],[income]],0)</f>
        <v>0</v>
      </c>
      <c r="BJ438" s="5">
        <f ca="1">IF(Table2[[#This Row],[Area ]]="Area 6",Table2[[#This Row],[income]],0)</f>
        <v>0</v>
      </c>
      <c r="BK438" s="5">
        <f ca="1">IF(Table2[[#This Row],[Area ]]="Area 12",Table2[[#This Row],[income]],0)</f>
        <v>0</v>
      </c>
      <c r="BL438" s="5">
        <f ca="1">IF(Table2[[#This Row],[Area ]]="Area 13",Table2[[#This Row],[income]],0)</f>
        <v>0</v>
      </c>
      <c r="BM438" s="6">
        <f ca="1">IF(Table2[[#This Row],[Area ]]="Area 14",Table2[[#This Row],[income]],0)</f>
        <v>0</v>
      </c>
      <c r="BN438" s="4">
        <f ca="1">IF(Table2[[#This Row],[field of work]]="teaching",Table2[[#This Row],[income]],0)</f>
        <v>0</v>
      </c>
      <c r="BO438" s="5">
        <f ca="1">IF(Table2[[#This Row],[field of work]]="health",Table2[[#This Row],[income]],0)</f>
        <v>75581</v>
      </c>
      <c r="BP438" s="5">
        <f ca="1">IF(Table2[[#This Row],[field of work]]="IT",Table2[[#This Row],[income]],0)</f>
        <v>0</v>
      </c>
      <c r="BQ438" s="5">
        <f ca="1">IF(Table2[[#This Row],[field of work]]="agriculture",Table2[[#This Row],[income]],0)</f>
        <v>0</v>
      </c>
      <c r="BR438" s="5">
        <f ca="1">IF(Table2[[#This Row],[field of work]]="contruction",Table2[[#This Row],[income]],0)</f>
        <v>0</v>
      </c>
      <c r="BS438" s="6">
        <f ca="1">IF(Table2[[#This Row],[field of work]]="genral work",Table2[[#This Row],[income]],0)</f>
        <v>0</v>
      </c>
      <c r="BU438" s="4">
        <f ca="1">IF(Table2[[#This Row],[value of debts]]&gt;Table2[[#This Row],[income]],1,0)</f>
        <v>1</v>
      </c>
      <c r="BV438" s="6"/>
      <c r="BX438" s="4">
        <f ca="1">IF(Table2[[#This Row],[Net worth of person]]&gt;$BY$6,Table2[[#This Row],[age]],0)</f>
        <v>33</v>
      </c>
      <c r="BY438" s="6"/>
    </row>
    <row r="439" spans="2:77" x14ac:dyDescent="0.3">
      <c r="B439">
        <f t="shared" ca="1" si="147"/>
        <v>2</v>
      </c>
      <c r="C439" t="str">
        <f t="shared" ca="1" si="146"/>
        <v>women</v>
      </c>
      <c r="D439">
        <f t="shared" ca="1" si="148"/>
        <v>43</v>
      </c>
      <c r="E439">
        <f t="shared" ca="1" si="149"/>
        <v>3</v>
      </c>
      <c r="F439" t="str">
        <f t="shared" ca="1" si="150"/>
        <v>teaching</v>
      </c>
      <c r="G439">
        <f t="shared" ca="1" si="151"/>
        <v>1</v>
      </c>
      <c r="H439">
        <f t="shared" ca="1" si="152"/>
        <v>0</v>
      </c>
      <c r="I439">
        <f t="shared" ca="1" si="153"/>
        <v>0</v>
      </c>
      <c r="J439">
        <f t="shared" ca="1" si="154"/>
        <v>2</v>
      </c>
      <c r="K439">
        <f t="shared" ca="1" si="155"/>
        <v>27417</v>
      </c>
      <c r="L439">
        <f t="shared" ca="1" si="156"/>
        <v>11</v>
      </c>
      <c r="M439" t="str">
        <f t="shared" ca="1" si="157"/>
        <v>Area 11</v>
      </c>
      <c r="N439">
        <f t="shared" ca="1" si="162"/>
        <v>137085</v>
      </c>
      <c r="O439">
        <f t="shared" ca="1" si="158"/>
        <v>87760.12777766108</v>
      </c>
      <c r="P439">
        <f t="shared" ca="1" si="163"/>
        <v>14319.639843461226</v>
      </c>
      <c r="Q439">
        <f t="shared" ca="1" si="159"/>
        <v>8575</v>
      </c>
      <c r="R439">
        <f t="shared" ca="1" si="164"/>
        <v>871.5058124455785</v>
      </c>
      <c r="S439">
        <f t="shared" ca="1" si="165"/>
        <v>2151.852842862686</v>
      </c>
      <c r="T439">
        <f t="shared" ca="1" si="166"/>
        <v>153556.49268632391</v>
      </c>
      <c r="U439">
        <f t="shared" ca="1" si="167"/>
        <v>97206.633590106663</v>
      </c>
      <c r="V439">
        <f t="shared" ca="1" si="168"/>
        <v>56349.859096217246</v>
      </c>
      <c r="X439" s="4">
        <f ca="1">IF(Table2[[#This Row],[Gnder]]="men",1,0)</f>
        <v>0</v>
      </c>
      <c r="Y439" s="5">
        <f ca="1">IF(Table2[[#This Row],[Gnder]]="women",1,0)</f>
        <v>1</v>
      </c>
      <c r="Z439" s="5"/>
      <c r="AA439" s="6"/>
      <c r="AB439" s="5"/>
      <c r="AC439" s="4">
        <f ca="1">IF(Table2[[#This Row],[field of work]]="teaching",1,0)</f>
        <v>1</v>
      </c>
      <c r="AD439" s="5">
        <f ca="1">IF(Table2[[#This Row],[field of work]]="health",1,0)</f>
        <v>0</v>
      </c>
      <c r="AE439" s="5">
        <f ca="1">IF(Table2[[#This Row],[field of work]]="IT",1,0)</f>
        <v>0</v>
      </c>
      <c r="AF439" s="5">
        <f ca="1">IF(Table2[[#This Row],[field of work]]="agriculture",1,0)</f>
        <v>0</v>
      </c>
      <c r="AG439" s="5">
        <f ca="1">IF(Table2[[#This Row],[field of work]]="contruction",1,0)</f>
        <v>0</v>
      </c>
      <c r="AH439" s="5">
        <f ca="1">IF(Table2[[#This Row],[field of work]]="genral work",1,0)</f>
        <v>0</v>
      </c>
      <c r="AI439" s="5"/>
      <c r="AJ439" s="5"/>
      <c r="AK439" s="5"/>
      <c r="AL439" s="5"/>
      <c r="AM439" s="5"/>
      <c r="AN439" s="6"/>
      <c r="AP439" s="16">
        <f t="shared" ca="1" si="160"/>
        <v>7159.8199217306128</v>
      </c>
      <c r="AQ439" s="6"/>
      <c r="AR439" s="4">
        <f ca="1">IF(Table2[[#This Row],[Value of a person]]&gt;$AS$6,1,0)</f>
        <v>1</v>
      </c>
      <c r="AS439" s="5"/>
      <c r="AT439" s="5"/>
      <c r="AU439" s="6"/>
      <c r="AV439" s="23">
        <f ca="1">Table2[[#This Row],[Mortage left]]/Table2[[#This Row],[Value of house]]</f>
        <v>0.6401876775552473</v>
      </c>
      <c r="AW439" s="5">
        <f t="shared" ca="1" si="161"/>
        <v>0</v>
      </c>
      <c r="AX439" s="5"/>
      <c r="AY439" s="5"/>
      <c r="AZ439" s="4">
        <f ca="1">IF(Table2[[#This Row],[Area ]]="Area 1",Table2[[#This Row],[income]],0)</f>
        <v>0</v>
      </c>
      <c r="BA439" s="5">
        <f ca="1">IF(Table2[[#This Row],[Area ]]="Area 2",Table2[[#This Row],[income]],0)</f>
        <v>0</v>
      </c>
      <c r="BB439" s="5">
        <f ca="1">IF(Table2[[#This Row],[Area ]]="Area 3",Table2[[#This Row],[income]],0)</f>
        <v>0</v>
      </c>
      <c r="BC439" s="5">
        <f ca="1">IF(Table2[[#This Row],[Area ]]="Area 4",Table2[[#This Row],[income]],0)</f>
        <v>0</v>
      </c>
      <c r="BD439" s="5">
        <f ca="1">IF(Table2[[#This Row],[Area ]]="Area 5",Table2[[#This Row],[income]],0)</f>
        <v>0</v>
      </c>
      <c r="BE439" s="5">
        <f ca="1">IF(Table2[[#This Row],[Area ]]="Area 6",Table2[[#This Row],[income]],0)</f>
        <v>0</v>
      </c>
      <c r="BF439" s="5">
        <f ca="1">IF(Table2[[#This Row],[Area ]]="Area 7",Table2[[#This Row],[income]],0)</f>
        <v>0</v>
      </c>
      <c r="BG439" s="5">
        <f ca="1">IF(Table2[[#This Row],[Area ]]="Area 8",Table2[[#This Row],[income]],0)</f>
        <v>0</v>
      </c>
      <c r="BH439" s="5">
        <f ca="1">IF(Table2[[#This Row],[Area ]]="Area 9",Table2[[#This Row],[income]],0)</f>
        <v>0</v>
      </c>
      <c r="BI439" s="5">
        <f ca="1">IF(Table2[[#This Row],[Area ]]="Area 10",Table2[[#This Row],[income]],0)</f>
        <v>0</v>
      </c>
      <c r="BJ439" s="5">
        <f ca="1">IF(Table2[[#This Row],[Area ]]="Area 6",Table2[[#This Row],[income]],0)</f>
        <v>0</v>
      </c>
      <c r="BK439" s="5">
        <f ca="1">IF(Table2[[#This Row],[Area ]]="Area 12",Table2[[#This Row],[income]],0)</f>
        <v>0</v>
      </c>
      <c r="BL439" s="5">
        <f ca="1">IF(Table2[[#This Row],[Area ]]="Area 13",Table2[[#This Row],[income]],0)</f>
        <v>0</v>
      </c>
      <c r="BM439" s="6">
        <f ca="1">IF(Table2[[#This Row],[Area ]]="Area 14",Table2[[#This Row],[income]],0)</f>
        <v>0</v>
      </c>
      <c r="BN439" s="4">
        <f ca="1">IF(Table2[[#This Row],[field of work]]="teaching",Table2[[#This Row],[income]],0)</f>
        <v>27417</v>
      </c>
      <c r="BO439" s="5">
        <f ca="1">IF(Table2[[#This Row],[field of work]]="health",Table2[[#This Row],[income]],0)</f>
        <v>0</v>
      </c>
      <c r="BP439" s="5">
        <f ca="1">IF(Table2[[#This Row],[field of work]]="IT",Table2[[#This Row],[income]],0)</f>
        <v>0</v>
      </c>
      <c r="BQ439" s="5">
        <f ca="1">IF(Table2[[#This Row],[field of work]]="agriculture",Table2[[#This Row],[income]],0)</f>
        <v>0</v>
      </c>
      <c r="BR439" s="5">
        <f ca="1">IF(Table2[[#This Row],[field of work]]="contruction",Table2[[#This Row],[income]],0)</f>
        <v>0</v>
      </c>
      <c r="BS439" s="6">
        <f ca="1">IF(Table2[[#This Row],[field of work]]="genral work",Table2[[#This Row],[income]],0)</f>
        <v>0</v>
      </c>
      <c r="BU439" s="4">
        <f ca="1">IF(Table2[[#This Row],[value of debts]]&gt;Table2[[#This Row],[income]],1,0)</f>
        <v>1</v>
      </c>
      <c r="BV439" s="6"/>
      <c r="BX439" s="4">
        <f ca="1">IF(Table2[[#This Row],[Net worth of person]]&gt;$BY$6,Table2[[#This Row],[age]],0)</f>
        <v>0</v>
      </c>
      <c r="BY439" s="6"/>
    </row>
    <row r="440" spans="2:77" x14ac:dyDescent="0.3">
      <c r="B440">
        <f t="shared" ca="1" si="147"/>
        <v>1</v>
      </c>
      <c r="C440" t="str">
        <f t="shared" ca="1" si="146"/>
        <v>men</v>
      </c>
      <c r="D440">
        <f t="shared" ca="1" si="148"/>
        <v>28</v>
      </c>
      <c r="E440">
        <f t="shared" ca="1" si="149"/>
        <v>3</v>
      </c>
      <c r="F440" t="str">
        <f t="shared" ca="1" si="150"/>
        <v>teaching</v>
      </c>
      <c r="G440">
        <f t="shared" ca="1" si="151"/>
        <v>2</v>
      </c>
      <c r="H440">
        <f t="shared" ca="1" si="152"/>
        <v>0</v>
      </c>
      <c r="I440">
        <f t="shared" ca="1" si="153"/>
        <v>1</v>
      </c>
      <c r="J440">
        <f t="shared" ca="1" si="154"/>
        <v>1</v>
      </c>
      <c r="K440">
        <f t="shared" ca="1" si="155"/>
        <v>66771</v>
      </c>
      <c r="L440">
        <f t="shared" ca="1" si="156"/>
        <v>8</v>
      </c>
      <c r="M440" t="str">
        <f t="shared" ca="1" si="157"/>
        <v>Area 8</v>
      </c>
      <c r="N440">
        <f t="shared" ca="1" si="162"/>
        <v>400626</v>
      </c>
      <c r="O440">
        <f t="shared" ca="1" si="158"/>
        <v>298755.72666333005</v>
      </c>
      <c r="P440">
        <f t="shared" ca="1" si="163"/>
        <v>17962.94073623946</v>
      </c>
      <c r="Q440">
        <f t="shared" ca="1" si="159"/>
        <v>1837</v>
      </c>
      <c r="R440">
        <f t="shared" ca="1" si="164"/>
        <v>77103.727342257844</v>
      </c>
      <c r="S440">
        <f t="shared" ca="1" si="165"/>
        <v>31061.575544880761</v>
      </c>
      <c r="T440">
        <f t="shared" ca="1" si="166"/>
        <v>449650.51628112025</v>
      </c>
      <c r="U440">
        <f t="shared" ca="1" si="167"/>
        <v>377696.4540055879</v>
      </c>
      <c r="V440">
        <f t="shared" ca="1" si="168"/>
        <v>71954.062275532342</v>
      </c>
      <c r="X440" s="4">
        <f ca="1">IF(Table2[[#This Row],[Gnder]]="men",1,0)</f>
        <v>1</v>
      </c>
      <c r="Y440" s="5">
        <f ca="1">IF(Table2[[#This Row],[Gnder]]="women",1,0)</f>
        <v>0</v>
      </c>
      <c r="Z440" s="5"/>
      <c r="AA440" s="6"/>
      <c r="AB440" s="5"/>
      <c r="AC440" s="4">
        <f ca="1">IF(Table2[[#This Row],[field of work]]="teaching",1,0)</f>
        <v>1</v>
      </c>
      <c r="AD440" s="5">
        <f ca="1">IF(Table2[[#This Row],[field of work]]="health",1,0)</f>
        <v>0</v>
      </c>
      <c r="AE440" s="5">
        <f ca="1">IF(Table2[[#This Row],[field of work]]="IT",1,0)</f>
        <v>0</v>
      </c>
      <c r="AF440" s="5">
        <f ca="1">IF(Table2[[#This Row],[field of work]]="agriculture",1,0)</f>
        <v>0</v>
      </c>
      <c r="AG440" s="5">
        <f ca="1">IF(Table2[[#This Row],[field of work]]="contruction",1,0)</f>
        <v>0</v>
      </c>
      <c r="AH440" s="5">
        <f ca="1">IF(Table2[[#This Row],[field of work]]="genral work",1,0)</f>
        <v>0</v>
      </c>
      <c r="AI440" s="5"/>
      <c r="AJ440" s="5"/>
      <c r="AK440" s="5"/>
      <c r="AL440" s="5"/>
      <c r="AM440" s="5"/>
      <c r="AN440" s="6"/>
      <c r="AP440" s="16">
        <f t="shared" ca="1" si="160"/>
        <v>17962.94073623946</v>
      </c>
      <c r="AQ440" s="6"/>
      <c r="AR440" s="4">
        <f ca="1">IF(Table2[[#This Row],[Value of a person]]&gt;$AS$6,1,0)</f>
        <v>1</v>
      </c>
      <c r="AS440" s="5"/>
      <c r="AT440" s="5"/>
      <c r="AU440" s="6"/>
      <c r="AV440" s="23">
        <f ca="1">Table2[[#This Row],[Mortage left]]/Table2[[#This Row],[Value of house]]</f>
        <v>0.74572226131936037</v>
      </c>
      <c r="AW440" s="5">
        <f t="shared" ca="1" si="161"/>
        <v>0</v>
      </c>
      <c r="AX440" s="5"/>
      <c r="AY440" s="5"/>
      <c r="AZ440" s="4">
        <f ca="1">IF(Table2[[#This Row],[Area ]]="Area 1",Table2[[#This Row],[income]],0)</f>
        <v>0</v>
      </c>
      <c r="BA440" s="5">
        <f ca="1">IF(Table2[[#This Row],[Area ]]="Area 2",Table2[[#This Row],[income]],0)</f>
        <v>0</v>
      </c>
      <c r="BB440" s="5">
        <f ca="1">IF(Table2[[#This Row],[Area ]]="Area 3",Table2[[#This Row],[income]],0)</f>
        <v>0</v>
      </c>
      <c r="BC440" s="5">
        <f ca="1">IF(Table2[[#This Row],[Area ]]="Area 4",Table2[[#This Row],[income]],0)</f>
        <v>0</v>
      </c>
      <c r="BD440" s="5">
        <f ca="1">IF(Table2[[#This Row],[Area ]]="Area 5",Table2[[#This Row],[income]],0)</f>
        <v>0</v>
      </c>
      <c r="BE440" s="5">
        <f ca="1">IF(Table2[[#This Row],[Area ]]="Area 6",Table2[[#This Row],[income]],0)</f>
        <v>0</v>
      </c>
      <c r="BF440" s="5">
        <f ca="1">IF(Table2[[#This Row],[Area ]]="Area 7",Table2[[#This Row],[income]],0)</f>
        <v>0</v>
      </c>
      <c r="BG440" s="5">
        <f ca="1">IF(Table2[[#This Row],[Area ]]="Area 8",Table2[[#This Row],[income]],0)</f>
        <v>66771</v>
      </c>
      <c r="BH440" s="5">
        <f ca="1">IF(Table2[[#This Row],[Area ]]="Area 9",Table2[[#This Row],[income]],0)</f>
        <v>0</v>
      </c>
      <c r="BI440" s="5">
        <f ca="1">IF(Table2[[#This Row],[Area ]]="Area 10",Table2[[#This Row],[income]],0)</f>
        <v>0</v>
      </c>
      <c r="BJ440" s="5">
        <f ca="1">IF(Table2[[#This Row],[Area ]]="Area 6",Table2[[#This Row],[income]],0)</f>
        <v>0</v>
      </c>
      <c r="BK440" s="5">
        <f ca="1">IF(Table2[[#This Row],[Area ]]="Area 12",Table2[[#This Row],[income]],0)</f>
        <v>0</v>
      </c>
      <c r="BL440" s="5">
        <f ca="1">IF(Table2[[#This Row],[Area ]]="Area 13",Table2[[#This Row],[income]],0)</f>
        <v>0</v>
      </c>
      <c r="BM440" s="6">
        <f ca="1">IF(Table2[[#This Row],[Area ]]="Area 14",Table2[[#This Row],[income]],0)</f>
        <v>0</v>
      </c>
      <c r="BN440" s="4">
        <f ca="1">IF(Table2[[#This Row],[field of work]]="teaching",Table2[[#This Row],[income]],0)</f>
        <v>66771</v>
      </c>
      <c r="BO440" s="5">
        <f ca="1">IF(Table2[[#This Row],[field of work]]="health",Table2[[#This Row],[income]],0)</f>
        <v>0</v>
      </c>
      <c r="BP440" s="5">
        <f ca="1">IF(Table2[[#This Row],[field of work]]="IT",Table2[[#This Row],[income]],0)</f>
        <v>0</v>
      </c>
      <c r="BQ440" s="5">
        <f ca="1">IF(Table2[[#This Row],[field of work]]="agriculture",Table2[[#This Row],[income]],0)</f>
        <v>0</v>
      </c>
      <c r="BR440" s="5">
        <f ca="1">IF(Table2[[#This Row],[field of work]]="contruction",Table2[[#This Row],[income]],0)</f>
        <v>0</v>
      </c>
      <c r="BS440" s="6">
        <f ca="1">IF(Table2[[#This Row],[field of work]]="genral work",Table2[[#This Row],[income]],0)</f>
        <v>0</v>
      </c>
      <c r="BU440" s="4">
        <f ca="1">IF(Table2[[#This Row],[value of debts]]&gt;Table2[[#This Row],[income]],1,0)</f>
        <v>1</v>
      </c>
      <c r="BV440" s="6"/>
      <c r="BX440" s="4">
        <f ca="1">IF(Table2[[#This Row],[Net worth of person]]&gt;$BY$6,Table2[[#This Row],[age]],0)</f>
        <v>0</v>
      </c>
      <c r="BY440" s="6"/>
    </row>
    <row r="441" spans="2:77" x14ac:dyDescent="0.3">
      <c r="B441">
        <f t="shared" ca="1" si="147"/>
        <v>1</v>
      </c>
      <c r="C441" t="str">
        <f t="shared" ca="1" si="146"/>
        <v>men</v>
      </c>
      <c r="D441">
        <f t="shared" ca="1" si="148"/>
        <v>26</v>
      </c>
      <c r="E441">
        <f t="shared" ca="1" si="149"/>
        <v>5</v>
      </c>
      <c r="F441" t="str">
        <f t="shared" ca="1" si="150"/>
        <v>agriculture</v>
      </c>
      <c r="G441">
        <f t="shared" ca="1" si="151"/>
        <v>1</v>
      </c>
      <c r="H441">
        <f t="shared" ca="1" si="152"/>
        <v>0</v>
      </c>
      <c r="I441">
        <f t="shared" ca="1" si="153"/>
        <v>4</v>
      </c>
      <c r="J441">
        <f t="shared" ca="1" si="154"/>
        <v>1</v>
      </c>
      <c r="K441">
        <f t="shared" ca="1" si="155"/>
        <v>29931</v>
      </c>
      <c r="L441">
        <f t="shared" ca="1" si="156"/>
        <v>14</v>
      </c>
      <c r="M441" t="str">
        <f t="shared" ca="1" si="157"/>
        <v>Area 14</v>
      </c>
      <c r="N441">
        <f t="shared" ca="1" si="162"/>
        <v>89793</v>
      </c>
      <c r="O441">
        <f t="shared" ca="1" si="158"/>
        <v>23269.222622656194</v>
      </c>
      <c r="P441">
        <f t="shared" ca="1" si="163"/>
        <v>1853.3650120695108</v>
      </c>
      <c r="Q441">
        <f t="shared" ca="1" si="159"/>
        <v>202</v>
      </c>
      <c r="R441">
        <f t="shared" ca="1" si="164"/>
        <v>8307.6059032628164</v>
      </c>
      <c r="S441">
        <f t="shared" ca="1" si="165"/>
        <v>28971.215339505823</v>
      </c>
      <c r="T441">
        <f t="shared" ca="1" si="166"/>
        <v>120617.58035157534</v>
      </c>
      <c r="U441">
        <f t="shared" ca="1" si="167"/>
        <v>31778.828525919009</v>
      </c>
      <c r="V441">
        <f t="shared" ca="1" si="168"/>
        <v>88838.751825656334</v>
      </c>
      <c r="X441" s="4">
        <f ca="1">IF(Table2[[#This Row],[Gnder]]="men",1,0)</f>
        <v>1</v>
      </c>
      <c r="Y441" s="5">
        <f ca="1">IF(Table2[[#This Row],[Gnder]]="women",1,0)</f>
        <v>0</v>
      </c>
      <c r="Z441" s="5"/>
      <c r="AA441" s="6"/>
      <c r="AB441" s="5"/>
      <c r="AC441" s="4">
        <f ca="1">IF(Table2[[#This Row],[field of work]]="teaching",1,0)</f>
        <v>0</v>
      </c>
      <c r="AD441" s="5">
        <f ca="1">IF(Table2[[#This Row],[field of work]]="health",1,0)</f>
        <v>0</v>
      </c>
      <c r="AE441" s="5">
        <f ca="1">IF(Table2[[#This Row],[field of work]]="IT",1,0)</f>
        <v>0</v>
      </c>
      <c r="AF441" s="5">
        <f ca="1">IF(Table2[[#This Row],[field of work]]="agriculture",1,0)</f>
        <v>1</v>
      </c>
      <c r="AG441" s="5">
        <f ca="1">IF(Table2[[#This Row],[field of work]]="contruction",1,0)</f>
        <v>0</v>
      </c>
      <c r="AH441" s="5">
        <f ca="1">IF(Table2[[#This Row],[field of work]]="genral work",1,0)</f>
        <v>0</v>
      </c>
      <c r="AI441" s="5"/>
      <c r="AJ441" s="5"/>
      <c r="AK441" s="5"/>
      <c r="AL441" s="5"/>
      <c r="AM441" s="5"/>
      <c r="AN441" s="6"/>
      <c r="AP441" s="16">
        <f t="shared" ca="1" si="160"/>
        <v>1853.3650120695108</v>
      </c>
      <c r="AQ441" s="6"/>
      <c r="AR441" s="4">
        <f ca="1">IF(Table2[[#This Row],[Value of a person]]&gt;$AS$6,1,0)</f>
        <v>1</v>
      </c>
      <c r="AS441" s="5"/>
      <c r="AT441" s="5"/>
      <c r="AU441" s="6"/>
      <c r="AV441" s="23">
        <f ca="1">Table2[[#This Row],[Mortage left]]/Table2[[#This Row],[Value of house]]</f>
        <v>0.25914294680716976</v>
      </c>
      <c r="AW441" s="5">
        <f t="shared" ca="1" si="161"/>
        <v>1</v>
      </c>
      <c r="AX441" s="5"/>
      <c r="AY441" s="5"/>
      <c r="AZ441" s="4">
        <f ca="1">IF(Table2[[#This Row],[Area ]]="Area 1",Table2[[#This Row],[income]],0)</f>
        <v>0</v>
      </c>
      <c r="BA441" s="5">
        <f ca="1">IF(Table2[[#This Row],[Area ]]="Area 2",Table2[[#This Row],[income]],0)</f>
        <v>0</v>
      </c>
      <c r="BB441" s="5">
        <f ca="1">IF(Table2[[#This Row],[Area ]]="Area 3",Table2[[#This Row],[income]],0)</f>
        <v>0</v>
      </c>
      <c r="BC441" s="5">
        <f ca="1">IF(Table2[[#This Row],[Area ]]="Area 4",Table2[[#This Row],[income]],0)</f>
        <v>0</v>
      </c>
      <c r="BD441" s="5">
        <f ca="1">IF(Table2[[#This Row],[Area ]]="Area 5",Table2[[#This Row],[income]],0)</f>
        <v>0</v>
      </c>
      <c r="BE441" s="5">
        <f ca="1">IF(Table2[[#This Row],[Area ]]="Area 6",Table2[[#This Row],[income]],0)</f>
        <v>0</v>
      </c>
      <c r="BF441" s="5">
        <f ca="1">IF(Table2[[#This Row],[Area ]]="Area 7",Table2[[#This Row],[income]],0)</f>
        <v>0</v>
      </c>
      <c r="BG441" s="5">
        <f ca="1">IF(Table2[[#This Row],[Area ]]="Area 8",Table2[[#This Row],[income]],0)</f>
        <v>0</v>
      </c>
      <c r="BH441" s="5">
        <f ca="1">IF(Table2[[#This Row],[Area ]]="Area 9",Table2[[#This Row],[income]],0)</f>
        <v>0</v>
      </c>
      <c r="BI441" s="5">
        <f ca="1">IF(Table2[[#This Row],[Area ]]="Area 10",Table2[[#This Row],[income]],0)</f>
        <v>0</v>
      </c>
      <c r="BJ441" s="5">
        <f ca="1">IF(Table2[[#This Row],[Area ]]="Area 6",Table2[[#This Row],[income]],0)</f>
        <v>0</v>
      </c>
      <c r="BK441" s="5">
        <f ca="1">IF(Table2[[#This Row],[Area ]]="Area 12",Table2[[#This Row],[income]],0)</f>
        <v>0</v>
      </c>
      <c r="BL441" s="5">
        <f ca="1">IF(Table2[[#This Row],[Area ]]="Area 13",Table2[[#This Row],[income]],0)</f>
        <v>0</v>
      </c>
      <c r="BM441" s="6">
        <f ca="1">IF(Table2[[#This Row],[Area ]]="Area 14",Table2[[#This Row],[income]],0)</f>
        <v>29931</v>
      </c>
      <c r="BN441" s="4">
        <f ca="1">IF(Table2[[#This Row],[field of work]]="teaching",Table2[[#This Row],[income]],0)</f>
        <v>0</v>
      </c>
      <c r="BO441" s="5">
        <f ca="1">IF(Table2[[#This Row],[field of work]]="health",Table2[[#This Row],[income]],0)</f>
        <v>0</v>
      </c>
      <c r="BP441" s="5">
        <f ca="1">IF(Table2[[#This Row],[field of work]]="IT",Table2[[#This Row],[income]],0)</f>
        <v>0</v>
      </c>
      <c r="BQ441" s="5">
        <f ca="1">IF(Table2[[#This Row],[field of work]]="agriculture",Table2[[#This Row],[income]],0)</f>
        <v>29931</v>
      </c>
      <c r="BR441" s="5">
        <f ca="1">IF(Table2[[#This Row],[field of work]]="contruction",Table2[[#This Row],[income]],0)</f>
        <v>0</v>
      </c>
      <c r="BS441" s="6">
        <f ca="1">IF(Table2[[#This Row],[field of work]]="genral work",Table2[[#This Row],[income]],0)</f>
        <v>0</v>
      </c>
      <c r="BU441" s="4">
        <f ca="1">IF(Table2[[#This Row],[value of debts]]&gt;Table2[[#This Row],[income]],1,0)</f>
        <v>1</v>
      </c>
      <c r="BV441" s="6"/>
      <c r="BX441" s="4">
        <f ca="1">IF(Table2[[#This Row],[Net worth of person]]&gt;$BY$6,Table2[[#This Row],[age]],0)</f>
        <v>0</v>
      </c>
      <c r="BY441" s="6"/>
    </row>
    <row r="442" spans="2:77" x14ac:dyDescent="0.3">
      <c r="B442">
        <f t="shared" ca="1" si="147"/>
        <v>1</v>
      </c>
      <c r="C442" t="str">
        <f t="shared" ca="1" si="146"/>
        <v>men</v>
      </c>
      <c r="D442">
        <f t="shared" ca="1" si="148"/>
        <v>26</v>
      </c>
      <c r="E442">
        <f t="shared" ca="1" si="149"/>
        <v>3</v>
      </c>
      <c r="F442" t="str">
        <f t="shared" ca="1" si="150"/>
        <v>teaching</v>
      </c>
      <c r="G442">
        <f t="shared" ca="1" si="151"/>
        <v>1</v>
      </c>
      <c r="H442">
        <f t="shared" ca="1" si="152"/>
        <v>0</v>
      </c>
      <c r="I442">
        <f t="shared" ca="1" si="153"/>
        <v>4</v>
      </c>
      <c r="J442">
        <f t="shared" ca="1" si="154"/>
        <v>2</v>
      </c>
      <c r="K442">
        <f t="shared" ca="1" si="155"/>
        <v>66914</v>
      </c>
      <c r="L442">
        <f t="shared" ca="1" si="156"/>
        <v>5</v>
      </c>
      <c r="M442" t="str">
        <f t="shared" ca="1" si="157"/>
        <v>Area 5</v>
      </c>
      <c r="N442">
        <f t="shared" ca="1" si="162"/>
        <v>334570</v>
      </c>
      <c r="O442">
        <f t="shared" ca="1" si="158"/>
        <v>265343.86808263557</v>
      </c>
      <c r="P442">
        <f t="shared" ca="1" si="163"/>
        <v>30929.287399755431</v>
      </c>
      <c r="Q442">
        <f t="shared" ca="1" si="159"/>
        <v>29237</v>
      </c>
      <c r="R442">
        <f t="shared" ca="1" si="164"/>
        <v>127526.92901679648</v>
      </c>
      <c r="S442">
        <f t="shared" ca="1" si="165"/>
        <v>79086.373628547895</v>
      </c>
      <c r="T442">
        <f t="shared" ca="1" si="166"/>
        <v>444585.66102830332</v>
      </c>
      <c r="U442">
        <f t="shared" ca="1" si="167"/>
        <v>422107.79709943203</v>
      </c>
      <c r="V442">
        <f t="shared" ca="1" si="168"/>
        <v>22477.863928871287</v>
      </c>
      <c r="X442" s="4">
        <f ca="1">IF(Table2[[#This Row],[Gnder]]="men",1,0)</f>
        <v>1</v>
      </c>
      <c r="Y442" s="5">
        <f ca="1">IF(Table2[[#This Row],[Gnder]]="women",1,0)</f>
        <v>0</v>
      </c>
      <c r="Z442" s="5"/>
      <c r="AA442" s="6"/>
      <c r="AB442" s="5"/>
      <c r="AC442" s="4">
        <f ca="1">IF(Table2[[#This Row],[field of work]]="teaching",1,0)</f>
        <v>1</v>
      </c>
      <c r="AD442" s="5">
        <f ca="1">IF(Table2[[#This Row],[field of work]]="health",1,0)</f>
        <v>0</v>
      </c>
      <c r="AE442" s="5">
        <f ca="1">IF(Table2[[#This Row],[field of work]]="IT",1,0)</f>
        <v>0</v>
      </c>
      <c r="AF442" s="5">
        <f ca="1">IF(Table2[[#This Row],[field of work]]="agriculture",1,0)</f>
        <v>0</v>
      </c>
      <c r="AG442" s="5">
        <f ca="1">IF(Table2[[#This Row],[field of work]]="contruction",1,0)</f>
        <v>0</v>
      </c>
      <c r="AH442" s="5">
        <f ca="1">IF(Table2[[#This Row],[field of work]]="genral work",1,0)</f>
        <v>0</v>
      </c>
      <c r="AI442" s="5"/>
      <c r="AJ442" s="5"/>
      <c r="AK442" s="5"/>
      <c r="AL442" s="5"/>
      <c r="AM442" s="5"/>
      <c r="AN442" s="6"/>
      <c r="AP442" s="16">
        <f t="shared" ca="1" si="160"/>
        <v>15464.643699877715</v>
      </c>
      <c r="AQ442" s="6"/>
      <c r="AR442" s="4">
        <f ca="1">IF(Table2[[#This Row],[Value of a person]]&gt;$AS$6,1,0)</f>
        <v>1</v>
      </c>
      <c r="AS442" s="5"/>
      <c r="AT442" s="5"/>
      <c r="AU442" s="6"/>
      <c r="AV442" s="23">
        <f ca="1">Table2[[#This Row],[Mortage left]]/Table2[[#This Row],[Value of house]]</f>
        <v>0.79308924315579865</v>
      </c>
      <c r="AW442" s="5">
        <f t="shared" ca="1" si="161"/>
        <v>0</v>
      </c>
      <c r="AX442" s="5"/>
      <c r="AY442" s="5"/>
      <c r="AZ442" s="4">
        <f ca="1">IF(Table2[[#This Row],[Area ]]="Area 1",Table2[[#This Row],[income]],0)</f>
        <v>0</v>
      </c>
      <c r="BA442" s="5">
        <f ca="1">IF(Table2[[#This Row],[Area ]]="Area 2",Table2[[#This Row],[income]],0)</f>
        <v>0</v>
      </c>
      <c r="BB442" s="5">
        <f ca="1">IF(Table2[[#This Row],[Area ]]="Area 3",Table2[[#This Row],[income]],0)</f>
        <v>0</v>
      </c>
      <c r="BC442" s="5">
        <f ca="1">IF(Table2[[#This Row],[Area ]]="Area 4",Table2[[#This Row],[income]],0)</f>
        <v>0</v>
      </c>
      <c r="BD442" s="5">
        <f ca="1">IF(Table2[[#This Row],[Area ]]="Area 5",Table2[[#This Row],[income]],0)</f>
        <v>66914</v>
      </c>
      <c r="BE442" s="5">
        <f ca="1">IF(Table2[[#This Row],[Area ]]="Area 6",Table2[[#This Row],[income]],0)</f>
        <v>0</v>
      </c>
      <c r="BF442" s="5">
        <f ca="1">IF(Table2[[#This Row],[Area ]]="Area 7",Table2[[#This Row],[income]],0)</f>
        <v>0</v>
      </c>
      <c r="BG442" s="5">
        <f ca="1">IF(Table2[[#This Row],[Area ]]="Area 8",Table2[[#This Row],[income]],0)</f>
        <v>0</v>
      </c>
      <c r="BH442" s="5">
        <f ca="1">IF(Table2[[#This Row],[Area ]]="Area 9",Table2[[#This Row],[income]],0)</f>
        <v>0</v>
      </c>
      <c r="BI442" s="5">
        <f ca="1">IF(Table2[[#This Row],[Area ]]="Area 10",Table2[[#This Row],[income]],0)</f>
        <v>0</v>
      </c>
      <c r="BJ442" s="5">
        <f ca="1">IF(Table2[[#This Row],[Area ]]="Area 6",Table2[[#This Row],[income]],0)</f>
        <v>0</v>
      </c>
      <c r="BK442" s="5">
        <f ca="1">IF(Table2[[#This Row],[Area ]]="Area 12",Table2[[#This Row],[income]],0)</f>
        <v>0</v>
      </c>
      <c r="BL442" s="5">
        <f ca="1">IF(Table2[[#This Row],[Area ]]="Area 13",Table2[[#This Row],[income]],0)</f>
        <v>0</v>
      </c>
      <c r="BM442" s="6">
        <f ca="1">IF(Table2[[#This Row],[Area ]]="Area 14",Table2[[#This Row],[income]],0)</f>
        <v>0</v>
      </c>
      <c r="BN442" s="4">
        <f ca="1">IF(Table2[[#This Row],[field of work]]="teaching",Table2[[#This Row],[income]],0)</f>
        <v>66914</v>
      </c>
      <c r="BO442" s="5">
        <f ca="1">IF(Table2[[#This Row],[field of work]]="health",Table2[[#This Row],[income]],0)</f>
        <v>0</v>
      </c>
      <c r="BP442" s="5">
        <f ca="1">IF(Table2[[#This Row],[field of work]]="IT",Table2[[#This Row],[income]],0)</f>
        <v>0</v>
      </c>
      <c r="BQ442" s="5">
        <f ca="1">IF(Table2[[#This Row],[field of work]]="agriculture",Table2[[#This Row],[income]],0)</f>
        <v>0</v>
      </c>
      <c r="BR442" s="5">
        <f ca="1">IF(Table2[[#This Row],[field of work]]="contruction",Table2[[#This Row],[income]],0)</f>
        <v>0</v>
      </c>
      <c r="BS442" s="6">
        <f ca="1">IF(Table2[[#This Row],[field of work]]="genral work",Table2[[#This Row],[income]],0)</f>
        <v>0</v>
      </c>
      <c r="BU442" s="4">
        <f ca="1">IF(Table2[[#This Row],[value of debts]]&gt;Table2[[#This Row],[income]],1,0)</f>
        <v>1</v>
      </c>
      <c r="BV442" s="6"/>
      <c r="BX442" s="4">
        <f ca="1">IF(Table2[[#This Row],[Net worth of person]]&gt;$BY$6,Table2[[#This Row],[age]],0)</f>
        <v>0</v>
      </c>
      <c r="BY442" s="6"/>
    </row>
    <row r="443" spans="2:77" x14ac:dyDescent="0.3">
      <c r="B443">
        <f t="shared" ca="1" si="147"/>
        <v>1</v>
      </c>
      <c r="C443" t="str">
        <f t="shared" ca="1" si="146"/>
        <v>men</v>
      </c>
      <c r="D443">
        <f t="shared" ca="1" si="148"/>
        <v>44</v>
      </c>
      <c r="E443">
        <f t="shared" ca="1" si="149"/>
        <v>5</v>
      </c>
      <c r="F443" t="str">
        <f t="shared" ca="1" si="150"/>
        <v>agriculture</v>
      </c>
      <c r="G443">
        <f t="shared" ca="1" si="151"/>
        <v>5</v>
      </c>
      <c r="H443">
        <f t="shared" ca="1" si="152"/>
        <v>0</v>
      </c>
      <c r="I443">
        <f t="shared" ca="1" si="153"/>
        <v>0</v>
      </c>
      <c r="J443">
        <f t="shared" ca="1" si="154"/>
        <v>3</v>
      </c>
      <c r="K443">
        <f t="shared" ca="1" si="155"/>
        <v>69827</v>
      </c>
      <c r="L443">
        <f t="shared" ca="1" si="156"/>
        <v>14</v>
      </c>
      <c r="M443" t="str">
        <f t="shared" ca="1" si="157"/>
        <v>Area 14</v>
      </c>
      <c r="N443">
        <f t="shared" ca="1" si="162"/>
        <v>279308</v>
      </c>
      <c r="O443">
        <f t="shared" ca="1" si="158"/>
        <v>237073.11805343739</v>
      </c>
      <c r="P443">
        <f t="shared" ca="1" si="163"/>
        <v>135464.83498125896</v>
      </c>
      <c r="Q443">
        <f t="shared" ca="1" si="159"/>
        <v>83485</v>
      </c>
      <c r="R443">
        <f t="shared" ca="1" si="164"/>
        <v>68821.592934928951</v>
      </c>
      <c r="S443">
        <f t="shared" ca="1" si="165"/>
        <v>5473.0559309774999</v>
      </c>
      <c r="T443">
        <f t="shared" ca="1" si="166"/>
        <v>420245.89091223647</v>
      </c>
      <c r="U443">
        <f t="shared" ca="1" si="167"/>
        <v>389379.71098836634</v>
      </c>
      <c r="V443">
        <f t="shared" ca="1" si="168"/>
        <v>30866.179923870135</v>
      </c>
      <c r="X443" s="4">
        <f ca="1">IF(Table2[[#This Row],[Gnder]]="men",1,0)</f>
        <v>1</v>
      </c>
      <c r="Y443" s="5">
        <f ca="1">IF(Table2[[#This Row],[Gnder]]="women",1,0)</f>
        <v>0</v>
      </c>
      <c r="Z443" s="5"/>
      <c r="AA443" s="6"/>
      <c r="AB443" s="5"/>
      <c r="AC443" s="4">
        <f ca="1">IF(Table2[[#This Row],[field of work]]="teaching",1,0)</f>
        <v>0</v>
      </c>
      <c r="AD443" s="5">
        <f ca="1">IF(Table2[[#This Row],[field of work]]="health",1,0)</f>
        <v>0</v>
      </c>
      <c r="AE443" s="5">
        <f ca="1">IF(Table2[[#This Row],[field of work]]="IT",1,0)</f>
        <v>0</v>
      </c>
      <c r="AF443" s="5">
        <f ca="1">IF(Table2[[#This Row],[field of work]]="agriculture",1,0)</f>
        <v>1</v>
      </c>
      <c r="AG443" s="5">
        <f ca="1">IF(Table2[[#This Row],[field of work]]="contruction",1,0)</f>
        <v>0</v>
      </c>
      <c r="AH443" s="5">
        <f ca="1">IF(Table2[[#This Row],[field of work]]="genral work",1,0)</f>
        <v>0</v>
      </c>
      <c r="AI443" s="5"/>
      <c r="AJ443" s="5"/>
      <c r="AK443" s="5"/>
      <c r="AL443" s="5"/>
      <c r="AM443" s="5"/>
      <c r="AN443" s="6"/>
      <c r="AP443" s="16">
        <f t="shared" ca="1" si="160"/>
        <v>45154.944993752986</v>
      </c>
      <c r="AQ443" s="6"/>
      <c r="AR443" s="4">
        <f ca="1">IF(Table2[[#This Row],[Value of a person]]&gt;$AS$6,1,0)</f>
        <v>1</v>
      </c>
      <c r="AS443" s="5"/>
      <c r="AT443" s="5"/>
      <c r="AU443" s="6"/>
      <c r="AV443" s="23">
        <f ca="1">Table2[[#This Row],[Mortage left]]/Table2[[#This Row],[Value of house]]</f>
        <v>0.84878742482649039</v>
      </c>
      <c r="AW443" s="5">
        <f t="shared" ca="1" si="161"/>
        <v>0</v>
      </c>
      <c r="AX443" s="5"/>
      <c r="AY443" s="5"/>
      <c r="AZ443" s="4">
        <f ca="1">IF(Table2[[#This Row],[Area ]]="Area 1",Table2[[#This Row],[income]],0)</f>
        <v>0</v>
      </c>
      <c r="BA443" s="5">
        <f ca="1">IF(Table2[[#This Row],[Area ]]="Area 2",Table2[[#This Row],[income]],0)</f>
        <v>0</v>
      </c>
      <c r="BB443" s="5">
        <f ca="1">IF(Table2[[#This Row],[Area ]]="Area 3",Table2[[#This Row],[income]],0)</f>
        <v>0</v>
      </c>
      <c r="BC443" s="5">
        <f ca="1">IF(Table2[[#This Row],[Area ]]="Area 4",Table2[[#This Row],[income]],0)</f>
        <v>0</v>
      </c>
      <c r="BD443" s="5">
        <f ca="1">IF(Table2[[#This Row],[Area ]]="Area 5",Table2[[#This Row],[income]],0)</f>
        <v>0</v>
      </c>
      <c r="BE443" s="5">
        <f ca="1">IF(Table2[[#This Row],[Area ]]="Area 6",Table2[[#This Row],[income]],0)</f>
        <v>0</v>
      </c>
      <c r="BF443" s="5">
        <f ca="1">IF(Table2[[#This Row],[Area ]]="Area 7",Table2[[#This Row],[income]],0)</f>
        <v>0</v>
      </c>
      <c r="BG443" s="5">
        <f ca="1">IF(Table2[[#This Row],[Area ]]="Area 8",Table2[[#This Row],[income]],0)</f>
        <v>0</v>
      </c>
      <c r="BH443" s="5">
        <f ca="1">IF(Table2[[#This Row],[Area ]]="Area 9",Table2[[#This Row],[income]],0)</f>
        <v>0</v>
      </c>
      <c r="BI443" s="5">
        <f ca="1">IF(Table2[[#This Row],[Area ]]="Area 10",Table2[[#This Row],[income]],0)</f>
        <v>0</v>
      </c>
      <c r="BJ443" s="5">
        <f ca="1">IF(Table2[[#This Row],[Area ]]="Area 6",Table2[[#This Row],[income]],0)</f>
        <v>0</v>
      </c>
      <c r="BK443" s="5">
        <f ca="1">IF(Table2[[#This Row],[Area ]]="Area 12",Table2[[#This Row],[income]],0)</f>
        <v>0</v>
      </c>
      <c r="BL443" s="5">
        <f ca="1">IF(Table2[[#This Row],[Area ]]="Area 13",Table2[[#This Row],[income]],0)</f>
        <v>0</v>
      </c>
      <c r="BM443" s="6">
        <f ca="1">IF(Table2[[#This Row],[Area ]]="Area 14",Table2[[#This Row],[income]],0)</f>
        <v>69827</v>
      </c>
      <c r="BN443" s="4">
        <f ca="1">IF(Table2[[#This Row],[field of work]]="teaching",Table2[[#This Row],[income]],0)</f>
        <v>0</v>
      </c>
      <c r="BO443" s="5">
        <f ca="1">IF(Table2[[#This Row],[field of work]]="health",Table2[[#This Row],[income]],0)</f>
        <v>0</v>
      </c>
      <c r="BP443" s="5">
        <f ca="1">IF(Table2[[#This Row],[field of work]]="IT",Table2[[#This Row],[income]],0)</f>
        <v>0</v>
      </c>
      <c r="BQ443" s="5">
        <f ca="1">IF(Table2[[#This Row],[field of work]]="agriculture",Table2[[#This Row],[income]],0)</f>
        <v>69827</v>
      </c>
      <c r="BR443" s="5">
        <f ca="1">IF(Table2[[#This Row],[field of work]]="contruction",Table2[[#This Row],[income]],0)</f>
        <v>0</v>
      </c>
      <c r="BS443" s="6">
        <f ca="1">IF(Table2[[#This Row],[field of work]]="genral work",Table2[[#This Row],[income]],0)</f>
        <v>0</v>
      </c>
      <c r="BU443" s="4">
        <f ca="1">IF(Table2[[#This Row],[value of debts]]&gt;Table2[[#This Row],[income]],1,0)</f>
        <v>1</v>
      </c>
      <c r="BV443" s="6"/>
      <c r="BX443" s="4">
        <f ca="1">IF(Table2[[#This Row],[Net worth of person]]&gt;$BY$6,Table2[[#This Row],[age]],0)</f>
        <v>0</v>
      </c>
      <c r="BY443" s="6"/>
    </row>
    <row r="444" spans="2:77" x14ac:dyDescent="0.3">
      <c r="B444">
        <f t="shared" ca="1" si="147"/>
        <v>1</v>
      </c>
      <c r="C444" t="str">
        <f t="shared" ca="1" si="146"/>
        <v>men</v>
      </c>
      <c r="D444">
        <f t="shared" ca="1" si="148"/>
        <v>40</v>
      </c>
      <c r="E444">
        <f t="shared" ca="1" si="149"/>
        <v>2</v>
      </c>
      <c r="F444" t="str">
        <f t="shared" ca="1" si="150"/>
        <v>IT</v>
      </c>
      <c r="G444">
        <f t="shared" ca="1" si="151"/>
        <v>3</v>
      </c>
      <c r="H444">
        <f t="shared" ca="1" si="152"/>
        <v>0</v>
      </c>
      <c r="I444">
        <f t="shared" ca="1" si="153"/>
        <v>4</v>
      </c>
      <c r="J444">
        <f t="shared" ca="1" si="154"/>
        <v>2</v>
      </c>
      <c r="K444">
        <f t="shared" ca="1" si="155"/>
        <v>29661</v>
      </c>
      <c r="L444">
        <f t="shared" ca="1" si="156"/>
        <v>7</v>
      </c>
      <c r="M444" t="str">
        <f t="shared" ca="1" si="157"/>
        <v>Area 7</v>
      </c>
      <c r="N444">
        <f t="shared" ca="1" si="162"/>
        <v>88983</v>
      </c>
      <c r="O444">
        <f t="shared" ca="1" si="158"/>
        <v>8648.4170182155813</v>
      </c>
      <c r="P444">
        <f t="shared" ca="1" si="163"/>
        <v>8791.9516082655427</v>
      </c>
      <c r="Q444">
        <f t="shared" ca="1" si="159"/>
        <v>5982</v>
      </c>
      <c r="R444">
        <f t="shared" ca="1" si="164"/>
        <v>51206.494401766307</v>
      </c>
      <c r="S444">
        <f t="shared" ca="1" si="165"/>
        <v>27798.713321678406</v>
      </c>
      <c r="T444">
        <f t="shared" ca="1" si="166"/>
        <v>125573.66492994395</v>
      </c>
      <c r="U444">
        <f t="shared" ca="1" si="167"/>
        <v>65836.911419981887</v>
      </c>
      <c r="V444">
        <f t="shared" ca="1" si="168"/>
        <v>59736.753509962058</v>
      </c>
      <c r="X444" s="4">
        <f ca="1">IF(Table2[[#This Row],[Gnder]]="men",1,0)</f>
        <v>1</v>
      </c>
      <c r="Y444" s="5">
        <f ca="1">IF(Table2[[#This Row],[Gnder]]="women",1,0)</f>
        <v>0</v>
      </c>
      <c r="Z444" s="5"/>
      <c r="AA444" s="6"/>
      <c r="AB444" s="5"/>
      <c r="AC444" s="4">
        <f ca="1">IF(Table2[[#This Row],[field of work]]="teaching",1,0)</f>
        <v>0</v>
      </c>
      <c r="AD444" s="5">
        <f ca="1">IF(Table2[[#This Row],[field of work]]="health",1,0)</f>
        <v>0</v>
      </c>
      <c r="AE444" s="5">
        <f ca="1">IF(Table2[[#This Row],[field of work]]="IT",1,0)</f>
        <v>1</v>
      </c>
      <c r="AF444" s="5">
        <f ca="1">IF(Table2[[#This Row],[field of work]]="agriculture",1,0)</f>
        <v>0</v>
      </c>
      <c r="AG444" s="5">
        <f ca="1">IF(Table2[[#This Row],[field of work]]="contruction",1,0)</f>
        <v>0</v>
      </c>
      <c r="AH444" s="5">
        <f ca="1">IF(Table2[[#This Row],[field of work]]="genral work",1,0)</f>
        <v>0</v>
      </c>
      <c r="AI444" s="5"/>
      <c r="AJ444" s="5"/>
      <c r="AK444" s="5"/>
      <c r="AL444" s="5"/>
      <c r="AM444" s="5"/>
      <c r="AN444" s="6"/>
      <c r="AP444" s="16">
        <f t="shared" ca="1" si="160"/>
        <v>4395.9758041327714</v>
      </c>
      <c r="AQ444" s="6"/>
      <c r="AR444" s="4">
        <f ca="1">IF(Table2[[#This Row],[Value of a person]]&gt;$AS$6,1,0)</f>
        <v>1</v>
      </c>
      <c r="AS444" s="5"/>
      <c r="AT444" s="5"/>
      <c r="AU444" s="6"/>
      <c r="AV444" s="23">
        <f ca="1">Table2[[#This Row],[Mortage left]]/Table2[[#This Row],[Value of house]]</f>
        <v>9.7191789647635848E-2</v>
      </c>
      <c r="AW444" s="5">
        <f t="shared" ca="1" si="161"/>
        <v>1</v>
      </c>
      <c r="AX444" s="5"/>
      <c r="AY444" s="5"/>
      <c r="AZ444" s="4">
        <f ca="1">IF(Table2[[#This Row],[Area ]]="Area 1",Table2[[#This Row],[income]],0)</f>
        <v>0</v>
      </c>
      <c r="BA444" s="5">
        <f ca="1">IF(Table2[[#This Row],[Area ]]="Area 2",Table2[[#This Row],[income]],0)</f>
        <v>0</v>
      </c>
      <c r="BB444" s="5">
        <f ca="1">IF(Table2[[#This Row],[Area ]]="Area 3",Table2[[#This Row],[income]],0)</f>
        <v>0</v>
      </c>
      <c r="BC444" s="5">
        <f ca="1">IF(Table2[[#This Row],[Area ]]="Area 4",Table2[[#This Row],[income]],0)</f>
        <v>0</v>
      </c>
      <c r="BD444" s="5">
        <f ca="1">IF(Table2[[#This Row],[Area ]]="Area 5",Table2[[#This Row],[income]],0)</f>
        <v>0</v>
      </c>
      <c r="BE444" s="5">
        <f ca="1">IF(Table2[[#This Row],[Area ]]="Area 6",Table2[[#This Row],[income]],0)</f>
        <v>0</v>
      </c>
      <c r="BF444" s="5">
        <f ca="1">IF(Table2[[#This Row],[Area ]]="Area 7",Table2[[#This Row],[income]],0)</f>
        <v>29661</v>
      </c>
      <c r="BG444" s="5">
        <f ca="1">IF(Table2[[#This Row],[Area ]]="Area 8",Table2[[#This Row],[income]],0)</f>
        <v>0</v>
      </c>
      <c r="BH444" s="5">
        <f ca="1">IF(Table2[[#This Row],[Area ]]="Area 9",Table2[[#This Row],[income]],0)</f>
        <v>0</v>
      </c>
      <c r="BI444" s="5">
        <f ca="1">IF(Table2[[#This Row],[Area ]]="Area 10",Table2[[#This Row],[income]],0)</f>
        <v>0</v>
      </c>
      <c r="BJ444" s="5">
        <f ca="1">IF(Table2[[#This Row],[Area ]]="Area 6",Table2[[#This Row],[income]],0)</f>
        <v>0</v>
      </c>
      <c r="BK444" s="5">
        <f ca="1">IF(Table2[[#This Row],[Area ]]="Area 12",Table2[[#This Row],[income]],0)</f>
        <v>0</v>
      </c>
      <c r="BL444" s="5">
        <f ca="1">IF(Table2[[#This Row],[Area ]]="Area 13",Table2[[#This Row],[income]],0)</f>
        <v>0</v>
      </c>
      <c r="BM444" s="6">
        <f ca="1">IF(Table2[[#This Row],[Area ]]="Area 14",Table2[[#This Row],[income]],0)</f>
        <v>0</v>
      </c>
      <c r="BN444" s="4">
        <f ca="1">IF(Table2[[#This Row],[field of work]]="teaching",Table2[[#This Row],[income]],0)</f>
        <v>0</v>
      </c>
      <c r="BO444" s="5">
        <f ca="1">IF(Table2[[#This Row],[field of work]]="health",Table2[[#This Row],[income]],0)</f>
        <v>0</v>
      </c>
      <c r="BP444" s="5">
        <f ca="1">IF(Table2[[#This Row],[field of work]]="IT",Table2[[#This Row],[income]],0)</f>
        <v>29661</v>
      </c>
      <c r="BQ444" s="5">
        <f ca="1">IF(Table2[[#This Row],[field of work]]="agriculture",Table2[[#This Row],[income]],0)</f>
        <v>0</v>
      </c>
      <c r="BR444" s="5">
        <f ca="1">IF(Table2[[#This Row],[field of work]]="contruction",Table2[[#This Row],[income]],0)</f>
        <v>0</v>
      </c>
      <c r="BS444" s="6">
        <f ca="1">IF(Table2[[#This Row],[field of work]]="genral work",Table2[[#This Row],[income]],0)</f>
        <v>0</v>
      </c>
      <c r="BU444" s="4">
        <f ca="1">IF(Table2[[#This Row],[value of debts]]&gt;Table2[[#This Row],[income]],1,0)</f>
        <v>1</v>
      </c>
      <c r="BV444" s="6"/>
      <c r="BX444" s="4">
        <f ca="1">IF(Table2[[#This Row],[Net worth of person]]&gt;$BY$6,Table2[[#This Row],[age]],0)</f>
        <v>0</v>
      </c>
      <c r="BY444" s="6"/>
    </row>
    <row r="445" spans="2:77" x14ac:dyDescent="0.3">
      <c r="B445">
        <f t="shared" ca="1" si="147"/>
        <v>2</v>
      </c>
      <c r="C445" t="str">
        <f t="shared" ca="1" si="146"/>
        <v>women</v>
      </c>
      <c r="D445">
        <f t="shared" ca="1" si="148"/>
        <v>34</v>
      </c>
      <c r="E445">
        <f t="shared" ca="1" si="149"/>
        <v>2</v>
      </c>
      <c r="F445" t="str">
        <f t="shared" ca="1" si="150"/>
        <v>IT</v>
      </c>
      <c r="G445">
        <f t="shared" ca="1" si="151"/>
        <v>3</v>
      </c>
      <c r="H445">
        <f t="shared" ca="1" si="152"/>
        <v>0</v>
      </c>
      <c r="I445">
        <f t="shared" ca="1" si="153"/>
        <v>2</v>
      </c>
      <c r="J445">
        <f t="shared" ca="1" si="154"/>
        <v>2</v>
      </c>
      <c r="K445">
        <f t="shared" ca="1" si="155"/>
        <v>79541</v>
      </c>
      <c r="L445">
        <f t="shared" ca="1" si="156"/>
        <v>4</v>
      </c>
      <c r="M445" t="str">
        <f t="shared" ca="1" si="157"/>
        <v>Area 4</v>
      </c>
      <c r="N445">
        <f t="shared" ca="1" si="162"/>
        <v>397705</v>
      </c>
      <c r="O445">
        <f t="shared" ca="1" si="158"/>
        <v>62679.818774648083</v>
      </c>
      <c r="P445">
        <f t="shared" ca="1" si="163"/>
        <v>150322.80427740171</v>
      </c>
      <c r="Q445">
        <f t="shared" ca="1" si="159"/>
        <v>79987</v>
      </c>
      <c r="R445">
        <f t="shared" ca="1" si="164"/>
        <v>106097.41062508973</v>
      </c>
      <c r="S445">
        <f t="shared" ca="1" si="165"/>
        <v>98980.809607057803</v>
      </c>
      <c r="T445">
        <f t="shared" ca="1" si="166"/>
        <v>647008.61388445948</v>
      </c>
      <c r="U445">
        <f t="shared" ca="1" si="167"/>
        <v>248764.22939973779</v>
      </c>
      <c r="V445">
        <f t="shared" ca="1" si="168"/>
        <v>398244.3844847217</v>
      </c>
      <c r="X445" s="4">
        <f ca="1">IF(Table2[[#This Row],[Gnder]]="men",1,0)</f>
        <v>0</v>
      </c>
      <c r="Y445" s="5">
        <f ca="1">IF(Table2[[#This Row],[Gnder]]="women",1,0)</f>
        <v>1</v>
      </c>
      <c r="Z445" s="5"/>
      <c r="AA445" s="6"/>
      <c r="AB445" s="5"/>
      <c r="AC445" s="4">
        <f ca="1">IF(Table2[[#This Row],[field of work]]="teaching",1,0)</f>
        <v>0</v>
      </c>
      <c r="AD445" s="5">
        <f ca="1">IF(Table2[[#This Row],[field of work]]="health",1,0)</f>
        <v>0</v>
      </c>
      <c r="AE445" s="5">
        <f ca="1">IF(Table2[[#This Row],[field of work]]="IT",1,0)</f>
        <v>1</v>
      </c>
      <c r="AF445" s="5">
        <f ca="1">IF(Table2[[#This Row],[field of work]]="agriculture",1,0)</f>
        <v>0</v>
      </c>
      <c r="AG445" s="5">
        <f ca="1">IF(Table2[[#This Row],[field of work]]="contruction",1,0)</f>
        <v>0</v>
      </c>
      <c r="AH445" s="5">
        <f ca="1">IF(Table2[[#This Row],[field of work]]="genral work",1,0)</f>
        <v>0</v>
      </c>
      <c r="AI445" s="5"/>
      <c r="AJ445" s="5"/>
      <c r="AK445" s="5"/>
      <c r="AL445" s="5"/>
      <c r="AM445" s="5"/>
      <c r="AN445" s="6"/>
      <c r="AP445" s="16">
        <f t="shared" ca="1" si="160"/>
        <v>75161.402138700854</v>
      </c>
      <c r="AQ445" s="6"/>
      <c r="AR445" s="4">
        <f ca="1">IF(Table2[[#This Row],[Value of a person]]&gt;$AS$6,1,0)</f>
        <v>1</v>
      </c>
      <c r="AS445" s="5"/>
      <c r="AT445" s="5"/>
      <c r="AU445" s="6"/>
      <c r="AV445" s="23">
        <f ca="1">Table2[[#This Row],[Mortage left]]/Table2[[#This Row],[Value of house]]</f>
        <v>0.15760379873184416</v>
      </c>
      <c r="AW445" s="5">
        <f t="shared" ca="1" si="161"/>
        <v>1</v>
      </c>
      <c r="AX445" s="5"/>
      <c r="AY445" s="5"/>
      <c r="AZ445" s="4">
        <f ca="1">IF(Table2[[#This Row],[Area ]]="Area 1",Table2[[#This Row],[income]],0)</f>
        <v>0</v>
      </c>
      <c r="BA445" s="5">
        <f ca="1">IF(Table2[[#This Row],[Area ]]="Area 2",Table2[[#This Row],[income]],0)</f>
        <v>0</v>
      </c>
      <c r="BB445" s="5">
        <f ca="1">IF(Table2[[#This Row],[Area ]]="Area 3",Table2[[#This Row],[income]],0)</f>
        <v>0</v>
      </c>
      <c r="BC445" s="5">
        <f ca="1">IF(Table2[[#This Row],[Area ]]="Area 4",Table2[[#This Row],[income]],0)</f>
        <v>79541</v>
      </c>
      <c r="BD445" s="5">
        <f ca="1">IF(Table2[[#This Row],[Area ]]="Area 5",Table2[[#This Row],[income]],0)</f>
        <v>0</v>
      </c>
      <c r="BE445" s="5">
        <f ca="1">IF(Table2[[#This Row],[Area ]]="Area 6",Table2[[#This Row],[income]],0)</f>
        <v>0</v>
      </c>
      <c r="BF445" s="5">
        <f ca="1">IF(Table2[[#This Row],[Area ]]="Area 7",Table2[[#This Row],[income]],0)</f>
        <v>0</v>
      </c>
      <c r="BG445" s="5">
        <f ca="1">IF(Table2[[#This Row],[Area ]]="Area 8",Table2[[#This Row],[income]],0)</f>
        <v>0</v>
      </c>
      <c r="BH445" s="5">
        <f ca="1">IF(Table2[[#This Row],[Area ]]="Area 9",Table2[[#This Row],[income]],0)</f>
        <v>0</v>
      </c>
      <c r="BI445" s="5">
        <f ca="1">IF(Table2[[#This Row],[Area ]]="Area 10",Table2[[#This Row],[income]],0)</f>
        <v>0</v>
      </c>
      <c r="BJ445" s="5">
        <f ca="1">IF(Table2[[#This Row],[Area ]]="Area 6",Table2[[#This Row],[income]],0)</f>
        <v>0</v>
      </c>
      <c r="BK445" s="5">
        <f ca="1">IF(Table2[[#This Row],[Area ]]="Area 12",Table2[[#This Row],[income]],0)</f>
        <v>0</v>
      </c>
      <c r="BL445" s="5">
        <f ca="1">IF(Table2[[#This Row],[Area ]]="Area 13",Table2[[#This Row],[income]],0)</f>
        <v>0</v>
      </c>
      <c r="BM445" s="6">
        <f ca="1">IF(Table2[[#This Row],[Area ]]="Area 14",Table2[[#This Row],[income]],0)</f>
        <v>0</v>
      </c>
      <c r="BN445" s="4">
        <f ca="1">IF(Table2[[#This Row],[field of work]]="teaching",Table2[[#This Row],[income]],0)</f>
        <v>0</v>
      </c>
      <c r="BO445" s="5">
        <f ca="1">IF(Table2[[#This Row],[field of work]]="health",Table2[[#This Row],[income]],0)</f>
        <v>0</v>
      </c>
      <c r="BP445" s="5">
        <f ca="1">IF(Table2[[#This Row],[field of work]]="IT",Table2[[#This Row],[income]],0)</f>
        <v>79541</v>
      </c>
      <c r="BQ445" s="5">
        <f ca="1">IF(Table2[[#This Row],[field of work]]="agriculture",Table2[[#This Row],[income]],0)</f>
        <v>0</v>
      </c>
      <c r="BR445" s="5">
        <f ca="1">IF(Table2[[#This Row],[field of work]]="contruction",Table2[[#This Row],[income]],0)</f>
        <v>0</v>
      </c>
      <c r="BS445" s="6">
        <f ca="1">IF(Table2[[#This Row],[field of work]]="genral work",Table2[[#This Row],[income]],0)</f>
        <v>0</v>
      </c>
      <c r="BU445" s="4">
        <f ca="1">IF(Table2[[#This Row],[value of debts]]&gt;Table2[[#This Row],[income]],1,0)</f>
        <v>1</v>
      </c>
      <c r="BV445" s="6"/>
      <c r="BX445" s="4">
        <f ca="1">IF(Table2[[#This Row],[Net worth of person]]&gt;$BY$6,Table2[[#This Row],[age]],0)</f>
        <v>34</v>
      </c>
      <c r="BY445" s="6"/>
    </row>
    <row r="446" spans="2:77" x14ac:dyDescent="0.3">
      <c r="B446">
        <f t="shared" ca="1" si="147"/>
        <v>1</v>
      </c>
      <c r="C446" t="str">
        <f t="shared" ca="1" si="146"/>
        <v>men</v>
      </c>
      <c r="D446">
        <f t="shared" ca="1" si="148"/>
        <v>44</v>
      </c>
      <c r="E446">
        <f t="shared" ca="1" si="149"/>
        <v>2</v>
      </c>
      <c r="F446" t="str">
        <f t="shared" ca="1" si="150"/>
        <v>IT</v>
      </c>
      <c r="G446">
        <f t="shared" ca="1" si="151"/>
        <v>3</v>
      </c>
      <c r="H446">
        <f t="shared" ca="1" si="152"/>
        <v>0</v>
      </c>
      <c r="I446">
        <f t="shared" ca="1" si="153"/>
        <v>2</v>
      </c>
      <c r="J446">
        <f t="shared" ca="1" si="154"/>
        <v>2</v>
      </c>
      <c r="K446">
        <f t="shared" ca="1" si="155"/>
        <v>25896</v>
      </c>
      <c r="L446">
        <f t="shared" ca="1" si="156"/>
        <v>4</v>
      </c>
      <c r="M446" t="str">
        <f t="shared" ca="1" si="157"/>
        <v>Area 4</v>
      </c>
      <c r="N446">
        <f t="shared" ca="1" si="162"/>
        <v>77688</v>
      </c>
      <c r="O446">
        <f t="shared" ca="1" si="158"/>
        <v>7023.3572653998781</v>
      </c>
      <c r="P446">
        <f t="shared" ca="1" si="163"/>
        <v>1124.2827902808961</v>
      </c>
      <c r="Q446">
        <f t="shared" ca="1" si="159"/>
        <v>641</v>
      </c>
      <c r="R446">
        <f t="shared" ca="1" si="164"/>
        <v>49064.672130366933</v>
      </c>
      <c r="S446">
        <f t="shared" ca="1" si="165"/>
        <v>27592.649671957726</v>
      </c>
      <c r="T446">
        <f t="shared" ca="1" si="166"/>
        <v>106404.93246223862</v>
      </c>
      <c r="U446">
        <f t="shared" ca="1" si="167"/>
        <v>56729.029395766811</v>
      </c>
      <c r="V446">
        <f t="shared" ca="1" si="168"/>
        <v>49675.903066471808</v>
      </c>
      <c r="X446" s="4">
        <f ca="1">IF(Table2[[#This Row],[Gnder]]="men",1,0)</f>
        <v>1</v>
      </c>
      <c r="Y446" s="5">
        <f ca="1">IF(Table2[[#This Row],[Gnder]]="women",1,0)</f>
        <v>0</v>
      </c>
      <c r="Z446" s="5"/>
      <c r="AA446" s="6"/>
      <c r="AB446" s="5"/>
      <c r="AC446" s="4">
        <f ca="1">IF(Table2[[#This Row],[field of work]]="teaching",1,0)</f>
        <v>0</v>
      </c>
      <c r="AD446" s="5">
        <f ca="1">IF(Table2[[#This Row],[field of work]]="health",1,0)</f>
        <v>0</v>
      </c>
      <c r="AE446" s="5">
        <f ca="1">IF(Table2[[#This Row],[field of work]]="IT",1,0)</f>
        <v>1</v>
      </c>
      <c r="AF446" s="5">
        <f ca="1">IF(Table2[[#This Row],[field of work]]="agriculture",1,0)</f>
        <v>0</v>
      </c>
      <c r="AG446" s="5">
        <f ca="1">IF(Table2[[#This Row],[field of work]]="contruction",1,0)</f>
        <v>0</v>
      </c>
      <c r="AH446" s="5">
        <f ca="1">IF(Table2[[#This Row],[field of work]]="genral work",1,0)</f>
        <v>0</v>
      </c>
      <c r="AI446" s="5"/>
      <c r="AJ446" s="5"/>
      <c r="AK446" s="5"/>
      <c r="AL446" s="5"/>
      <c r="AM446" s="5"/>
      <c r="AN446" s="6"/>
      <c r="AP446" s="16">
        <f t="shared" ca="1" si="160"/>
        <v>562.14139514044803</v>
      </c>
      <c r="AQ446" s="6"/>
      <c r="AR446" s="4">
        <f ca="1">IF(Table2[[#This Row],[Value of a person]]&gt;$AS$6,1,0)</f>
        <v>1</v>
      </c>
      <c r="AS446" s="5"/>
      <c r="AT446" s="5"/>
      <c r="AU446" s="6"/>
      <c r="AV446" s="23">
        <f ca="1">Table2[[#This Row],[Mortage left]]/Table2[[#This Row],[Value of house]]</f>
        <v>9.04046605061255E-2</v>
      </c>
      <c r="AW446" s="5">
        <f t="shared" ca="1" si="161"/>
        <v>1</v>
      </c>
      <c r="AX446" s="5"/>
      <c r="AY446" s="5"/>
      <c r="AZ446" s="4">
        <f ca="1">IF(Table2[[#This Row],[Area ]]="Area 1",Table2[[#This Row],[income]],0)</f>
        <v>0</v>
      </c>
      <c r="BA446" s="5">
        <f ca="1">IF(Table2[[#This Row],[Area ]]="Area 2",Table2[[#This Row],[income]],0)</f>
        <v>0</v>
      </c>
      <c r="BB446" s="5">
        <f ca="1">IF(Table2[[#This Row],[Area ]]="Area 3",Table2[[#This Row],[income]],0)</f>
        <v>0</v>
      </c>
      <c r="BC446" s="5">
        <f ca="1">IF(Table2[[#This Row],[Area ]]="Area 4",Table2[[#This Row],[income]],0)</f>
        <v>25896</v>
      </c>
      <c r="BD446" s="5">
        <f ca="1">IF(Table2[[#This Row],[Area ]]="Area 5",Table2[[#This Row],[income]],0)</f>
        <v>0</v>
      </c>
      <c r="BE446" s="5">
        <f ca="1">IF(Table2[[#This Row],[Area ]]="Area 6",Table2[[#This Row],[income]],0)</f>
        <v>0</v>
      </c>
      <c r="BF446" s="5">
        <f ca="1">IF(Table2[[#This Row],[Area ]]="Area 7",Table2[[#This Row],[income]],0)</f>
        <v>0</v>
      </c>
      <c r="BG446" s="5">
        <f ca="1">IF(Table2[[#This Row],[Area ]]="Area 8",Table2[[#This Row],[income]],0)</f>
        <v>0</v>
      </c>
      <c r="BH446" s="5">
        <f ca="1">IF(Table2[[#This Row],[Area ]]="Area 9",Table2[[#This Row],[income]],0)</f>
        <v>0</v>
      </c>
      <c r="BI446" s="5">
        <f ca="1">IF(Table2[[#This Row],[Area ]]="Area 10",Table2[[#This Row],[income]],0)</f>
        <v>0</v>
      </c>
      <c r="BJ446" s="5">
        <f ca="1">IF(Table2[[#This Row],[Area ]]="Area 6",Table2[[#This Row],[income]],0)</f>
        <v>0</v>
      </c>
      <c r="BK446" s="5">
        <f ca="1">IF(Table2[[#This Row],[Area ]]="Area 12",Table2[[#This Row],[income]],0)</f>
        <v>0</v>
      </c>
      <c r="BL446" s="5">
        <f ca="1">IF(Table2[[#This Row],[Area ]]="Area 13",Table2[[#This Row],[income]],0)</f>
        <v>0</v>
      </c>
      <c r="BM446" s="6">
        <f ca="1">IF(Table2[[#This Row],[Area ]]="Area 14",Table2[[#This Row],[income]],0)</f>
        <v>0</v>
      </c>
      <c r="BN446" s="4">
        <f ca="1">IF(Table2[[#This Row],[field of work]]="teaching",Table2[[#This Row],[income]],0)</f>
        <v>0</v>
      </c>
      <c r="BO446" s="5">
        <f ca="1">IF(Table2[[#This Row],[field of work]]="health",Table2[[#This Row],[income]],0)</f>
        <v>0</v>
      </c>
      <c r="BP446" s="5">
        <f ca="1">IF(Table2[[#This Row],[field of work]]="IT",Table2[[#This Row],[income]],0)</f>
        <v>25896</v>
      </c>
      <c r="BQ446" s="5">
        <f ca="1">IF(Table2[[#This Row],[field of work]]="agriculture",Table2[[#This Row],[income]],0)</f>
        <v>0</v>
      </c>
      <c r="BR446" s="5">
        <f ca="1">IF(Table2[[#This Row],[field of work]]="contruction",Table2[[#This Row],[income]],0)</f>
        <v>0</v>
      </c>
      <c r="BS446" s="6">
        <f ca="1">IF(Table2[[#This Row],[field of work]]="genral work",Table2[[#This Row],[income]],0)</f>
        <v>0</v>
      </c>
      <c r="BU446" s="4">
        <f ca="1">IF(Table2[[#This Row],[value of debts]]&gt;Table2[[#This Row],[income]],1,0)</f>
        <v>1</v>
      </c>
      <c r="BV446" s="6"/>
      <c r="BX446" s="4">
        <f ca="1">IF(Table2[[#This Row],[Net worth of person]]&gt;$BY$6,Table2[[#This Row],[age]],0)</f>
        <v>0</v>
      </c>
      <c r="BY446" s="6"/>
    </row>
    <row r="447" spans="2:77" x14ac:dyDescent="0.3">
      <c r="B447">
        <f t="shared" ca="1" si="147"/>
        <v>1</v>
      </c>
      <c r="C447" t="str">
        <f t="shared" ca="1" si="146"/>
        <v>men</v>
      </c>
      <c r="D447">
        <f t="shared" ca="1" si="148"/>
        <v>40</v>
      </c>
      <c r="E447">
        <f t="shared" ca="1" si="149"/>
        <v>6</v>
      </c>
      <c r="F447" t="str">
        <f t="shared" ca="1" si="150"/>
        <v>contruction</v>
      </c>
      <c r="G447">
        <f t="shared" ca="1" si="151"/>
        <v>3</v>
      </c>
      <c r="H447">
        <f t="shared" ca="1" si="152"/>
        <v>0</v>
      </c>
      <c r="I447">
        <f t="shared" ca="1" si="153"/>
        <v>1</v>
      </c>
      <c r="J447">
        <f t="shared" ca="1" si="154"/>
        <v>3</v>
      </c>
      <c r="K447">
        <f t="shared" ca="1" si="155"/>
        <v>36738</v>
      </c>
      <c r="L447">
        <f t="shared" ca="1" si="156"/>
        <v>1</v>
      </c>
      <c r="M447" t="str">
        <f t="shared" ca="1" si="157"/>
        <v>Area 1</v>
      </c>
      <c r="N447">
        <f t="shared" ca="1" si="162"/>
        <v>110214</v>
      </c>
      <c r="O447">
        <f t="shared" ca="1" si="158"/>
        <v>81117.253642236683</v>
      </c>
      <c r="P447">
        <f t="shared" ca="1" si="163"/>
        <v>16888.311112932268</v>
      </c>
      <c r="Q447">
        <f t="shared" ca="1" si="159"/>
        <v>11308</v>
      </c>
      <c r="R447">
        <f t="shared" ca="1" si="164"/>
        <v>64882.174958983858</v>
      </c>
      <c r="S447">
        <f t="shared" ca="1" si="165"/>
        <v>27995.755127527693</v>
      </c>
      <c r="T447">
        <f t="shared" ca="1" si="166"/>
        <v>155098.06624045997</v>
      </c>
      <c r="U447">
        <f t="shared" ca="1" si="167"/>
        <v>157307.42860122054</v>
      </c>
      <c r="V447">
        <f t="shared" ca="1" si="168"/>
        <v>-2209.3623607605696</v>
      </c>
      <c r="X447" s="4">
        <f ca="1">IF(Table2[[#This Row],[Gnder]]="men",1,0)</f>
        <v>1</v>
      </c>
      <c r="Y447" s="5">
        <f ca="1">IF(Table2[[#This Row],[Gnder]]="women",1,0)</f>
        <v>0</v>
      </c>
      <c r="Z447" s="5"/>
      <c r="AA447" s="6"/>
      <c r="AB447" s="5"/>
      <c r="AC447" s="4">
        <f ca="1">IF(Table2[[#This Row],[field of work]]="teaching",1,0)</f>
        <v>0</v>
      </c>
      <c r="AD447" s="5">
        <f ca="1">IF(Table2[[#This Row],[field of work]]="health",1,0)</f>
        <v>0</v>
      </c>
      <c r="AE447" s="5">
        <f ca="1">IF(Table2[[#This Row],[field of work]]="IT",1,0)</f>
        <v>0</v>
      </c>
      <c r="AF447" s="5">
        <f ca="1">IF(Table2[[#This Row],[field of work]]="agriculture",1,0)</f>
        <v>0</v>
      </c>
      <c r="AG447" s="5">
        <f ca="1">IF(Table2[[#This Row],[field of work]]="contruction",1,0)</f>
        <v>1</v>
      </c>
      <c r="AH447" s="5">
        <f ca="1">IF(Table2[[#This Row],[field of work]]="genral work",1,0)</f>
        <v>0</v>
      </c>
      <c r="AI447" s="5"/>
      <c r="AJ447" s="5"/>
      <c r="AK447" s="5"/>
      <c r="AL447" s="5"/>
      <c r="AM447" s="5"/>
      <c r="AN447" s="6"/>
      <c r="AP447" s="16">
        <f t="shared" ca="1" si="160"/>
        <v>5629.4370376440893</v>
      </c>
      <c r="AQ447" s="6"/>
      <c r="AR447" s="4">
        <f ca="1">IF(Table2[[#This Row],[Value of a person]]&gt;$AS$6,1,0)</f>
        <v>1</v>
      </c>
      <c r="AS447" s="5"/>
      <c r="AT447" s="5"/>
      <c r="AU447" s="6"/>
      <c r="AV447" s="23">
        <f ca="1">Table2[[#This Row],[Mortage left]]/Table2[[#This Row],[Value of house]]</f>
        <v>0.73599772843955114</v>
      </c>
      <c r="AW447" s="5">
        <f t="shared" ca="1" si="161"/>
        <v>0</v>
      </c>
      <c r="AX447" s="5"/>
      <c r="AY447" s="5"/>
      <c r="AZ447" s="4">
        <f ca="1">IF(Table2[[#This Row],[Area ]]="Area 1",Table2[[#This Row],[income]],0)</f>
        <v>36738</v>
      </c>
      <c r="BA447" s="5">
        <f ca="1">IF(Table2[[#This Row],[Area ]]="Area 2",Table2[[#This Row],[income]],0)</f>
        <v>0</v>
      </c>
      <c r="BB447" s="5">
        <f ca="1">IF(Table2[[#This Row],[Area ]]="Area 3",Table2[[#This Row],[income]],0)</f>
        <v>0</v>
      </c>
      <c r="BC447" s="5">
        <f ca="1">IF(Table2[[#This Row],[Area ]]="Area 4",Table2[[#This Row],[income]],0)</f>
        <v>0</v>
      </c>
      <c r="BD447" s="5">
        <f ca="1">IF(Table2[[#This Row],[Area ]]="Area 5",Table2[[#This Row],[income]],0)</f>
        <v>0</v>
      </c>
      <c r="BE447" s="5">
        <f ca="1">IF(Table2[[#This Row],[Area ]]="Area 6",Table2[[#This Row],[income]],0)</f>
        <v>0</v>
      </c>
      <c r="BF447" s="5">
        <f ca="1">IF(Table2[[#This Row],[Area ]]="Area 7",Table2[[#This Row],[income]],0)</f>
        <v>0</v>
      </c>
      <c r="BG447" s="5">
        <f ca="1">IF(Table2[[#This Row],[Area ]]="Area 8",Table2[[#This Row],[income]],0)</f>
        <v>0</v>
      </c>
      <c r="BH447" s="5">
        <f ca="1">IF(Table2[[#This Row],[Area ]]="Area 9",Table2[[#This Row],[income]],0)</f>
        <v>0</v>
      </c>
      <c r="BI447" s="5">
        <f ca="1">IF(Table2[[#This Row],[Area ]]="Area 10",Table2[[#This Row],[income]],0)</f>
        <v>0</v>
      </c>
      <c r="BJ447" s="5">
        <f ca="1">IF(Table2[[#This Row],[Area ]]="Area 6",Table2[[#This Row],[income]],0)</f>
        <v>0</v>
      </c>
      <c r="BK447" s="5">
        <f ca="1">IF(Table2[[#This Row],[Area ]]="Area 12",Table2[[#This Row],[income]],0)</f>
        <v>0</v>
      </c>
      <c r="BL447" s="5">
        <f ca="1">IF(Table2[[#This Row],[Area ]]="Area 13",Table2[[#This Row],[income]],0)</f>
        <v>0</v>
      </c>
      <c r="BM447" s="6">
        <f ca="1">IF(Table2[[#This Row],[Area ]]="Area 14",Table2[[#This Row],[income]],0)</f>
        <v>0</v>
      </c>
      <c r="BN447" s="4">
        <f ca="1">IF(Table2[[#This Row],[field of work]]="teaching",Table2[[#This Row],[income]],0)</f>
        <v>0</v>
      </c>
      <c r="BO447" s="5">
        <f ca="1">IF(Table2[[#This Row],[field of work]]="health",Table2[[#This Row],[income]],0)</f>
        <v>0</v>
      </c>
      <c r="BP447" s="5">
        <f ca="1">IF(Table2[[#This Row],[field of work]]="IT",Table2[[#This Row],[income]],0)</f>
        <v>0</v>
      </c>
      <c r="BQ447" s="5">
        <f ca="1">IF(Table2[[#This Row],[field of work]]="agriculture",Table2[[#This Row],[income]],0)</f>
        <v>0</v>
      </c>
      <c r="BR447" s="5">
        <f ca="1">IF(Table2[[#This Row],[field of work]]="contruction",Table2[[#This Row],[income]],0)</f>
        <v>36738</v>
      </c>
      <c r="BS447" s="6">
        <f ca="1">IF(Table2[[#This Row],[field of work]]="genral work",Table2[[#This Row],[income]],0)</f>
        <v>0</v>
      </c>
      <c r="BU447" s="4">
        <f ca="1">IF(Table2[[#This Row],[value of debts]]&gt;Table2[[#This Row],[income]],1,0)</f>
        <v>1</v>
      </c>
      <c r="BV447" s="6"/>
      <c r="BX447" s="4">
        <f ca="1">IF(Table2[[#This Row],[Net worth of person]]&gt;$BY$6,Table2[[#This Row],[age]],0)</f>
        <v>0</v>
      </c>
      <c r="BY447" s="6"/>
    </row>
    <row r="448" spans="2:77" x14ac:dyDescent="0.3">
      <c r="B448">
        <f t="shared" ca="1" si="147"/>
        <v>2</v>
      </c>
      <c r="C448" t="str">
        <f t="shared" ca="1" si="146"/>
        <v>women</v>
      </c>
      <c r="D448">
        <f t="shared" ca="1" si="148"/>
        <v>28</v>
      </c>
      <c r="E448">
        <f t="shared" ca="1" si="149"/>
        <v>6</v>
      </c>
      <c r="F448" t="str">
        <f t="shared" ca="1" si="150"/>
        <v>contruction</v>
      </c>
      <c r="G448">
        <f t="shared" ca="1" si="151"/>
        <v>1</v>
      </c>
      <c r="H448">
        <f t="shared" ca="1" si="152"/>
        <v>0</v>
      </c>
      <c r="I448">
        <f t="shared" ca="1" si="153"/>
        <v>0</v>
      </c>
      <c r="J448">
        <f t="shared" ca="1" si="154"/>
        <v>1</v>
      </c>
      <c r="K448">
        <f t="shared" ca="1" si="155"/>
        <v>33750</v>
      </c>
      <c r="L448">
        <f t="shared" ca="1" si="156"/>
        <v>8</v>
      </c>
      <c r="M448" t="str">
        <f t="shared" ca="1" si="157"/>
        <v>Area 8</v>
      </c>
      <c r="N448">
        <f t="shared" ca="1" si="162"/>
        <v>101250</v>
      </c>
      <c r="O448">
        <f t="shared" ca="1" si="158"/>
        <v>58336.286224093703</v>
      </c>
      <c r="P448">
        <f t="shared" ca="1" si="163"/>
        <v>12567.742962890547</v>
      </c>
      <c r="Q448">
        <f t="shared" ca="1" si="159"/>
        <v>4333</v>
      </c>
      <c r="R448">
        <f t="shared" ca="1" si="164"/>
        <v>11895.049166944031</v>
      </c>
      <c r="S448">
        <f t="shared" ca="1" si="165"/>
        <v>47261.546097426777</v>
      </c>
      <c r="T448">
        <f t="shared" ca="1" si="166"/>
        <v>161079.28906031733</v>
      </c>
      <c r="U448">
        <f t="shared" ca="1" si="167"/>
        <v>74564.335391037734</v>
      </c>
      <c r="V448">
        <f t="shared" ca="1" si="168"/>
        <v>86514.953669279595</v>
      </c>
      <c r="X448" s="4">
        <f ca="1">IF(Table2[[#This Row],[Gnder]]="men",1,0)</f>
        <v>0</v>
      </c>
      <c r="Y448" s="5">
        <f ca="1">IF(Table2[[#This Row],[Gnder]]="women",1,0)</f>
        <v>1</v>
      </c>
      <c r="Z448" s="5"/>
      <c r="AA448" s="6"/>
      <c r="AB448" s="5"/>
      <c r="AC448" s="4">
        <f ca="1">IF(Table2[[#This Row],[field of work]]="teaching",1,0)</f>
        <v>0</v>
      </c>
      <c r="AD448" s="5">
        <f ca="1">IF(Table2[[#This Row],[field of work]]="health",1,0)</f>
        <v>0</v>
      </c>
      <c r="AE448" s="5">
        <f ca="1">IF(Table2[[#This Row],[field of work]]="IT",1,0)</f>
        <v>0</v>
      </c>
      <c r="AF448" s="5">
        <f ca="1">IF(Table2[[#This Row],[field of work]]="agriculture",1,0)</f>
        <v>0</v>
      </c>
      <c r="AG448" s="5">
        <f ca="1">IF(Table2[[#This Row],[field of work]]="contruction",1,0)</f>
        <v>1</v>
      </c>
      <c r="AH448" s="5">
        <f ca="1">IF(Table2[[#This Row],[field of work]]="genral work",1,0)</f>
        <v>0</v>
      </c>
      <c r="AI448" s="5"/>
      <c r="AJ448" s="5"/>
      <c r="AK448" s="5"/>
      <c r="AL448" s="5"/>
      <c r="AM448" s="5"/>
      <c r="AN448" s="6"/>
      <c r="AP448" s="16">
        <f t="shared" ca="1" si="160"/>
        <v>12567.742962890547</v>
      </c>
      <c r="AQ448" s="6"/>
      <c r="AR448" s="4">
        <f ca="1">IF(Table2[[#This Row],[Value of a person]]&gt;$AS$6,1,0)</f>
        <v>1</v>
      </c>
      <c r="AS448" s="5"/>
      <c r="AT448" s="5"/>
      <c r="AU448" s="6"/>
      <c r="AV448" s="23">
        <f ca="1">Table2[[#This Row],[Mortage left]]/Table2[[#This Row],[Value of house]]</f>
        <v>0.57616085159598718</v>
      </c>
      <c r="AW448" s="5">
        <f t="shared" ca="1" si="161"/>
        <v>0</v>
      </c>
      <c r="AX448" s="5"/>
      <c r="AY448" s="5"/>
      <c r="AZ448" s="4">
        <f ca="1">IF(Table2[[#This Row],[Area ]]="Area 1",Table2[[#This Row],[income]],0)</f>
        <v>0</v>
      </c>
      <c r="BA448" s="5">
        <f ca="1">IF(Table2[[#This Row],[Area ]]="Area 2",Table2[[#This Row],[income]],0)</f>
        <v>0</v>
      </c>
      <c r="BB448" s="5">
        <f ca="1">IF(Table2[[#This Row],[Area ]]="Area 3",Table2[[#This Row],[income]],0)</f>
        <v>0</v>
      </c>
      <c r="BC448" s="5">
        <f ca="1">IF(Table2[[#This Row],[Area ]]="Area 4",Table2[[#This Row],[income]],0)</f>
        <v>0</v>
      </c>
      <c r="BD448" s="5">
        <f ca="1">IF(Table2[[#This Row],[Area ]]="Area 5",Table2[[#This Row],[income]],0)</f>
        <v>0</v>
      </c>
      <c r="BE448" s="5">
        <f ca="1">IF(Table2[[#This Row],[Area ]]="Area 6",Table2[[#This Row],[income]],0)</f>
        <v>0</v>
      </c>
      <c r="BF448" s="5">
        <f ca="1">IF(Table2[[#This Row],[Area ]]="Area 7",Table2[[#This Row],[income]],0)</f>
        <v>0</v>
      </c>
      <c r="BG448" s="5">
        <f ca="1">IF(Table2[[#This Row],[Area ]]="Area 8",Table2[[#This Row],[income]],0)</f>
        <v>33750</v>
      </c>
      <c r="BH448" s="5">
        <f ca="1">IF(Table2[[#This Row],[Area ]]="Area 9",Table2[[#This Row],[income]],0)</f>
        <v>0</v>
      </c>
      <c r="BI448" s="5">
        <f ca="1">IF(Table2[[#This Row],[Area ]]="Area 10",Table2[[#This Row],[income]],0)</f>
        <v>0</v>
      </c>
      <c r="BJ448" s="5">
        <f ca="1">IF(Table2[[#This Row],[Area ]]="Area 6",Table2[[#This Row],[income]],0)</f>
        <v>0</v>
      </c>
      <c r="BK448" s="5">
        <f ca="1">IF(Table2[[#This Row],[Area ]]="Area 12",Table2[[#This Row],[income]],0)</f>
        <v>0</v>
      </c>
      <c r="BL448" s="5">
        <f ca="1">IF(Table2[[#This Row],[Area ]]="Area 13",Table2[[#This Row],[income]],0)</f>
        <v>0</v>
      </c>
      <c r="BM448" s="6">
        <f ca="1">IF(Table2[[#This Row],[Area ]]="Area 14",Table2[[#This Row],[income]],0)</f>
        <v>0</v>
      </c>
      <c r="BN448" s="4">
        <f ca="1">IF(Table2[[#This Row],[field of work]]="teaching",Table2[[#This Row],[income]],0)</f>
        <v>0</v>
      </c>
      <c r="BO448" s="5">
        <f ca="1">IF(Table2[[#This Row],[field of work]]="health",Table2[[#This Row],[income]],0)</f>
        <v>0</v>
      </c>
      <c r="BP448" s="5">
        <f ca="1">IF(Table2[[#This Row],[field of work]]="IT",Table2[[#This Row],[income]],0)</f>
        <v>0</v>
      </c>
      <c r="BQ448" s="5">
        <f ca="1">IF(Table2[[#This Row],[field of work]]="agriculture",Table2[[#This Row],[income]],0)</f>
        <v>0</v>
      </c>
      <c r="BR448" s="5">
        <f ca="1">IF(Table2[[#This Row],[field of work]]="contruction",Table2[[#This Row],[income]],0)</f>
        <v>33750</v>
      </c>
      <c r="BS448" s="6">
        <f ca="1">IF(Table2[[#This Row],[field of work]]="genral work",Table2[[#This Row],[income]],0)</f>
        <v>0</v>
      </c>
      <c r="BU448" s="4">
        <f ca="1">IF(Table2[[#This Row],[value of debts]]&gt;Table2[[#This Row],[income]],1,0)</f>
        <v>1</v>
      </c>
      <c r="BV448" s="6"/>
      <c r="BX448" s="4">
        <f ca="1">IF(Table2[[#This Row],[Net worth of person]]&gt;$BY$6,Table2[[#This Row],[age]],0)</f>
        <v>0</v>
      </c>
      <c r="BY448" s="6"/>
    </row>
    <row r="449" spans="2:77" x14ac:dyDescent="0.3">
      <c r="B449">
        <f t="shared" ca="1" si="147"/>
        <v>2</v>
      </c>
      <c r="C449" t="str">
        <f t="shared" ca="1" si="146"/>
        <v>women</v>
      </c>
      <c r="D449">
        <f t="shared" ca="1" si="148"/>
        <v>43</v>
      </c>
      <c r="E449">
        <f t="shared" ca="1" si="149"/>
        <v>3</v>
      </c>
      <c r="F449" t="str">
        <f t="shared" ca="1" si="150"/>
        <v>teaching</v>
      </c>
      <c r="G449">
        <f t="shared" ca="1" si="151"/>
        <v>5</v>
      </c>
      <c r="H449">
        <f t="shared" ca="1" si="152"/>
        <v>0</v>
      </c>
      <c r="I449">
        <f t="shared" ca="1" si="153"/>
        <v>2</v>
      </c>
      <c r="J449">
        <f t="shared" ca="1" si="154"/>
        <v>3</v>
      </c>
      <c r="K449">
        <f t="shared" ca="1" si="155"/>
        <v>45844</v>
      </c>
      <c r="L449">
        <f t="shared" ca="1" si="156"/>
        <v>9</v>
      </c>
      <c r="M449" t="str">
        <f t="shared" ca="1" si="157"/>
        <v>Area 9</v>
      </c>
      <c r="N449">
        <f t="shared" ca="1" si="162"/>
        <v>183376</v>
      </c>
      <c r="O449">
        <f t="shared" ca="1" si="158"/>
        <v>45127.962581223524</v>
      </c>
      <c r="P449">
        <f t="shared" ca="1" si="163"/>
        <v>62760.462458891299</v>
      </c>
      <c r="Q449">
        <f t="shared" ca="1" si="159"/>
        <v>49584</v>
      </c>
      <c r="R449">
        <f t="shared" ca="1" si="164"/>
        <v>36685.079418474212</v>
      </c>
      <c r="S449">
        <f t="shared" ca="1" si="165"/>
        <v>23762.892781064769</v>
      </c>
      <c r="T449">
        <f t="shared" ca="1" si="166"/>
        <v>269899.35523995606</v>
      </c>
      <c r="U449">
        <f t="shared" ca="1" si="167"/>
        <v>131397.04199969774</v>
      </c>
      <c r="V449">
        <f t="shared" ca="1" si="168"/>
        <v>138502.31324025831</v>
      </c>
      <c r="X449" s="4">
        <f ca="1">IF(Table2[[#This Row],[Gnder]]="men",1,0)</f>
        <v>0</v>
      </c>
      <c r="Y449" s="5">
        <f ca="1">IF(Table2[[#This Row],[Gnder]]="women",1,0)</f>
        <v>1</v>
      </c>
      <c r="Z449" s="5"/>
      <c r="AA449" s="6"/>
      <c r="AB449" s="5"/>
      <c r="AC449" s="4">
        <f ca="1">IF(Table2[[#This Row],[field of work]]="teaching",1,0)</f>
        <v>1</v>
      </c>
      <c r="AD449" s="5">
        <f ca="1">IF(Table2[[#This Row],[field of work]]="health",1,0)</f>
        <v>0</v>
      </c>
      <c r="AE449" s="5">
        <f ca="1">IF(Table2[[#This Row],[field of work]]="IT",1,0)</f>
        <v>0</v>
      </c>
      <c r="AF449" s="5">
        <f ca="1">IF(Table2[[#This Row],[field of work]]="agriculture",1,0)</f>
        <v>0</v>
      </c>
      <c r="AG449" s="5">
        <f ca="1">IF(Table2[[#This Row],[field of work]]="contruction",1,0)</f>
        <v>0</v>
      </c>
      <c r="AH449" s="5">
        <f ca="1">IF(Table2[[#This Row],[field of work]]="genral work",1,0)</f>
        <v>0</v>
      </c>
      <c r="AI449" s="5"/>
      <c r="AJ449" s="5"/>
      <c r="AK449" s="5"/>
      <c r="AL449" s="5"/>
      <c r="AM449" s="5"/>
      <c r="AN449" s="6"/>
      <c r="AP449" s="16">
        <f t="shared" ca="1" si="160"/>
        <v>20920.154152963765</v>
      </c>
      <c r="AQ449" s="6"/>
      <c r="AR449" s="4">
        <f ca="1">IF(Table2[[#This Row],[Value of a person]]&gt;$AS$6,1,0)</f>
        <v>1</v>
      </c>
      <c r="AS449" s="5"/>
      <c r="AT449" s="5"/>
      <c r="AU449" s="6"/>
      <c r="AV449" s="23">
        <f ca="1">Table2[[#This Row],[Mortage left]]/Table2[[#This Row],[Value of house]]</f>
        <v>0.24609525009392463</v>
      </c>
      <c r="AW449" s="5">
        <f t="shared" ca="1" si="161"/>
        <v>1</v>
      </c>
      <c r="AX449" s="5"/>
      <c r="AY449" s="5"/>
      <c r="AZ449" s="4">
        <f ca="1">IF(Table2[[#This Row],[Area ]]="Area 1",Table2[[#This Row],[income]],0)</f>
        <v>0</v>
      </c>
      <c r="BA449" s="5">
        <f ca="1">IF(Table2[[#This Row],[Area ]]="Area 2",Table2[[#This Row],[income]],0)</f>
        <v>0</v>
      </c>
      <c r="BB449" s="5">
        <f ca="1">IF(Table2[[#This Row],[Area ]]="Area 3",Table2[[#This Row],[income]],0)</f>
        <v>0</v>
      </c>
      <c r="BC449" s="5">
        <f ca="1">IF(Table2[[#This Row],[Area ]]="Area 4",Table2[[#This Row],[income]],0)</f>
        <v>0</v>
      </c>
      <c r="BD449" s="5">
        <f ca="1">IF(Table2[[#This Row],[Area ]]="Area 5",Table2[[#This Row],[income]],0)</f>
        <v>0</v>
      </c>
      <c r="BE449" s="5">
        <f ca="1">IF(Table2[[#This Row],[Area ]]="Area 6",Table2[[#This Row],[income]],0)</f>
        <v>0</v>
      </c>
      <c r="BF449" s="5">
        <f ca="1">IF(Table2[[#This Row],[Area ]]="Area 7",Table2[[#This Row],[income]],0)</f>
        <v>0</v>
      </c>
      <c r="BG449" s="5">
        <f ca="1">IF(Table2[[#This Row],[Area ]]="Area 8",Table2[[#This Row],[income]],0)</f>
        <v>0</v>
      </c>
      <c r="BH449" s="5">
        <f ca="1">IF(Table2[[#This Row],[Area ]]="Area 9",Table2[[#This Row],[income]],0)</f>
        <v>45844</v>
      </c>
      <c r="BI449" s="5">
        <f ca="1">IF(Table2[[#This Row],[Area ]]="Area 10",Table2[[#This Row],[income]],0)</f>
        <v>0</v>
      </c>
      <c r="BJ449" s="5">
        <f ca="1">IF(Table2[[#This Row],[Area ]]="Area 6",Table2[[#This Row],[income]],0)</f>
        <v>0</v>
      </c>
      <c r="BK449" s="5">
        <f ca="1">IF(Table2[[#This Row],[Area ]]="Area 12",Table2[[#This Row],[income]],0)</f>
        <v>0</v>
      </c>
      <c r="BL449" s="5">
        <f ca="1">IF(Table2[[#This Row],[Area ]]="Area 13",Table2[[#This Row],[income]],0)</f>
        <v>0</v>
      </c>
      <c r="BM449" s="6">
        <f ca="1">IF(Table2[[#This Row],[Area ]]="Area 14",Table2[[#This Row],[income]],0)</f>
        <v>0</v>
      </c>
      <c r="BN449" s="4">
        <f ca="1">IF(Table2[[#This Row],[field of work]]="teaching",Table2[[#This Row],[income]],0)</f>
        <v>45844</v>
      </c>
      <c r="BO449" s="5">
        <f ca="1">IF(Table2[[#This Row],[field of work]]="health",Table2[[#This Row],[income]],0)</f>
        <v>0</v>
      </c>
      <c r="BP449" s="5">
        <f ca="1">IF(Table2[[#This Row],[field of work]]="IT",Table2[[#This Row],[income]],0)</f>
        <v>0</v>
      </c>
      <c r="BQ449" s="5">
        <f ca="1">IF(Table2[[#This Row],[field of work]]="agriculture",Table2[[#This Row],[income]],0)</f>
        <v>0</v>
      </c>
      <c r="BR449" s="5">
        <f ca="1">IF(Table2[[#This Row],[field of work]]="contruction",Table2[[#This Row],[income]],0)</f>
        <v>0</v>
      </c>
      <c r="BS449" s="6">
        <f ca="1">IF(Table2[[#This Row],[field of work]]="genral work",Table2[[#This Row],[income]],0)</f>
        <v>0</v>
      </c>
      <c r="BU449" s="4">
        <f ca="1">IF(Table2[[#This Row],[value of debts]]&gt;Table2[[#This Row],[income]],1,0)</f>
        <v>1</v>
      </c>
      <c r="BV449" s="6"/>
      <c r="BX449" s="4">
        <f ca="1">IF(Table2[[#This Row],[Net worth of person]]&gt;$BY$6,Table2[[#This Row],[age]],0)</f>
        <v>43</v>
      </c>
      <c r="BY449" s="6"/>
    </row>
    <row r="450" spans="2:77" x14ac:dyDescent="0.3">
      <c r="B450">
        <f t="shared" ca="1" si="147"/>
        <v>1</v>
      </c>
      <c r="C450" t="str">
        <f t="shared" ca="1" si="146"/>
        <v>men</v>
      </c>
      <c r="D450">
        <f t="shared" ca="1" si="148"/>
        <v>39</v>
      </c>
      <c r="E450">
        <f t="shared" ca="1" si="149"/>
        <v>4</v>
      </c>
      <c r="F450" t="str">
        <f t="shared" ca="1" si="150"/>
        <v>genral work</v>
      </c>
      <c r="G450">
        <f t="shared" ca="1" si="151"/>
        <v>3</v>
      </c>
      <c r="H450">
        <f t="shared" ca="1" si="152"/>
        <v>0</v>
      </c>
      <c r="I450">
        <f t="shared" ca="1" si="153"/>
        <v>4</v>
      </c>
      <c r="J450">
        <f t="shared" ca="1" si="154"/>
        <v>2</v>
      </c>
      <c r="K450">
        <f t="shared" ca="1" si="155"/>
        <v>62252</v>
      </c>
      <c r="L450">
        <f t="shared" ca="1" si="156"/>
        <v>13</v>
      </c>
      <c r="M450" t="str">
        <f t="shared" ca="1" si="157"/>
        <v>Area 13</v>
      </c>
      <c r="N450">
        <f t="shared" ca="1" si="162"/>
        <v>249008</v>
      </c>
      <c r="O450">
        <f t="shared" ca="1" si="158"/>
        <v>163228.67969436786</v>
      </c>
      <c r="P450">
        <f t="shared" ca="1" si="163"/>
        <v>47420.560314471797</v>
      </c>
      <c r="Q450">
        <f t="shared" ca="1" si="159"/>
        <v>40391</v>
      </c>
      <c r="R450">
        <f t="shared" ca="1" si="164"/>
        <v>40155.943765992495</v>
      </c>
      <c r="S450">
        <f t="shared" ca="1" si="165"/>
        <v>32806.634191172583</v>
      </c>
      <c r="T450">
        <f t="shared" ca="1" si="166"/>
        <v>329235.19450564438</v>
      </c>
      <c r="U450">
        <f t="shared" ca="1" si="167"/>
        <v>243775.62346036037</v>
      </c>
      <c r="V450">
        <f t="shared" ca="1" si="168"/>
        <v>85459.571045284014</v>
      </c>
      <c r="X450" s="4">
        <f ca="1">IF(Table2[[#This Row],[Gnder]]="men",1,0)</f>
        <v>1</v>
      </c>
      <c r="Y450" s="5">
        <f ca="1">IF(Table2[[#This Row],[Gnder]]="women",1,0)</f>
        <v>0</v>
      </c>
      <c r="Z450" s="5"/>
      <c r="AA450" s="6"/>
      <c r="AB450" s="5"/>
      <c r="AC450" s="4">
        <f ca="1">IF(Table2[[#This Row],[field of work]]="teaching",1,0)</f>
        <v>0</v>
      </c>
      <c r="AD450" s="5">
        <f ca="1">IF(Table2[[#This Row],[field of work]]="health",1,0)</f>
        <v>0</v>
      </c>
      <c r="AE450" s="5">
        <f ca="1">IF(Table2[[#This Row],[field of work]]="IT",1,0)</f>
        <v>0</v>
      </c>
      <c r="AF450" s="5">
        <f ca="1">IF(Table2[[#This Row],[field of work]]="agriculture",1,0)</f>
        <v>0</v>
      </c>
      <c r="AG450" s="5">
        <f ca="1">IF(Table2[[#This Row],[field of work]]="contruction",1,0)</f>
        <v>0</v>
      </c>
      <c r="AH450" s="5">
        <f ca="1">IF(Table2[[#This Row],[field of work]]="genral work",1,0)</f>
        <v>1</v>
      </c>
      <c r="AI450" s="5"/>
      <c r="AJ450" s="5"/>
      <c r="AK450" s="5"/>
      <c r="AL450" s="5"/>
      <c r="AM450" s="5"/>
      <c r="AN450" s="6"/>
      <c r="AP450" s="16">
        <f t="shared" ca="1" si="160"/>
        <v>23710.280157235899</v>
      </c>
      <c r="AQ450" s="6"/>
      <c r="AR450" s="4">
        <f ca="1">IF(Table2[[#This Row],[Value of a person]]&gt;$AS$6,1,0)</f>
        <v>1</v>
      </c>
      <c r="AS450" s="5"/>
      <c r="AT450" s="5"/>
      <c r="AU450" s="6"/>
      <c r="AV450" s="23">
        <f ca="1">Table2[[#This Row],[Mortage left]]/Table2[[#This Row],[Value of house]]</f>
        <v>0.65551580549367039</v>
      </c>
      <c r="AW450" s="5">
        <f t="shared" ca="1" si="161"/>
        <v>0</v>
      </c>
      <c r="AX450" s="5"/>
      <c r="AY450" s="5"/>
      <c r="AZ450" s="4">
        <f ca="1">IF(Table2[[#This Row],[Area ]]="Area 1",Table2[[#This Row],[income]],0)</f>
        <v>0</v>
      </c>
      <c r="BA450" s="5">
        <f ca="1">IF(Table2[[#This Row],[Area ]]="Area 2",Table2[[#This Row],[income]],0)</f>
        <v>0</v>
      </c>
      <c r="BB450" s="5">
        <f ca="1">IF(Table2[[#This Row],[Area ]]="Area 3",Table2[[#This Row],[income]],0)</f>
        <v>0</v>
      </c>
      <c r="BC450" s="5">
        <f ca="1">IF(Table2[[#This Row],[Area ]]="Area 4",Table2[[#This Row],[income]],0)</f>
        <v>0</v>
      </c>
      <c r="BD450" s="5">
        <f ca="1">IF(Table2[[#This Row],[Area ]]="Area 5",Table2[[#This Row],[income]],0)</f>
        <v>0</v>
      </c>
      <c r="BE450" s="5">
        <f ca="1">IF(Table2[[#This Row],[Area ]]="Area 6",Table2[[#This Row],[income]],0)</f>
        <v>0</v>
      </c>
      <c r="BF450" s="5">
        <f ca="1">IF(Table2[[#This Row],[Area ]]="Area 7",Table2[[#This Row],[income]],0)</f>
        <v>0</v>
      </c>
      <c r="BG450" s="5">
        <f ca="1">IF(Table2[[#This Row],[Area ]]="Area 8",Table2[[#This Row],[income]],0)</f>
        <v>0</v>
      </c>
      <c r="BH450" s="5">
        <f ca="1">IF(Table2[[#This Row],[Area ]]="Area 9",Table2[[#This Row],[income]],0)</f>
        <v>0</v>
      </c>
      <c r="BI450" s="5">
        <f ca="1">IF(Table2[[#This Row],[Area ]]="Area 10",Table2[[#This Row],[income]],0)</f>
        <v>0</v>
      </c>
      <c r="BJ450" s="5">
        <f ca="1">IF(Table2[[#This Row],[Area ]]="Area 6",Table2[[#This Row],[income]],0)</f>
        <v>0</v>
      </c>
      <c r="BK450" s="5">
        <f ca="1">IF(Table2[[#This Row],[Area ]]="Area 12",Table2[[#This Row],[income]],0)</f>
        <v>0</v>
      </c>
      <c r="BL450" s="5">
        <f ca="1">IF(Table2[[#This Row],[Area ]]="Area 13",Table2[[#This Row],[income]],0)</f>
        <v>62252</v>
      </c>
      <c r="BM450" s="6">
        <f ca="1">IF(Table2[[#This Row],[Area ]]="Area 14",Table2[[#This Row],[income]],0)</f>
        <v>0</v>
      </c>
      <c r="BN450" s="4">
        <f ca="1">IF(Table2[[#This Row],[field of work]]="teaching",Table2[[#This Row],[income]],0)</f>
        <v>0</v>
      </c>
      <c r="BO450" s="5">
        <f ca="1">IF(Table2[[#This Row],[field of work]]="health",Table2[[#This Row],[income]],0)</f>
        <v>0</v>
      </c>
      <c r="BP450" s="5">
        <f ca="1">IF(Table2[[#This Row],[field of work]]="IT",Table2[[#This Row],[income]],0)</f>
        <v>0</v>
      </c>
      <c r="BQ450" s="5">
        <f ca="1">IF(Table2[[#This Row],[field of work]]="agriculture",Table2[[#This Row],[income]],0)</f>
        <v>0</v>
      </c>
      <c r="BR450" s="5">
        <f ca="1">IF(Table2[[#This Row],[field of work]]="contruction",Table2[[#This Row],[income]],0)</f>
        <v>0</v>
      </c>
      <c r="BS450" s="6">
        <f ca="1">IF(Table2[[#This Row],[field of work]]="genral work",Table2[[#This Row],[income]],0)</f>
        <v>62252</v>
      </c>
      <c r="BU450" s="4">
        <f ca="1">IF(Table2[[#This Row],[value of debts]]&gt;Table2[[#This Row],[income]],1,0)</f>
        <v>1</v>
      </c>
      <c r="BV450" s="6"/>
      <c r="BX450" s="4">
        <f ca="1">IF(Table2[[#This Row],[Net worth of person]]&gt;$BY$6,Table2[[#This Row],[age]],0)</f>
        <v>0</v>
      </c>
      <c r="BY450" s="6"/>
    </row>
    <row r="451" spans="2:77" x14ac:dyDescent="0.3">
      <c r="B451">
        <f t="shared" ca="1" si="147"/>
        <v>2</v>
      </c>
      <c r="C451" t="str">
        <f t="shared" ca="1" si="146"/>
        <v>women</v>
      </c>
      <c r="D451">
        <f t="shared" ca="1" si="148"/>
        <v>42</v>
      </c>
      <c r="E451">
        <f t="shared" ca="1" si="149"/>
        <v>6</v>
      </c>
      <c r="F451" t="str">
        <f t="shared" ca="1" si="150"/>
        <v>contruction</v>
      </c>
      <c r="G451">
        <f t="shared" ca="1" si="151"/>
        <v>5</v>
      </c>
      <c r="H451">
        <f t="shared" ca="1" si="152"/>
        <v>0</v>
      </c>
      <c r="I451">
        <f t="shared" ca="1" si="153"/>
        <v>2</v>
      </c>
      <c r="J451">
        <f t="shared" ca="1" si="154"/>
        <v>1</v>
      </c>
      <c r="K451">
        <f t="shared" ca="1" si="155"/>
        <v>46992</v>
      </c>
      <c r="L451">
        <f t="shared" ca="1" si="156"/>
        <v>13</v>
      </c>
      <c r="M451" t="str">
        <f t="shared" ca="1" si="157"/>
        <v>Area 13</v>
      </c>
      <c r="N451">
        <f t="shared" ca="1" si="162"/>
        <v>187968</v>
      </c>
      <c r="O451">
        <f t="shared" ca="1" si="158"/>
        <v>140449.03674824143</v>
      </c>
      <c r="P451">
        <f t="shared" ca="1" si="163"/>
        <v>33015.536384662541</v>
      </c>
      <c r="Q451">
        <f t="shared" ca="1" si="159"/>
        <v>16882</v>
      </c>
      <c r="R451">
        <f t="shared" ca="1" si="164"/>
        <v>47312.120960025459</v>
      </c>
      <c r="S451">
        <f t="shared" ca="1" si="165"/>
        <v>29126.152127140012</v>
      </c>
      <c r="T451">
        <f t="shared" ca="1" si="166"/>
        <v>250109.68851180258</v>
      </c>
      <c r="U451">
        <f t="shared" ca="1" si="167"/>
        <v>204643.1577082669</v>
      </c>
      <c r="V451">
        <f t="shared" ca="1" si="168"/>
        <v>45466.530803535687</v>
      </c>
      <c r="X451" s="4">
        <f ca="1">IF(Table2[[#This Row],[Gnder]]="men",1,0)</f>
        <v>0</v>
      </c>
      <c r="Y451" s="5">
        <f ca="1">IF(Table2[[#This Row],[Gnder]]="women",1,0)</f>
        <v>1</v>
      </c>
      <c r="Z451" s="5"/>
      <c r="AA451" s="6"/>
      <c r="AB451" s="5"/>
      <c r="AC451" s="4">
        <f ca="1">IF(Table2[[#This Row],[field of work]]="teaching",1,0)</f>
        <v>0</v>
      </c>
      <c r="AD451" s="5">
        <f ca="1">IF(Table2[[#This Row],[field of work]]="health",1,0)</f>
        <v>0</v>
      </c>
      <c r="AE451" s="5">
        <f ca="1">IF(Table2[[#This Row],[field of work]]="IT",1,0)</f>
        <v>0</v>
      </c>
      <c r="AF451" s="5">
        <f ca="1">IF(Table2[[#This Row],[field of work]]="agriculture",1,0)</f>
        <v>0</v>
      </c>
      <c r="AG451" s="5">
        <f ca="1">IF(Table2[[#This Row],[field of work]]="contruction",1,0)</f>
        <v>1</v>
      </c>
      <c r="AH451" s="5">
        <f ca="1">IF(Table2[[#This Row],[field of work]]="genral work",1,0)</f>
        <v>0</v>
      </c>
      <c r="AI451" s="5"/>
      <c r="AJ451" s="5"/>
      <c r="AK451" s="5"/>
      <c r="AL451" s="5"/>
      <c r="AM451" s="5"/>
      <c r="AN451" s="6"/>
      <c r="AP451" s="16">
        <f t="shared" ca="1" si="160"/>
        <v>33015.536384662541</v>
      </c>
      <c r="AQ451" s="6"/>
      <c r="AR451" s="4">
        <f ca="1">IF(Table2[[#This Row],[Value of a person]]&gt;$AS$6,1,0)</f>
        <v>1</v>
      </c>
      <c r="AS451" s="5"/>
      <c r="AT451" s="5"/>
      <c r="AU451" s="6"/>
      <c r="AV451" s="23">
        <f ca="1">Table2[[#This Row],[Mortage left]]/Table2[[#This Row],[Value of house]]</f>
        <v>0.7471965267930788</v>
      </c>
      <c r="AW451" s="5">
        <f t="shared" ca="1" si="161"/>
        <v>0</v>
      </c>
      <c r="AX451" s="5"/>
      <c r="AY451" s="5"/>
      <c r="AZ451" s="4">
        <f ca="1">IF(Table2[[#This Row],[Area ]]="Area 1",Table2[[#This Row],[income]],0)</f>
        <v>0</v>
      </c>
      <c r="BA451" s="5">
        <f ca="1">IF(Table2[[#This Row],[Area ]]="Area 2",Table2[[#This Row],[income]],0)</f>
        <v>0</v>
      </c>
      <c r="BB451" s="5">
        <f ca="1">IF(Table2[[#This Row],[Area ]]="Area 3",Table2[[#This Row],[income]],0)</f>
        <v>0</v>
      </c>
      <c r="BC451" s="5">
        <f ca="1">IF(Table2[[#This Row],[Area ]]="Area 4",Table2[[#This Row],[income]],0)</f>
        <v>0</v>
      </c>
      <c r="BD451" s="5">
        <f ca="1">IF(Table2[[#This Row],[Area ]]="Area 5",Table2[[#This Row],[income]],0)</f>
        <v>0</v>
      </c>
      <c r="BE451" s="5">
        <f ca="1">IF(Table2[[#This Row],[Area ]]="Area 6",Table2[[#This Row],[income]],0)</f>
        <v>0</v>
      </c>
      <c r="BF451" s="5">
        <f ca="1">IF(Table2[[#This Row],[Area ]]="Area 7",Table2[[#This Row],[income]],0)</f>
        <v>0</v>
      </c>
      <c r="BG451" s="5">
        <f ca="1">IF(Table2[[#This Row],[Area ]]="Area 8",Table2[[#This Row],[income]],0)</f>
        <v>0</v>
      </c>
      <c r="BH451" s="5">
        <f ca="1">IF(Table2[[#This Row],[Area ]]="Area 9",Table2[[#This Row],[income]],0)</f>
        <v>0</v>
      </c>
      <c r="BI451" s="5">
        <f ca="1">IF(Table2[[#This Row],[Area ]]="Area 10",Table2[[#This Row],[income]],0)</f>
        <v>0</v>
      </c>
      <c r="BJ451" s="5">
        <f ca="1">IF(Table2[[#This Row],[Area ]]="Area 6",Table2[[#This Row],[income]],0)</f>
        <v>0</v>
      </c>
      <c r="BK451" s="5">
        <f ca="1">IF(Table2[[#This Row],[Area ]]="Area 12",Table2[[#This Row],[income]],0)</f>
        <v>0</v>
      </c>
      <c r="BL451" s="5">
        <f ca="1">IF(Table2[[#This Row],[Area ]]="Area 13",Table2[[#This Row],[income]],0)</f>
        <v>46992</v>
      </c>
      <c r="BM451" s="6">
        <f ca="1">IF(Table2[[#This Row],[Area ]]="Area 14",Table2[[#This Row],[income]],0)</f>
        <v>0</v>
      </c>
      <c r="BN451" s="4">
        <f ca="1">IF(Table2[[#This Row],[field of work]]="teaching",Table2[[#This Row],[income]],0)</f>
        <v>0</v>
      </c>
      <c r="BO451" s="5">
        <f ca="1">IF(Table2[[#This Row],[field of work]]="health",Table2[[#This Row],[income]],0)</f>
        <v>0</v>
      </c>
      <c r="BP451" s="5">
        <f ca="1">IF(Table2[[#This Row],[field of work]]="IT",Table2[[#This Row],[income]],0)</f>
        <v>0</v>
      </c>
      <c r="BQ451" s="5">
        <f ca="1">IF(Table2[[#This Row],[field of work]]="agriculture",Table2[[#This Row],[income]],0)</f>
        <v>0</v>
      </c>
      <c r="BR451" s="5">
        <f ca="1">IF(Table2[[#This Row],[field of work]]="contruction",Table2[[#This Row],[income]],0)</f>
        <v>46992</v>
      </c>
      <c r="BS451" s="6">
        <f ca="1">IF(Table2[[#This Row],[field of work]]="genral work",Table2[[#This Row],[income]],0)</f>
        <v>0</v>
      </c>
      <c r="BU451" s="4">
        <f ca="1">IF(Table2[[#This Row],[value of debts]]&gt;Table2[[#This Row],[income]],1,0)</f>
        <v>1</v>
      </c>
      <c r="BV451" s="6"/>
      <c r="BX451" s="4">
        <f ca="1">IF(Table2[[#This Row],[Net worth of person]]&gt;$BY$6,Table2[[#This Row],[age]],0)</f>
        <v>0</v>
      </c>
      <c r="BY451" s="6"/>
    </row>
    <row r="452" spans="2:77" x14ac:dyDescent="0.3">
      <c r="B452">
        <f t="shared" ca="1" si="147"/>
        <v>2</v>
      </c>
      <c r="C452" t="str">
        <f t="shared" ca="1" si="146"/>
        <v>women</v>
      </c>
      <c r="D452">
        <f t="shared" ca="1" si="148"/>
        <v>25</v>
      </c>
      <c r="E452">
        <f t="shared" ca="1" si="149"/>
        <v>4</v>
      </c>
      <c r="F452" t="str">
        <f t="shared" ca="1" si="150"/>
        <v>genral work</v>
      </c>
      <c r="G452">
        <f t="shared" ca="1" si="151"/>
        <v>1</v>
      </c>
      <c r="H452">
        <f t="shared" ca="1" si="152"/>
        <v>0</v>
      </c>
      <c r="I452">
        <f t="shared" ca="1" si="153"/>
        <v>1</v>
      </c>
      <c r="J452">
        <f t="shared" ca="1" si="154"/>
        <v>2</v>
      </c>
      <c r="K452">
        <f t="shared" ca="1" si="155"/>
        <v>70429</v>
      </c>
      <c r="L452">
        <f t="shared" ca="1" si="156"/>
        <v>8</v>
      </c>
      <c r="M452" t="str">
        <f t="shared" ca="1" si="157"/>
        <v>Area 8</v>
      </c>
      <c r="N452">
        <f t="shared" ca="1" si="162"/>
        <v>211287</v>
      </c>
      <c r="O452">
        <f t="shared" ca="1" si="158"/>
        <v>48034.084659102315</v>
      </c>
      <c r="P452">
        <f t="shared" ca="1" si="163"/>
        <v>23719.705732093913</v>
      </c>
      <c r="Q452">
        <f t="shared" ca="1" si="159"/>
        <v>20271</v>
      </c>
      <c r="R452">
        <f t="shared" ca="1" si="164"/>
        <v>4923.1608298854208</v>
      </c>
      <c r="S452">
        <f t="shared" ca="1" si="165"/>
        <v>15123.102785684128</v>
      </c>
      <c r="T452">
        <f t="shared" ca="1" si="166"/>
        <v>250129.80851777806</v>
      </c>
      <c r="U452">
        <f t="shared" ca="1" si="167"/>
        <v>73228.245488987741</v>
      </c>
      <c r="V452">
        <f t="shared" ca="1" si="168"/>
        <v>176901.56302879032</v>
      </c>
      <c r="X452" s="4">
        <f ca="1">IF(Table2[[#This Row],[Gnder]]="men",1,0)</f>
        <v>0</v>
      </c>
      <c r="Y452" s="5">
        <f ca="1">IF(Table2[[#This Row],[Gnder]]="women",1,0)</f>
        <v>1</v>
      </c>
      <c r="Z452" s="5"/>
      <c r="AA452" s="6"/>
      <c r="AB452" s="5"/>
      <c r="AC452" s="4">
        <f ca="1">IF(Table2[[#This Row],[field of work]]="teaching",1,0)</f>
        <v>0</v>
      </c>
      <c r="AD452" s="5">
        <f ca="1">IF(Table2[[#This Row],[field of work]]="health",1,0)</f>
        <v>0</v>
      </c>
      <c r="AE452" s="5">
        <f ca="1">IF(Table2[[#This Row],[field of work]]="IT",1,0)</f>
        <v>0</v>
      </c>
      <c r="AF452" s="5">
        <f ca="1">IF(Table2[[#This Row],[field of work]]="agriculture",1,0)</f>
        <v>0</v>
      </c>
      <c r="AG452" s="5">
        <f ca="1">IF(Table2[[#This Row],[field of work]]="contruction",1,0)</f>
        <v>0</v>
      </c>
      <c r="AH452" s="5">
        <f ca="1">IF(Table2[[#This Row],[field of work]]="genral work",1,0)</f>
        <v>1</v>
      </c>
      <c r="AI452" s="5"/>
      <c r="AJ452" s="5"/>
      <c r="AK452" s="5"/>
      <c r="AL452" s="5"/>
      <c r="AM452" s="5"/>
      <c r="AN452" s="6"/>
      <c r="AP452" s="16">
        <f t="shared" ca="1" si="160"/>
        <v>11859.852866046956</v>
      </c>
      <c r="AQ452" s="6"/>
      <c r="AR452" s="4">
        <f ca="1">IF(Table2[[#This Row],[Value of a person]]&gt;$AS$6,1,0)</f>
        <v>1</v>
      </c>
      <c r="AS452" s="5"/>
      <c r="AT452" s="5"/>
      <c r="AU452" s="6"/>
      <c r="AV452" s="23">
        <f ca="1">Table2[[#This Row],[Mortage left]]/Table2[[#This Row],[Value of house]]</f>
        <v>0.22734046419847087</v>
      </c>
      <c r="AW452" s="5">
        <f t="shared" ca="1" si="161"/>
        <v>1</v>
      </c>
      <c r="AX452" s="5"/>
      <c r="AY452" s="5"/>
      <c r="AZ452" s="4">
        <f ca="1">IF(Table2[[#This Row],[Area ]]="Area 1",Table2[[#This Row],[income]],0)</f>
        <v>0</v>
      </c>
      <c r="BA452" s="5">
        <f ca="1">IF(Table2[[#This Row],[Area ]]="Area 2",Table2[[#This Row],[income]],0)</f>
        <v>0</v>
      </c>
      <c r="BB452" s="5">
        <f ca="1">IF(Table2[[#This Row],[Area ]]="Area 3",Table2[[#This Row],[income]],0)</f>
        <v>0</v>
      </c>
      <c r="BC452" s="5">
        <f ca="1">IF(Table2[[#This Row],[Area ]]="Area 4",Table2[[#This Row],[income]],0)</f>
        <v>0</v>
      </c>
      <c r="BD452" s="5">
        <f ca="1">IF(Table2[[#This Row],[Area ]]="Area 5",Table2[[#This Row],[income]],0)</f>
        <v>0</v>
      </c>
      <c r="BE452" s="5">
        <f ca="1">IF(Table2[[#This Row],[Area ]]="Area 6",Table2[[#This Row],[income]],0)</f>
        <v>0</v>
      </c>
      <c r="BF452" s="5">
        <f ca="1">IF(Table2[[#This Row],[Area ]]="Area 7",Table2[[#This Row],[income]],0)</f>
        <v>0</v>
      </c>
      <c r="BG452" s="5">
        <f ca="1">IF(Table2[[#This Row],[Area ]]="Area 8",Table2[[#This Row],[income]],0)</f>
        <v>70429</v>
      </c>
      <c r="BH452" s="5">
        <f ca="1">IF(Table2[[#This Row],[Area ]]="Area 9",Table2[[#This Row],[income]],0)</f>
        <v>0</v>
      </c>
      <c r="BI452" s="5">
        <f ca="1">IF(Table2[[#This Row],[Area ]]="Area 10",Table2[[#This Row],[income]],0)</f>
        <v>0</v>
      </c>
      <c r="BJ452" s="5">
        <f ca="1">IF(Table2[[#This Row],[Area ]]="Area 6",Table2[[#This Row],[income]],0)</f>
        <v>0</v>
      </c>
      <c r="BK452" s="5">
        <f ca="1">IF(Table2[[#This Row],[Area ]]="Area 12",Table2[[#This Row],[income]],0)</f>
        <v>0</v>
      </c>
      <c r="BL452" s="5">
        <f ca="1">IF(Table2[[#This Row],[Area ]]="Area 13",Table2[[#This Row],[income]],0)</f>
        <v>0</v>
      </c>
      <c r="BM452" s="6">
        <f ca="1">IF(Table2[[#This Row],[Area ]]="Area 14",Table2[[#This Row],[income]],0)</f>
        <v>0</v>
      </c>
      <c r="BN452" s="4">
        <f ca="1">IF(Table2[[#This Row],[field of work]]="teaching",Table2[[#This Row],[income]],0)</f>
        <v>0</v>
      </c>
      <c r="BO452" s="5">
        <f ca="1">IF(Table2[[#This Row],[field of work]]="health",Table2[[#This Row],[income]],0)</f>
        <v>0</v>
      </c>
      <c r="BP452" s="5">
        <f ca="1">IF(Table2[[#This Row],[field of work]]="IT",Table2[[#This Row],[income]],0)</f>
        <v>0</v>
      </c>
      <c r="BQ452" s="5">
        <f ca="1">IF(Table2[[#This Row],[field of work]]="agriculture",Table2[[#This Row],[income]],0)</f>
        <v>0</v>
      </c>
      <c r="BR452" s="5">
        <f ca="1">IF(Table2[[#This Row],[field of work]]="contruction",Table2[[#This Row],[income]],0)</f>
        <v>0</v>
      </c>
      <c r="BS452" s="6">
        <f ca="1">IF(Table2[[#This Row],[field of work]]="genral work",Table2[[#This Row],[income]],0)</f>
        <v>70429</v>
      </c>
      <c r="BU452" s="4">
        <f ca="1">IF(Table2[[#This Row],[value of debts]]&gt;Table2[[#This Row],[income]],1,0)</f>
        <v>1</v>
      </c>
      <c r="BV452" s="6"/>
      <c r="BX452" s="4">
        <f ca="1">IF(Table2[[#This Row],[Net worth of person]]&gt;$BY$6,Table2[[#This Row],[age]],0)</f>
        <v>25</v>
      </c>
      <c r="BY452" s="6"/>
    </row>
    <row r="453" spans="2:77" x14ac:dyDescent="0.3">
      <c r="B453">
        <f t="shared" ca="1" si="147"/>
        <v>2</v>
      </c>
      <c r="C453" t="str">
        <f t="shared" ca="1" si="146"/>
        <v>women</v>
      </c>
      <c r="D453">
        <f t="shared" ca="1" si="148"/>
        <v>28</v>
      </c>
      <c r="E453">
        <f t="shared" ca="1" si="149"/>
        <v>5</v>
      </c>
      <c r="F453" t="str">
        <f t="shared" ca="1" si="150"/>
        <v>agriculture</v>
      </c>
      <c r="G453">
        <f t="shared" ca="1" si="151"/>
        <v>3</v>
      </c>
      <c r="H453">
        <f t="shared" ca="1" si="152"/>
        <v>0</v>
      </c>
      <c r="I453">
        <f t="shared" ca="1" si="153"/>
        <v>2</v>
      </c>
      <c r="J453">
        <f t="shared" ca="1" si="154"/>
        <v>1</v>
      </c>
      <c r="K453">
        <f t="shared" ca="1" si="155"/>
        <v>45576</v>
      </c>
      <c r="L453">
        <f t="shared" ca="1" si="156"/>
        <v>3</v>
      </c>
      <c r="M453" t="str">
        <f t="shared" ca="1" si="157"/>
        <v>Area 3</v>
      </c>
      <c r="N453">
        <f t="shared" ca="1" si="162"/>
        <v>182304</v>
      </c>
      <c r="O453">
        <f t="shared" ca="1" si="158"/>
        <v>90312.909243218804</v>
      </c>
      <c r="P453">
        <f t="shared" ca="1" si="163"/>
        <v>29282.42636095838</v>
      </c>
      <c r="Q453">
        <f t="shared" ca="1" si="159"/>
        <v>7737</v>
      </c>
      <c r="R453">
        <f t="shared" ca="1" si="164"/>
        <v>37600.585066414445</v>
      </c>
      <c r="S453">
        <f t="shared" ca="1" si="165"/>
        <v>54418.06769910577</v>
      </c>
      <c r="T453">
        <f t="shared" ca="1" si="166"/>
        <v>266004.49406006414</v>
      </c>
      <c r="U453">
        <f t="shared" ca="1" si="167"/>
        <v>135650.49430963324</v>
      </c>
      <c r="V453">
        <f t="shared" ca="1" si="168"/>
        <v>130353.9997504309</v>
      </c>
      <c r="X453" s="4">
        <f ca="1">IF(Table2[[#This Row],[Gnder]]="men",1,0)</f>
        <v>0</v>
      </c>
      <c r="Y453" s="5">
        <f ca="1">IF(Table2[[#This Row],[Gnder]]="women",1,0)</f>
        <v>1</v>
      </c>
      <c r="Z453" s="5"/>
      <c r="AA453" s="6"/>
      <c r="AB453" s="5"/>
      <c r="AC453" s="4">
        <f ca="1">IF(Table2[[#This Row],[field of work]]="teaching",1,0)</f>
        <v>0</v>
      </c>
      <c r="AD453" s="5">
        <f ca="1">IF(Table2[[#This Row],[field of work]]="health",1,0)</f>
        <v>0</v>
      </c>
      <c r="AE453" s="5">
        <f ca="1">IF(Table2[[#This Row],[field of work]]="IT",1,0)</f>
        <v>0</v>
      </c>
      <c r="AF453" s="5">
        <f ca="1">IF(Table2[[#This Row],[field of work]]="agriculture",1,0)</f>
        <v>1</v>
      </c>
      <c r="AG453" s="5">
        <f ca="1">IF(Table2[[#This Row],[field of work]]="contruction",1,0)</f>
        <v>0</v>
      </c>
      <c r="AH453" s="5">
        <f ca="1">IF(Table2[[#This Row],[field of work]]="genral work",1,0)</f>
        <v>0</v>
      </c>
      <c r="AI453" s="5"/>
      <c r="AJ453" s="5"/>
      <c r="AK453" s="5"/>
      <c r="AL453" s="5"/>
      <c r="AM453" s="5"/>
      <c r="AN453" s="6"/>
      <c r="AP453" s="16">
        <f t="shared" ca="1" si="160"/>
        <v>29282.42636095838</v>
      </c>
      <c r="AQ453" s="6"/>
      <c r="AR453" s="4">
        <f ca="1">IF(Table2[[#This Row],[Value of a person]]&gt;$AS$6,1,0)</f>
        <v>1</v>
      </c>
      <c r="AS453" s="5"/>
      <c r="AT453" s="5"/>
      <c r="AU453" s="6"/>
      <c r="AV453" s="23">
        <f ca="1">Table2[[#This Row],[Mortage left]]/Table2[[#This Row],[Value of house]]</f>
        <v>0.49539729925409648</v>
      </c>
      <c r="AW453" s="5">
        <f t="shared" ca="1" si="161"/>
        <v>0</v>
      </c>
      <c r="AX453" s="5"/>
      <c r="AY453" s="5"/>
      <c r="AZ453" s="4">
        <f ca="1">IF(Table2[[#This Row],[Area ]]="Area 1",Table2[[#This Row],[income]],0)</f>
        <v>0</v>
      </c>
      <c r="BA453" s="5">
        <f ca="1">IF(Table2[[#This Row],[Area ]]="Area 2",Table2[[#This Row],[income]],0)</f>
        <v>0</v>
      </c>
      <c r="BB453" s="5">
        <f ca="1">IF(Table2[[#This Row],[Area ]]="Area 3",Table2[[#This Row],[income]],0)</f>
        <v>45576</v>
      </c>
      <c r="BC453" s="5">
        <f ca="1">IF(Table2[[#This Row],[Area ]]="Area 4",Table2[[#This Row],[income]],0)</f>
        <v>0</v>
      </c>
      <c r="BD453" s="5">
        <f ca="1">IF(Table2[[#This Row],[Area ]]="Area 5",Table2[[#This Row],[income]],0)</f>
        <v>0</v>
      </c>
      <c r="BE453" s="5">
        <f ca="1">IF(Table2[[#This Row],[Area ]]="Area 6",Table2[[#This Row],[income]],0)</f>
        <v>0</v>
      </c>
      <c r="BF453" s="5">
        <f ca="1">IF(Table2[[#This Row],[Area ]]="Area 7",Table2[[#This Row],[income]],0)</f>
        <v>0</v>
      </c>
      <c r="BG453" s="5">
        <f ca="1">IF(Table2[[#This Row],[Area ]]="Area 8",Table2[[#This Row],[income]],0)</f>
        <v>0</v>
      </c>
      <c r="BH453" s="5">
        <f ca="1">IF(Table2[[#This Row],[Area ]]="Area 9",Table2[[#This Row],[income]],0)</f>
        <v>0</v>
      </c>
      <c r="BI453" s="5">
        <f ca="1">IF(Table2[[#This Row],[Area ]]="Area 10",Table2[[#This Row],[income]],0)</f>
        <v>0</v>
      </c>
      <c r="BJ453" s="5">
        <f ca="1">IF(Table2[[#This Row],[Area ]]="Area 6",Table2[[#This Row],[income]],0)</f>
        <v>0</v>
      </c>
      <c r="BK453" s="5">
        <f ca="1">IF(Table2[[#This Row],[Area ]]="Area 12",Table2[[#This Row],[income]],0)</f>
        <v>0</v>
      </c>
      <c r="BL453" s="5">
        <f ca="1">IF(Table2[[#This Row],[Area ]]="Area 13",Table2[[#This Row],[income]],0)</f>
        <v>0</v>
      </c>
      <c r="BM453" s="6">
        <f ca="1">IF(Table2[[#This Row],[Area ]]="Area 14",Table2[[#This Row],[income]],0)</f>
        <v>0</v>
      </c>
      <c r="BN453" s="4">
        <f ca="1">IF(Table2[[#This Row],[field of work]]="teaching",Table2[[#This Row],[income]],0)</f>
        <v>0</v>
      </c>
      <c r="BO453" s="5">
        <f ca="1">IF(Table2[[#This Row],[field of work]]="health",Table2[[#This Row],[income]],0)</f>
        <v>0</v>
      </c>
      <c r="BP453" s="5">
        <f ca="1">IF(Table2[[#This Row],[field of work]]="IT",Table2[[#This Row],[income]],0)</f>
        <v>0</v>
      </c>
      <c r="BQ453" s="5">
        <f ca="1">IF(Table2[[#This Row],[field of work]]="agriculture",Table2[[#This Row],[income]],0)</f>
        <v>45576</v>
      </c>
      <c r="BR453" s="5">
        <f ca="1">IF(Table2[[#This Row],[field of work]]="contruction",Table2[[#This Row],[income]],0)</f>
        <v>0</v>
      </c>
      <c r="BS453" s="6">
        <f ca="1">IF(Table2[[#This Row],[field of work]]="genral work",Table2[[#This Row],[income]],0)</f>
        <v>0</v>
      </c>
      <c r="BU453" s="4">
        <f ca="1">IF(Table2[[#This Row],[value of debts]]&gt;Table2[[#This Row],[income]],1,0)</f>
        <v>1</v>
      </c>
      <c r="BV453" s="6"/>
      <c r="BX453" s="4">
        <f ca="1">IF(Table2[[#This Row],[Net worth of person]]&gt;$BY$6,Table2[[#This Row],[age]],0)</f>
        <v>28</v>
      </c>
      <c r="BY453" s="6"/>
    </row>
    <row r="454" spans="2:77" x14ac:dyDescent="0.3">
      <c r="B454">
        <f t="shared" ca="1" si="147"/>
        <v>2</v>
      </c>
      <c r="C454" t="str">
        <f t="shared" ca="1" si="146"/>
        <v>women</v>
      </c>
      <c r="D454">
        <f t="shared" ca="1" si="148"/>
        <v>40</v>
      </c>
      <c r="E454">
        <f t="shared" ca="1" si="149"/>
        <v>1</v>
      </c>
      <c r="F454" t="str">
        <f t="shared" ca="1" si="150"/>
        <v>health</v>
      </c>
      <c r="G454">
        <f t="shared" ca="1" si="151"/>
        <v>3</v>
      </c>
      <c r="H454">
        <f t="shared" ca="1" si="152"/>
        <v>0</v>
      </c>
      <c r="I454">
        <f t="shared" ca="1" si="153"/>
        <v>1</v>
      </c>
      <c r="J454">
        <f t="shared" ca="1" si="154"/>
        <v>1</v>
      </c>
      <c r="K454">
        <f t="shared" ca="1" si="155"/>
        <v>63325</v>
      </c>
      <c r="L454">
        <f t="shared" ca="1" si="156"/>
        <v>11</v>
      </c>
      <c r="M454" t="str">
        <f t="shared" ca="1" si="157"/>
        <v>Area 11</v>
      </c>
      <c r="N454">
        <f t="shared" ca="1" si="162"/>
        <v>316625</v>
      </c>
      <c r="O454">
        <f t="shared" ca="1" si="158"/>
        <v>212358.54725403336</v>
      </c>
      <c r="P454">
        <f t="shared" ca="1" si="163"/>
        <v>43096.232905788034</v>
      </c>
      <c r="Q454">
        <f t="shared" ca="1" si="159"/>
        <v>7153</v>
      </c>
      <c r="R454">
        <f t="shared" ca="1" si="164"/>
        <v>4173.2348136177643</v>
      </c>
      <c r="S454">
        <f t="shared" ca="1" si="165"/>
        <v>42434.032606738816</v>
      </c>
      <c r="T454">
        <f t="shared" ca="1" si="166"/>
        <v>402155.26551252685</v>
      </c>
      <c r="U454">
        <f t="shared" ca="1" si="167"/>
        <v>223684.78206765113</v>
      </c>
      <c r="V454">
        <f t="shared" ca="1" si="168"/>
        <v>178470.48344487572</v>
      </c>
      <c r="X454" s="4">
        <f ca="1">IF(Table2[[#This Row],[Gnder]]="men",1,0)</f>
        <v>0</v>
      </c>
      <c r="Y454" s="5">
        <f ca="1">IF(Table2[[#This Row],[Gnder]]="women",1,0)</f>
        <v>1</v>
      </c>
      <c r="Z454" s="5"/>
      <c r="AA454" s="6"/>
      <c r="AB454" s="5"/>
      <c r="AC454" s="4">
        <f ca="1">IF(Table2[[#This Row],[field of work]]="teaching",1,0)</f>
        <v>0</v>
      </c>
      <c r="AD454" s="5">
        <f ca="1">IF(Table2[[#This Row],[field of work]]="health",1,0)</f>
        <v>1</v>
      </c>
      <c r="AE454" s="5">
        <f ca="1">IF(Table2[[#This Row],[field of work]]="IT",1,0)</f>
        <v>0</v>
      </c>
      <c r="AF454" s="5">
        <f ca="1">IF(Table2[[#This Row],[field of work]]="agriculture",1,0)</f>
        <v>0</v>
      </c>
      <c r="AG454" s="5">
        <f ca="1">IF(Table2[[#This Row],[field of work]]="contruction",1,0)</f>
        <v>0</v>
      </c>
      <c r="AH454" s="5">
        <f ca="1">IF(Table2[[#This Row],[field of work]]="genral work",1,0)</f>
        <v>0</v>
      </c>
      <c r="AI454" s="5"/>
      <c r="AJ454" s="5"/>
      <c r="AK454" s="5"/>
      <c r="AL454" s="5"/>
      <c r="AM454" s="5"/>
      <c r="AN454" s="6"/>
      <c r="AP454" s="16">
        <f t="shared" ca="1" si="160"/>
        <v>43096.232905788034</v>
      </c>
      <c r="AQ454" s="6"/>
      <c r="AR454" s="4">
        <f ca="1">IF(Table2[[#This Row],[Value of a person]]&gt;$AS$6,1,0)</f>
        <v>1</v>
      </c>
      <c r="AS454" s="5"/>
      <c r="AT454" s="5"/>
      <c r="AU454" s="6"/>
      <c r="AV454" s="23">
        <f ca="1">Table2[[#This Row],[Mortage left]]/Table2[[#This Row],[Value of house]]</f>
        <v>0.6706941879322017</v>
      </c>
      <c r="AW454" s="5">
        <f t="shared" ca="1" si="161"/>
        <v>0</v>
      </c>
      <c r="AX454" s="5"/>
      <c r="AY454" s="5"/>
      <c r="AZ454" s="4">
        <f ca="1">IF(Table2[[#This Row],[Area ]]="Area 1",Table2[[#This Row],[income]],0)</f>
        <v>0</v>
      </c>
      <c r="BA454" s="5">
        <f ca="1">IF(Table2[[#This Row],[Area ]]="Area 2",Table2[[#This Row],[income]],0)</f>
        <v>0</v>
      </c>
      <c r="BB454" s="5">
        <f ca="1">IF(Table2[[#This Row],[Area ]]="Area 3",Table2[[#This Row],[income]],0)</f>
        <v>0</v>
      </c>
      <c r="BC454" s="5">
        <f ca="1">IF(Table2[[#This Row],[Area ]]="Area 4",Table2[[#This Row],[income]],0)</f>
        <v>0</v>
      </c>
      <c r="BD454" s="5">
        <f ca="1">IF(Table2[[#This Row],[Area ]]="Area 5",Table2[[#This Row],[income]],0)</f>
        <v>0</v>
      </c>
      <c r="BE454" s="5">
        <f ca="1">IF(Table2[[#This Row],[Area ]]="Area 6",Table2[[#This Row],[income]],0)</f>
        <v>0</v>
      </c>
      <c r="BF454" s="5">
        <f ca="1">IF(Table2[[#This Row],[Area ]]="Area 7",Table2[[#This Row],[income]],0)</f>
        <v>0</v>
      </c>
      <c r="BG454" s="5">
        <f ca="1">IF(Table2[[#This Row],[Area ]]="Area 8",Table2[[#This Row],[income]],0)</f>
        <v>0</v>
      </c>
      <c r="BH454" s="5">
        <f ca="1">IF(Table2[[#This Row],[Area ]]="Area 9",Table2[[#This Row],[income]],0)</f>
        <v>0</v>
      </c>
      <c r="BI454" s="5">
        <f ca="1">IF(Table2[[#This Row],[Area ]]="Area 10",Table2[[#This Row],[income]],0)</f>
        <v>0</v>
      </c>
      <c r="BJ454" s="5">
        <f ca="1">IF(Table2[[#This Row],[Area ]]="Area 6",Table2[[#This Row],[income]],0)</f>
        <v>0</v>
      </c>
      <c r="BK454" s="5">
        <f ca="1">IF(Table2[[#This Row],[Area ]]="Area 12",Table2[[#This Row],[income]],0)</f>
        <v>0</v>
      </c>
      <c r="BL454" s="5">
        <f ca="1">IF(Table2[[#This Row],[Area ]]="Area 13",Table2[[#This Row],[income]],0)</f>
        <v>0</v>
      </c>
      <c r="BM454" s="6">
        <f ca="1">IF(Table2[[#This Row],[Area ]]="Area 14",Table2[[#This Row],[income]],0)</f>
        <v>0</v>
      </c>
      <c r="BN454" s="4">
        <f ca="1">IF(Table2[[#This Row],[field of work]]="teaching",Table2[[#This Row],[income]],0)</f>
        <v>0</v>
      </c>
      <c r="BO454" s="5">
        <f ca="1">IF(Table2[[#This Row],[field of work]]="health",Table2[[#This Row],[income]],0)</f>
        <v>63325</v>
      </c>
      <c r="BP454" s="5">
        <f ca="1">IF(Table2[[#This Row],[field of work]]="IT",Table2[[#This Row],[income]],0)</f>
        <v>0</v>
      </c>
      <c r="BQ454" s="5">
        <f ca="1">IF(Table2[[#This Row],[field of work]]="agriculture",Table2[[#This Row],[income]],0)</f>
        <v>0</v>
      </c>
      <c r="BR454" s="5">
        <f ca="1">IF(Table2[[#This Row],[field of work]]="contruction",Table2[[#This Row],[income]],0)</f>
        <v>0</v>
      </c>
      <c r="BS454" s="6">
        <f ca="1">IF(Table2[[#This Row],[field of work]]="genral work",Table2[[#This Row],[income]],0)</f>
        <v>0</v>
      </c>
      <c r="BU454" s="4">
        <f ca="1">IF(Table2[[#This Row],[value of debts]]&gt;Table2[[#This Row],[income]],1,0)</f>
        <v>1</v>
      </c>
      <c r="BV454" s="6"/>
      <c r="BX454" s="4">
        <f ca="1">IF(Table2[[#This Row],[Net worth of person]]&gt;$BY$6,Table2[[#This Row],[age]],0)</f>
        <v>40</v>
      </c>
      <c r="BY454" s="6"/>
    </row>
    <row r="455" spans="2:77" x14ac:dyDescent="0.3">
      <c r="B455">
        <f t="shared" ca="1" si="147"/>
        <v>2</v>
      </c>
      <c r="C455" t="str">
        <f t="shared" ref="C455:C507" ca="1" si="169">IF(B455=1,"men","women")</f>
        <v>women</v>
      </c>
      <c r="D455">
        <f t="shared" ca="1" si="148"/>
        <v>26</v>
      </c>
      <c r="E455">
        <f t="shared" ca="1" si="149"/>
        <v>2</v>
      </c>
      <c r="F455" t="str">
        <f t="shared" ca="1" si="150"/>
        <v>IT</v>
      </c>
      <c r="G455">
        <f t="shared" ca="1" si="151"/>
        <v>3</v>
      </c>
      <c r="H455">
        <f t="shared" ca="1" si="152"/>
        <v>0</v>
      </c>
      <c r="I455">
        <f t="shared" ca="1" si="153"/>
        <v>2</v>
      </c>
      <c r="J455">
        <f t="shared" ca="1" si="154"/>
        <v>1</v>
      </c>
      <c r="K455">
        <f t="shared" ca="1" si="155"/>
        <v>63618</v>
      </c>
      <c r="L455">
        <f t="shared" ca="1" si="156"/>
        <v>7</v>
      </c>
      <c r="M455" t="str">
        <f t="shared" ca="1" si="157"/>
        <v>Area 7</v>
      </c>
      <c r="N455">
        <f t="shared" ca="1" si="162"/>
        <v>190854</v>
      </c>
      <c r="O455">
        <f t="shared" ca="1" si="158"/>
        <v>117553.89698877691</v>
      </c>
      <c r="P455">
        <f t="shared" ca="1" si="163"/>
        <v>10276.97545095315</v>
      </c>
      <c r="Q455">
        <f t="shared" ca="1" si="159"/>
        <v>4301</v>
      </c>
      <c r="R455">
        <f t="shared" ca="1" si="164"/>
        <v>78226.222466551873</v>
      </c>
      <c r="S455">
        <f t="shared" ca="1" si="165"/>
        <v>15890.065299501979</v>
      </c>
      <c r="T455">
        <f t="shared" ca="1" si="166"/>
        <v>217021.04075045514</v>
      </c>
      <c r="U455">
        <f t="shared" ca="1" si="167"/>
        <v>200081.11945532879</v>
      </c>
      <c r="V455">
        <f t="shared" ca="1" si="168"/>
        <v>16939.921295126347</v>
      </c>
      <c r="X455" s="4">
        <f ca="1">IF(Table2[[#This Row],[Gnder]]="men",1,0)</f>
        <v>0</v>
      </c>
      <c r="Y455" s="5">
        <f ca="1">IF(Table2[[#This Row],[Gnder]]="women",1,0)</f>
        <v>1</v>
      </c>
      <c r="Z455" s="5"/>
      <c r="AA455" s="6"/>
      <c r="AB455" s="5"/>
      <c r="AC455" s="4">
        <f ca="1">IF(Table2[[#This Row],[field of work]]="teaching",1,0)</f>
        <v>0</v>
      </c>
      <c r="AD455" s="5">
        <f ca="1">IF(Table2[[#This Row],[field of work]]="health",1,0)</f>
        <v>0</v>
      </c>
      <c r="AE455" s="5">
        <f ca="1">IF(Table2[[#This Row],[field of work]]="IT",1,0)</f>
        <v>1</v>
      </c>
      <c r="AF455" s="5">
        <f ca="1">IF(Table2[[#This Row],[field of work]]="agriculture",1,0)</f>
        <v>0</v>
      </c>
      <c r="AG455" s="5">
        <f ca="1">IF(Table2[[#This Row],[field of work]]="contruction",1,0)</f>
        <v>0</v>
      </c>
      <c r="AH455" s="5">
        <f ca="1">IF(Table2[[#This Row],[field of work]]="genral work",1,0)</f>
        <v>0</v>
      </c>
      <c r="AI455" s="5"/>
      <c r="AJ455" s="5"/>
      <c r="AK455" s="5"/>
      <c r="AL455" s="5"/>
      <c r="AM455" s="5"/>
      <c r="AN455" s="6"/>
      <c r="AP455" s="16">
        <f t="shared" ca="1" si="160"/>
        <v>10276.97545095315</v>
      </c>
      <c r="AQ455" s="6"/>
      <c r="AR455" s="4">
        <f ca="1">IF(Table2[[#This Row],[Value of a person]]&gt;$AS$6,1,0)</f>
        <v>1</v>
      </c>
      <c r="AS455" s="5"/>
      <c r="AT455" s="5"/>
      <c r="AU455" s="6"/>
      <c r="AV455" s="23">
        <f ca="1">Table2[[#This Row],[Mortage left]]/Table2[[#This Row],[Value of house]]</f>
        <v>0.615936249639918</v>
      </c>
      <c r="AW455" s="5">
        <f t="shared" ca="1" si="161"/>
        <v>0</v>
      </c>
      <c r="AX455" s="5"/>
      <c r="AY455" s="5"/>
      <c r="AZ455" s="4">
        <f ca="1">IF(Table2[[#This Row],[Area ]]="Area 1",Table2[[#This Row],[income]],0)</f>
        <v>0</v>
      </c>
      <c r="BA455" s="5">
        <f ca="1">IF(Table2[[#This Row],[Area ]]="Area 2",Table2[[#This Row],[income]],0)</f>
        <v>0</v>
      </c>
      <c r="BB455" s="5">
        <f ca="1">IF(Table2[[#This Row],[Area ]]="Area 3",Table2[[#This Row],[income]],0)</f>
        <v>0</v>
      </c>
      <c r="BC455" s="5">
        <f ca="1">IF(Table2[[#This Row],[Area ]]="Area 4",Table2[[#This Row],[income]],0)</f>
        <v>0</v>
      </c>
      <c r="BD455" s="5">
        <f ca="1">IF(Table2[[#This Row],[Area ]]="Area 5",Table2[[#This Row],[income]],0)</f>
        <v>0</v>
      </c>
      <c r="BE455" s="5">
        <f ca="1">IF(Table2[[#This Row],[Area ]]="Area 6",Table2[[#This Row],[income]],0)</f>
        <v>0</v>
      </c>
      <c r="BF455" s="5">
        <f ca="1">IF(Table2[[#This Row],[Area ]]="Area 7",Table2[[#This Row],[income]],0)</f>
        <v>63618</v>
      </c>
      <c r="BG455" s="5">
        <f ca="1">IF(Table2[[#This Row],[Area ]]="Area 8",Table2[[#This Row],[income]],0)</f>
        <v>0</v>
      </c>
      <c r="BH455" s="5">
        <f ca="1">IF(Table2[[#This Row],[Area ]]="Area 9",Table2[[#This Row],[income]],0)</f>
        <v>0</v>
      </c>
      <c r="BI455" s="5">
        <f ca="1">IF(Table2[[#This Row],[Area ]]="Area 10",Table2[[#This Row],[income]],0)</f>
        <v>0</v>
      </c>
      <c r="BJ455" s="5">
        <f ca="1">IF(Table2[[#This Row],[Area ]]="Area 6",Table2[[#This Row],[income]],0)</f>
        <v>0</v>
      </c>
      <c r="BK455" s="5">
        <f ca="1">IF(Table2[[#This Row],[Area ]]="Area 12",Table2[[#This Row],[income]],0)</f>
        <v>0</v>
      </c>
      <c r="BL455" s="5">
        <f ca="1">IF(Table2[[#This Row],[Area ]]="Area 13",Table2[[#This Row],[income]],0)</f>
        <v>0</v>
      </c>
      <c r="BM455" s="6">
        <f ca="1">IF(Table2[[#This Row],[Area ]]="Area 14",Table2[[#This Row],[income]],0)</f>
        <v>0</v>
      </c>
      <c r="BN455" s="4">
        <f ca="1">IF(Table2[[#This Row],[field of work]]="teaching",Table2[[#This Row],[income]],0)</f>
        <v>0</v>
      </c>
      <c r="BO455" s="5">
        <f ca="1">IF(Table2[[#This Row],[field of work]]="health",Table2[[#This Row],[income]],0)</f>
        <v>0</v>
      </c>
      <c r="BP455" s="5">
        <f ca="1">IF(Table2[[#This Row],[field of work]]="IT",Table2[[#This Row],[income]],0)</f>
        <v>63618</v>
      </c>
      <c r="BQ455" s="5">
        <f ca="1">IF(Table2[[#This Row],[field of work]]="agriculture",Table2[[#This Row],[income]],0)</f>
        <v>0</v>
      </c>
      <c r="BR455" s="5">
        <f ca="1">IF(Table2[[#This Row],[field of work]]="contruction",Table2[[#This Row],[income]],0)</f>
        <v>0</v>
      </c>
      <c r="BS455" s="6">
        <f ca="1">IF(Table2[[#This Row],[field of work]]="genral work",Table2[[#This Row],[income]],0)</f>
        <v>0</v>
      </c>
      <c r="BU455" s="4">
        <f ca="1">IF(Table2[[#This Row],[value of debts]]&gt;Table2[[#This Row],[income]],1,0)</f>
        <v>1</v>
      </c>
      <c r="BV455" s="6"/>
      <c r="BX455" s="4">
        <f ca="1">IF(Table2[[#This Row],[Net worth of person]]&gt;$BY$6,Table2[[#This Row],[age]],0)</f>
        <v>0</v>
      </c>
      <c r="BY455" s="6"/>
    </row>
    <row r="456" spans="2:77" x14ac:dyDescent="0.3">
      <c r="B456">
        <f t="shared" ref="B456:B507" ca="1" si="170">RANDBETWEEN(1,2)</f>
        <v>2</v>
      </c>
      <c r="C456" t="str">
        <f t="shared" ca="1" si="169"/>
        <v>women</v>
      </c>
      <c r="D456">
        <f t="shared" ref="D456:D507" ca="1" si="171">RANDBETWEEN(25,45)</f>
        <v>34</v>
      </c>
      <c r="E456">
        <f t="shared" ref="E456:E507" ca="1" si="172">RANDBETWEEN(1,6)</f>
        <v>6</v>
      </c>
      <c r="F456" t="str">
        <f t="shared" ref="F456:F507" ca="1" si="173">VLOOKUP(E456,$DH$8:$DI$13,2)</f>
        <v>contruction</v>
      </c>
      <c r="G456">
        <f t="shared" ref="G456:G507" ca="1" si="174">RANDBETWEEN(1,5)</f>
        <v>2</v>
      </c>
      <c r="H456">
        <f t="shared" ref="H456:H507" ca="1" si="175">VLOOKUP(G456,$DJ$8:$DL$12,2)</f>
        <v>0</v>
      </c>
      <c r="I456">
        <f t="shared" ref="I456:I507" ca="1" si="176">RANDBETWEEN(0,4)</f>
        <v>0</v>
      </c>
      <c r="J456">
        <f t="shared" ref="J456:J507" ca="1" si="177">RANDBETWEEN(1,3)</f>
        <v>3</v>
      </c>
      <c r="K456">
        <f t="shared" ref="K456:K507" ca="1" si="178">RANDBETWEEN(25000,90000)</f>
        <v>80031</v>
      </c>
      <c r="L456">
        <f t="shared" ref="L456:L507" ca="1" si="179">RANDBETWEEN(1,14)</f>
        <v>12</v>
      </c>
      <c r="M456" t="str">
        <f t="shared" ref="M456:M507" ca="1" si="180">VLOOKUP(L456,$DM$8:$DN$21,2)</f>
        <v>Area 12</v>
      </c>
      <c r="N456">
        <f t="shared" ca="1" si="162"/>
        <v>400155</v>
      </c>
      <c r="O456">
        <f t="shared" ref="O456:O507" ca="1" si="181">RAND()*N456</f>
        <v>26058.96395797998</v>
      </c>
      <c r="P456">
        <f t="shared" ca="1" si="163"/>
        <v>60348.428909016016</v>
      </c>
      <c r="Q456">
        <f t="shared" ref="Q456:Q507" ca="1" si="182">RANDBETWEEN(0,P456)</f>
        <v>16416</v>
      </c>
      <c r="R456">
        <f t="shared" ca="1" si="164"/>
        <v>50640.399076505644</v>
      </c>
      <c r="S456">
        <f t="shared" ca="1" si="165"/>
        <v>27750.626941846458</v>
      </c>
      <c r="T456">
        <f t="shared" ca="1" si="166"/>
        <v>488254.05585086247</v>
      </c>
      <c r="U456">
        <f t="shared" ca="1" si="167"/>
        <v>93115.363034485636</v>
      </c>
      <c r="V456">
        <f t="shared" ca="1" si="168"/>
        <v>395138.6928163768</v>
      </c>
      <c r="X456" s="4">
        <f ca="1">IF(Table2[[#This Row],[Gnder]]="men",1,0)</f>
        <v>0</v>
      </c>
      <c r="Y456" s="5">
        <f ca="1">IF(Table2[[#This Row],[Gnder]]="women",1,0)</f>
        <v>1</v>
      </c>
      <c r="Z456" s="5"/>
      <c r="AA456" s="6"/>
      <c r="AB456" s="5"/>
      <c r="AC456" s="4">
        <f ca="1">IF(Table2[[#This Row],[field of work]]="teaching",1,0)</f>
        <v>0</v>
      </c>
      <c r="AD456" s="5">
        <f ca="1">IF(Table2[[#This Row],[field of work]]="health",1,0)</f>
        <v>0</v>
      </c>
      <c r="AE456" s="5">
        <f ca="1">IF(Table2[[#This Row],[field of work]]="IT",1,0)</f>
        <v>0</v>
      </c>
      <c r="AF456" s="5">
        <f ca="1">IF(Table2[[#This Row],[field of work]]="agriculture",1,0)</f>
        <v>0</v>
      </c>
      <c r="AG456" s="5">
        <f ca="1">IF(Table2[[#This Row],[field of work]]="contruction",1,0)</f>
        <v>1</v>
      </c>
      <c r="AH456" s="5">
        <f ca="1">IF(Table2[[#This Row],[field of work]]="genral work",1,0)</f>
        <v>0</v>
      </c>
      <c r="AI456" s="5"/>
      <c r="AJ456" s="5"/>
      <c r="AK456" s="5"/>
      <c r="AL456" s="5"/>
      <c r="AM456" s="5"/>
      <c r="AN456" s="6"/>
      <c r="AP456" s="16">
        <f t="shared" ref="AP456:AP507" ca="1" si="183">P456/J456</f>
        <v>20116.142969672004</v>
      </c>
      <c r="AQ456" s="6"/>
      <c r="AR456" s="4">
        <f ca="1">IF(Table2[[#This Row],[Value of a person]]&gt;$AS$6,1,0)</f>
        <v>1</v>
      </c>
      <c r="AS456" s="5"/>
      <c r="AT456" s="5"/>
      <c r="AU456" s="6"/>
      <c r="AV456" s="23">
        <f ca="1">Table2[[#This Row],[Mortage left]]/Table2[[#This Row],[Value of house]]</f>
        <v>6.5122175052117259E-2</v>
      </c>
      <c r="AW456" s="5">
        <f t="shared" ref="AW456:AW507" ca="1" si="184">IF(AV456&lt;$AX$6,1,0)</f>
        <v>1</v>
      </c>
      <c r="AX456" s="5"/>
      <c r="AY456" s="5"/>
      <c r="AZ456" s="4">
        <f ca="1">IF(Table2[[#This Row],[Area ]]="Area 1",Table2[[#This Row],[income]],0)</f>
        <v>0</v>
      </c>
      <c r="BA456" s="5">
        <f ca="1">IF(Table2[[#This Row],[Area ]]="Area 2",Table2[[#This Row],[income]],0)</f>
        <v>0</v>
      </c>
      <c r="BB456" s="5">
        <f ca="1">IF(Table2[[#This Row],[Area ]]="Area 3",Table2[[#This Row],[income]],0)</f>
        <v>0</v>
      </c>
      <c r="BC456" s="5">
        <f ca="1">IF(Table2[[#This Row],[Area ]]="Area 4",Table2[[#This Row],[income]],0)</f>
        <v>0</v>
      </c>
      <c r="BD456" s="5">
        <f ca="1">IF(Table2[[#This Row],[Area ]]="Area 5",Table2[[#This Row],[income]],0)</f>
        <v>0</v>
      </c>
      <c r="BE456" s="5">
        <f ca="1">IF(Table2[[#This Row],[Area ]]="Area 6",Table2[[#This Row],[income]],0)</f>
        <v>0</v>
      </c>
      <c r="BF456" s="5">
        <f ca="1">IF(Table2[[#This Row],[Area ]]="Area 7",Table2[[#This Row],[income]],0)</f>
        <v>0</v>
      </c>
      <c r="BG456" s="5">
        <f ca="1">IF(Table2[[#This Row],[Area ]]="Area 8",Table2[[#This Row],[income]],0)</f>
        <v>0</v>
      </c>
      <c r="BH456" s="5">
        <f ca="1">IF(Table2[[#This Row],[Area ]]="Area 9",Table2[[#This Row],[income]],0)</f>
        <v>0</v>
      </c>
      <c r="BI456" s="5">
        <f ca="1">IF(Table2[[#This Row],[Area ]]="Area 10",Table2[[#This Row],[income]],0)</f>
        <v>0</v>
      </c>
      <c r="BJ456" s="5">
        <f ca="1">IF(Table2[[#This Row],[Area ]]="Area 6",Table2[[#This Row],[income]],0)</f>
        <v>0</v>
      </c>
      <c r="BK456" s="5">
        <f ca="1">IF(Table2[[#This Row],[Area ]]="Area 12",Table2[[#This Row],[income]],0)</f>
        <v>80031</v>
      </c>
      <c r="BL456" s="5">
        <f ca="1">IF(Table2[[#This Row],[Area ]]="Area 13",Table2[[#This Row],[income]],0)</f>
        <v>0</v>
      </c>
      <c r="BM456" s="6">
        <f ca="1">IF(Table2[[#This Row],[Area ]]="Area 14",Table2[[#This Row],[income]],0)</f>
        <v>0</v>
      </c>
      <c r="BN456" s="4">
        <f ca="1">IF(Table2[[#This Row],[field of work]]="teaching",Table2[[#This Row],[income]],0)</f>
        <v>0</v>
      </c>
      <c r="BO456" s="5">
        <f ca="1">IF(Table2[[#This Row],[field of work]]="health",Table2[[#This Row],[income]],0)</f>
        <v>0</v>
      </c>
      <c r="BP456" s="5">
        <f ca="1">IF(Table2[[#This Row],[field of work]]="IT",Table2[[#This Row],[income]],0)</f>
        <v>0</v>
      </c>
      <c r="BQ456" s="5">
        <f ca="1">IF(Table2[[#This Row],[field of work]]="agriculture",Table2[[#This Row],[income]],0)</f>
        <v>0</v>
      </c>
      <c r="BR456" s="5">
        <f ca="1">IF(Table2[[#This Row],[field of work]]="contruction",Table2[[#This Row],[income]],0)</f>
        <v>80031</v>
      </c>
      <c r="BS456" s="6">
        <f ca="1">IF(Table2[[#This Row],[field of work]]="genral work",Table2[[#This Row],[income]],0)</f>
        <v>0</v>
      </c>
      <c r="BU456" s="4">
        <f ca="1">IF(Table2[[#This Row],[value of debts]]&gt;Table2[[#This Row],[income]],1,0)</f>
        <v>1</v>
      </c>
      <c r="BV456" s="6"/>
      <c r="BX456" s="4">
        <f ca="1">IF(Table2[[#This Row],[Net worth of person]]&gt;$BY$6,Table2[[#This Row],[age]],0)</f>
        <v>34</v>
      </c>
      <c r="BY456" s="6"/>
    </row>
    <row r="457" spans="2:77" x14ac:dyDescent="0.3">
      <c r="B457">
        <f t="shared" ca="1" si="170"/>
        <v>1</v>
      </c>
      <c r="C457" t="str">
        <f t="shared" ca="1" si="169"/>
        <v>men</v>
      </c>
      <c r="D457">
        <f t="shared" ca="1" si="171"/>
        <v>30</v>
      </c>
      <c r="E457">
        <f t="shared" ca="1" si="172"/>
        <v>5</v>
      </c>
      <c r="F457" t="str">
        <f t="shared" ca="1" si="173"/>
        <v>agriculture</v>
      </c>
      <c r="G457">
        <f t="shared" ca="1" si="174"/>
        <v>2</v>
      </c>
      <c r="H457">
        <f t="shared" ca="1" si="175"/>
        <v>0</v>
      </c>
      <c r="I457">
        <f t="shared" ca="1" si="176"/>
        <v>3</v>
      </c>
      <c r="J457">
        <f t="shared" ca="1" si="177"/>
        <v>2</v>
      </c>
      <c r="K457">
        <f t="shared" ca="1" si="178"/>
        <v>65636</v>
      </c>
      <c r="L457">
        <f t="shared" ca="1" si="179"/>
        <v>9</v>
      </c>
      <c r="M457" t="str">
        <f t="shared" ca="1" si="180"/>
        <v>Area 9</v>
      </c>
      <c r="N457">
        <f t="shared" ca="1" si="162"/>
        <v>262544</v>
      </c>
      <c r="O457">
        <f t="shared" ca="1" si="181"/>
        <v>247323.68895747815</v>
      </c>
      <c r="P457">
        <f t="shared" ca="1" si="163"/>
        <v>7904.423707711544</v>
      </c>
      <c r="Q457">
        <f t="shared" ca="1" si="182"/>
        <v>7651</v>
      </c>
      <c r="R457">
        <f t="shared" ca="1" si="164"/>
        <v>102014.35408164939</v>
      </c>
      <c r="S457">
        <f t="shared" ca="1" si="165"/>
        <v>95771.027168900735</v>
      </c>
      <c r="T457">
        <f t="shared" ca="1" si="166"/>
        <v>366219.45087661233</v>
      </c>
      <c r="U457">
        <f t="shared" ca="1" si="167"/>
        <v>356989.04303912754</v>
      </c>
      <c r="V457">
        <f t="shared" ca="1" si="168"/>
        <v>9230.4078374847886</v>
      </c>
      <c r="X457" s="4">
        <f ca="1">IF(Table2[[#This Row],[Gnder]]="men",1,0)</f>
        <v>1</v>
      </c>
      <c r="Y457" s="5">
        <f ca="1">IF(Table2[[#This Row],[Gnder]]="women",1,0)</f>
        <v>0</v>
      </c>
      <c r="Z457" s="5"/>
      <c r="AA457" s="6"/>
      <c r="AB457" s="5"/>
      <c r="AC457" s="4">
        <f ca="1">IF(Table2[[#This Row],[field of work]]="teaching",1,0)</f>
        <v>0</v>
      </c>
      <c r="AD457" s="5">
        <f ca="1">IF(Table2[[#This Row],[field of work]]="health",1,0)</f>
        <v>0</v>
      </c>
      <c r="AE457" s="5">
        <f ca="1">IF(Table2[[#This Row],[field of work]]="IT",1,0)</f>
        <v>0</v>
      </c>
      <c r="AF457" s="5">
        <f ca="1">IF(Table2[[#This Row],[field of work]]="agriculture",1,0)</f>
        <v>1</v>
      </c>
      <c r="AG457" s="5">
        <f ca="1">IF(Table2[[#This Row],[field of work]]="contruction",1,0)</f>
        <v>0</v>
      </c>
      <c r="AH457" s="5">
        <f ca="1">IF(Table2[[#This Row],[field of work]]="genral work",1,0)</f>
        <v>0</v>
      </c>
      <c r="AI457" s="5"/>
      <c r="AJ457" s="5"/>
      <c r="AK457" s="5"/>
      <c r="AL457" s="5"/>
      <c r="AM457" s="5"/>
      <c r="AN457" s="6"/>
      <c r="AP457" s="16">
        <f t="shared" ca="1" si="183"/>
        <v>3952.211853855772</v>
      </c>
      <c r="AQ457" s="6"/>
      <c r="AR457" s="4">
        <f ca="1">IF(Table2[[#This Row],[Value of a person]]&gt;$AS$6,1,0)</f>
        <v>1</v>
      </c>
      <c r="AS457" s="5"/>
      <c r="AT457" s="5"/>
      <c r="AU457" s="6"/>
      <c r="AV457" s="23">
        <f ca="1">Table2[[#This Row],[Mortage left]]/Table2[[#This Row],[Value of house]]</f>
        <v>0.94202757997698727</v>
      </c>
      <c r="AW457" s="5">
        <f t="shared" ca="1" si="184"/>
        <v>0</v>
      </c>
      <c r="AX457" s="5"/>
      <c r="AY457" s="5"/>
      <c r="AZ457" s="4">
        <f ca="1">IF(Table2[[#This Row],[Area ]]="Area 1",Table2[[#This Row],[income]],0)</f>
        <v>0</v>
      </c>
      <c r="BA457" s="5">
        <f ca="1">IF(Table2[[#This Row],[Area ]]="Area 2",Table2[[#This Row],[income]],0)</f>
        <v>0</v>
      </c>
      <c r="BB457" s="5">
        <f ca="1">IF(Table2[[#This Row],[Area ]]="Area 3",Table2[[#This Row],[income]],0)</f>
        <v>0</v>
      </c>
      <c r="BC457" s="5">
        <f ca="1">IF(Table2[[#This Row],[Area ]]="Area 4",Table2[[#This Row],[income]],0)</f>
        <v>0</v>
      </c>
      <c r="BD457" s="5">
        <f ca="1">IF(Table2[[#This Row],[Area ]]="Area 5",Table2[[#This Row],[income]],0)</f>
        <v>0</v>
      </c>
      <c r="BE457" s="5">
        <f ca="1">IF(Table2[[#This Row],[Area ]]="Area 6",Table2[[#This Row],[income]],0)</f>
        <v>0</v>
      </c>
      <c r="BF457" s="5">
        <f ca="1">IF(Table2[[#This Row],[Area ]]="Area 7",Table2[[#This Row],[income]],0)</f>
        <v>0</v>
      </c>
      <c r="BG457" s="5">
        <f ca="1">IF(Table2[[#This Row],[Area ]]="Area 8",Table2[[#This Row],[income]],0)</f>
        <v>0</v>
      </c>
      <c r="BH457" s="5">
        <f ca="1">IF(Table2[[#This Row],[Area ]]="Area 9",Table2[[#This Row],[income]],0)</f>
        <v>65636</v>
      </c>
      <c r="BI457" s="5">
        <f ca="1">IF(Table2[[#This Row],[Area ]]="Area 10",Table2[[#This Row],[income]],0)</f>
        <v>0</v>
      </c>
      <c r="BJ457" s="5">
        <f ca="1">IF(Table2[[#This Row],[Area ]]="Area 6",Table2[[#This Row],[income]],0)</f>
        <v>0</v>
      </c>
      <c r="BK457" s="5">
        <f ca="1">IF(Table2[[#This Row],[Area ]]="Area 12",Table2[[#This Row],[income]],0)</f>
        <v>0</v>
      </c>
      <c r="BL457" s="5">
        <f ca="1">IF(Table2[[#This Row],[Area ]]="Area 13",Table2[[#This Row],[income]],0)</f>
        <v>0</v>
      </c>
      <c r="BM457" s="6">
        <f ca="1">IF(Table2[[#This Row],[Area ]]="Area 14",Table2[[#This Row],[income]],0)</f>
        <v>0</v>
      </c>
      <c r="BN457" s="4">
        <f ca="1">IF(Table2[[#This Row],[field of work]]="teaching",Table2[[#This Row],[income]],0)</f>
        <v>0</v>
      </c>
      <c r="BO457" s="5">
        <f ca="1">IF(Table2[[#This Row],[field of work]]="health",Table2[[#This Row],[income]],0)</f>
        <v>0</v>
      </c>
      <c r="BP457" s="5">
        <f ca="1">IF(Table2[[#This Row],[field of work]]="IT",Table2[[#This Row],[income]],0)</f>
        <v>0</v>
      </c>
      <c r="BQ457" s="5">
        <f ca="1">IF(Table2[[#This Row],[field of work]]="agriculture",Table2[[#This Row],[income]],0)</f>
        <v>65636</v>
      </c>
      <c r="BR457" s="5">
        <f ca="1">IF(Table2[[#This Row],[field of work]]="contruction",Table2[[#This Row],[income]],0)</f>
        <v>0</v>
      </c>
      <c r="BS457" s="6">
        <f ca="1">IF(Table2[[#This Row],[field of work]]="genral work",Table2[[#This Row],[income]],0)</f>
        <v>0</v>
      </c>
      <c r="BU457" s="4">
        <f ca="1">IF(Table2[[#This Row],[value of debts]]&gt;Table2[[#This Row],[income]],1,0)</f>
        <v>1</v>
      </c>
      <c r="BV457" s="6"/>
      <c r="BX457" s="4">
        <f ca="1">IF(Table2[[#This Row],[Net worth of person]]&gt;$BY$6,Table2[[#This Row],[age]],0)</f>
        <v>0</v>
      </c>
      <c r="BY457" s="6"/>
    </row>
    <row r="458" spans="2:77" x14ac:dyDescent="0.3">
      <c r="B458">
        <f t="shared" ca="1" si="170"/>
        <v>2</v>
      </c>
      <c r="C458" t="str">
        <f t="shared" ca="1" si="169"/>
        <v>women</v>
      </c>
      <c r="D458">
        <f t="shared" ca="1" si="171"/>
        <v>32</v>
      </c>
      <c r="E458">
        <f t="shared" ca="1" si="172"/>
        <v>3</v>
      </c>
      <c r="F458" t="str">
        <f t="shared" ca="1" si="173"/>
        <v>teaching</v>
      </c>
      <c r="G458">
        <f t="shared" ca="1" si="174"/>
        <v>4</v>
      </c>
      <c r="H458">
        <f t="shared" ca="1" si="175"/>
        <v>0</v>
      </c>
      <c r="I458">
        <f t="shared" ca="1" si="176"/>
        <v>1</v>
      </c>
      <c r="J458">
        <f t="shared" ca="1" si="177"/>
        <v>3</v>
      </c>
      <c r="K458">
        <f t="shared" ca="1" si="178"/>
        <v>65004</v>
      </c>
      <c r="L458">
        <f t="shared" ca="1" si="179"/>
        <v>6</v>
      </c>
      <c r="M458" t="str">
        <f t="shared" ca="1" si="180"/>
        <v>Area 6</v>
      </c>
      <c r="N458">
        <f t="shared" ca="1" si="162"/>
        <v>195012</v>
      </c>
      <c r="O458">
        <f t="shared" ca="1" si="181"/>
        <v>105163.68203816157</v>
      </c>
      <c r="P458">
        <f t="shared" ca="1" si="163"/>
        <v>141538.98362756439</v>
      </c>
      <c r="Q458">
        <f t="shared" ca="1" si="182"/>
        <v>42703</v>
      </c>
      <c r="R458">
        <f t="shared" ca="1" si="164"/>
        <v>46420.712701284654</v>
      </c>
      <c r="S458">
        <f t="shared" ca="1" si="165"/>
        <v>50806.9002448354</v>
      </c>
      <c r="T458">
        <f t="shared" ca="1" si="166"/>
        <v>387357.88387239981</v>
      </c>
      <c r="U458">
        <f t="shared" ca="1" si="167"/>
        <v>194287.3947394462</v>
      </c>
      <c r="V458">
        <f t="shared" ca="1" si="168"/>
        <v>193070.4891329536</v>
      </c>
      <c r="X458" s="4">
        <f ca="1">IF(Table2[[#This Row],[Gnder]]="men",1,0)</f>
        <v>0</v>
      </c>
      <c r="Y458" s="5">
        <f ca="1">IF(Table2[[#This Row],[Gnder]]="women",1,0)</f>
        <v>1</v>
      </c>
      <c r="Z458" s="5"/>
      <c r="AA458" s="6"/>
      <c r="AB458" s="5"/>
      <c r="AC458" s="4">
        <f ca="1">IF(Table2[[#This Row],[field of work]]="teaching",1,0)</f>
        <v>1</v>
      </c>
      <c r="AD458" s="5">
        <f ca="1">IF(Table2[[#This Row],[field of work]]="health",1,0)</f>
        <v>0</v>
      </c>
      <c r="AE458" s="5">
        <f ca="1">IF(Table2[[#This Row],[field of work]]="IT",1,0)</f>
        <v>0</v>
      </c>
      <c r="AF458" s="5">
        <f ca="1">IF(Table2[[#This Row],[field of work]]="agriculture",1,0)</f>
        <v>0</v>
      </c>
      <c r="AG458" s="5">
        <f ca="1">IF(Table2[[#This Row],[field of work]]="contruction",1,0)</f>
        <v>0</v>
      </c>
      <c r="AH458" s="5">
        <f ca="1">IF(Table2[[#This Row],[field of work]]="genral work",1,0)</f>
        <v>0</v>
      </c>
      <c r="AI458" s="5"/>
      <c r="AJ458" s="5"/>
      <c r="AK458" s="5"/>
      <c r="AL458" s="5"/>
      <c r="AM458" s="5"/>
      <c r="AN458" s="6"/>
      <c r="AP458" s="16">
        <f t="shared" ca="1" si="183"/>
        <v>47179.661209188132</v>
      </c>
      <c r="AQ458" s="6"/>
      <c r="AR458" s="4">
        <f ca="1">IF(Table2[[#This Row],[Value of a person]]&gt;$AS$6,1,0)</f>
        <v>1</v>
      </c>
      <c r="AS458" s="5"/>
      <c r="AT458" s="5"/>
      <c r="AU458" s="6"/>
      <c r="AV458" s="23">
        <f ca="1">Table2[[#This Row],[Mortage left]]/Table2[[#This Row],[Value of house]]</f>
        <v>0.53926774782147546</v>
      </c>
      <c r="AW458" s="5">
        <f t="shared" ca="1" si="184"/>
        <v>0</v>
      </c>
      <c r="AX458" s="5"/>
      <c r="AY458" s="5"/>
      <c r="AZ458" s="4">
        <f ca="1">IF(Table2[[#This Row],[Area ]]="Area 1",Table2[[#This Row],[income]],0)</f>
        <v>0</v>
      </c>
      <c r="BA458" s="5">
        <f ca="1">IF(Table2[[#This Row],[Area ]]="Area 2",Table2[[#This Row],[income]],0)</f>
        <v>0</v>
      </c>
      <c r="BB458" s="5">
        <f ca="1">IF(Table2[[#This Row],[Area ]]="Area 3",Table2[[#This Row],[income]],0)</f>
        <v>0</v>
      </c>
      <c r="BC458" s="5">
        <f ca="1">IF(Table2[[#This Row],[Area ]]="Area 4",Table2[[#This Row],[income]],0)</f>
        <v>0</v>
      </c>
      <c r="BD458" s="5">
        <f ca="1">IF(Table2[[#This Row],[Area ]]="Area 5",Table2[[#This Row],[income]],0)</f>
        <v>0</v>
      </c>
      <c r="BE458" s="5">
        <f ca="1">IF(Table2[[#This Row],[Area ]]="Area 6",Table2[[#This Row],[income]],0)</f>
        <v>65004</v>
      </c>
      <c r="BF458" s="5">
        <f ca="1">IF(Table2[[#This Row],[Area ]]="Area 7",Table2[[#This Row],[income]],0)</f>
        <v>0</v>
      </c>
      <c r="BG458" s="5">
        <f ca="1">IF(Table2[[#This Row],[Area ]]="Area 8",Table2[[#This Row],[income]],0)</f>
        <v>0</v>
      </c>
      <c r="BH458" s="5">
        <f ca="1">IF(Table2[[#This Row],[Area ]]="Area 9",Table2[[#This Row],[income]],0)</f>
        <v>0</v>
      </c>
      <c r="BI458" s="5">
        <f ca="1">IF(Table2[[#This Row],[Area ]]="Area 10",Table2[[#This Row],[income]],0)</f>
        <v>0</v>
      </c>
      <c r="BJ458" s="5">
        <f ca="1">IF(Table2[[#This Row],[Area ]]="Area 6",Table2[[#This Row],[income]],0)</f>
        <v>65004</v>
      </c>
      <c r="BK458" s="5">
        <f ca="1">IF(Table2[[#This Row],[Area ]]="Area 12",Table2[[#This Row],[income]],0)</f>
        <v>0</v>
      </c>
      <c r="BL458" s="5">
        <f ca="1">IF(Table2[[#This Row],[Area ]]="Area 13",Table2[[#This Row],[income]],0)</f>
        <v>0</v>
      </c>
      <c r="BM458" s="6">
        <f ca="1">IF(Table2[[#This Row],[Area ]]="Area 14",Table2[[#This Row],[income]],0)</f>
        <v>0</v>
      </c>
      <c r="BN458" s="4">
        <f ca="1">IF(Table2[[#This Row],[field of work]]="teaching",Table2[[#This Row],[income]],0)</f>
        <v>65004</v>
      </c>
      <c r="BO458" s="5">
        <f ca="1">IF(Table2[[#This Row],[field of work]]="health",Table2[[#This Row],[income]],0)</f>
        <v>0</v>
      </c>
      <c r="BP458" s="5">
        <f ca="1">IF(Table2[[#This Row],[field of work]]="IT",Table2[[#This Row],[income]],0)</f>
        <v>0</v>
      </c>
      <c r="BQ458" s="5">
        <f ca="1">IF(Table2[[#This Row],[field of work]]="agriculture",Table2[[#This Row],[income]],0)</f>
        <v>0</v>
      </c>
      <c r="BR458" s="5">
        <f ca="1">IF(Table2[[#This Row],[field of work]]="contruction",Table2[[#This Row],[income]],0)</f>
        <v>0</v>
      </c>
      <c r="BS458" s="6">
        <f ca="1">IF(Table2[[#This Row],[field of work]]="genral work",Table2[[#This Row],[income]],0)</f>
        <v>0</v>
      </c>
      <c r="BU458" s="4">
        <f ca="1">IF(Table2[[#This Row],[value of debts]]&gt;Table2[[#This Row],[income]],1,0)</f>
        <v>1</v>
      </c>
      <c r="BV458" s="6"/>
      <c r="BX458" s="4">
        <f ca="1">IF(Table2[[#This Row],[Net worth of person]]&gt;$BY$6,Table2[[#This Row],[age]],0)</f>
        <v>32</v>
      </c>
      <c r="BY458" s="6"/>
    </row>
    <row r="459" spans="2:77" x14ac:dyDescent="0.3">
      <c r="B459">
        <f t="shared" ca="1" si="170"/>
        <v>1</v>
      </c>
      <c r="C459" t="str">
        <f t="shared" ca="1" si="169"/>
        <v>men</v>
      </c>
      <c r="D459">
        <f t="shared" ca="1" si="171"/>
        <v>27</v>
      </c>
      <c r="E459">
        <f t="shared" ca="1" si="172"/>
        <v>1</v>
      </c>
      <c r="F459" t="str">
        <f t="shared" ca="1" si="173"/>
        <v>health</v>
      </c>
      <c r="G459">
        <f t="shared" ca="1" si="174"/>
        <v>2</v>
      </c>
      <c r="H459">
        <f t="shared" ca="1" si="175"/>
        <v>0</v>
      </c>
      <c r="I459">
        <f t="shared" ca="1" si="176"/>
        <v>2</v>
      </c>
      <c r="J459">
        <f t="shared" ca="1" si="177"/>
        <v>2</v>
      </c>
      <c r="K459">
        <f t="shared" ca="1" si="178"/>
        <v>45759</v>
      </c>
      <c r="L459">
        <f t="shared" ca="1" si="179"/>
        <v>2</v>
      </c>
      <c r="M459" t="str">
        <f t="shared" ca="1" si="180"/>
        <v>Area 2</v>
      </c>
      <c r="N459">
        <f t="shared" ca="1" si="162"/>
        <v>274554</v>
      </c>
      <c r="O459">
        <f t="shared" ca="1" si="181"/>
        <v>60451.599479611243</v>
      </c>
      <c r="P459">
        <f t="shared" ca="1" si="163"/>
        <v>84954.912408097996</v>
      </c>
      <c r="Q459">
        <f t="shared" ca="1" si="182"/>
        <v>33697</v>
      </c>
      <c r="R459">
        <f t="shared" ca="1" si="164"/>
        <v>84486.298636968815</v>
      </c>
      <c r="S459">
        <f t="shared" ca="1" si="165"/>
        <v>14167.630872218248</v>
      </c>
      <c r="T459">
        <f t="shared" ca="1" si="166"/>
        <v>373676.54328031623</v>
      </c>
      <c r="U459">
        <f t="shared" ca="1" si="167"/>
        <v>178634.89811658004</v>
      </c>
      <c r="V459">
        <f t="shared" ca="1" si="168"/>
        <v>195041.64516373619</v>
      </c>
      <c r="X459" s="4">
        <f ca="1">IF(Table2[[#This Row],[Gnder]]="men",1,0)</f>
        <v>1</v>
      </c>
      <c r="Y459" s="5">
        <f ca="1">IF(Table2[[#This Row],[Gnder]]="women",1,0)</f>
        <v>0</v>
      </c>
      <c r="Z459" s="5"/>
      <c r="AA459" s="6"/>
      <c r="AB459" s="5"/>
      <c r="AC459" s="4">
        <f ca="1">IF(Table2[[#This Row],[field of work]]="teaching",1,0)</f>
        <v>0</v>
      </c>
      <c r="AD459" s="5">
        <f ca="1">IF(Table2[[#This Row],[field of work]]="health",1,0)</f>
        <v>1</v>
      </c>
      <c r="AE459" s="5">
        <f ca="1">IF(Table2[[#This Row],[field of work]]="IT",1,0)</f>
        <v>0</v>
      </c>
      <c r="AF459" s="5">
        <f ca="1">IF(Table2[[#This Row],[field of work]]="agriculture",1,0)</f>
        <v>0</v>
      </c>
      <c r="AG459" s="5">
        <f ca="1">IF(Table2[[#This Row],[field of work]]="contruction",1,0)</f>
        <v>0</v>
      </c>
      <c r="AH459" s="5">
        <f ca="1">IF(Table2[[#This Row],[field of work]]="genral work",1,0)</f>
        <v>0</v>
      </c>
      <c r="AI459" s="5"/>
      <c r="AJ459" s="5"/>
      <c r="AK459" s="5"/>
      <c r="AL459" s="5"/>
      <c r="AM459" s="5"/>
      <c r="AN459" s="6"/>
      <c r="AP459" s="16">
        <f t="shared" ca="1" si="183"/>
        <v>42477.456204048998</v>
      </c>
      <c r="AQ459" s="6"/>
      <c r="AR459" s="4">
        <f ca="1">IF(Table2[[#This Row],[Value of a person]]&gt;$AS$6,1,0)</f>
        <v>1</v>
      </c>
      <c r="AS459" s="5"/>
      <c r="AT459" s="5"/>
      <c r="AU459" s="6"/>
      <c r="AV459" s="23">
        <f ca="1">Table2[[#This Row],[Mortage left]]/Table2[[#This Row],[Value of house]]</f>
        <v>0.22018109180566026</v>
      </c>
      <c r="AW459" s="5">
        <f t="shared" ca="1" si="184"/>
        <v>1</v>
      </c>
      <c r="AX459" s="5"/>
      <c r="AY459" s="5"/>
      <c r="AZ459" s="4">
        <f ca="1">IF(Table2[[#This Row],[Area ]]="Area 1",Table2[[#This Row],[income]],0)</f>
        <v>0</v>
      </c>
      <c r="BA459" s="5">
        <f ca="1">IF(Table2[[#This Row],[Area ]]="Area 2",Table2[[#This Row],[income]],0)</f>
        <v>45759</v>
      </c>
      <c r="BB459" s="5">
        <f ca="1">IF(Table2[[#This Row],[Area ]]="Area 3",Table2[[#This Row],[income]],0)</f>
        <v>0</v>
      </c>
      <c r="BC459" s="5">
        <f ca="1">IF(Table2[[#This Row],[Area ]]="Area 4",Table2[[#This Row],[income]],0)</f>
        <v>0</v>
      </c>
      <c r="BD459" s="5">
        <f ca="1">IF(Table2[[#This Row],[Area ]]="Area 5",Table2[[#This Row],[income]],0)</f>
        <v>0</v>
      </c>
      <c r="BE459" s="5">
        <f ca="1">IF(Table2[[#This Row],[Area ]]="Area 6",Table2[[#This Row],[income]],0)</f>
        <v>0</v>
      </c>
      <c r="BF459" s="5">
        <f ca="1">IF(Table2[[#This Row],[Area ]]="Area 7",Table2[[#This Row],[income]],0)</f>
        <v>0</v>
      </c>
      <c r="BG459" s="5">
        <f ca="1">IF(Table2[[#This Row],[Area ]]="Area 8",Table2[[#This Row],[income]],0)</f>
        <v>0</v>
      </c>
      <c r="BH459" s="5">
        <f ca="1">IF(Table2[[#This Row],[Area ]]="Area 9",Table2[[#This Row],[income]],0)</f>
        <v>0</v>
      </c>
      <c r="BI459" s="5">
        <f ca="1">IF(Table2[[#This Row],[Area ]]="Area 10",Table2[[#This Row],[income]],0)</f>
        <v>0</v>
      </c>
      <c r="BJ459" s="5">
        <f ca="1">IF(Table2[[#This Row],[Area ]]="Area 6",Table2[[#This Row],[income]],0)</f>
        <v>0</v>
      </c>
      <c r="BK459" s="5">
        <f ca="1">IF(Table2[[#This Row],[Area ]]="Area 12",Table2[[#This Row],[income]],0)</f>
        <v>0</v>
      </c>
      <c r="BL459" s="5">
        <f ca="1">IF(Table2[[#This Row],[Area ]]="Area 13",Table2[[#This Row],[income]],0)</f>
        <v>0</v>
      </c>
      <c r="BM459" s="6">
        <f ca="1">IF(Table2[[#This Row],[Area ]]="Area 14",Table2[[#This Row],[income]],0)</f>
        <v>0</v>
      </c>
      <c r="BN459" s="4">
        <f ca="1">IF(Table2[[#This Row],[field of work]]="teaching",Table2[[#This Row],[income]],0)</f>
        <v>0</v>
      </c>
      <c r="BO459" s="5">
        <f ca="1">IF(Table2[[#This Row],[field of work]]="health",Table2[[#This Row],[income]],0)</f>
        <v>45759</v>
      </c>
      <c r="BP459" s="5">
        <f ca="1">IF(Table2[[#This Row],[field of work]]="IT",Table2[[#This Row],[income]],0)</f>
        <v>0</v>
      </c>
      <c r="BQ459" s="5">
        <f ca="1">IF(Table2[[#This Row],[field of work]]="agriculture",Table2[[#This Row],[income]],0)</f>
        <v>0</v>
      </c>
      <c r="BR459" s="5">
        <f ca="1">IF(Table2[[#This Row],[field of work]]="contruction",Table2[[#This Row],[income]],0)</f>
        <v>0</v>
      </c>
      <c r="BS459" s="6">
        <f ca="1">IF(Table2[[#This Row],[field of work]]="genral work",Table2[[#This Row],[income]],0)</f>
        <v>0</v>
      </c>
      <c r="BU459" s="4">
        <f ca="1">IF(Table2[[#This Row],[value of debts]]&gt;Table2[[#This Row],[income]],1,0)</f>
        <v>1</v>
      </c>
      <c r="BV459" s="6"/>
      <c r="BX459" s="4">
        <f ca="1">IF(Table2[[#This Row],[Net worth of person]]&gt;$BY$6,Table2[[#This Row],[age]],0)</f>
        <v>27</v>
      </c>
      <c r="BY459" s="6"/>
    </row>
    <row r="460" spans="2:77" x14ac:dyDescent="0.3">
      <c r="B460">
        <f t="shared" ca="1" si="170"/>
        <v>2</v>
      </c>
      <c r="C460" t="str">
        <f t="shared" ca="1" si="169"/>
        <v>women</v>
      </c>
      <c r="D460">
        <f t="shared" ca="1" si="171"/>
        <v>27</v>
      </c>
      <c r="E460">
        <f t="shared" ca="1" si="172"/>
        <v>5</v>
      </c>
      <c r="F460" t="str">
        <f t="shared" ca="1" si="173"/>
        <v>agriculture</v>
      </c>
      <c r="G460">
        <f t="shared" ca="1" si="174"/>
        <v>2</v>
      </c>
      <c r="H460">
        <f t="shared" ca="1" si="175"/>
        <v>0</v>
      </c>
      <c r="I460">
        <f t="shared" ca="1" si="176"/>
        <v>0</v>
      </c>
      <c r="J460">
        <f t="shared" ca="1" si="177"/>
        <v>1</v>
      </c>
      <c r="K460">
        <f t="shared" ca="1" si="178"/>
        <v>83846</v>
      </c>
      <c r="L460">
        <f t="shared" ca="1" si="179"/>
        <v>7</v>
      </c>
      <c r="M460" t="str">
        <f t="shared" ca="1" si="180"/>
        <v>Area 7</v>
      </c>
      <c r="N460">
        <f t="shared" ca="1" si="162"/>
        <v>503076</v>
      </c>
      <c r="O460">
        <f t="shared" ca="1" si="181"/>
        <v>377107.64576974313</v>
      </c>
      <c r="P460">
        <f t="shared" ca="1" si="163"/>
        <v>58917.339491683779</v>
      </c>
      <c r="Q460">
        <f t="shared" ca="1" si="182"/>
        <v>35108</v>
      </c>
      <c r="R460">
        <f t="shared" ca="1" si="164"/>
        <v>164770.62605036184</v>
      </c>
      <c r="S460">
        <f t="shared" ca="1" si="165"/>
        <v>26882.740183458023</v>
      </c>
      <c r="T460">
        <f t="shared" ca="1" si="166"/>
        <v>588876.07967514172</v>
      </c>
      <c r="U460">
        <f t="shared" ca="1" si="167"/>
        <v>576986.27182010491</v>
      </c>
      <c r="V460">
        <f t="shared" ca="1" si="168"/>
        <v>11889.807855036808</v>
      </c>
      <c r="X460" s="4">
        <f ca="1">IF(Table2[[#This Row],[Gnder]]="men",1,0)</f>
        <v>0</v>
      </c>
      <c r="Y460" s="5">
        <f ca="1">IF(Table2[[#This Row],[Gnder]]="women",1,0)</f>
        <v>1</v>
      </c>
      <c r="Z460" s="5"/>
      <c r="AA460" s="6"/>
      <c r="AB460" s="5"/>
      <c r="AC460" s="4">
        <f ca="1">IF(Table2[[#This Row],[field of work]]="teaching",1,0)</f>
        <v>0</v>
      </c>
      <c r="AD460" s="5">
        <f ca="1">IF(Table2[[#This Row],[field of work]]="health",1,0)</f>
        <v>0</v>
      </c>
      <c r="AE460" s="5">
        <f ca="1">IF(Table2[[#This Row],[field of work]]="IT",1,0)</f>
        <v>0</v>
      </c>
      <c r="AF460" s="5">
        <f ca="1">IF(Table2[[#This Row],[field of work]]="agriculture",1,0)</f>
        <v>1</v>
      </c>
      <c r="AG460" s="5">
        <f ca="1">IF(Table2[[#This Row],[field of work]]="contruction",1,0)</f>
        <v>0</v>
      </c>
      <c r="AH460" s="5">
        <f ca="1">IF(Table2[[#This Row],[field of work]]="genral work",1,0)</f>
        <v>0</v>
      </c>
      <c r="AI460" s="5"/>
      <c r="AJ460" s="5"/>
      <c r="AK460" s="5"/>
      <c r="AL460" s="5"/>
      <c r="AM460" s="5"/>
      <c r="AN460" s="6"/>
      <c r="AP460" s="16">
        <f t="shared" ca="1" si="183"/>
        <v>58917.339491683779</v>
      </c>
      <c r="AQ460" s="6"/>
      <c r="AR460" s="4">
        <f ca="1">IF(Table2[[#This Row],[Value of a person]]&gt;$AS$6,1,0)</f>
        <v>1</v>
      </c>
      <c r="AS460" s="5"/>
      <c r="AT460" s="5"/>
      <c r="AU460" s="6"/>
      <c r="AV460" s="23">
        <f ca="1">Table2[[#This Row],[Mortage left]]/Table2[[#This Row],[Value of house]]</f>
        <v>0.74960372939624065</v>
      </c>
      <c r="AW460" s="5">
        <f t="shared" ca="1" si="184"/>
        <v>0</v>
      </c>
      <c r="AX460" s="5"/>
      <c r="AY460" s="5"/>
      <c r="AZ460" s="4">
        <f ca="1">IF(Table2[[#This Row],[Area ]]="Area 1",Table2[[#This Row],[income]],0)</f>
        <v>0</v>
      </c>
      <c r="BA460" s="5">
        <f ca="1">IF(Table2[[#This Row],[Area ]]="Area 2",Table2[[#This Row],[income]],0)</f>
        <v>0</v>
      </c>
      <c r="BB460" s="5">
        <f ca="1">IF(Table2[[#This Row],[Area ]]="Area 3",Table2[[#This Row],[income]],0)</f>
        <v>0</v>
      </c>
      <c r="BC460" s="5">
        <f ca="1">IF(Table2[[#This Row],[Area ]]="Area 4",Table2[[#This Row],[income]],0)</f>
        <v>0</v>
      </c>
      <c r="BD460" s="5">
        <f ca="1">IF(Table2[[#This Row],[Area ]]="Area 5",Table2[[#This Row],[income]],0)</f>
        <v>0</v>
      </c>
      <c r="BE460" s="5">
        <f ca="1">IF(Table2[[#This Row],[Area ]]="Area 6",Table2[[#This Row],[income]],0)</f>
        <v>0</v>
      </c>
      <c r="BF460" s="5">
        <f ca="1">IF(Table2[[#This Row],[Area ]]="Area 7",Table2[[#This Row],[income]],0)</f>
        <v>83846</v>
      </c>
      <c r="BG460" s="5">
        <f ca="1">IF(Table2[[#This Row],[Area ]]="Area 8",Table2[[#This Row],[income]],0)</f>
        <v>0</v>
      </c>
      <c r="BH460" s="5">
        <f ca="1">IF(Table2[[#This Row],[Area ]]="Area 9",Table2[[#This Row],[income]],0)</f>
        <v>0</v>
      </c>
      <c r="BI460" s="5">
        <f ca="1">IF(Table2[[#This Row],[Area ]]="Area 10",Table2[[#This Row],[income]],0)</f>
        <v>0</v>
      </c>
      <c r="BJ460" s="5">
        <f ca="1">IF(Table2[[#This Row],[Area ]]="Area 6",Table2[[#This Row],[income]],0)</f>
        <v>0</v>
      </c>
      <c r="BK460" s="5">
        <f ca="1">IF(Table2[[#This Row],[Area ]]="Area 12",Table2[[#This Row],[income]],0)</f>
        <v>0</v>
      </c>
      <c r="BL460" s="5">
        <f ca="1">IF(Table2[[#This Row],[Area ]]="Area 13",Table2[[#This Row],[income]],0)</f>
        <v>0</v>
      </c>
      <c r="BM460" s="6">
        <f ca="1">IF(Table2[[#This Row],[Area ]]="Area 14",Table2[[#This Row],[income]],0)</f>
        <v>0</v>
      </c>
      <c r="BN460" s="4">
        <f ca="1">IF(Table2[[#This Row],[field of work]]="teaching",Table2[[#This Row],[income]],0)</f>
        <v>0</v>
      </c>
      <c r="BO460" s="5">
        <f ca="1">IF(Table2[[#This Row],[field of work]]="health",Table2[[#This Row],[income]],0)</f>
        <v>0</v>
      </c>
      <c r="BP460" s="5">
        <f ca="1">IF(Table2[[#This Row],[field of work]]="IT",Table2[[#This Row],[income]],0)</f>
        <v>0</v>
      </c>
      <c r="BQ460" s="5">
        <f ca="1">IF(Table2[[#This Row],[field of work]]="agriculture",Table2[[#This Row],[income]],0)</f>
        <v>83846</v>
      </c>
      <c r="BR460" s="5">
        <f ca="1">IF(Table2[[#This Row],[field of work]]="contruction",Table2[[#This Row],[income]],0)</f>
        <v>0</v>
      </c>
      <c r="BS460" s="6">
        <f ca="1">IF(Table2[[#This Row],[field of work]]="genral work",Table2[[#This Row],[income]],0)</f>
        <v>0</v>
      </c>
      <c r="BU460" s="4">
        <f ca="1">IF(Table2[[#This Row],[value of debts]]&gt;Table2[[#This Row],[income]],1,0)</f>
        <v>1</v>
      </c>
      <c r="BV460" s="6"/>
      <c r="BX460" s="4">
        <f ca="1">IF(Table2[[#This Row],[Net worth of person]]&gt;$BY$6,Table2[[#This Row],[age]],0)</f>
        <v>0</v>
      </c>
      <c r="BY460" s="6"/>
    </row>
    <row r="461" spans="2:77" x14ac:dyDescent="0.3">
      <c r="B461">
        <f t="shared" ca="1" si="170"/>
        <v>1</v>
      </c>
      <c r="C461" t="str">
        <f t="shared" ca="1" si="169"/>
        <v>men</v>
      </c>
      <c r="D461">
        <f t="shared" ca="1" si="171"/>
        <v>29</v>
      </c>
      <c r="E461">
        <f t="shared" ca="1" si="172"/>
        <v>5</v>
      </c>
      <c r="F461" t="str">
        <f t="shared" ca="1" si="173"/>
        <v>agriculture</v>
      </c>
      <c r="G461">
        <f t="shared" ca="1" si="174"/>
        <v>3</v>
      </c>
      <c r="H461">
        <f t="shared" ca="1" si="175"/>
        <v>0</v>
      </c>
      <c r="I461">
        <f t="shared" ca="1" si="176"/>
        <v>1</v>
      </c>
      <c r="J461">
        <f t="shared" ca="1" si="177"/>
        <v>3</v>
      </c>
      <c r="K461">
        <f t="shared" ca="1" si="178"/>
        <v>63557</v>
      </c>
      <c r="L461">
        <f t="shared" ca="1" si="179"/>
        <v>8</v>
      </c>
      <c r="M461" t="str">
        <f t="shared" ca="1" si="180"/>
        <v>Area 8</v>
      </c>
      <c r="N461">
        <f t="shared" ca="1" si="162"/>
        <v>190671</v>
      </c>
      <c r="O461">
        <f t="shared" ca="1" si="181"/>
        <v>2580.7442913775089</v>
      </c>
      <c r="P461">
        <f t="shared" ca="1" si="163"/>
        <v>35011.04496247245</v>
      </c>
      <c r="Q461">
        <f t="shared" ca="1" si="182"/>
        <v>26991</v>
      </c>
      <c r="R461">
        <f t="shared" ca="1" si="164"/>
        <v>96472.119148401063</v>
      </c>
      <c r="S461">
        <f t="shared" ca="1" si="165"/>
        <v>25898.558173770416</v>
      </c>
      <c r="T461">
        <f t="shared" ca="1" si="166"/>
        <v>251580.60313624286</v>
      </c>
      <c r="U461">
        <f t="shared" ca="1" si="167"/>
        <v>126043.86343977856</v>
      </c>
      <c r="V461">
        <f t="shared" ca="1" si="168"/>
        <v>125536.7396964643</v>
      </c>
      <c r="X461" s="4">
        <f ca="1">IF(Table2[[#This Row],[Gnder]]="men",1,0)</f>
        <v>1</v>
      </c>
      <c r="Y461" s="5">
        <f ca="1">IF(Table2[[#This Row],[Gnder]]="women",1,0)</f>
        <v>0</v>
      </c>
      <c r="Z461" s="5"/>
      <c r="AA461" s="6"/>
      <c r="AB461" s="5"/>
      <c r="AC461" s="4">
        <f ca="1">IF(Table2[[#This Row],[field of work]]="teaching",1,0)</f>
        <v>0</v>
      </c>
      <c r="AD461" s="5">
        <f ca="1">IF(Table2[[#This Row],[field of work]]="health",1,0)</f>
        <v>0</v>
      </c>
      <c r="AE461" s="5">
        <f ca="1">IF(Table2[[#This Row],[field of work]]="IT",1,0)</f>
        <v>0</v>
      </c>
      <c r="AF461" s="5">
        <f ca="1">IF(Table2[[#This Row],[field of work]]="agriculture",1,0)</f>
        <v>1</v>
      </c>
      <c r="AG461" s="5">
        <f ca="1">IF(Table2[[#This Row],[field of work]]="contruction",1,0)</f>
        <v>0</v>
      </c>
      <c r="AH461" s="5">
        <f ca="1">IF(Table2[[#This Row],[field of work]]="genral work",1,0)</f>
        <v>0</v>
      </c>
      <c r="AI461" s="5"/>
      <c r="AJ461" s="5"/>
      <c r="AK461" s="5"/>
      <c r="AL461" s="5"/>
      <c r="AM461" s="5"/>
      <c r="AN461" s="6"/>
      <c r="AP461" s="16">
        <f t="shared" ca="1" si="183"/>
        <v>11670.348320824151</v>
      </c>
      <c r="AQ461" s="6"/>
      <c r="AR461" s="4">
        <f ca="1">IF(Table2[[#This Row],[Value of a person]]&gt;$AS$6,1,0)</f>
        <v>1</v>
      </c>
      <c r="AS461" s="5"/>
      <c r="AT461" s="5"/>
      <c r="AU461" s="6"/>
      <c r="AV461" s="23">
        <f ca="1">Table2[[#This Row],[Mortage left]]/Table2[[#This Row],[Value of house]]</f>
        <v>1.3535064542471109E-2</v>
      </c>
      <c r="AW461" s="5">
        <f t="shared" ca="1" si="184"/>
        <v>1</v>
      </c>
      <c r="AX461" s="5"/>
      <c r="AY461" s="5"/>
      <c r="AZ461" s="4">
        <f ca="1">IF(Table2[[#This Row],[Area ]]="Area 1",Table2[[#This Row],[income]],0)</f>
        <v>0</v>
      </c>
      <c r="BA461" s="5">
        <f ca="1">IF(Table2[[#This Row],[Area ]]="Area 2",Table2[[#This Row],[income]],0)</f>
        <v>0</v>
      </c>
      <c r="BB461" s="5">
        <f ca="1">IF(Table2[[#This Row],[Area ]]="Area 3",Table2[[#This Row],[income]],0)</f>
        <v>0</v>
      </c>
      <c r="BC461" s="5">
        <f ca="1">IF(Table2[[#This Row],[Area ]]="Area 4",Table2[[#This Row],[income]],0)</f>
        <v>0</v>
      </c>
      <c r="BD461" s="5">
        <f ca="1">IF(Table2[[#This Row],[Area ]]="Area 5",Table2[[#This Row],[income]],0)</f>
        <v>0</v>
      </c>
      <c r="BE461" s="5">
        <f ca="1">IF(Table2[[#This Row],[Area ]]="Area 6",Table2[[#This Row],[income]],0)</f>
        <v>0</v>
      </c>
      <c r="BF461" s="5">
        <f ca="1">IF(Table2[[#This Row],[Area ]]="Area 7",Table2[[#This Row],[income]],0)</f>
        <v>0</v>
      </c>
      <c r="BG461" s="5">
        <f ca="1">IF(Table2[[#This Row],[Area ]]="Area 8",Table2[[#This Row],[income]],0)</f>
        <v>63557</v>
      </c>
      <c r="BH461" s="5">
        <f ca="1">IF(Table2[[#This Row],[Area ]]="Area 9",Table2[[#This Row],[income]],0)</f>
        <v>0</v>
      </c>
      <c r="BI461" s="5">
        <f ca="1">IF(Table2[[#This Row],[Area ]]="Area 10",Table2[[#This Row],[income]],0)</f>
        <v>0</v>
      </c>
      <c r="BJ461" s="5">
        <f ca="1">IF(Table2[[#This Row],[Area ]]="Area 6",Table2[[#This Row],[income]],0)</f>
        <v>0</v>
      </c>
      <c r="BK461" s="5">
        <f ca="1">IF(Table2[[#This Row],[Area ]]="Area 12",Table2[[#This Row],[income]],0)</f>
        <v>0</v>
      </c>
      <c r="BL461" s="5">
        <f ca="1">IF(Table2[[#This Row],[Area ]]="Area 13",Table2[[#This Row],[income]],0)</f>
        <v>0</v>
      </c>
      <c r="BM461" s="6">
        <f ca="1">IF(Table2[[#This Row],[Area ]]="Area 14",Table2[[#This Row],[income]],0)</f>
        <v>0</v>
      </c>
      <c r="BN461" s="4">
        <f ca="1">IF(Table2[[#This Row],[field of work]]="teaching",Table2[[#This Row],[income]],0)</f>
        <v>0</v>
      </c>
      <c r="BO461" s="5">
        <f ca="1">IF(Table2[[#This Row],[field of work]]="health",Table2[[#This Row],[income]],0)</f>
        <v>0</v>
      </c>
      <c r="BP461" s="5">
        <f ca="1">IF(Table2[[#This Row],[field of work]]="IT",Table2[[#This Row],[income]],0)</f>
        <v>0</v>
      </c>
      <c r="BQ461" s="5">
        <f ca="1">IF(Table2[[#This Row],[field of work]]="agriculture",Table2[[#This Row],[income]],0)</f>
        <v>63557</v>
      </c>
      <c r="BR461" s="5">
        <f ca="1">IF(Table2[[#This Row],[field of work]]="contruction",Table2[[#This Row],[income]],0)</f>
        <v>0</v>
      </c>
      <c r="BS461" s="6">
        <f ca="1">IF(Table2[[#This Row],[field of work]]="genral work",Table2[[#This Row],[income]],0)</f>
        <v>0</v>
      </c>
      <c r="BU461" s="4">
        <f ca="1">IF(Table2[[#This Row],[value of debts]]&gt;Table2[[#This Row],[income]],1,0)</f>
        <v>1</v>
      </c>
      <c r="BV461" s="6"/>
      <c r="BX461" s="4">
        <f ca="1">IF(Table2[[#This Row],[Net worth of person]]&gt;$BY$6,Table2[[#This Row],[age]],0)</f>
        <v>29</v>
      </c>
      <c r="BY461" s="6"/>
    </row>
    <row r="462" spans="2:77" x14ac:dyDescent="0.3">
      <c r="B462">
        <f t="shared" ca="1" si="170"/>
        <v>1</v>
      </c>
      <c r="C462" t="str">
        <f t="shared" ca="1" si="169"/>
        <v>men</v>
      </c>
      <c r="D462">
        <f t="shared" ca="1" si="171"/>
        <v>25</v>
      </c>
      <c r="E462">
        <f t="shared" ca="1" si="172"/>
        <v>3</v>
      </c>
      <c r="F462" t="str">
        <f t="shared" ca="1" si="173"/>
        <v>teaching</v>
      </c>
      <c r="G462">
        <f t="shared" ca="1" si="174"/>
        <v>1</v>
      </c>
      <c r="H462">
        <f t="shared" ca="1" si="175"/>
        <v>0</v>
      </c>
      <c r="I462">
        <f t="shared" ca="1" si="176"/>
        <v>2</v>
      </c>
      <c r="J462">
        <f t="shared" ca="1" si="177"/>
        <v>1</v>
      </c>
      <c r="K462">
        <f t="shared" ca="1" si="178"/>
        <v>43569</v>
      </c>
      <c r="L462">
        <f t="shared" ca="1" si="179"/>
        <v>4</v>
      </c>
      <c r="M462" t="str">
        <f t="shared" ca="1" si="180"/>
        <v>Area 4</v>
      </c>
      <c r="N462">
        <f t="shared" ca="1" si="162"/>
        <v>261414</v>
      </c>
      <c r="O462">
        <f t="shared" ca="1" si="181"/>
        <v>84203.086551926172</v>
      </c>
      <c r="P462">
        <f t="shared" ca="1" si="163"/>
        <v>10261.361481016575</v>
      </c>
      <c r="Q462">
        <f t="shared" ca="1" si="182"/>
        <v>7089</v>
      </c>
      <c r="R462">
        <f t="shared" ca="1" si="164"/>
        <v>31878.790733248457</v>
      </c>
      <c r="S462">
        <f t="shared" ca="1" si="165"/>
        <v>21594.48955606221</v>
      </c>
      <c r="T462">
        <f t="shared" ca="1" si="166"/>
        <v>293269.85103707877</v>
      </c>
      <c r="U462">
        <f t="shared" ca="1" si="167"/>
        <v>123170.87728517463</v>
      </c>
      <c r="V462">
        <f t="shared" ca="1" si="168"/>
        <v>170098.97375190415</v>
      </c>
      <c r="X462" s="4">
        <f ca="1">IF(Table2[[#This Row],[Gnder]]="men",1,0)</f>
        <v>1</v>
      </c>
      <c r="Y462" s="5">
        <f ca="1">IF(Table2[[#This Row],[Gnder]]="women",1,0)</f>
        <v>0</v>
      </c>
      <c r="Z462" s="5"/>
      <c r="AA462" s="6"/>
      <c r="AB462" s="5"/>
      <c r="AC462" s="4">
        <f ca="1">IF(Table2[[#This Row],[field of work]]="teaching",1,0)</f>
        <v>1</v>
      </c>
      <c r="AD462" s="5">
        <f ca="1">IF(Table2[[#This Row],[field of work]]="health",1,0)</f>
        <v>0</v>
      </c>
      <c r="AE462" s="5">
        <f ca="1">IF(Table2[[#This Row],[field of work]]="IT",1,0)</f>
        <v>0</v>
      </c>
      <c r="AF462" s="5">
        <f ca="1">IF(Table2[[#This Row],[field of work]]="agriculture",1,0)</f>
        <v>0</v>
      </c>
      <c r="AG462" s="5">
        <f ca="1">IF(Table2[[#This Row],[field of work]]="contruction",1,0)</f>
        <v>0</v>
      </c>
      <c r="AH462" s="5">
        <f ca="1">IF(Table2[[#This Row],[field of work]]="genral work",1,0)</f>
        <v>0</v>
      </c>
      <c r="AI462" s="5"/>
      <c r="AJ462" s="5"/>
      <c r="AK462" s="5"/>
      <c r="AL462" s="5"/>
      <c r="AM462" s="5"/>
      <c r="AN462" s="6"/>
      <c r="AP462" s="16">
        <f t="shared" ca="1" si="183"/>
        <v>10261.361481016575</v>
      </c>
      <c r="AQ462" s="6"/>
      <c r="AR462" s="4">
        <f ca="1">IF(Table2[[#This Row],[Value of a person]]&gt;$AS$6,1,0)</f>
        <v>1</v>
      </c>
      <c r="AS462" s="5"/>
      <c r="AT462" s="5"/>
      <c r="AU462" s="6"/>
      <c r="AV462" s="23">
        <f ca="1">Table2[[#This Row],[Mortage left]]/Table2[[#This Row],[Value of house]]</f>
        <v>0.32210626267883957</v>
      </c>
      <c r="AW462" s="5">
        <f t="shared" ca="1" si="184"/>
        <v>0</v>
      </c>
      <c r="AX462" s="5"/>
      <c r="AY462" s="5"/>
      <c r="AZ462" s="4">
        <f ca="1">IF(Table2[[#This Row],[Area ]]="Area 1",Table2[[#This Row],[income]],0)</f>
        <v>0</v>
      </c>
      <c r="BA462" s="5">
        <f ca="1">IF(Table2[[#This Row],[Area ]]="Area 2",Table2[[#This Row],[income]],0)</f>
        <v>0</v>
      </c>
      <c r="BB462" s="5">
        <f ca="1">IF(Table2[[#This Row],[Area ]]="Area 3",Table2[[#This Row],[income]],0)</f>
        <v>0</v>
      </c>
      <c r="BC462" s="5">
        <f ca="1">IF(Table2[[#This Row],[Area ]]="Area 4",Table2[[#This Row],[income]],0)</f>
        <v>43569</v>
      </c>
      <c r="BD462" s="5">
        <f ca="1">IF(Table2[[#This Row],[Area ]]="Area 5",Table2[[#This Row],[income]],0)</f>
        <v>0</v>
      </c>
      <c r="BE462" s="5">
        <f ca="1">IF(Table2[[#This Row],[Area ]]="Area 6",Table2[[#This Row],[income]],0)</f>
        <v>0</v>
      </c>
      <c r="BF462" s="5">
        <f ca="1">IF(Table2[[#This Row],[Area ]]="Area 7",Table2[[#This Row],[income]],0)</f>
        <v>0</v>
      </c>
      <c r="BG462" s="5">
        <f ca="1">IF(Table2[[#This Row],[Area ]]="Area 8",Table2[[#This Row],[income]],0)</f>
        <v>0</v>
      </c>
      <c r="BH462" s="5">
        <f ca="1">IF(Table2[[#This Row],[Area ]]="Area 9",Table2[[#This Row],[income]],0)</f>
        <v>0</v>
      </c>
      <c r="BI462" s="5">
        <f ca="1">IF(Table2[[#This Row],[Area ]]="Area 10",Table2[[#This Row],[income]],0)</f>
        <v>0</v>
      </c>
      <c r="BJ462" s="5">
        <f ca="1">IF(Table2[[#This Row],[Area ]]="Area 6",Table2[[#This Row],[income]],0)</f>
        <v>0</v>
      </c>
      <c r="BK462" s="5">
        <f ca="1">IF(Table2[[#This Row],[Area ]]="Area 12",Table2[[#This Row],[income]],0)</f>
        <v>0</v>
      </c>
      <c r="BL462" s="5">
        <f ca="1">IF(Table2[[#This Row],[Area ]]="Area 13",Table2[[#This Row],[income]],0)</f>
        <v>0</v>
      </c>
      <c r="BM462" s="6">
        <f ca="1">IF(Table2[[#This Row],[Area ]]="Area 14",Table2[[#This Row],[income]],0)</f>
        <v>0</v>
      </c>
      <c r="BN462" s="4">
        <f ca="1">IF(Table2[[#This Row],[field of work]]="teaching",Table2[[#This Row],[income]],0)</f>
        <v>43569</v>
      </c>
      <c r="BO462" s="5">
        <f ca="1">IF(Table2[[#This Row],[field of work]]="health",Table2[[#This Row],[income]],0)</f>
        <v>0</v>
      </c>
      <c r="BP462" s="5">
        <f ca="1">IF(Table2[[#This Row],[field of work]]="IT",Table2[[#This Row],[income]],0)</f>
        <v>0</v>
      </c>
      <c r="BQ462" s="5">
        <f ca="1">IF(Table2[[#This Row],[field of work]]="agriculture",Table2[[#This Row],[income]],0)</f>
        <v>0</v>
      </c>
      <c r="BR462" s="5">
        <f ca="1">IF(Table2[[#This Row],[field of work]]="contruction",Table2[[#This Row],[income]],0)</f>
        <v>0</v>
      </c>
      <c r="BS462" s="6">
        <f ca="1">IF(Table2[[#This Row],[field of work]]="genral work",Table2[[#This Row],[income]],0)</f>
        <v>0</v>
      </c>
      <c r="BU462" s="4">
        <f ca="1">IF(Table2[[#This Row],[value of debts]]&gt;Table2[[#This Row],[income]],1,0)</f>
        <v>1</v>
      </c>
      <c r="BV462" s="6"/>
      <c r="BX462" s="4">
        <f ca="1">IF(Table2[[#This Row],[Net worth of person]]&gt;$BY$6,Table2[[#This Row],[age]],0)</f>
        <v>25</v>
      </c>
      <c r="BY462" s="6"/>
    </row>
    <row r="463" spans="2:77" x14ac:dyDescent="0.3">
      <c r="B463">
        <f t="shared" ca="1" si="170"/>
        <v>2</v>
      </c>
      <c r="C463" t="str">
        <f t="shared" ca="1" si="169"/>
        <v>women</v>
      </c>
      <c r="D463">
        <f t="shared" ca="1" si="171"/>
        <v>39</v>
      </c>
      <c r="E463">
        <f t="shared" ca="1" si="172"/>
        <v>4</v>
      </c>
      <c r="F463" t="str">
        <f t="shared" ca="1" si="173"/>
        <v>genral work</v>
      </c>
      <c r="G463">
        <f t="shared" ca="1" si="174"/>
        <v>4</v>
      </c>
      <c r="H463">
        <f t="shared" ca="1" si="175"/>
        <v>0</v>
      </c>
      <c r="I463">
        <f t="shared" ca="1" si="176"/>
        <v>1</v>
      </c>
      <c r="J463">
        <f t="shared" ca="1" si="177"/>
        <v>3</v>
      </c>
      <c r="K463">
        <f t="shared" ca="1" si="178"/>
        <v>43683</v>
      </c>
      <c r="L463">
        <f t="shared" ca="1" si="179"/>
        <v>6</v>
      </c>
      <c r="M463" t="str">
        <f t="shared" ca="1" si="180"/>
        <v>Area 6</v>
      </c>
      <c r="N463">
        <f t="shared" ca="1" si="162"/>
        <v>218415</v>
      </c>
      <c r="O463">
        <f t="shared" ca="1" si="181"/>
        <v>68151.154558968803</v>
      </c>
      <c r="P463">
        <f t="shared" ca="1" si="163"/>
        <v>120337.8645464241</v>
      </c>
      <c r="Q463">
        <f t="shared" ca="1" si="182"/>
        <v>94945</v>
      </c>
      <c r="R463">
        <f t="shared" ca="1" si="164"/>
        <v>67597.469625157319</v>
      </c>
      <c r="S463">
        <f t="shared" ca="1" si="165"/>
        <v>31955.401125478958</v>
      </c>
      <c r="T463">
        <f t="shared" ca="1" si="166"/>
        <v>370708.26567190309</v>
      </c>
      <c r="U463">
        <f t="shared" ca="1" si="167"/>
        <v>230693.62418412609</v>
      </c>
      <c r="V463">
        <f t="shared" ca="1" si="168"/>
        <v>140014.641487777</v>
      </c>
      <c r="X463" s="4">
        <f ca="1">IF(Table2[[#This Row],[Gnder]]="men",1,0)</f>
        <v>0</v>
      </c>
      <c r="Y463" s="5">
        <f ca="1">IF(Table2[[#This Row],[Gnder]]="women",1,0)</f>
        <v>1</v>
      </c>
      <c r="Z463" s="5"/>
      <c r="AA463" s="6"/>
      <c r="AB463" s="5"/>
      <c r="AC463" s="4">
        <f ca="1">IF(Table2[[#This Row],[field of work]]="teaching",1,0)</f>
        <v>0</v>
      </c>
      <c r="AD463" s="5">
        <f ca="1">IF(Table2[[#This Row],[field of work]]="health",1,0)</f>
        <v>0</v>
      </c>
      <c r="AE463" s="5">
        <f ca="1">IF(Table2[[#This Row],[field of work]]="IT",1,0)</f>
        <v>0</v>
      </c>
      <c r="AF463" s="5">
        <f ca="1">IF(Table2[[#This Row],[field of work]]="agriculture",1,0)</f>
        <v>0</v>
      </c>
      <c r="AG463" s="5">
        <f ca="1">IF(Table2[[#This Row],[field of work]]="contruction",1,0)</f>
        <v>0</v>
      </c>
      <c r="AH463" s="5">
        <f ca="1">IF(Table2[[#This Row],[field of work]]="genral work",1,0)</f>
        <v>1</v>
      </c>
      <c r="AI463" s="5"/>
      <c r="AJ463" s="5"/>
      <c r="AK463" s="5"/>
      <c r="AL463" s="5"/>
      <c r="AM463" s="5"/>
      <c r="AN463" s="6"/>
      <c r="AP463" s="16">
        <f t="shared" ca="1" si="183"/>
        <v>40112.621515474697</v>
      </c>
      <c r="AQ463" s="6"/>
      <c r="AR463" s="4">
        <f ca="1">IF(Table2[[#This Row],[Value of a person]]&gt;$AS$6,1,0)</f>
        <v>1</v>
      </c>
      <c r="AS463" s="5"/>
      <c r="AT463" s="5"/>
      <c r="AU463" s="6"/>
      <c r="AV463" s="23">
        <f ca="1">Table2[[#This Row],[Mortage left]]/Table2[[#This Row],[Value of house]]</f>
        <v>0.31202598062847697</v>
      </c>
      <c r="AW463" s="5">
        <f t="shared" ca="1" si="184"/>
        <v>0</v>
      </c>
      <c r="AX463" s="5"/>
      <c r="AY463" s="5"/>
      <c r="AZ463" s="4">
        <f ca="1">IF(Table2[[#This Row],[Area ]]="Area 1",Table2[[#This Row],[income]],0)</f>
        <v>0</v>
      </c>
      <c r="BA463" s="5">
        <f ca="1">IF(Table2[[#This Row],[Area ]]="Area 2",Table2[[#This Row],[income]],0)</f>
        <v>0</v>
      </c>
      <c r="BB463" s="5">
        <f ca="1">IF(Table2[[#This Row],[Area ]]="Area 3",Table2[[#This Row],[income]],0)</f>
        <v>0</v>
      </c>
      <c r="BC463" s="5">
        <f ca="1">IF(Table2[[#This Row],[Area ]]="Area 4",Table2[[#This Row],[income]],0)</f>
        <v>0</v>
      </c>
      <c r="BD463" s="5">
        <f ca="1">IF(Table2[[#This Row],[Area ]]="Area 5",Table2[[#This Row],[income]],0)</f>
        <v>0</v>
      </c>
      <c r="BE463" s="5">
        <f ca="1">IF(Table2[[#This Row],[Area ]]="Area 6",Table2[[#This Row],[income]],0)</f>
        <v>43683</v>
      </c>
      <c r="BF463" s="5">
        <f ca="1">IF(Table2[[#This Row],[Area ]]="Area 7",Table2[[#This Row],[income]],0)</f>
        <v>0</v>
      </c>
      <c r="BG463" s="5">
        <f ca="1">IF(Table2[[#This Row],[Area ]]="Area 8",Table2[[#This Row],[income]],0)</f>
        <v>0</v>
      </c>
      <c r="BH463" s="5">
        <f ca="1">IF(Table2[[#This Row],[Area ]]="Area 9",Table2[[#This Row],[income]],0)</f>
        <v>0</v>
      </c>
      <c r="BI463" s="5">
        <f ca="1">IF(Table2[[#This Row],[Area ]]="Area 10",Table2[[#This Row],[income]],0)</f>
        <v>0</v>
      </c>
      <c r="BJ463" s="5">
        <f ca="1">IF(Table2[[#This Row],[Area ]]="Area 6",Table2[[#This Row],[income]],0)</f>
        <v>43683</v>
      </c>
      <c r="BK463" s="5">
        <f ca="1">IF(Table2[[#This Row],[Area ]]="Area 12",Table2[[#This Row],[income]],0)</f>
        <v>0</v>
      </c>
      <c r="BL463" s="5">
        <f ca="1">IF(Table2[[#This Row],[Area ]]="Area 13",Table2[[#This Row],[income]],0)</f>
        <v>0</v>
      </c>
      <c r="BM463" s="6">
        <f ca="1">IF(Table2[[#This Row],[Area ]]="Area 14",Table2[[#This Row],[income]],0)</f>
        <v>0</v>
      </c>
      <c r="BN463" s="4">
        <f ca="1">IF(Table2[[#This Row],[field of work]]="teaching",Table2[[#This Row],[income]],0)</f>
        <v>0</v>
      </c>
      <c r="BO463" s="5">
        <f ca="1">IF(Table2[[#This Row],[field of work]]="health",Table2[[#This Row],[income]],0)</f>
        <v>0</v>
      </c>
      <c r="BP463" s="5">
        <f ca="1">IF(Table2[[#This Row],[field of work]]="IT",Table2[[#This Row],[income]],0)</f>
        <v>0</v>
      </c>
      <c r="BQ463" s="5">
        <f ca="1">IF(Table2[[#This Row],[field of work]]="agriculture",Table2[[#This Row],[income]],0)</f>
        <v>0</v>
      </c>
      <c r="BR463" s="5">
        <f ca="1">IF(Table2[[#This Row],[field of work]]="contruction",Table2[[#This Row],[income]],0)</f>
        <v>0</v>
      </c>
      <c r="BS463" s="6">
        <f ca="1">IF(Table2[[#This Row],[field of work]]="genral work",Table2[[#This Row],[income]],0)</f>
        <v>43683</v>
      </c>
      <c r="BU463" s="4">
        <f ca="1">IF(Table2[[#This Row],[value of debts]]&gt;Table2[[#This Row],[income]],1,0)</f>
        <v>1</v>
      </c>
      <c r="BV463" s="6"/>
      <c r="BX463" s="4">
        <f ca="1">IF(Table2[[#This Row],[Net worth of person]]&gt;$BY$6,Table2[[#This Row],[age]],0)</f>
        <v>39</v>
      </c>
      <c r="BY463" s="6"/>
    </row>
    <row r="464" spans="2:77" x14ac:dyDescent="0.3">
      <c r="B464">
        <f t="shared" ca="1" si="170"/>
        <v>1</v>
      </c>
      <c r="C464" t="str">
        <f t="shared" ca="1" si="169"/>
        <v>men</v>
      </c>
      <c r="D464">
        <f t="shared" ca="1" si="171"/>
        <v>27</v>
      </c>
      <c r="E464">
        <f t="shared" ca="1" si="172"/>
        <v>4</v>
      </c>
      <c r="F464" t="str">
        <f t="shared" ca="1" si="173"/>
        <v>genral work</v>
      </c>
      <c r="G464">
        <f t="shared" ca="1" si="174"/>
        <v>4</v>
      </c>
      <c r="H464">
        <f t="shared" ca="1" si="175"/>
        <v>0</v>
      </c>
      <c r="I464">
        <f t="shared" ca="1" si="176"/>
        <v>3</v>
      </c>
      <c r="J464">
        <f t="shared" ca="1" si="177"/>
        <v>3</v>
      </c>
      <c r="K464">
        <f t="shared" ca="1" si="178"/>
        <v>84084</v>
      </c>
      <c r="L464">
        <f t="shared" ca="1" si="179"/>
        <v>11</v>
      </c>
      <c r="M464" t="str">
        <f t="shared" ca="1" si="180"/>
        <v>Area 11</v>
      </c>
      <c r="N464">
        <f t="shared" ca="1" si="162"/>
        <v>504504</v>
      </c>
      <c r="O464">
        <f t="shared" ca="1" si="181"/>
        <v>122091.76575076141</v>
      </c>
      <c r="P464">
        <f t="shared" ca="1" si="163"/>
        <v>2573.1355829725444</v>
      </c>
      <c r="Q464">
        <f t="shared" ca="1" si="182"/>
        <v>2233</v>
      </c>
      <c r="R464">
        <f t="shared" ca="1" si="164"/>
        <v>8.8948638951206718</v>
      </c>
      <c r="S464">
        <f t="shared" ca="1" si="165"/>
        <v>13293.332275961628</v>
      </c>
      <c r="T464">
        <f t="shared" ca="1" si="166"/>
        <v>520370.46785893419</v>
      </c>
      <c r="U464">
        <f t="shared" ca="1" si="167"/>
        <v>124333.66061465653</v>
      </c>
      <c r="V464">
        <f t="shared" ca="1" si="168"/>
        <v>396036.80724427768</v>
      </c>
      <c r="X464" s="4">
        <f ca="1">IF(Table2[[#This Row],[Gnder]]="men",1,0)</f>
        <v>1</v>
      </c>
      <c r="Y464" s="5">
        <f ca="1">IF(Table2[[#This Row],[Gnder]]="women",1,0)</f>
        <v>0</v>
      </c>
      <c r="Z464" s="5"/>
      <c r="AA464" s="6"/>
      <c r="AB464" s="5"/>
      <c r="AC464" s="4">
        <f ca="1">IF(Table2[[#This Row],[field of work]]="teaching",1,0)</f>
        <v>0</v>
      </c>
      <c r="AD464" s="5">
        <f ca="1">IF(Table2[[#This Row],[field of work]]="health",1,0)</f>
        <v>0</v>
      </c>
      <c r="AE464" s="5">
        <f ca="1">IF(Table2[[#This Row],[field of work]]="IT",1,0)</f>
        <v>0</v>
      </c>
      <c r="AF464" s="5">
        <f ca="1">IF(Table2[[#This Row],[field of work]]="agriculture",1,0)</f>
        <v>0</v>
      </c>
      <c r="AG464" s="5">
        <f ca="1">IF(Table2[[#This Row],[field of work]]="contruction",1,0)</f>
        <v>0</v>
      </c>
      <c r="AH464" s="5">
        <f ca="1">IF(Table2[[#This Row],[field of work]]="genral work",1,0)</f>
        <v>1</v>
      </c>
      <c r="AI464" s="5"/>
      <c r="AJ464" s="5"/>
      <c r="AK464" s="5"/>
      <c r="AL464" s="5"/>
      <c r="AM464" s="5"/>
      <c r="AN464" s="6"/>
      <c r="AP464" s="16">
        <f t="shared" ca="1" si="183"/>
        <v>857.71186099084809</v>
      </c>
      <c r="AQ464" s="6"/>
      <c r="AR464" s="4">
        <f ca="1">IF(Table2[[#This Row],[Value of a person]]&gt;$AS$6,1,0)</f>
        <v>1</v>
      </c>
      <c r="AS464" s="5"/>
      <c r="AT464" s="5"/>
      <c r="AU464" s="6"/>
      <c r="AV464" s="23">
        <f ca="1">Table2[[#This Row],[Mortage left]]/Table2[[#This Row],[Value of house]]</f>
        <v>0.24200356340239404</v>
      </c>
      <c r="AW464" s="5">
        <f t="shared" ca="1" si="184"/>
        <v>1</v>
      </c>
      <c r="AX464" s="5"/>
      <c r="AY464" s="5"/>
      <c r="AZ464" s="4">
        <f ca="1">IF(Table2[[#This Row],[Area ]]="Area 1",Table2[[#This Row],[income]],0)</f>
        <v>0</v>
      </c>
      <c r="BA464" s="5">
        <f ca="1">IF(Table2[[#This Row],[Area ]]="Area 2",Table2[[#This Row],[income]],0)</f>
        <v>0</v>
      </c>
      <c r="BB464" s="5">
        <f ca="1">IF(Table2[[#This Row],[Area ]]="Area 3",Table2[[#This Row],[income]],0)</f>
        <v>0</v>
      </c>
      <c r="BC464" s="5">
        <f ca="1">IF(Table2[[#This Row],[Area ]]="Area 4",Table2[[#This Row],[income]],0)</f>
        <v>0</v>
      </c>
      <c r="BD464" s="5">
        <f ca="1">IF(Table2[[#This Row],[Area ]]="Area 5",Table2[[#This Row],[income]],0)</f>
        <v>0</v>
      </c>
      <c r="BE464" s="5">
        <f ca="1">IF(Table2[[#This Row],[Area ]]="Area 6",Table2[[#This Row],[income]],0)</f>
        <v>0</v>
      </c>
      <c r="BF464" s="5">
        <f ca="1">IF(Table2[[#This Row],[Area ]]="Area 7",Table2[[#This Row],[income]],0)</f>
        <v>0</v>
      </c>
      <c r="BG464" s="5">
        <f ca="1">IF(Table2[[#This Row],[Area ]]="Area 8",Table2[[#This Row],[income]],0)</f>
        <v>0</v>
      </c>
      <c r="BH464" s="5">
        <f ca="1">IF(Table2[[#This Row],[Area ]]="Area 9",Table2[[#This Row],[income]],0)</f>
        <v>0</v>
      </c>
      <c r="BI464" s="5">
        <f ca="1">IF(Table2[[#This Row],[Area ]]="Area 10",Table2[[#This Row],[income]],0)</f>
        <v>0</v>
      </c>
      <c r="BJ464" s="5">
        <f ca="1">IF(Table2[[#This Row],[Area ]]="Area 6",Table2[[#This Row],[income]],0)</f>
        <v>0</v>
      </c>
      <c r="BK464" s="5">
        <f ca="1">IF(Table2[[#This Row],[Area ]]="Area 12",Table2[[#This Row],[income]],0)</f>
        <v>0</v>
      </c>
      <c r="BL464" s="5">
        <f ca="1">IF(Table2[[#This Row],[Area ]]="Area 13",Table2[[#This Row],[income]],0)</f>
        <v>0</v>
      </c>
      <c r="BM464" s="6">
        <f ca="1">IF(Table2[[#This Row],[Area ]]="Area 14",Table2[[#This Row],[income]],0)</f>
        <v>0</v>
      </c>
      <c r="BN464" s="4">
        <f ca="1">IF(Table2[[#This Row],[field of work]]="teaching",Table2[[#This Row],[income]],0)</f>
        <v>0</v>
      </c>
      <c r="BO464" s="5">
        <f ca="1">IF(Table2[[#This Row],[field of work]]="health",Table2[[#This Row],[income]],0)</f>
        <v>0</v>
      </c>
      <c r="BP464" s="5">
        <f ca="1">IF(Table2[[#This Row],[field of work]]="IT",Table2[[#This Row],[income]],0)</f>
        <v>0</v>
      </c>
      <c r="BQ464" s="5">
        <f ca="1">IF(Table2[[#This Row],[field of work]]="agriculture",Table2[[#This Row],[income]],0)</f>
        <v>0</v>
      </c>
      <c r="BR464" s="5">
        <f ca="1">IF(Table2[[#This Row],[field of work]]="contruction",Table2[[#This Row],[income]],0)</f>
        <v>0</v>
      </c>
      <c r="BS464" s="6">
        <f ca="1">IF(Table2[[#This Row],[field of work]]="genral work",Table2[[#This Row],[income]],0)</f>
        <v>84084</v>
      </c>
      <c r="BU464" s="4">
        <f ca="1">IF(Table2[[#This Row],[value of debts]]&gt;Table2[[#This Row],[income]],1,0)</f>
        <v>1</v>
      </c>
      <c r="BV464" s="6"/>
      <c r="BX464" s="4">
        <f ca="1">IF(Table2[[#This Row],[Net worth of person]]&gt;$BY$6,Table2[[#This Row],[age]],0)</f>
        <v>27</v>
      </c>
      <c r="BY464" s="6"/>
    </row>
    <row r="465" spans="2:77" x14ac:dyDescent="0.3">
      <c r="B465">
        <f t="shared" ca="1" si="170"/>
        <v>2</v>
      </c>
      <c r="C465" t="str">
        <f t="shared" ca="1" si="169"/>
        <v>women</v>
      </c>
      <c r="D465">
        <f t="shared" ca="1" si="171"/>
        <v>44</v>
      </c>
      <c r="E465">
        <f t="shared" ca="1" si="172"/>
        <v>4</v>
      </c>
      <c r="F465" t="str">
        <f t="shared" ca="1" si="173"/>
        <v>genral work</v>
      </c>
      <c r="G465">
        <f t="shared" ca="1" si="174"/>
        <v>5</v>
      </c>
      <c r="H465">
        <f t="shared" ca="1" si="175"/>
        <v>0</v>
      </c>
      <c r="I465">
        <f t="shared" ca="1" si="176"/>
        <v>4</v>
      </c>
      <c r="J465">
        <f t="shared" ca="1" si="177"/>
        <v>1</v>
      </c>
      <c r="K465">
        <f t="shared" ca="1" si="178"/>
        <v>45540</v>
      </c>
      <c r="L465">
        <f t="shared" ca="1" si="179"/>
        <v>6</v>
      </c>
      <c r="M465" t="str">
        <f t="shared" ca="1" si="180"/>
        <v>Area 6</v>
      </c>
      <c r="N465">
        <f t="shared" ca="1" si="162"/>
        <v>273240</v>
      </c>
      <c r="O465">
        <f t="shared" ca="1" si="181"/>
        <v>237152.90235118463</v>
      </c>
      <c r="P465">
        <f t="shared" ca="1" si="163"/>
        <v>24668.164627536029</v>
      </c>
      <c r="Q465">
        <f t="shared" ca="1" si="182"/>
        <v>17908</v>
      </c>
      <c r="R465">
        <f t="shared" ca="1" si="164"/>
        <v>29064.598123724918</v>
      </c>
      <c r="S465">
        <f t="shared" ca="1" si="165"/>
        <v>64398.869100260148</v>
      </c>
      <c r="T465">
        <f t="shared" ca="1" si="166"/>
        <v>362307.03372779617</v>
      </c>
      <c r="U465">
        <f t="shared" ca="1" si="167"/>
        <v>284125.50047490955</v>
      </c>
      <c r="V465">
        <f t="shared" ca="1" si="168"/>
        <v>78181.533252886613</v>
      </c>
      <c r="X465" s="4">
        <f ca="1">IF(Table2[[#This Row],[Gnder]]="men",1,0)</f>
        <v>0</v>
      </c>
      <c r="Y465" s="5">
        <f ca="1">IF(Table2[[#This Row],[Gnder]]="women",1,0)</f>
        <v>1</v>
      </c>
      <c r="Z465" s="5"/>
      <c r="AA465" s="6"/>
      <c r="AB465" s="5"/>
      <c r="AC465" s="4">
        <f ca="1">IF(Table2[[#This Row],[field of work]]="teaching",1,0)</f>
        <v>0</v>
      </c>
      <c r="AD465" s="5">
        <f ca="1">IF(Table2[[#This Row],[field of work]]="health",1,0)</f>
        <v>0</v>
      </c>
      <c r="AE465" s="5">
        <f ca="1">IF(Table2[[#This Row],[field of work]]="IT",1,0)</f>
        <v>0</v>
      </c>
      <c r="AF465" s="5">
        <f ca="1">IF(Table2[[#This Row],[field of work]]="agriculture",1,0)</f>
        <v>0</v>
      </c>
      <c r="AG465" s="5">
        <f ca="1">IF(Table2[[#This Row],[field of work]]="contruction",1,0)</f>
        <v>0</v>
      </c>
      <c r="AH465" s="5">
        <f ca="1">IF(Table2[[#This Row],[field of work]]="genral work",1,0)</f>
        <v>1</v>
      </c>
      <c r="AI465" s="5"/>
      <c r="AJ465" s="5"/>
      <c r="AK465" s="5"/>
      <c r="AL465" s="5"/>
      <c r="AM465" s="5"/>
      <c r="AN465" s="6"/>
      <c r="AP465" s="16">
        <f t="shared" ca="1" si="183"/>
        <v>24668.164627536029</v>
      </c>
      <c r="AQ465" s="6"/>
      <c r="AR465" s="4">
        <f ca="1">IF(Table2[[#This Row],[Value of a person]]&gt;$AS$6,1,0)</f>
        <v>1</v>
      </c>
      <c r="AS465" s="5"/>
      <c r="AT465" s="5"/>
      <c r="AU465" s="6"/>
      <c r="AV465" s="23">
        <f ca="1">Table2[[#This Row],[Mortage left]]/Table2[[#This Row],[Value of house]]</f>
        <v>0.86792893555549933</v>
      </c>
      <c r="AW465" s="5">
        <f t="shared" ca="1" si="184"/>
        <v>0</v>
      </c>
      <c r="AX465" s="5"/>
      <c r="AY465" s="5"/>
      <c r="AZ465" s="4">
        <f ca="1">IF(Table2[[#This Row],[Area ]]="Area 1",Table2[[#This Row],[income]],0)</f>
        <v>0</v>
      </c>
      <c r="BA465" s="5">
        <f ca="1">IF(Table2[[#This Row],[Area ]]="Area 2",Table2[[#This Row],[income]],0)</f>
        <v>0</v>
      </c>
      <c r="BB465" s="5">
        <f ca="1">IF(Table2[[#This Row],[Area ]]="Area 3",Table2[[#This Row],[income]],0)</f>
        <v>0</v>
      </c>
      <c r="BC465" s="5">
        <f ca="1">IF(Table2[[#This Row],[Area ]]="Area 4",Table2[[#This Row],[income]],0)</f>
        <v>0</v>
      </c>
      <c r="BD465" s="5">
        <f ca="1">IF(Table2[[#This Row],[Area ]]="Area 5",Table2[[#This Row],[income]],0)</f>
        <v>0</v>
      </c>
      <c r="BE465" s="5">
        <f ca="1">IF(Table2[[#This Row],[Area ]]="Area 6",Table2[[#This Row],[income]],0)</f>
        <v>45540</v>
      </c>
      <c r="BF465" s="5">
        <f ca="1">IF(Table2[[#This Row],[Area ]]="Area 7",Table2[[#This Row],[income]],0)</f>
        <v>0</v>
      </c>
      <c r="BG465" s="5">
        <f ca="1">IF(Table2[[#This Row],[Area ]]="Area 8",Table2[[#This Row],[income]],0)</f>
        <v>0</v>
      </c>
      <c r="BH465" s="5">
        <f ca="1">IF(Table2[[#This Row],[Area ]]="Area 9",Table2[[#This Row],[income]],0)</f>
        <v>0</v>
      </c>
      <c r="BI465" s="5">
        <f ca="1">IF(Table2[[#This Row],[Area ]]="Area 10",Table2[[#This Row],[income]],0)</f>
        <v>0</v>
      </c>
      <c r="BJ465" s="5">
        <f ca="1">IF(Table2[[#This Row],[Area ]]="Area 6",Table2[[#This Row],[income]],0)</f>
        <v>45540</v>
      </c>
      <c r="BK465" s="5">
        <f ca="1">IF(Table2[[#This Row],[Area ]]="Area 12",Table2[[#This Row],[income]],0)</f>
        <v>0</v>
      </c>
      <c r="BL465" s="5">
        <f ca="1">IF(Table2[[#This Row],[Area ]]="Area 13",Table2[[#This Row],[income]],0)</f>
        <v>0</v>
      </c>
      <c r="BM465" s="6">
        <f ca="1">IF(Table2[[#This Row],[Area ]]="Area 14",Table2[[#This Row],[income]],0)</f>
        <v>0</v>
      </c>
      <c r="BN465" s="4">
        <f ca="1">IF(Table2[[#This Row],[field of work]]="teaching",Table2[[#This Row],[income]],0)</f>
        <v>0</v>
      </c>
      <c r="BO465" s="5">
        <f ca="1">IF(Table2[[#This Row],[field of work]]="health",Table2[[#This Row],[income]],0)</f>
        <v>0</v>
      </c>
      <c r="BP465" s="5">
        <f ca="1">IF(Table2[[#This Row],[field of work]]="IT",Table2[[#This Row],[income]],0)</f>
        <v>0</v>
      </c>
      <c r="BQ465" s="5">
        <f ca="1">IF(Table2[[#This Row],[field of work]]="agriculture",Table2[[#This Row],[income]],0)</f>
        <v>0</v>
      </c>
      <c r="BR465" s="5">
        <f ca="1">IF(Table2[[#This Row],[field of work]]="contruction",Table2[[#This Row],[income]],0)</f>
        <v>0</v>
      </c>
      <c r="BS465" s="6">
        <f ca="1">IF(Table2[[#This Row],[field of work]]="genral work",Table2[[#This Row],[income]],0)</f>
        <v>45540</v>
      </c>
      <c r="BU465" s="4">
        <f ca="1">IF(Table2[[#This Row],[value of debts]]&gt;Table2[[#This Row],[income]],1,0)</f>
        <v>1</v>
      </c>
      <c r="BV465" s="6"/>
      <c r="BX465" s="4">
        <f ca="1">IF(Table2[[#This Row],[Net worth of person]]&gt;$BY$6,Table2[[#This Row],[age]],0)</f>
        <v>0</v>
      </c>
      <c r="BY465" s="6"/>
    </row>
    <row r="466" spans="2:77" x14ac:dyDescent="0.3">
      <c r="B466">
        <f t="shared" ca="1" si="170"/>
        <v>1</v>
      </c>
      <c r="C466" t="str">
        <f t="shared" ca="1" si="169"/>
        <v>men</v>
      </c>
      <c r="D466">
        <f t="shared" ca="1" si="171"/>
        <v>45</v>
      </c>
      <c r="E466">
        <f t="shared" ca="1" si="172"/>
        <v>6</v>
      </c>
      <c r="F466" t="str">
        <f t="shared" ca="1" si="173"/>
        <v>contruction</v>
      </c>
      <c r="G466">
        <f t="shared" ca="1" si="174"/>
        <v>5</v>
      </c>
      <c r="H466">
        <f t="shared" ca="1" si="175"/>
        <v>0</v>
      </c>
      <c r="I466">
        <f t="shared" ca="1" si="176"/>
        <v>4</v>
      </c>
      <c r="J466">
        <f t="shared" ca="1" si="177"/>
        <v>1</v>
      </c>
      <c r="K466">
        <f t="shared" ca="1" si="178"/>
        <v>57595</v>
      </c>
      <c r="L466">
        <f t="shared" ca="1" si="179"/>
        <v>13</v>
      </c>
      <c r="M466" t="str">
        <f t="shared" ca="1" si="180"/>
        <v>Area 13</v>
      </c>
      <c r="N466">
        <f t="shared" ca="1" si="162"/>
        <v>230380</v>
      </c>
      <c r="O466">
        <f t="shared" ca="1" si="181"/>
        <v>191512.624908964</v>
      </c>
      <c r="P466">
        <f t="shared" ca="1" si="163"/>
        <v>31887.603645758343</v>
      </c>
      <c r="Q466">
        <f t="shared" ca="1" si="182"/>
        <v>8152</v>
      </c>
      <c r="R466">
        <f t="shared" ca="1" si="164"/>
        <v>65154.841073032505</v>
      </c>
      <c r="S466">
        <f t="shared" ca="1" si="165"/>
        <v>34847.701076216807</v>
      </c>
      <c r="T466">
        <f t="shared" ca="1" si="166"/>
        <v>297115.30472197518</v>
      </c>
      <c r="U466">
        <f t="shared" ca="1" si="167"/>
        <v>264819.4659819965</v>
      </c>
      <c r="V466">
        <f t="shared" ca="1" si="168"/>
        <v>32295.838739978673</v>
      </c>
      <c r="X466" s="4">
        <f ca="1">IF(Table2[[#This Row],[Gnder]]="men",1,0)</f>
        <v>1</v>
      </c>
      <c r="Y466" s="5">
        <f ca="1">IF(Table2[[#This Row],[Gnder]]="women",1,0)</f>
        <v>0</v>
      </c>
      <c r="Z466" s="5"/>
      <c r="AA466" s="6"/>
      <c r="AB466" s="5"/>
      <c r="AC466" s="4">
        <f ca="1">IF(Table2[[#This Row],[field of work]]="teaching",1,0)</f>
        <v>0</v>
      </c>
      <c r="AD466" s="5">
        <f ca="1">IF(Table2[[#This Row],[field of work]]="health",1,0)</f>
        <v>0</v>
      </c>
      <c r="AE466" s="5">
        <f ca="1">IF(Table2[[#This Row],[field of work]]="IT",1,0)</f>
        <v>0</v>
      </c>
      <c r="AF466" s="5">
        <f ca="1">IF(Table2[[#This Row],[field of work]]="agriculture",1,0)</f>
        <v>0</v>
      </c>
      <c r="AG466" s="5">
        <f ca="1">IF(Table2[[#This Row],[field of work]]="contruction",1,0)</f>
        <v>1</v>
      </c>
      <c r="AH466" s="5">
        <f ca="1">IF(Table2[[#This Row],[field of work]]="genral work",1,0)</f>
        <v>0</v>
      </c>
      <c r="AI466" s="5"/>
      <c r="AJ466" s="5"/>
      <c r="AK466" s="5"/>
      <c r="AL466" s="5"/>
      <c r="AM466" s="5"/>
      <c r="AN466" s="6"/>
      <c r="AP466" s="16">
        <f t="shared" ca="1" si="183"/>
        <v>31887.603645758343</v>
      </c>
      <c r="AQ466" s="6"/>
      <c r="AR466" s="4">
        <f ca="1">IF(Table2[[#This Row],[Value of a person]]&gt;$AS$6,1,0)</f>
        <v>1</v>
      </c>
      <c r="AS466" s="5"/>
      <c r="AT466" s="5"/>
      <c r="AU466" s="6"/>
      <c r="AV466" s="23">
        <f ca="1">Table2[[#This Row],[Mortage left]]/Table2[[#This Row],[Value of house]]</f>
        <v>0.83129015065962319</v>
      </c>
      <c r="AW466" s="5">
        <f t="shared" ca="1" si="184"/>
        <v>0</v>
      </c>
      <c r="AX466" s="5"/>
      <c r="AY466" s="5"/>
      <c r="AZ466" s="4">
        <f ca="1">IF(Table2[[#This Row],[Area ]]="Area 1",Table2[[#This Row],[income]],0)</f>
        <v>0</v>
      </c>
      <c r="BA466" s="5">
        <f ca="1">IF(Table2[[#This Row],[Area ]]="Area 2",Table2[[#This Row],[income]],0)</f>
        <v>0</v>
      </c>
      <c r="BB466" s="5">
        <f ca="1">IF(Table2[[#This Row],[Area ]]="Area 3",Table2[[#This Row],[income]],0)</f>
        <v>0</v>
      </c>
      <c r="BC466" s="5">
        <f ca="1">IF(Table2[[#This Row],[Area ]]="Area 4",Table2[[#This Row],[income]],0)</f>
        <v>0</v>
      </c>
      <c r="BD466" s="5">
        <f ca="1">IF(Table2[[#This Row],[Area ]]="Area 5",Table2[[#This Row],[income]],0)</f>
        <v>0</v>
      </c>
      <c r="BE466" s="5">
        <f ca="1">IF(Table2[[#This Row],[Area ]]="Area 6",Table2[[#This Row],[income]],0)</f>
        <v>0</v>
      </c>
      <c r="BF466" s="5">
        <f ca="1">IF(Table2[[#This Row],[Area ]]="Area 7",Table2[[#This Row],[income]],0)</f>
        <v>0</v>
      </c>
      <c r="BG466" s="5">
        <f ca="1">IF(Table2[[#This Row],[Area ]]="Area 8",Table2[[#This Row],[income]],0)</f>
        <v>0</v>
      </c>
      <c r="BH466" s="5">
        <f ca="1">IF(Table2[[#This Row],[Area ]]="Area 9",Table2[[#This Row],[income]],0)</f>
        <v>0</v>
      </c>
      <c r="BI466" s="5">
        <f ca="1">IF(Table2[[#This Row],[Area ]]="Area 10",Table2[[#This Row],[income]],0)</f>
        <v>0</v>
      </c>
      <c r="BJ466" s="5">
        <f ca="1">IF(Table2[[#This Row],[Area ]]="Area 6",Table2[[#This Row],[income]],0)</f>
        <v>0</v>
      </c>
      <c r="BK466" s="5">
        <f ca="1">IF(Table2[[#This Row],[Area ]]="Area 12",Table2[[#This Row],[income]],0)</f>
        <v>0</v>
      </c>
      <c r="BL466" s="5">
        <f ca="1">IF(Table2[[#This Row],[Area ]]="Area 13",Table2[[#This Row],[income]],0)</f>
        <v>57595</v>
      </c>
      <c r="BM466" s="6">
        <f ca="1">IF(Table2[[#This Row],[Area ]]="Area 14",Table2[[#This Row],[income]],0)</f>
        <v>0</v>
      </c>
      <c r="BN466" s="4">
        <f ca="1">IF(Table2[[#This Row],[field of work]]="teaching",Table2[[#This Row],[income]],0)</f>
        <v>0</v>
      </c>
      <c r="BO466" s="5">
        <f ca="1">IF(Table2[[#This Row],[field of work]]="health",Table2[[#This Row],[income]],0)</f>
        <v>0</v>
      </c>
      <c r="BP466" s="5">
        <f ca="1">IF(Table2[[#This Row],[field of work]]="IT",Table2[[#This Row],[income]],0)</f>
        <v>0</v>
      </c>
      <c r="BQ466" s="5">
        <f ca="1">IF(Table2[[#This Row],[field of work]]="agriculture",Table2[[#This Row],[income]],0)</f>
        <v>0</v>
      </c>
      <c r="BR466" s="5">
        <f ca="1">IF(Table2[[#This Row],[field of work]]="contruction",Table2[[#This Row],[income]],0)</f>
        <v>57595</v>
      </c>
      <c r="BS466" s="6">
        <f ca="1">IF(Table2[[#This Row],[field of work]]="genral work",Table2[[#This Row],[income]],0)</f>
        <v>0</v>
      </c>
      <c r="BU466" s="4">
        <f ca="1">IF(Table2[[#This Row],[value of debts]]&gt;Table2[[#This Row],[income]],1,0)</f>
        <v>1</v>
      </c>
      <c r="BV466" s="6"/>
      <c r="BX466" s="4">
        <f ca="1">IF(Table2[[#This Row],[Net worth of person]]&gt;$BY$6,Table2[[#This Row],[age]],0)</f>
        <v>0</v>
      </c>
      <c r="BY466" s="6"/>
    </row>
    <row r="467" spans="2:77" x14ac:dyDescent="0.3">
      <c r="B467">
        <f t="shared" ca="1" si="170"/>
        <v>1</v>
      </c>
      <c r="C467" t="str">
        <f t="shared" ca="1" si="169"/>
        <v>men</v>
      </c>
      <c r="D467">
        <f t="shared" ca="1" si="171"/>
        <v>44</v>
      </c>
      <c r="E467">
        <f t="shared" ca="1" si="172"/>
        <v>6</v>
      </c>
      <c r="F467" t="str">
        <f t="shared" ca="1" si="173"/>
        <v>contruction</v>
      </c>
      <c r="G467">
        <f t="shared" ca="1" si="174"/>
        <v>2</v>
      </c>
      <c r="H467">
        <f t="shared" ca="1" si="175"/>
        <v>0</v>
      </c>
      <c r="I467">
        <f t="shared" ca="1" si="176"/>
        <v>3</v>
      </c>
      <c r="J467">
        <f t="shared" ca="1" si="177"/>
        <v>2</v>
      </c>
      <c r="K467">
        <f t="shared" ca="1" si="178"/>
        <v>70828</v>
      </c>
      <c r="L467">
        <f t="shared" ca="1" si="179"/>
        <v>13</v>
      </c>
      <c r="M467" t="str">
        <f t="shared" ca="1" si="180"/>
        <v>Area 13</v>
      </c>
      <c r="N467">
        <f t="shared" ca="1" si="162"/>
        <v>212484</v>
      </c>
      <c r="O467">
        <f t="shared" ca="1" si="181"/>
        <v>165826.35741156177</v>
      </c>
      <c r="P467">
        <f t="shared" ca="1" si="163"/>
        <v>28948.707439523252</v>
      </c>
      <c r="Q467">
        <f t="shared" ca="1" si="182"/>
        <v>26963</v>
      </c>
      <c r="R467">
        <f t="shared" ca="1" si="164"/>
        <v>32989.291718934277</v>
      </c>
      <c r="S467">
        <f t="shared" ca="1" si="165"/>
        <v>97979.520958633482</v>
      </c>
      <c r="T467">
        <f t="shared" ca="1" si="166"/>
        <v>339412.2283981567</v>
      </c>
      <c r="U467">
        <f t="shared" ca="1" si="167"/>
        <v>225778.64913049605</v>
      </c>
      <c r="V467">
        <f t="shared" ca="1" si="168"/>
        <v>113633.57926766065</v>
      </c>
      <c r="X467" s="4">
        <f ca="1">IF(Table2[[#This Row],[Gnder]]="men",1,0)</f>
        <v>1</v>
      </c>
      <c r="Y467" s="5">
        <f ca="1">IF(Table2[[#This Row],[Gnder]]="women",1,0)</f>
        <v>0</v>
      </c>
      <c r="Z467" s="5"/>
      <c r="AA467" s="6"/>
      <c r="AB467" s="5"/>
      <c r="AC467" s="4">
        <f ca="1">IF(Table2[[#This Row],[field of work]]="teaching",1,0)</f>
        <v>0</v>
      </c>
      <c r="AD467" s="5">
        <f ca="1">IF(Table2[[#This Row],[field of work]]="health",1,0)</f>
        <v>0</v>
      </c>
      <c r="AE467" s="5">
        <f ca="1">IF(Table2[[#This Row],[field of work]]="IT",1,0)</f>
        <v>0</v>
      </c>
      <c r="AF467" s="5">
        <f ca="1">IF(Table2[[#This Row],[field of work]]="agriculture",1,0)</f>
        <v>0</v>
      </c>
      <c r="AG467" s="5">
        <f ca="1">IF(Table2[[#This Row],[field of work]]="contruction",1,0)</f>
        <v>1</v>
      </c>
      <c r="AH467" s="5">
        <f ca="1">IF(Table2[[#This Row],[field of work]]="genral work",1,0)</f>
        <v>0</v>
      </c>
      <c r="AI467" s="5"/>
      <c r="AJ467" s="5"/>
      <c r="AK467" s="5"/>
      <c r="AL467" s="5"/>
      <c r="AM467" s="5"/>
      <c r="AN467" s="6"/>
      <c r="AP467" s="16">
        <f t="shared" ca="1" si="183"/>
        <v>14474.353719761626</v>
      </c>
      <c r="AQ467" s="6"/>
      <c r="AR467" s="4">
        <f ca="1">IF(Table2[[#This Row],[Value of a person]]&gt;$AS$6,1,0)</f>
        <v>1</v>
      </c>
      <c r="AS467" s="5"/>
      <c r="AT467" s="5"/>
      <c r="AU467" s="6"/>
      <c r="AV467" s="23">
        <f ca="1">Table2[[#This Row],[Mortage left]]/Table2[[#This Row],[Value of house]]</f>
        <v>0.78041808988705863</v>
      </c>
      <c r="AW467" s="5">
        <f t="shared" ca="1" si="184"/>
        <v>0</v>
      </c>
      <c r="AX467" s="5"/>
      <c r="AY467" s="5"/>
      <c r="AZ467" s="4">
        <f ca="1">IF(Table2[[#This Row],[Area ]]="Area 1",Table2[[#This Row],[income]],0)</f>
        <v>0</v>
      </c>
      <c r="BA467" s="5">
        <f ca="1">IF(Table2[[#This Row],[Area ]]="Area 2",Table2[[#This Row],[income]],0)</f>
        <v>0</v>
      </c>
      <c r="BB467" s="5">
        <f ca="1">IF(Table2[[#This Row],[Area ]]="Area 3",Table2[[#This Row],[income]],0)</f>
        <v>0</v>
      </c>
      <c r="BC467" s="5">
        <f ca="1">IF(Table2[[#This Row],[Area ]]="Area 4",Table2[[#This Row],[income]],0)</f>
        <v>0</v>
      </c>
      <c r="BD467" s="5">
        <f ca="1">IF(Table2[[#This Row],[Area ]]="Area 5",Table2[[#This Row],[income]],0)</f>
        <v>0</v>
      </c>
      <c r="BE467" s="5">
        <f ca="1">IF(Table2[[#This Row],[Area ]]="Area 6",Table2[[#This Row],[income]],0)</f>
        <v>0</v>
      </c>
      <c r="BF467" s="5">
        <f ca="1">IF(Table2[[#This Row],[Area ]]="Area 7",Table2[[#This Row],[income]],0)</f>
        <v>0</v>
      </c>
      <c r="BG467" s="5">
        <f ca="1">IF(Table2[[#This Row],[Area ]]="Area 8",Table2[[#This Row],[income]],0)</f>
        <v>0</v>
      </c>
      <c r="BH467" s="5">
        <f ca="1">IF(Table2[[#This Row],[Area ]]="Area 9",Table2[[#This Row],[income]],0)</f>
        <v>0</v>
      </c>
      <c r="BI467" s="5">
        <f ca="1">IF(Table2[[#This Row],[Area ]]="Area 10",Table2[[#This Row],[income]],0)</f>
        <v>0</v>
      </c>
      <c r="BJ467" s="5">
        <f ca="1">IF(Table2[[#This Row],[Area ]]="Area 6",Table2[[#This Row],[income]],0)</f>
        <v>0</v>
      </c>
      <c r="BK467" s="5">
        <f ca="1">IF(Table2[[#This Row],[Area ]]="Area 12",Table2[[#This Row],[income]],0)</f>
        <v>0</v>
      </c>
      <c r="BL467" s="5">
        <f ca="1">IF(Table2[[#This Row],[Area ]]="Area 13",Table2[[#This Row],[income]],0)</f>
        <v>70828</v>
      </c>
      <c r="BM467" s="6">
        <f ca="1">IF(Table2[[#This Row],[Area ]]="Area 14",Table2[[#This Row],[income]],0)</f>
        <v>0</v>
      </c>
      <c r="BN467" s="4">
        <f ca="1">IF(Table2[[#This Row],[field of work]]="teaching",Table2[[#This Row],[income]],0)</f>
        <v>0</v>
      </c>
      <c r="BO467" s="5">
        <f ca="1">IF(Table2[[#This Row],[field of work]]="health",Table2[[#This Row],[income]],0)</f>
        <v>0</v>
      </c>
      <c r="BP467" s="5">
        <f ca="1">IF(Table2[[#This Row],[field of work]]="IT",Table2[[#This Row],[income]],0)</f>
        <v>0</v>
      </c>
      <c r="BQ467" s="5">
        <f ca="1">IF(Table2[[#This Row],[field of work]]="agriculture",Table2[[#This Row],[income]],0)</f>
        <v>0</v>
      </c>
      <c r="BR467" s="5">
        <f ca="1">IF(Table2[[#This Row],[field of work]]="contruction",Table2[[#This Row],[income]],0)</f>
        <v>70828</v>
      </c>
      <c r="BS467" s="6">
        <f ca="1">IF(Table2[[#This Row],[field of work]]="genral work",Table2[[#This Row],[income]],0)</f>
        <v>0</v>
      </c>
      <c r="BU467" s="4">
        <f ca="1">IF(Table2[[#This Row],[value of debts]]&gt;Table2[[#This Row],[income]],1,0)</f>
        <v>1</v>
      </c>
      <c r="BV467" s="6"/>
      <c r="BX467" s="4">
        <f ca="1">IF(Table2[[#This Row],[Net worth of person]]&gt;$BY$6,Table2[[#This Row],[age]],0)</f>
        <v>44</v>
      </c>
      <c r="BY467" s="6"/>
    </row>
    <row r="468" spans="2:77" x14ac:dyDescent="0.3">
      <c r="B468">
        <f t="shared" ca="1" si="170"/>
        <v>1</v>
      </c>
      <c r="C468" t="str">
        <f t="shared" ca="1" si="169"/>
        <v>men</v>
      </c>
      <c r="D468">
        <f t="shared" ca="1" si="171"/>
        <v>39</v>
      </c>
      <c r="E468">
        <f t="shared" ca="1" si="172"/>
        <v>2</v>
      </c>
      <c r="F468" t="str">
        <f t="shared" ca="1" si="173"/>
        <v>IT</v>
      </c>
      <c r="G468">
        <f t="shared" ca="1" si="174"/>
        <v>3</v>
      </c>
      <c r="H468">
        <f t="shared" ca="1" si="175"/>
        <v>0</v>
      </c>
      <c r="I468">
        <f t="shared" ca="1" si="176"/>
        <v>0</v>
      </c>
      <c r="J468">
        <f t="shared" ca="1" si="177"/>
        <v>2</v>
      </c>
      <c r="K468">
        <f t="shared" ca="1" si="178"/>
        <v>30229</v>
      </c>
      <c r="L468">
        <f t="shared" ca="1" si="179"/>
        <v>11</v>
      </c>
      <c r="M468" t="str">
        <f t="shared" ca="1" si="180"/>
        <v>Area 11</v>
      </c>
      <c r="N468">
        <f t="shared" ca="1" si="162"/>
        <v>181374</v>
      </c>
      <c r="O468">
        <f t="shared" ca="1" si="181"/>
        <v>92859.339973297887</v>
      </c>
      <c r="P468">
        <f t="shared" ca="1" si="163"/>
        <v>34035.063319499073</v>
      </c>
      <c r="Q468">
        <f t="shared" ca="1" si="182"/>
        <v>9066</v>
      </c>
      <c r="R468">
        <f t="shared" ca="1" si="164"/>
        <v>9856.4877149727054</v>
      </c>
      <c r="S468">
        <f t="shared" ca="1" si="165"/>
        <v>7815.7381104810429</v>
      </c>
      <c r="T468">
        <f t="shared" ca="1" si="166"/>
        <v>223224.80142998011</v>
      </c>
      <c r="U468">
        <f t="shared" ca="1" si="167"/>
        <v>111781.8276882706</v>
      </c>
      <c r="V468">
        <f t="shared" ca="1" si="168"/>
        <v>111442.97374170952</v>
      </c>
      <c r="X468" s="4">
        <f ca="1">IF(Table2[[#This Row],[Gnder]]="men",1,0)</f>
        <v>1</v>
      </c>
      <c r="Y468" s="5">
        <f ca="1">IF(Table2[[#This Row],[Gnder]]="women",1,0)</f>
        <v>0</v>
      </c>
      <c r="Z468" s="5"/>
      <c r="AA468" s="6"/>
      <c r="AB468" s="5"/>
      <c r="AC468" s="4">
        <f ca="1">IF(Table2[[#This Row],[field of work]]="teaching",1,0)</f>
        <v>0</v>
      </c>
      <c r="AD468" s="5">
        <f ca="1">IF(Table2[[#This Row],[field of work]]="health",1,0)</f>
        <v>0</v>
      </c>
      <c r="AE468" s="5">
        <f ca="1">IF(Table2[[#This Row],[field of work]]="IT",1,0)</f>
        <v>1</v>
      </c>
      <c r="AF468" s="5">
        <f ca="1">IF(Table2[[#This Row],[field of work]]="agriculture",1,0)</f>
        <v>0</v>
      </c>
      <c r="AG468" s="5">
        <f ca="1">IF(Table2[[#This Row],[field of work]]="contruction",1,0)</f>
        <v>0</v>
      </c>
      <c r="AH468" s="5">
        <f ca="1">IF(Table2[[#This Row],[field of work]]="genral work",1,0)</f>
        <v>0</v>
      </c>
      <c r="AI468" s="5"/>
      <c r="AJ468" s="5"/>
      <c r="AK468" s="5"/>
      <c r="AL468" s="5"/>
      <c r="AM468" s="5"/>
      <c r="AN468" s="6"/>
      <c r="AP468" s="16">
        <f t="shared" ca="1" si="183"/>
        <v>17017.531659749537</v>
      </c>
      <c r="AQ468" s="6"/>
      <c r="AR468" s="4">
        <f ca="1">IF(Table2[[#This Row],[Value of a person]]&gt;$AS$6,1,0)</f>
        <v>1</v>
      </c>
      <c r="AS468" s="5"/>
      <c r="AT468" s="5"/>
      <c r="AU468" s="6"/>
      <c r="AV468" s="23">
        <f ca="1">Table2[[#This Row],[Mortage left]]/Table2[[#This Row],[Value of house]]</f>
        <v>0.51197712998168365</v>
      </c>
      <c r="AW468" s="5">
        <f t="shared" ca="1" si="184"/>
        <v>0</v>
      </c>
      <c r="AX468" s="5"/>
      <c r="AY468" s="5"/>
      <c r="AZ468" s="4">
        <f ca="1">IF(Table2[[#This Row],[Area ]]="Area 1",Table2[[#This Row],[income]],0)</f>
        <v>0</v>
      </c>
      <c r="BA468" s="5">
        <f ca="1">IF(Table2[[#This Row],[Area ]]="Area 2",Table2[[#This Row],[income]],0)</f>
        <v>0</v>
      </c>
      <c r="BB468" s="5">
        <f ca="1">IF(Table2[[#This Row],[Area ]]="Area 3",Table2[[#This Row],[income]],0)</f>
        <v>0</v>
      </c>
      <c r="BC468" s="5">
        <f ca="1">IF(Table2[[#This Row],[Area ]]="Area 4",Table2[[#This Row],[income]],0)</f>
        <v>0</v>
      </c>
      <c r="BD468" s="5">
        <f ca="1">IF(Table2[[#This Row],[Area ]]="Area 5",Table2[[#This Row],[income]],0)</f>
        <v>0</v>
      </c>
      <c r="BE468" s="5">
        <f ca="1">IF(Table2[[#This Row],[Area ]]="Area 6",Table2[[#This Row],[income]],0)</f>
        <v>0</v>
      </c>
      <c r="BF468" s="5">
        <f ca="1">IF(Table2[[#This Row],[Area ]]="Area 7",Table2[[#This Row],[income]],0)</f>
        <v>0</v>
      </c>
      <c r="BG468" s="5">
        <f ca="1">IF(Table2[[#This Row],[Area ]]="Area 8",Table2[[#This Row],[income]],0)</f>
        <v>0</v>
      </c>
      <c r="BH468" s="5">
        <f ca="1">IF(Table2[[#This Row],[Area ]]="Area 9",Table2[[#This Row],[income]],0)</f>
        <v>0</v>
      </c>
      <c r="BI468" s="5">
        <f ca="1">IF(Table2[[#This Row],[Area ]]="Area 10",Table2[[#This Row],[income]],0)</f>
        <v>0</v>
      </c>
      <c r="BJ468" s="5">
        <f ca="1">IF(Table2[[#This Row],[Area ]]="Area 6",Table2[[#This Row],[income]],0)</f>
        <v>0</v>
      </c>
      <c r="BK468" s="5">
        <f ca="1">IF(Table2[[#This Row],[Area ]]="Area 12",Table2[[#This Row],[income]],0)</f>
        <v>0</v>
      </c>
      <c r="BL468" s="5">
        <f ca="1">IF(Table2[[#This Row],[Area ]]="Area 13",Table2[[#This Row],[income]],0)</f>
        <v>0</v>
      </c>
      <c r="BM468" s="6">
        <f ca="1">IF(Table2[[#This Row],[Area ]]="Area 14",Table2[[#This Row],[income]],0)</f>
        <v>0</v>
      </c>
      <c r="BN468" s="4">
        <f ca="1">IF(Table2[[#This Row],[field of work]]="teaching",Table2[[#This Row],[income]],0)</f>
        <v>0</v>
      </c>
      <c r="BO468" s="5">
        <f ca="1">IF(Table2[[#This Row],[field of work]]="health",Table2[[#This Row],[income]],0)</f>
        <v>0</v>
      </c>
      <c r="BP468" s="5">
        <f ca="1">IF(Table2[[#This Row],[field of work]]="IT",Table2[[#This Row],[income]],0)</f>
        <v>30229</v>
      </c>
      <c r="BQ468" s="5">
        <f ca="1">IF(Table2[[#This Row],[field of work]]="agriculture",Table2[[#This Row],[income]],0)</f>
        <v>0</v>
      </c>
      <c r="BR468" s="5">
        <f ca="1">IF(Table2[[#This Row],[field of work]]="contruction",Table2[[#This Row],[income]],0)</f>
        <v>0</v>
      </c>
      <c r="BS468" s="6">
        <f ca="1">IF(Table2[[#This Row],[field of work]]="genral work",Table2[[#This Row],[income]],0)</f>
        <v>0</v>
      </c>
      <c r="BU468" s="4">
        <f ca="1">IF(Table2[[#This Row],[value of debts]]&gt;Table2[[#This Row],[income]],1,0)</f>
        <v>1</v>
      </c>
      <c r="BV468" s="6"/>
      <c r="BX468" s="4">
        <f ca="1">IF(Table2[[#This Row],[Net worth of person]]&gt;$BY$6,Table2[[#This Row],[age]],0)</f>
        <v>39</v>
      </c>
      <c r="BY468" s="6"/>
    </row>
    <row r="469" spans="2:77" x14ac:dyDescent="0.3">
      <c r="B469">
        <f t="shared" ca="1" si="170"/>
        <v>2</v>
      </c>
      <c r="C469" t="str">
        <f t="shared" ca="1" si="169"/>
        <v>women</v>
      </c>
      <c r="D469">
        <f t="shared" ca="1" si="171"/>
        <v>40</v>
      </c>
      <c r="E469">
        <f t="shared" ca="1" si="172"/>
        <v>3</v>
      </c>
      <c r="F469" t="str">
        <f t="shared" ca="1" si="173"/>
        <v>teaching</v>
      </c>
      <c r="G469">
        <f t="shared" ca="1" si="174"/>
        <v>1</v>
      </c>
      <c r="H469">
        <f t="shared" ca="1" si="175"/>
        <v>0</v>
      </c>
      <c r="I469">
        <f t="shared" ca="1" si="176"/>
        <v>2</v>
      </c>
      <c r="J469">
        <f t="shared" ca="1" si="177"/>
        <v>3</v>
      </c>
      <c r="K469">
        <f t="shared" ca="1" si="178"/>
        <v>88916</v>
      </c>
      <c r="L469">
        <f t="shared" ca="1" si="179"/>
        <v>14</v>
      </c>
      <c r="M469" t="str">
        <f t="shared" ca="1" si="180"/>
        <v>Area 14</v>
      </c>
      <c r="N469">
        <f t="shared" ca="1" si="162"/>
        <v>266748</v>
      </c>
      <c r="O469">
        <f t="shared" ca="1" si="181"/>
        <v>72831.876035855457</v>
      </c>
      <c r="P469">
        <f t="shared" ca="1" si="163"/>
        <v>135644.84001253004</v>
      </c>
      <c r="Q469">
        <f t="shared" ca="1" si="182"/>
        <v>18890</v>
      </c>
      <c r="R469">
        <f t="shared" ca="1" si="164"/>
        <v>69590.37414790786</v>
      </c>
      <c r="S469">
        <f t="shared" ca="1" si="165"/>
        <v>41158.632171257297</v>
      </c>
      <c r="T469">
        <f t="shared" ca="1" si="166"/>
        <v>443551.47218378732</v>
      </c>
      <c r="U469">
        <f t="shared" ca="1" si="167"/>
        <v>161312.25018376333</v>
      </c>
      <c r="V469">
        <f t="shared" ca="1" si="168"/>
        <v>282239.22200002399</v>
      </c>
      <c r="X469" s="4">
        <f ca="1">IF(Table2[[#This Row],[Gnder]]="men",1,0)</f>
        <v>0</v>
      </c>
      <c r="Y469" s="5">
        <f ca="1">IF(Table2[[#This Row],[Gnder]]="women",1,0)</f>
        <v>1</v>
      </c>
      <c r="Z469" s="5"/>
      <c r="AA469" s="6"/>
      <c r="AB469" s="5"/>
      <c r="AC469" s="4">
        <f ca="1">IF(Table2[[#This Row],[field of work]]="teaching",1,0)</f>
        <v>1</v>
      </c>
      <c r="AD469" s="5">
        <f ca="1">IF(Table2[[#This Row],[field of work]]="health",1,0)</f>
        <v>0</v>
      </c>
      <c r="AE469" s="5">
        <f ca="1">IF(Table2[[#This Row],[field of work]]="IT",1,0)</f>
        <v>0</v>
      </c>
      <c r="AF469" s="5">
        <f ca="1">IF(Table2[[#This Row],[field of work]]="agriculture",1,0)</f>
        <v>0</v>
      </c>
      <c r="AG469" s="5">
        <f ca="1">IF(Table2[[#This Row],[field of work]]="contruction",1,0)</f>
        <v>0</v>
      </c>
      <c r="AH469" s="5">
        <f ca="1">IF(Table2[[#This Row],[field of work]]="genral work",1,0)</f>
        <v>0</v>
      </c>
      <c r="AI469" s="5"/>
      <c r="AJ469" s="5"/>
      <c r="AK469" s="5"/>
      <c r="AL469" s="5"/>
      <c r="AM469" s="5"/>
      <c r="AN469" s="6"/>
      <c r="AP469" s="16">
        <f t="shared" ca="1" si="183"/>
        <v>45214.946670843347</v>
      </c>
      <c r="AQ469" s="6"/>
      <c r="AR469" s="4">
        <f ca="1">IF(Table2[[#This Row],[Value of a person]]&gt;$AS$6,1,0)</f>
        <v>1</v>
      </c>
      <c r="AS469" s="5"/>
      <c r="AT469" s="5"/>
      <c r="AU469" s="6"/>
      <c r="AV469" s="23">
        <f ca="1">Table2[[#This Row],[Mortage left]]/Table2[[#This Row],[Value of house]]</f>
        <v>0.27303625907543994</v>
      </c>
      <c r="AW469" s="5">
        <f t="shared" ca="1" si="184"/>
        <v>1</v>
      </c>
      <c r="AX469" s="5"/>
      <c r="AY469" s="5"/>
      <c r="AZ469" s="4">
        <f ca="1">IF(Table2[[#This Row],[Area ]]="Area 1",Table2[[#This Row],[income]],0)</f>
        <v>0</v>
      </c>
      <c r="BA469" s="5">
        <f ca="1">IF(Table2[[#This Row],[Area ]]="Area 2",Table2[[#This Row],[income]],0)</f>
        <v>0</v>
      </c>
      <c r="BB469" s="5">
        <f ca="1">IF(Table2[[#This Row],[Area ]]="Area 3",Table2[[#This Row],[income]],0)</f>
        <v>0</v>
      </c>
      <c r="BC469" s="5">
        <f ca="1">IF(Table2[[#This Row],[Area ]]="Area 4",Table2[[#This Row],[income]],0)</f>
        <v>0</v>
      </c>
      <c r="BD469" s="5">
        <f ca="1">IF(Table2[[#This Row],[Area ]]="Area 5",Table2[[#This Row],[income]],0)</f>
        <v>0</v>
      </c>
      <c r="BE469" s="5">
        <f ca="1">IF(Table2[[#This Row],[Area ]]="Area 6",Table2[[#This Row],[income]],0)</f>
        <v>0</v>
      </c>
      <c r="BF469" s="5">
        <f ca="1">IF(Table2[[#This Row],[Area ]]="Area 7",Table2[[#This Row],[income]],0)</f>
        <v>0</v>
      </c>
      <c r="BG469" s="5">
        <f ca="1">IF(Table2[[#This Row],[Area ]]="Area 8",Table2[[#This Row],[income]],0)</f>
        <v>0</v>
      </c>
      <c r="BH469" s="5">
        <f ca="1">IF(Table2[[#This Row],[Area ]]="Area 9",Table2[[#This Row],[income]],0)</f>
        <v>0</v>
      </c>
      <c r="BI469" s="5">
        <f ca="1">IF(Table2[[#This Row],[Area ]]="Area 10",Table2[[#This Row],[income]],0)</f>
        <v>0</v>
      </c>
      <c r="BJ469" s="5">
        <f ca="1">IF(Table2[[#This Row],[Area ]]="Area 6",Table2[[#This Row],[income]],0)</f>
        <v>0</v>
      </c>
      <c r="BK469" s="5">
        <f ca="1">IF(Table2[[#This Row],[Area ]]="Area 12",Table2[[#This Row],[income]],0)</f>
        <v>0</v>
      </c>
      <c r="BL469" s="5">
        <f ca="1">IF(Table2[[#This Row],[Area ]]="Area 13",Table2[[#This Row],[income]],0)</f>
        <v>0</v>
      </c>
      <c r="BM469" s="6">
        <f ca="1">IF(Table2[[#This Row],[Area ]]="Area 14",Table2[[#This Row],[income]],0)</f>
        <v>88916</v>
      </c>
      <c r="BN469" s="4">
        <f ca="1">IF(Table2[[#This Row],[field of work]]="teaching",Table2[[#This Row],[income]],0)</f>
        <v>88916</v>
      </c>
      <c r="BO469" s="5">
        <f ca="1">IF(Table2[[#This Row],[field of work]]="health",Table2[[#This Row],[income]],0)</f>
        <v>0</v>
      </c>
      <c r="BP469" s="5">
        <f ca="1">IF(Table2[[#This Row],[field of work]]="IT",Table2[[#This Row],[income]],0)</f>
        <v>0</v>
      </c>
      <c r="BQ469" s="5">
        <f ca="1">IF(Table2[[#This Row],[field of work]]="agriculture",Table2[[#This Row],[income]],0)</f>
        <v>0</v>
      </c>
      <c r="BR469" s="5">
        <f ca="1">IF(Table2[[#This Row],[field of work]]="contruction",Table2[[#This Row],[income]],0)</f>
        <v>0</v>
      </c>
      <c r="BS469" s="6">
        <f ca="1">IF(Table2[[#This Row],[field of work]]="genral work",Table2[[#This Row],[income]],0)</f>
        <v>0</v>
      </c>
      <c r="BU469" s="4">
        <f ca="1">IF(Table2[[#This Row],[value of debts]]&gt;Table2[[#This Row],[income]],1,0)</f>
        <v>1</v>
      </c>
      <c r="BV469" s="6"/>
      <c r="BX469" s="4">
        <f ca="1">IF(Table2[[#This Row],[Net worth of person]]&gt;$BY$6,Table2[[#This Row],[age]],0)</f>
        <v>40</v>
      </c>
      <c r="BY469" s="6"/>
    </row>
    <row r="470" spans="2:77" x14ac:dyDescent="0.3">
      <c r="B470">
        <f t="shared" ca="1" si="170"/>
        <v>1</v>
      </c>
      <c r="C470" t="str">
        <f t="shared" ca="1" si="169"/>
        <v>men</v>
      </c>
      <c r="D470">
        <f t="shared" ca="1" si="171"/>
        <v>33</v>
      </c>
      <c r="E470">
        <f t="shared" ca="1" si="172"/>
        <v>2</v>
      </c>
      <c r="F470" t="str">
        <f t="shared" ca="1" si="173"/>
        <v>IT</v>
      </c>
      <c r="G470">
        <f t="shared" ca="1" si="174"/>
        <v>5</v>
      </c>
      <c r="H470">
        <f t="shared" ca="1" si="175"/>
        <v>0</v>
      </c>
      <c r="I470">
        <f t="shared" ca="1" si="176"/>
        <v>3</v>
      </c>
      <c r="J470">
        <f t="shared" ca="1" si="177"/>
        <v>3</v>
      </c>
      <c r="K470">
        <f t="shared" ca="1" si="178"/>
        <v>54624</v>
      </c>
      <c r="L470">
        <f t="shared" ca="1" si="179"/>
        <v>3</v>
      </c>
      <c r="M470" t="str">
        <f t="shared" ca="1" si="180"/>
        <v>Area 3</v>
      </c>
      <c r="N470">
        <f t="shared" ca="1" si="162"/>
        <v>163872</v>
      </c>
      <c r="O470">
        <f t="shared" ca="1" si="181"/>
        <v>127070.10153344914</v>
      </c>
      <c r="P470">
        <f t="shared" ca="1" si="163"/>
        <v>75046.502537256732</v>
      </c>
      <c r="Q470">
        <f t="shared" ca="1" si="182"/>
        <v>34557</v>
      </c>
      <c r="R470">
        <f t="shared" ca="1" si="164"/>
        <v>65594.022888794585</v>
      </c>
      <c r="S470">
        <f t="shared" ca="1" si="165"/>
        <v>21380.514897863042</v>
      </c>
      <c r="T470">
        <f t="shared" ca="1" si="166"/>
        <v>260299.01743511978</v>
      </c>
      <c r="U470">
        <f t="shared" ca="1" si="167"/>
        <v>227221.12442224374</v>
      </c>
      <c r="V470">
        <f t="shared" ca="1" si="168"/>
        <v>33077.89301287604</v>
      </c>
      <c r="X470" s="4">
        <f ca="1">IF(Table2[[#This Row],[Gnder]]="men",1,0)</f>
        <v>1</v>
      </c>
      <c r="Y470" s="5">
        <f ca="1">IF(Table2[[#This Row],[Gnder]]="women",1,0)</f>
        <v>0</v>
      </c>
      <c r="Z470" s="5"/>
      <c r="AA470" s="6"/>
      <c r="AB470" s="5"/>
      <c r="AC470" s="4">
        <f ca="1">IF(Table2[[#This Row],[field of work]]="teaching",1,0)</f>
        <v>0</v>
      </c>
      <c r="AD470" s="5">
        <f ca="1">IF(Table2[[#This Row],[field of work]]="health",1,0)</f>
        <v>0</v>
      </c>
      <c r="AE470" s="5">
        <f ca="1">IF(Table2[[#This Row],[field of work]]="IT",1,0)</f>
        <v>1</v>
      </c>
      <c r="AF470" s="5">
        <f ca="1">IF(Table2[[#This Row],[field of work]]="agriculture",1,0)</f>
        <v>0</v>
      </c>
      <c r="AG470" s="5">
        <f ca="1">IF(Table2[[#This Row],[field of work]]="contruction",1,0)</f>
        <v>0</v>
      </c>
      <c r="AH470" s="5">
        <f ca="1">IF(Table2[[#This Row],[field of work]]="genral work",1,0)</f>
        <v>0</v>
      </c>
      <c r="AI470" s="5"/>
      <c r="AJ470" s="5"/>
      <c r="AK470" s="5"/>
      <c r="AL470" s="5"/>
      <c r="AM470" s="5"/>
      <c r="AN470" s="6"/>
      <c r="AP470" s="16">
        <f t="shared" ca="1" si="183"/>
        <v>25015.500845752245</v>
      </c>
      <c r="AQ470" s="6"/>
      <c r="AR470" s="4">
        <f ca="1">IF(Table2[[#This Row],[Value of a person]]&gt;$AS$6,1,0)</f>
        <v>1</v>
      </c>
      <c r="AS470" s="5"/>
      <c r="AT470" s="5"/>
      <c r="AU470" s="6"/>
      <c r="AV470" s="23">
        <f ca="1">Table2[[#This Row],[Mortage left]]/Table2[[#This Row],[Value of house]]</f>
        <v>0.77542290039451001</v>
      </c>
      <c r="AW470" s="5">
        <f t="shared" ca="1" si="184"/>
        <v>0</v>
      </c>
      <c r="AX470" s="5"/>
      <c r="AY470" s="5"/>
      <c r="AZ470" s="4">
        <f ca="1">IF(Table2[[#This Row],[Area ]]="Area 1",Table2[[#This Row],[income]],0)</f>
        <v>0</v>
      </c>
      <c r="BA470" s="5">
        <f ca="1">IF(Table2[[#This Row],[Area ]]="Area 2",Table2[[#This Row],[income]],0)</f>
        <v>0</v>
      </c>
      <c r="BB470" s="5">
        <f ca="1">IF(Table2[[#This Row],[Area ]]="Area 3",Table2[[#This Row],[income]],0)</f>
        <v>54624</v>
      </c>
      <c r="BC470" s="5">
        <f ca="1">IF(Table2[[#This Row],[Area ]]="Area 4",Table2[[#This Row],[income]],0)</f>
        <v>0</v>
      </c>
      <c r="BD470" s="5">
        <f ca="1">IF(Table2[[#This Row],[Area ]]="Area 5",Table2[[#This Row],[income]],0)</f>
        <v>0</v>
      </c>
      <c r="BE470" s="5">
        <f ca="1">IF(Table2[[#This Row],[Area ]]="Area 6",Table2[[#This Row],[income]],0)</f>
        <v>0</v>
      </c>
      <c r="BF470" s="5">
        <f ca="1">IF(Table2[[#This Row],[Area ]]="Area 7",Table2[[#This Row],[income]],0)</f>
        <v>0</v>
      </c>
      <c r="BG470" s="5">
        <f ca="1">IF(Table2[[#This Row],[Area ]]="Area 8",Table2[[#This Row],[income]],0)</f>
        <v>0</v>
      </c>
      <c r="BH470" s="5">
        <f ca="1">IF(Table2[[#This Row],[Area ]]="Area 9",Table2[[#This Row],[income]],0)</f>
        <v>0</v>
      </c>
      <c r="BI470" s="5">
        <f ca="1">IF(Table2[[#This Row],[Area ]]="Area 10",Table2[[#This Row],[income]],0)</f>
        <v>0</v>
      </c>
      <c r="BJ470" s="5">
        <f ca="1">IF(Table2[[#This Row],[Area ]]="Area 6",Table2[[#This Row],[income]],0)</f>
        <v>0</v>
      </c>
      <c r="BK470" s="5">
        <f ca="1">IF(Table2[[#This Row],[Area ]]="Area 12",Table2[[#This Row],[income]],0)</f>
        <v>0</v>
      </c>
      <c r="BL470" s="5">
        <f ca="1">IF(Table2[[#This Row],[Area ]]="Area 13",Table2[[#This Row],[income]],0)</f>
        <v>0</v>
      </c>
      <c r="BM470" s="6">
        <f ca="1">IF(Table2[[#This Row],[Area ]]="Area 14",Table2[[#This Row],[income]],0)</f>
        <v>0</v>
      </c>
      <c r="BN470" s="4">
        <f ca="1">IF(Table2[[#This Row],[field of work]]="teaching",Table2[[#This Row],[income]],0)</f>
        <v>0</v>
      </c>
      <c r="BO470" s="5">
        <f ca="1">IF(Table2[[#This Row],[field of work]]="health",Table2[[#This Row],[income]],0)</f>
        <v>0</v>
      </c>
      <c r="BP470" s="5">
        <f ca="1">IF(Table2[[#This Row],[field of work]]="IT",Table2[[#This Row],[income]],0)</f>
        <v>54624</v>
      </c>
      <c r="BQ470" s="5">
        <f ca="1">IF(Table2[[#This Row],[field of work]]="agriculture",Table2[[#This Row],[income]],0)</f>
        <v>0</v>
      </c>
      <c r="BR470" s="5">
        <f ca="1">IF(Table2[[#This Row],[field of work]]="contruction",Table2[[#This Row],[income]],0)</f>
        <v>0</v>
      </c>
      <c r="BS470" s="6">
        <f ca="1">IF(Table2[[#This Row],[field of work]]="genral work",Table2[[#This Row],[income]],0)</f>
        <v>0</v>
      </c>
      <c r="BU470" s="4">
        <f ca="1">IF(Table2[[#This Row],[value of debts]]&gt;Table2[[#This Row],[income]],1,0)</f>
        <v>1</v>
      </c>
      <c r="BV470" s="6"/>
      <c r="BX470" s="4">
        <f ca="1">IF(Table2[[#This Row],[Net worth of person]]&gt;$BY$6,Table2[[#This Row],[age]],0)</f>
        <v>0</v>
      </c>
      <c r="BY470" s="6"/>
    </row>
    <row r="471" spans="2:77" x14ac:dyDescent="0.3">
      <c r="B471">
        <f t="shared" ca="1" si="170"/>
        <v>2</v>
      </c>
      <c r="C471" t="str">
        <f t="shared" ca="1" si="169"/>
        <v>women</v>
      </c>
      <c r="D471">
        <f t="shared" ca="1" si="171"/>
        <v>27</v>
      </c>
      <c r="E471">
        <f t="shared" ca="1" si="172"/>
        <v>1</v>
      </c>
      <c r="F471" t="str">
        <f t="shared" ca="1" si="173"/>
        <v>health</v>
      </c>
      <c r="G471">
        <f t="shared" ca="1" si="174"/>
        <v>2</v>
      </c>
      <c r="H471">
        <f t="shared" ca="1" si="175"/>
        <v>0</v>
      </c>
      <c r="I471">
        <f t="shared" ca="1" si="176"/>
        <v>4</v>
      </c>
      <c r="J471">
        <f t="shared" ca="1" si="177"/>
        <v>3</v>
      </c>
      <c r="K471">
        <f t="shared" ca="1" si="178"/>
        <v>79735</v>
      </c>
      <c r="L471">
        <f t="shared" ca="1" si="179"/>
        <v>14</v>
      </c>
      <c r="M471" t="str">
        <f t="shared" ca="1" si="180"/>
        <v>Area 14</v>
      </c>
      <c r="N471">
        <f t="shared" ca="1" si="162"/>
        <v>398675</v>
      </c>
      <c r="O471">
        <f t="shared" ca="1" si="181"/>
        <v>140192.48291203997</v>
      </c>
      <c r="P471">
        <f t="shared" ca="1" si="163"/>
        <v>187483.70114968231</v>
      </c>
      <c r="Q471">
        <f t="shared" ca="1" si="182"/>
        <v>19162</v>
      </c>
      <c r="R471">
        <f t="shared" ca="1" si="164"/>
        <v>85715.612463516634</v>
      </c>
      <c r="S471">
        <f t="shared" ca="1" si="165"/>
        <v>6233.0530015056829</v>
      </c>
      <c r="T471">
        <f t="shared" ca="1" si="166"/>
        <v>592391.75415118795</v>
      </c>
      <c r="U471">
        <f t="shared" ca="1" si="167"/>
        <v>245070.09537555662</v>
      </c>
      <c r="V471">
        <f t="shared" ca="1" si="168"/>
        <v>347321.65877563134</v>
      </c>
      <c r="X471" s="4">
        <f ca="1">IF(Table2[[#This Row],[Gnder]]="men",1,0)</f>
        <v>0</v>
      </c>
      <c r="Y471" s="5">
        <f ca="1">IF(Table2[[#This Row],[Gnder]]="women",1,0)</f>
        <v>1</v>
      </c>
      <c r="Z471" s="5"/>
      <c r="AA471" s="6"/>
      <c r="AB471" s="5"/>
      <c r="AC471" s="4">
        <f ca="1">IF(Table2[[#This Row],[field of work]]="teaching",1,0)</f>
        <v>0</v>
      </c>
      <c r="AD471" s="5">
        <f ca="1">IF(Table2[[#This Row],[field of work]]="health",1,0)</f>
        <v>1</v>
      </c>
      <c r="AE471" s="5">
        <f ca="1">IF(Table2[[#This Row],[field of work]]="IT",1,0)</f>
        <v>0</v>
      </c>
      <c r="AF471" s="5">
        <f ca="1">IF(Table2[[#This Row],[field of work]]="agriculture",1,0)</f>
        <v>0</v>
      </c>
      <c r="AG471" s="5">
        <f ca="1">IF(Table2[[#This Row],[field of work]]="contruction",1,0)</f>
        <v>0</v>
      </c>
      <c r="AH471" s="5">
        <f ca="1">IF(Table2[[#This Row],[field of work]]="genral work",1,0)</f>
        <v>0</v>
      </c>
      <c r="AI471" s="5"/>
      <c r="AJ471" s="5"/>
      <c r="AK471" s="5"/>
      <c r="AL471" s="5"/>
      <c r="AM471" s="5"/>
      <c r="AN471" s="6"/>
      <c r="AP471" s="16">
        <f t="shared" ca="1" si="183"/>
        <v>62494.567049894104</v>
      </c>
      <c r="AQ471" s="6"/>
      <c r="AR471" s="4">
        <f ca="1">IF(Table2[[#This Row],[Value of a person]]&gt;$AS$6,1,0)</f>
        <v>1</v>
      </c>
      <c r="AS471" s="5"/>
      <c r="AT471" s="5"/>
      <c r="AU471" s="6"/>
      <c r="AV471" s="23">
        <f ca="1">Table2[[#This Row],[Mortage left]]/Table2[[#This Row],[Value of house]]</f>
        <v>0.35164603477027645</v>
      </c>
      <c r="AW471" s="5">
        <f t="shared" ca="1" si="184"/>
        <v>0</v>
      </c>
      <c r="AX471" s="5"/>
      <c r="AY471" s="5"/>
      <c r="AZ471" s="4">
        <f ca="1">IF(Table2[[#This Row],[Area ]]="Area 1",Table2[[#This Row],[income]],0)</f>
        <v>0</v>
      </c>
      <c r="BA471" s="5">
        <f ca="1">IF(Table2[[#This Row],[Area ]]="Area 2",Table2[[#This Row],[income]],0)</f>
        <v>0</v>
      </c>
      <c r="BB471" s="5">
        <f ca="1">IF(Table2[[#This Row],[Area ]]="Area 3",Table2[[#This Row],[income]],0)</f>
        <v>0</v>
      </c>
      <c r="BC471" s="5">
        <f ca="1">IF(Table2[[#This Row],[Area ]]="Area 4",Table2[[#This Row],[income]],0)</f>
        <v>0</v>
      </c>
      <c r="BD471" s="5">
        <f ca="1">IF(Table2[[#This Row],[Area ]]="Area 5",Table2[[#This Row],[income]],0)</f>
        <v>0</v>
      </c>
      <c r="BE471" s="5">
        <f ca="1">IF(Table2[[#This Row],[Area ]]="Area 6",Table2[[#This Row],[income]],0)</f>
        <v>0</v>
      </c>
      <c r="BF471" s="5">
        <f ca="1">IF(Table2[[#This Row],[Area ]]="Area 7",Table2[[#This Row],[income]],0)</f>
        <v>0</v>
      </c>
      <c r="BG471" s="5">
        <f ca="1">IF(Table2[[#This Row],[Area ]]="Area 8",Table2[[#This Row],[income]],0)</f>
        <v>0</v>
      </c>
      <c r="BH471" s="5">
        <f ca="1">IF(Table2[[#This Row],[Area ]]="Area 9",Table2[[#This Row],[income]],0)</f>
        <v>0</v>
      </c>
      <c r="BI471" s="5">
        <f ca="1">IF(Table2[[#This Row],[Area ]]="Area 10",Table2[[#This Row],[income]],0)</f>
        <v>0</v>
      </c>
      <c r="BJ471" s="5">
        <f ca="1">IF(Table2[[#This Row],[Area ]]="Area 6",Table2[[#This Row],[income]],0)</f>
        <v>0</v>
      </c>
      <c r="BK471" s="5">
        <f ca="1">IF(Table2[[#This Row],[Area ]]="Area 12",Table2[[#This Row],[income]],0)</f>
        <v>0</v>
      </c>
      <c r="BL471" s="5">
        <f ca="1">IF(Table2[[#This Row],[Area ]]="Area 13",Table2[[#This Row],[income]],0)</f>
        <v>0</v>
      </c>
      <c r="BM471" s="6">
        <f ca="1">IF(Table2[[#This Row],[Area ]]="Area 14",Table2[[#This Row],[income]],0)</f>
        <v>79735</v>
      </c>
      <c r="BN471" s="4">
        <f ca="1">IF(Table2[[#This Row],[field of work]]="teaching",Table2[[#This Row],[income]],0)</f>
        <v>0</v>
      </c>
      <c r="BO471" s="5">
        <f ca="1">IF(Table2[[#This Row],[field of work]]="health",Table2[[#This Row],[income]],0)</f>
        <v>79735</v>
      </c>
      <c r="BP471" s="5">
        <f ca="1">IF(Table2[[#This Row],[field of work]]="IT",Table2[[#This Row],[income]],0)</f>
        <v>0</v>
      </c>
      <c r="BQ471" s="5">
        <f ca="1">IF(Table2[[#This Row],[field of work]]="agriculture",Table2[[#This Row],[income]],0)</f>
        <v>0</v>
      </c>
      <c r="BR471" s="5">
        <f ca="1">IF(Table2[[#This Row],[field of work]]="contruction",Table2[[#This Row],[income]],0)</f>
        <v>0</v>
      </c>
      <c r="BS471" s="6">
        <f ca="1">IF(Table2[[#This Row],[field of work]]="genral work",Table2[[#This Row],[income]],0)</f>
        <v>0</v>
      </c>
      <c r="BU471" s="4">
        <f ca="1">IF(Table2[[#This Row],[value of debts]]&gt;Table2[[#This Row],[income]],1,0)</f>
        <v>1</v>
      </c>
      <c r="BV471" s="6"/>
      <c r="BX471" s="4">
        <f ca="1">IF(Table2[[#This Row],[Net worth of person]]&gt;$BY$6,Table2[[#This Row],[age]],0)</f>
        <v>27</v>
      </c>
      <c r="BY471" s="6"/>
    </row>
    <row r="472" spans="2:77" x14ac:dyDescent="0.3">
      <c r="B472">
        <f t="shared" ca="1" si="170"/>
        <v>1</v>
      </c>
      <c r="C472" t="str">
        <f t="shared" ca="1" si="169"/>
        <v>men</v>
      </c>
      <c r="D472">
        <f t="shared" ca="1" si="171"/>
        <v>30</v>
      </c>
      <c r="E472">
        <f t="shared" ca="1" si="172"/>
        <v>1</v>
      </c>
      <c r="F472" t="str">
        <f t="shared" ca="1" si="173"/>
        <v>health</v>
      </c>
      <c r="G472">
        <f t="shared" ca="1" si="174"/>
        <v>2</v>
      </c>
      <c r="H472">
        <f t="shared" ca="1" si="175"/>
        <v>0</v>
      </c>
      <c r="I472">
        <f t="shared" ca="1" si="176"/>
        <v>3</v>
      </c>
      <c r="J472">
        <f t="shared" ca="1" si="177"/>
        <v>1</v>
      </c>
      <c r="K472">
        <f t="shared" ca="1" si="178"/>
        <v>71013</v>
      </c>
      <c r="L472">
        <f t="shared" ca="1" si="179"/>
        <v>2</v>
      </c>
      <c r="M472" t="str">
        <f t="shared" ca="1" si="180"/>
        <v>Area 2</v>
      </c>
      <c r="N472">
        <f t="shared" ca="1" si="162"/>
        <v>213039</v>
      </c>
      <c r="O472">
        <f t="shared" ca="1" si="181"/>
        <v>134898.4589667168</v>
      </c>
      <c r="P472">
        <f t="shared" ca="1" si="163"/>
        <v>33447.868368791656</v>
      </c>
      <c r="Q472">
        <f t="shared" ca="1" si="182"/>
        <v>9861</v>
      </c>
      <c r="R472">
        <f t="shared" ca="1" si="164"/>
        <v>140304.16959925447</v>
      </c>
      <c r="S472">
        <f t="shared" ca="1" si="165"/>
        <v>59662.314676223119</v>
      </c>
      <c r="T472">
        <f t="shared" ca="1" si="166"/>
        <v>306149.18304501474</v>
      </c>
      <c r="U472">
        <f t="shared" ca="1" si="167"/>
        <v>285063.62856597127</v>
      </c>
      <c r="V472">
        <f t="shared" ca="1" si="168"/>
        <v>21085.554479043465</v>
      </c>
      <c r="X472" s="4">
        <f ca="1">IF(Table2[[#This Row],[Gnder]]="men",1,0)</f>
        <v>1</v>
      </c>
      <c r="Y472" s="5">
        <f ca="1">IF(Table2[[#This Row],[Gnder]]="women",1,0)</f>
        <v>0</v>
      </c>
      <c r="Z472" s="5"/>
      <c r="AA472" s="6"/>
      <c r="AB472" s="5"/>
      <c r="AC472" s="4">
        <f ca="1">IF(Table2[[#This Row],[field of work]]="teaching",1,0)</f>
        <v>0</v>
      </c>
      <c r="AD472" s="5">
        <f ca="1">IF(Table2[[#This Row],[field of work]]="health",1,0)</f>
        <v>1</v>
      </c>
      <c r="AE472" s="5">
        <f ca="1">IF(Table2[[#This Row],[field of work]]="IT",1,0)</f>
        <v>0</v>
      </c>
      <c r="AF472" s="5">
        <f ca="1">IF(Table2[[#This Row],[field of work]]="agriculture",1,0)</f>
        <v>0</v>
      </c>
      <c r="AG472" s="5">
        <f ca="1">IF(Table2[[#This Row],[field of work]]="contruction",1,0)</f>
        <v>0</v>
      </c>
      <c r="AH472" s="5">
        <f ca="1">IF(Table2[[#This Row],[field of work]]="genral work",1,0)</f>
        <v>0</v>
      </c>
      <c r="AI472" s="5"/>
      <c r="AJ472" s="5"/>
      <c r="AK472" s="5"/>
      <c r="AL472" s="5"/>
      <c r="AM472" s="5"/>
      <c r="AN472" s="6"/>
      <c r="AP472" s="16">
        <f t="shared" ca="1" si="183"/>
        <v>33447.868368791656</v>
      </c>
      <c r="AQ472" s="6"/>
      <c r="AR472" s="4">
        <f ca="1">IF(Table2[[#This Row],[Value of a person]]&gt;$AS$6,1,0)</f>
        <v>1</v>
      </c>
      <c r="AS472" s="5"/>
      <c r="AT472" s="5"/>
      <c r="AU472" s="6"/>
      <c r="AV472" s="23">
        <f ca="1">Table2[[#This Row],[Mortage left]]/Table2[[#This Row],[Value of house]]</f>
        <v>0.63321015854710549</v>
      </c>
      <c r="AW472" s="5">
        <f t="shared" ca="1" si="184"/>
        <v>0</v>
      </c>
      <c r="AX472" s="5"/>
      <c r="AY472" s="5"/>
      <c r="AZ472" s="4">
        <f ca="1">IF(Table2[[#This Row],[Area ]]="Area 1",Table2[[#This Row],[income]],0)</f>
        <v>0</v>
      </c>
      <c r="BA472" s="5">
        <f ca="1">IF(Table2[[#This Row],[Area ]]="Area 2",Table2[[#This Row],[income]],0)</f>
        <v>71013</v>
      </c>
      <c r="BB472" s="5">
        <f ca="1">IF(Table2[[#This Row],[Area ]]="Area 3",Table2[[#This Row],[income]],0)</f>
        <v>0</v>
      </c>
      <c r="BC472" s="5">
        <f ca="1">IF(Table2[[#This Row],[Area ]]="Area 4",Table2[[#This Row],[income]],0)</f>
        <v>0</v>
      </c>
      <c r="BD472" s="5">
        <f ca="1">IF(Table2[[#This Row],[Area ]]="Area 5",Table2[[#This Row],[income]],0)</f>
        <v>0</v>
      </c>
      <c r="BE472" s="5">
        <f ca="1">IF(Table2[[#This Row],[Area ]]="Area 6",Table2[[#This Row],[income]],0)</f>
        <v>0</v>
      </c>
      <c r="BF472" s="5">
        <f ca="1">IF(Table2[[#This Row],[Area ]]="Area 7",Table2[[#This Row],[income]],0)</f>
        <v>0</v>
      </c>
      <c r="BG472" s="5">
        <f ca="1">IF(Table2[[#This Row],[Area ]]="Area 8",Table2[[#This Row],[income]],0)</f>
        <v>0</v>
      </c>
      <c r="BH472" s="5">
        <f ca="1">IF(Table2[[#This Row],[Area ]]="Area 9",Table2[[#This Row],[income]],0)</f>
        <v>0</v>
      </c>
      <c r="BI472" s="5">
        <f ca="1">IF(Table2[[#This Row],[Area ]]="Area 10",Table2[[#This Row],[income]],0)</f>
        <v>0</v>
      </c>
      <c r="BJ472" s="5">
        <f ca="1">IF(Table2[[#This Row],[Area ]]="Area 6",Table2[[#This Row],[income]],0)</f>
        <v>0</v>
      </c>
      <c r="BK472" s="5">
        <f ca="1">IF(Table2[[#This Row],[Area ]]="Area 12",Table2[[#This Row],[income]],0)</f>
        <v>0</v>
      </c>
      <c r="BL472" s="5">
        <f ca="1">IF(Table2[[#This Row],[Area ]]="Area 13",Table2[[#This Row],[income]],0)</f>
        <v>0</v>
      </c>
      <c r="BM472" s="6">
        <f ca="1">IF(Table2[[#This Row],[Area ]]="Area 14",Table2[[#This Row],[income]],0)</f>
        <v>0</v>
      </c>
      <c r="BN472" s="4">
        <f ca="1">IF(Table2[[#This Row],[field of work]]="teaching",Table2[[#This Row],[income]],0)</f>
        <v>0</v>
      </c>
      <c r="BO472" s="5">
        <f ca="1">IF(Table2[[#This Row],[field of work]]="health",Table2[[#This Row],[income]],0)</f>
        <v>71013</v>
      </c>
      <c r="BP472" s="5">
        <f ca="1">IF(Table2[[#This Row],[field of work]]="IT",Table2[[#This Row],[income]],0)</f>
        <v>0</v>
      </c>
      <c r="BQ472" s="5">
        <f ca="1">IF(Table2[[#This Row],[field of work]]="agriculture",Table2[[#This Row],[income]],0)</f>
        <v>0</v>
      </c>
      <c r="BR472" s="5">
        <f ca="1">IF(Table2[[#This Row],[field of work]]="contruction",Table2[[#This Row],[income]],0)</f>
        <v>0</v>
      </c>
      <c r="BS472" s="6">
        <f ca="1">IF(Table2[[#This Row],[field of work]]="genral work",Table2[[#This Row],[income]],0)</f>
        <v>0</v>
      </c>
      <c r="BU472" s="4">
        <f ca="1">IF(Table2[[#This Row],[value of debts]]&gt;Table2[[#This Row],[income]],1,0)</f>
        <v>1</v>
      </c>
      <c r="BV472" s="6"/>
      <c r="BX472" s="4">
        <f ca="1">IF(Table2[[#This Row],[Net worth of person]]&gt;$BY$6,Table2[[#This Row],[age]],0)</f>
        <v>0</v>
      </c>
      <c r="BY472" s="6"/>
    </row>
    <row r="473" spans="2:77" x14ac:dyDescent="0.3">
      <c r="B473">
        <f t="shared" ca="1" si="170"/>
        <v>2</v>
      </c>
      <c r="C473" t="str">
        <f t="shared" ca="1" si="169"/>
        <v>women</v>
      </c>
      <c r="D473">
        <f t="shared" ca="1" si="171"/>
        <v>28</v>
      </c>
      <c r="E473">
        <f t="shared" ca="1" si="172"/>
        <v>2</v>
      </c>
      <c r="F473" t="str">
        <f t="shared" ca="1" si="173"/>
        <v>IT</v>
      </c>
      <c r="G473">
        <f t="shared" ca="1" si="174"/>
        <v>1</v>
      </c>
      <c r="H473">
        <f t="shared" ca="1" si="175"/>
        <v>0</v>
      </c>
      <c r="I473">
        <f t="shared" ca="1" si="176"/>
        <v>0</v>
      </c>
      <c r="J473">
        <f t="shared" ca="1" si="177"/>
        <v>1</v>
      </c>
      <c r="K473">
        <f t="shared" ca="1" si="178"/>
        <v>36205</v>
      </c>
      <c r="L473">
        <f t="shared" ca="1" si="179"/>
        <v>4</v>
      </c>
      <c r="M473" t="str">
        <f t="shared" ca="1" si="180"/>
        <v>Area 4</v>
      </c>
      <c r="N473">
        <f t="shared" ca="1" si="162"/>
        <v>144820</v>
      </c>
      <c r="O473">
        <f t="shared" ca="1" si="181"/>
        <v>28591.7371428814</v>
      </c>
      <c r="P473">
        <f t="shared" ca="1" si="163"/>
        <v>5652.7189323876501</v>
      </c>
      <c r="Q473">
        <f t="shared" ca="1" si="182"/>
        <v>3748</v>
      </c>
      <c r="R473">
        <f t="shared" ca="1" si="164"/>
        <v>29770.338747630984</v>
      </c>
      <c r="S473">
        <f t="shared" ca="1" si="165"/>
        <v>5007.3832733175896</v>
      </c>
      <c r="T473">
        <f t="shared" ca="1" si="166"/>
        <v>155480.10220570525</v>
      </c>
      <c r="U473">
        <f t="shared" ca="1" si="167"/>
        <v>62110.07589051238</v>
      </c>
      <c r="V473">
        <f t="shared" ca="1" si="168"/>
        <v>93370.026315192867</v>
      </c>
      <c r="X473" s="4">
        <f ca="1">IF(Table2[[#This Row],[Gnder]]="men",1,0)</f>
        <v>0</v>
      </c>
      <c r="Y473" s="5">
        <f ca="1">IF(Table2[[#This Row],[Gnder]]="women",1,0)</f>
        <v>1</v>
      </c>
      <c r="Z473" s="5"/>
      <c r="AA473" s="6"/>
      <c r="AB473" s="5"/>
      <c r="AC473" s="4">
        <f ca="1">IF(Table2[[#This Row],[field of work]]="teaching",1,0)</f>
        <v>0</v>
      </c>
      <c r="AD473" s="5">
        <f ca="1">IF(Table2[[#This Row],[field of work]]="health",1,0)</f>
        <v>0</v>
      </c>
      <c r="AE473" s="5">
        <f ca="1">IF(Table2[[#This Row],[field of work]]="IT",1,0)</f>
        <v>1</v>
      </c>
      <c r="AF473" s="5">
        <f ca="1">IF(Table2[[#This Row],[field of work]]="agriculture",1,0)</f>
        <v>0</v>
      </c>
      <c r="AG473" s="5">
        <f ca="1">IF(Table2[[#This Row],[field of work]]="contruction",1,0)</f>
        <v>0</v>
      </c>
      <c r="AH473" s="5">
        <f ca="1">IF(Table2[[#This Row],[field of work]]="genral work",1,0)</f>
        <v>0</v>
      </c>
      <c r="AI473" s="5"/>
      <c r="AJ473" s="5"/>
      <c r="AK473" s="5"/>
      <c r="AL473" s="5"/>
      <c r="AM473" s="5"/>
      <c r="AN473" s="6"/>
      <c r="AP473" s="16">
        <f t="shared" ca="1" si="183"/>
        <v>5652.7189323876501</v>
      </c>
      <c r="AQ473" s="6"/>
      <c r="AR473" s="4">
        <f ca="1">IF(Table2[[#This Row],[Value of a person]]&gt;$AS$6,1,0)</f>
        <v>1</v>
      </c>
      <c r="AS473" s="5"/>
      <c r="AT473" s="5"/>
      <c r="AU473" s="6"/>
      <c r="AV473" s="23">
        <f ca="1">Table2[[#This Row],[Mortage left]]/Table2[[#This Row],[Value of house]]</f>
        <v>0.19742947895926943</v>
      </c>
      <c r="AW473" s="5">
        <f t="shared" ca="1" si="184"/>
        <v>1</v>
      </c>
      <c r="AX473" s="5"/>
      <c r="AY473" s="5"/>
      <c r="AZ473" s="4">
        <f ca="1">IF(Table2[[#This Row],[Area ]]="Area 1",Table2[[#This Row],[income]],0)</f>
        <v>0</v>
      </c>
      <c r="BA473" s="5">
        <f ca="1">IF(Table2[[#This Row],[Area ]]="Area 2",Table2[[#This Row],[income]],0)</f>
        <v>0</v>
      </c>
      <c r="BB473" s="5">
        <f ca="1">IF(Table2[[#This Row],[Area ]]="Area 3",Table2[[#This Row],[income]],0)</f>
        <v>0</v>
      </c>
      <c r="BC473" s="5">
        <f ca="1">IF(Table2[[#This Row],[Area ]]="Area 4",Table2[[#This Row],[income]],0)</f>
        <v>36205</v>
      </c>
      <c r="BD473" s="5">
        <f ca="1">IF(Table2[[#This Row],[Area ]]="Area 5",Table2[[#This Row],[income]],0)</f>
        <v>0</v>
      </c>
      <c r="BE473" s="5">
        <f ca="1">IF(Table2[[#This Row],[Area ]]="Area 6",Table2[[#This Row],[income]],0)</f>
        <v>0</v>
      </c>
      <c r="BF473" s="5">
        <f ca="1">IF(Table2[[#This Row],[Area ]]="Area 7",Table2[[#This Row],[income]],0)</f>
        <v>0</v>
      </c>
      <c r="BG473" s="5">
        <f ca="1">IF(Table2[[#This Row],[Area ]]="Area 8",Table2[[#This Row],[income]],0)</f>
        <v>0</v>
      </c>
      <c r="BH473" s="5">
        <f ca="1">IF(Table2[[#This Row],[Area ]]="Area 9",Table2[[#This Row],[income]],0)</f>
        <v>0</v>
      </c>
      <c r="BI473" s="5">
        <f ca="1">IF(Table2[[#This Row],[Area ]]="Area 10",Table2[[#This Row],[income]],0)</f>
        <v>0</v>
      </c>
      <c r="BJ473" s="5">
        <f ca="1">IF(Table2[[#This Row],[Area ]]="Area 6",Table2[[#This Row],[income]],0)</f>
        <v>0</v>
      </c>
      <c r="BK473" s="5">
        <f ca="1">IF(Table2[[#This Row],[Area ]]="Area 12",Table2[[#This Row],[income]],0)</f>
        <v>0</v>
      </c>
      <c r="BL473" s="5">
        <f ca="1">IF(Table2[[#This Row],[Area ]]="Area 13",Table2[[#This Row],[income]],0)</f>
        <v>0</v>
      </c>
      <c r="BM473" s="6">
        <f ca="1">IF(Table2[[#This Row],[Area ]]="Area 14",Table2[[#This Row],[income]],0)</f>
        <v>0</v>
      </c>
      <c r="BN473" s="4">
        <f ca="1">IF(Table2[[#This Row],[field of work]]="teaching",Table2[[#This Row],[income]],0)</f>
        <v>0</v>
      </c>
      <c r="BO473" s="5">
        <f ca="1">IF(Table2[[#This Row],[field of work]]="health",Table2[[#This Row],[income]],0)</f>
        <v>0</v>
      </c>
      <c r="BP473" s="5">
        <f ca="1">IF(Table2[[#This Row],[field of work]]="IT",Table2[[#This Row],[income]],0)</f>
        <v>36205</v>
      </c>
      <c r="BQ473" s="5">
        <f ca="1">IF(Table2[[#This Row],[field of work]]="agriculture",Table2[[#This Row],[income]],0)</f>
        <v>0</v>
      </c>
      <c r="BR473" s="5">
        <f ca="1">IF(Table2[[#This Row],[field of work]]="contruction",Table2[[#This Row],[income]],0)</f>
        <v>0</v>
      </c>
      <c r="BS473" s="6">
        <f ca="1">IF(Table2[[#This Row],[field of work]]="genral work",Table2[[#This Row],[income]],0)</f>
        <v>0</v>
      </c>
      <c r="BU473" s="4">
        <f ca="1">IF(Table2[[#This Row],[value of debts]]&gt;Table2[[#This Row],[income]],1,0)</f>
        <v>1</v>
      </c>
      <c r="BV473" s="6"/>
      <c r="BX473" s="4">
        <f ca="1">IF(Table2[[#This Row],[Net worth of person]]&gt;$BY$6,Table2[[#This Row],[age]],0)</f>
        <v>0</v>
      </c>
      <c r="BY473" s="6"/>
    </row>
    <row r="474" spans="2:77" x14ac:dyDescent="0.3">
      <c r="B474">
        <f t="shared" ca="1" si="170"/>
        <v>2</v>
      </c>
      <c r="C474" t="str">
        <f t="shared" ca="1" si="169"/>
        <v>women</v>
      </c>
      <c r="D474">
        <f t="shared" ca="1" si="171"/>
        <v>39</v>
      </c>
      <c r="E474">
        <f t="shared" ca="1" si="172"/>
        <v>3</v>
      </c>
      <c r="F474" t="str">
        <f t="shared" ca="1" si="173"/>
        <v>teaching</v>
      </c>
      <c r="G474">
        <f t="shared" ca="1" si="174"/>
        <v>1</v>
      </c>
      <c r="H474">
        <f t="shared" ca="1" si="175"/>
        <v>0</v>
      </c>
      <c r="I474">
        <f t="shared" ca="1" si="176"/>
        <v>3</v>
      </c>
      <c r="J474">
        <f t="shared" ca="1" si="177"/>
        <v>1</v>
      </c>
      <c r="K474">
        <f t="shared" ca="1" si="178"/>
        <v>45133</v>
      </c>
      <c r="L474">
        <f t="shared" ca="1" si="179"/>
        <v>5</v>
      </c>
      <c r="M474" t="str">
        <f t="shared" ca="1" si="180"/>
        <v>Area 5</v>
      </c>
      <c r="N474">
        <f t="shared" ref="N474:N507" ca="1" si="185">K474*RANDBETWEEN(3,6)</f>
        <v>135399</v>
      </c>
      <c r="O474">
        <f t="shared" ca="1" si="181"/>
        <v>134816.96697533512</v>
      </c>
      <c r="P474">
        <f t="shared" ref="P474:P507" ca="1" si="186">J474*K474*RAND()</f>
        <v>9304.5478021229574</v>
      </c>
      <c r="Q474">
        <f t="shared" ca="1" si="182"/>
        <v>2121</v>
      </c>
      <c r="R474">
        <f t="shared" ref="R474:R507" ca="1" si="187">K474*RAND()*2</f>
        <v>15845.96453143516</v>
      </c>
      <c r="S474">
        <f t="shared" ref="S474:S507" ca="1" si="188">RAND()*K474*1.5</f>
        <v>28863.183576762931</v>
      </c>
      <c r="T474">
        <f t="shared" ref="T474:T507" ca="1" si="189">N474+P474+S474</f>
        <v>173566.73137888589</v>
      </c>
      <c r="U474">
        <f t="shared" ref="U474:U507" ca="1" si="190">O474+Q474+R474</f>
        <v>152783.93150677028</v>
      </c>
      <c r="V474">
        <f t="shared" ref="V474:V507" ca="1" si="191">T474-U474</f>
        <v>20782.799872115604</v>
      </c>
      <c r="X474" s="4">
        <f ca="1">IF(Table2[[#This Row],[Gnder]]="men",1,0)</f>
        <v>0</v>
      </c>
      <c r="Y474" s="5">
        <f ca="1">IF(Table2[[#This Row],[Gnder]]="women",1,0)</f>
        <v>1</v>
      </c>
      <c r="Z474" s="5"/>
      <c r="AA474" s="6"/>
      <c r="AB474" s="5"/>
      <c r="AC474" s="4">
        <f ca="1">IF(Table2[[#This Row],[field of work]]="teaching",1,0)</f>
        <v>1</v>
      </c>
      <c r="AD474" s="5">
        <f ca="1">IF(Table2[[#This Row],[field of work]]="health",1,0)</f>
        <v>0</v>
      </c>
      <c r="AE474" s="5">
        <f ca="1">IF(Table2[[#This Row],[field of work]]="IT",1,0)</f>
        <v>0</v>
      </c>
      <c r="AF474" s="5">
        <f ca="1">IF(Table2[[#This Row],[field of work]]="agriculture",1,0)</f>
        <v>0</v>
      </c>
      <c r="AG474" s="5">
        <f ca="1">IF(Table2[[#This Row],[field of work]]="contruction",1,0)</f>
        <v>0</v>
      </c>
      <c r="AH474" s="5">
        <f ca="1">IF(Table2[[#This Row],[field of work]]="genral work",1,0)</f>
        <v>0</v>
      </c>
      <c r="AI474" s="5"/>
      <c r="AJ474" s="5"/>
      <c r="AK474" s="5"/>
      <c r="AL474" s="5"/>
      <c r="AM474" s="5"/>
      <c r="AN474" s="6"/>
      <c r="AP474" s="16">
        <f t="shared" ca="1" si="183"/>
        <v>9304.5478021229574</v>
      </c>
      <c r="AQ474" s="6"/>
      <c r="AR474" s="4">
        <f ca="1">IF(Table2[[#This Row],[Value of a person]]&gt;$AS$6,1,0)</f>
        <v>1</v>
      </c>
      <c r="AS474" s="5"/>
      <c r="AT474" s="5"/>
      <c r="AU474" s="6"/>
      <c r="AV474" s="23">
        <f ca="1">Table2[[#This Row],[Mortage left]]/Table2[[#This Row],[Value of house]]</f>
        <v>0.99570134916310404</v>
      </c>
      <c r="AW474" s="5">
        <f t="shared" ca="1" si="184"/>
        <v>0</v>
      </c>
      <c r="AX474" s="5"/>
      <c r="AY474" s="5"/>
      <c r="AZ474" s="4">
        <f ca="1">IF(Table2[[#This Row],[Area ]]="Area 1",Table2[[#This Row],[income]],0)</f>
        <v>0</v>
      </c>
      <c r="BA474" s="5">
        <f ca="1">IF(Table2[[#This Row],[Area ]]="Area 2",Table2[[#This Row],[income]],0)</f>
        <v>0</v>
      </c>
      <c r="BB474" s="5">
        <f ca="1">IF(Table2[[#This Row],[Area ]]="Area 3",Table2[[#This Row],[income]],0)</f>
        <v>0</v>
      </c>
      <c r="BC474" s="5">
        <f ca="1">IF(Table2[[#This Row],[Area ]]="Area 4",Table2[[#This Row],[income]],0)</f>
        <v>0</v>
      </c>
      <c r="BD474" s="5">
        <f ca="1">IF(Table2[[#This Row],[Area ]]="Area 5",Table2[[#This Row],[income]],0)</f>
        <v>45133</v>
      </c>
      <c r="BE474" s="5">
        <f ca="1">IF(Table2[[#This Row],[Area ]]="Area 6",Table2[[#This Row],[income]],0)</f>
        <v>0</v>
      </c>
      <c r="BF474" s="5">
        <f ca="1">IF(Table2[[#This Row],[Area ]]="Area 7",Table2[[#This Row],[income]],0)</f>
        <v>0</v>
      </c>
      <c r="BG474" s="5">
        <f ca="1">IF(Table2[[#This Row],[Area ]]="Area 8",Table2[[#This Row],[income]],0)</f>
        <v>0</v>
      </c>
      <c r="BH474" s="5">
        <f ca="1">IF(Table2[[#This Row],[Area ]]="Area 9",Table2[[#This Row],[income]],0)</f>
        <v>0</v>
      </c>
      <c r="BI474" s="5">
        <f ca="1">IF(Table2[[#This Row],[Area ]]="Area 10",Table2[[#This Row],[income]],0)</f>
        <v>0</v>
      </c>
      <c r="BJ474" s="5">
        <f ca="1">IF(Table2[[#This Row],[Area ]]="Area 6",Table2[[#This Row],[income]],0)</f>
        <v>0</v>
      </c>
      <c r="BK474" s="5">
        <f ca="1">IF(Table2[[#This Row],[Area ]]="Area 12",Table2[[#This Row],[income]],0)</f>
        <v>0</v>
      </c>
      <c r="BL474" s="5">
        <f ca="1">IF(Table2[[#This Row],[Area ]]="Area 13",Table2[[#This Row],[income]],0)</f>
        <v>0</v>
      </c>
      <c r="BM474" s="6">
        <f ca="1">IF(Table2[[#This Row],[Area ]]="Area 14",Table2[[#This Row],[income]],0)</f>
        <v>0</v>
      </c>
      <c r="BN474" s="4">
        <f ca="1">IF(Table2[[#This Row],[field of work]]="teaching",Table2[[#This Row],[income]],0)</f>
        <v>45133</v>
      </c>
      <c r="BO474" s="5">
        <f ca="1">IF(Table2[[#This Row],[field of work]]="health",Table2[[#This Row],[income]],0)</f>
        <v>0</v>
      </c>
      <c r="BP474" s="5">
        <f ca="1">IF(Table2[[#This Row],[field of work]]="IT",Table2[[#This Row],[income]],0)</f>
        <v>0</v>
      </c>
      <c r="BQ474" s="5">
        <f ca="1">IF(Table2[[#This Row],[field of work]]="agriculture",Table2[[#This Row],[income]],0)</f>
        <v>0</v>
      </c>
      <c r="BR474" s="5">
        <f ca="1">IF(Table2[[#This Row],[field of work]]="contruction",Table2[[#This Row],[income]],0)</f>
        <v>0</v>
      </c>
      <c r="BS474" s="6">
        <f ca="1">IF(Table2[[#This Row],[field of work]]="genral work",Table2[[#This Row],[income]],0)</f>
        <v>0</v>
      </c>
      <c r="BU474" s="4">
        <f ca="1">IF(Table2[[#This Row],[value of debts]]&gt;Table2[[#This Row],[income]],1,0)</f>
        <v>1</v>
      </c>
      <c r="BV474" s="6"/>
      <c r="BX474" s="4">
        <f ca="1">IF(Table2[[#This Row],[Net worth of person]]&gt;$BY$6,Table2[[#This Row],[age]],0)</f>
        <v>0</v>
      </c>
      <c r="BY474" s="6"/>
    </row>
    <row r="475" spans="2:77" x14ac:dyDescent="0.3">
      <c r="B475">
        <f t="shared" ca="1" si="170"/>
        <v>1</v>
      </c>
      <c r="C475" t="str">
        <f t="shared" ca="1" si="169"/>
        <v>men</v>
      </c>
      <c r="D475">
        <f t="shared" ca="1" si="171"/>
        <v>26</v>
      </c>
      <c r="E475">
        <f t="shared" ca="1" si="172"/>
        <v>1</v>
      </c>
      <c r="F475" t="str">
        <f t="shared" ca="1" si="173"/>
        <v>health</v>
      </c>
      <c r="G475">
        <f t="shared" ca="1" si="174"/>
        <v>2</v>
      </c>
      <c r="H475">
        <f t="shared" ca="1" si="175"/>
        <v>0</v>
      </c>
      <c r="I475">
        <f t="shared" ca="1" si="176"/>
        <v>1</v>
      </c>
      <c r="J475">
        <f t="shared" ca="1" si="177"/>
        <v>2</v>
      </c>
      <c r="K475">
        <f t="shared" ca="1" si="178"/>
        <v>55179</v>
      </c>
      <c r="L475">
        <f t="shared" ca="1" si="179"/>
        <v>1</v>
      </c>
      <c r="M475" t="str">
        <f t="shared" ca="1" si="180"/>
        <v>Area 1</v>
      </c>
      <c r="N475">
        <f t="shared" ca="1" si="185"/>
        <v>165537</v>
      </c>
      <c r="O475">
        <f t="shared" ca="1" si="181"/>
        <v>136036.83794565406</v>
      </c>
      <c r="P475">
        <f t="shared" ca="1" si="186"/>
        <v>104494.04196208589</v>
      </c>
      <c r="Q475">
        <f t="shared" ca="1" si="182"/>
        <v>15518</v>
      </c>
      <c r="R475">
        <f t="shared" ca="1" si="187"/>
        <v>72932.790249620521</v>
      </c>
      <c r="S475">
        <f t="shared" ca="1" si="188"/>
        <v>14831.609393247674</v>
      </c>
      <c r="T475">
        <f t="shared" ca="1" si="189"/>
        <v>284862.65135533357</v>
      </c>
      <c r="U475">
        <f t="shared" ca="1" si="190"/>
        <v>224487.62819527456</v>
      </c>
      <c r="V475">
        <f t="shared" ca="1" si="191"/>
        <v>60375.023160059005</v>
      </c>
      <c r="X475" s="4">
        <f ca="1">IF(Table2[[#This Row],[Gnder]]="men",1,0)</f>
        <v>1</v>
      </c>
      <c r="Y475" s="5">
        <f ca="1">IF(Table2[[#This Row],[Gnder]]="women",1,0)</f>
        <v>0</v>
      </c>
      <c r="Z475" s="5"/>
      <c r="AA475" s="6"/>
      <c r="AB475" s="5"/>
      <c r="AC475" s="4">
        <f ca="1">IF(Table2[[#This Row],[field of work]]="teaching",1,0)</f>
        <v>0</v>
      </c>
      <c r="AD475" s="5">
        <f ca="1">IF(Table2[[#This Row],[field of work]]="health",1,0)</f>
        <v>1</v>
      </c>
      <c r="AE475" s="5">
        <f ca="1">IF(Table2[[#This Row],[field of work]]="IT",1,0)</f>
        <v>0</v>
      </c>
      <c r="AF475" s="5">
        <f ca="1">IF(Table2[[#This Row],[field of work]]="agriculture",1,0)</f>
        <v>0</v>
      </c>
      <c r="AG475" s="5">
        <f ca="1">IF(Table2[[#This Row],[field of work]]="contruction",1,0)</f>
        <v>0</v>
      </c>
      <c r="AH475" s="5">
        <f ca="1">IF(Table2[[#This Row],[field of work]]="genral work",1,0)</f>
        <v>0</v>
      </c>
      <c r="AI475" s="5"/>
      <c r="AJ475" s="5"/>
      <c r="AK475" s="5"/>
      <c r="AL475" s="5"/>
      <c r="AM475" s="5"/>
      <c r="AN475" s="6"/>
      <c r="AP475" s="16">
        <f t="shared" ca="1" si="183"/>
        <v>52247.020981042944</v>
      </c>
      <c r="AQ475" s="6"/>
      <c r="AR475" s="4">
        <f ca="1">IF(Table2[[#This Row],[Value of a person]]&gt;$AS$6,1,0)</f>
        <v>1</v>
      </c>
      <c r="AS475" s="5"/>
      <c r="AT475" s="5"/>
      <c r="AU475" s="6"/>
      <c r="AV475" s="23">
        <f ca="1">Table2[[#This Row],[Mortage left]]/Table2[[#This Row],[Value of house]]</f>
        <v>0.82179112793909548</v>
      </c>
      <c r="AW475" s="5">
        <f t="shared" ca="1" si="184"/>
        <v>0</v>
      </c>
      <c r="AX475" s="5"/>
      <c r="AY475" s="5"/>
      <c r="AZ475" s="4">
        <f ca="1">IF(Table2[[#This Row],[Area ]]="Area 1",Table2[[#This Row],[income]],0)</f>
        <v>55179</v>
      </c>
      <c r="BA475" s="5">
        <f ca="1">IF(Table2[[#This Row],[Area ]]="Area 2",Table2[[#This Row],[income]],0)</f>
        <v>0</v>
      </c>
      <c r="BB475" s="5">
        <f ca="1">IF(Table2[[#This Row],[Area ]]="Area 3",Table2[[#This Row],[income]],0)</f>
        <v>0</v>
      </c>
      <c r="BC475" s="5">
        <f ca="1">IF(Table2[[#This Row],[Area ]]="Area 4",Table2[[#This Row],[income]],0)</f>
        <v>0</v>
      </c>
      <c r="BD475" s="5">
        <f ca="1">IF(Table2[[#This Row],[Area ]]="Area 5",Table2[[#This Row],[income]],0)</f>
        <v>0</v>
      </c>
      <c r="BE475" s="5">
        <f ca="1">IF(Table2[[#This Row],[Area ]]="Area 6",Table2[[#This Row],[income]],0)</f>
        <v>0</v>
      </c>
      <c r="BF475" s="5">
        <f ca="1">IF(Table2[[#This Row],[Area ]]="Area 7",Table2[[#This Row],[income]],0)</f>
        <v>0</v>
      </c>
      <c r="BG475" s="5">
        <f ca="1">IF(Table2[[#This Row],[Area ]]="Area 8",Table2[[#This Row],[income]],0)</f>
        <v>0</v>
      </c>
      <c r="BH475" s="5">
        <f ca="1">IF(Table2[[#This Row],[Area ]]="Area 9",Table2[[#This Row],[income]],0)</f>
        <v>0</v>
      </c>
      <c r="BI475" s="5">
        <f ca="1">IF(Table2[[#This Row],[Area ]]="Area 10",Table2[[#This Row],[income]],0)</f>
        <v>0</v>
      </c>
      <c r="BJ475" s="5">
        <f ca="1">IF(Table2[[#This Row],[Area ]]="Area 6",Table2[[#This Row],[income]],0)</f>
        <v>0</v>
      </c>
      <c r="BK475" s="5">
        <f ca="1">IF(Table2[[#This Row],[Area ]]="Area 12",Table2[[#This Row],[income]],0)</f>
        <v>0</v>
      </c>
      <c r="BL475" s="5">
        <f ca="1">IF(Table2[[#This Row],[Area ]]="Area 13",Table2[[#This Row],[income]],0)</f>
        <v>0</v>
      </c>
      <c r="BM475" s="6">
        <f ca="1">IF(Table2[[#This Row],[Area ]]="Area 14",Table2[[#This Row],[income]],0)</f>
        <v>0</v>
      </c>
      <c r="BN475" s="4">
        <f ca="1">IF(Table2[[#This Row],[field of work]]="teaching",Table2[[#This Row],[income]],0)</f>
        <v>0</v>
      </c>
      <c r="BO475" s="5">
        <f ca="1">IF(Table2[[#This Row],[field of work]]="health",Table2[[#This Row],[income]],0)</f>
        <v>55179</v>
      </c>
      <c r="BP475" s="5">
        <f ca="1">IF(Table2[[#This Row],[field of work]]="IT",Table2[[#This Row],[income]],0)</f>
        <v>0</v>
      </c>
      <c r="BQ475" s="5">
        <f ca="1">IF(Table2[[#This Row],[field of work]]="agriculture",Table2[[#This Row],[income]],0)</f>
        <v>0</v>
      </c>
      <c r="BR475" s="5">
        <f ca="1">IF(Table2[[#This Row],[field of work]]="contruction",Table2[[#This Row],[income]],0)</f>
        <v>0</v>
      </c>
      <c r="BS475" s="6">
        <f ca="1">IF(Table2[[#This Row],[field of work]]="genral work",Table2[[#This Row],[income]],0)</f>
        <v>0</v>
      </c>
      <c r="BU475" s="4">
        <f ca="1">IF(Table2[[#This Row],[value of debts]]&gt;Table2[[#This Row],[income]],1,0)</f>
        <v>1</v>
      </c>
      <c r="BV475" s="6"/>
      <c r="BX475" s="4">
        <f ca="1">IF(Table2[[#This Row],[Net worth of person]]&gt;$BY$6,Table2[[#This Row],[age]],0)</f>
        <v>0</v>
      </c>
      <c r="BY475" s="6"/>
    </row>
    <row r="476" spans="2:77" x14ac:dyDescent="0.3">
      <c r="B476">
        <f t="shared" ca="1" si="170"/>
        <v>1</v>
      </c>
      <c r="C476" t="str">
        <f t="shared" ca="1" si="169"/>
        <v>men</v>
      </c>
      <c r="D476">
        <f t="shared" ca="1" si="171"/>
        <v>29</v>
      </c>
      <c r="E476">
        <f t="shared" ca="1" si="172"/>
        <v>5</v>
      </c>
      <c r="F476" t="str">
        <f t="shared" ca="1" si="173"/>
        <v>agriculture</v>
      </c>
      <c r="G476">
        <f t="shared" ca="1" si="174"/>
        <v>3</v>
      </c>
      <c r="H476">
        <f t="shared" ca="1" si="175"/>
        <v>0</v>
      </c>
      <c r="I476">
        <f t="shared" ca="1" si="176"/>
        <v>2</v>
      </c>
      <c r="J476">
        <f t="shared" ca="1" si="177"/>
        <v>1</v>
      </c>
      <c r="K476">
        <f t="shared" ca="1" si="178"/>
        <v>51324</v>
      </c>
      <c r="L476">
        <f t="shared" ca="1" si="179"/>
        <v>9</v>
      </c>
      <c r="M476" t="str">
        <f t="shared" ca="1" si="180"/>
        <v>Area 9</v>
      </c>
      <c r="N476">
        <f t="shared" ca="1" si="185"/>
        <v>205296</v>
      </c>
      <c r="O476">
        <f t="shared" ca="1" si="181"/>
        <v>168727.58299808894</v>
      </c>
      <c r="P476">
        <f t="shared" ca="1" si="186"/>
        <v>38809.032489074714</v>
      </c>
      <c r="Q476">
        <f t="shared" ca="1" si="182"/>
        <v>25567</v>
      </c>
      <c r="R476">
        <f t="shared" ca="1" si="187"/>
        <v>97096.825530118236</v>
      </c>
      <c r="S476">
        <f t="shared" ca="1" si="188"/>
        <v>32585.43963443875</v>
      </c>
      <c r="T476">
        <f t="shared" ca="1" si="189"/>
        <v>276690.47212351346</v>
      </c>
      <c r="U476">
        <f t="shared" ca="1" si="190"/>
        <v>291391.40852820716</v>
      </c>
      <c r="V476">
        <f t="shared" ca="1" si="191"/>
        <v>-14700.936404693697</v>
      </c>
      <c r="X476" s="4">
        <f ca="1">IF(Table2[[#This Row],[Gnder]]="men",1,0)</f>
        <v>1</v>
      </c>
      <c r="Y476" s="5">
        <f ca="1">IF(Table2[[#This Row],[Gnder]]="women",1,0)</f>
        <v>0</v>
      </c>
      <c r="Z476" s="5"/>
      <c r="AA476" s="6"/>
      <c r="AB476" s="5"/>
      <c r="AC476" s="4">
        <f ca="1">IF(Table2[[#This Row],[field of work]]="teaching",1,0)</f>
        <v>0</v>
      </c>
      <c r="AD476" s="5">
        <f ca="1">IF(Table2[[#This Row],[field of work]]="health",1,0)</f>
        <v>0</v>
      </c>
      <c r="AE476" s="5">
        <f ca="1">IF(Table2[[#This Row],[field of work]]="IT",1,0)</f>
        <v>0</v>
      </c>
      <c r="AF476" s="5">
        <f ca="1">IF(Table2[[#This Row],[field of work]]="agriculture",1,0)</f>
        <v>1</v>
      </c>
      <c r="AG476" s="5">
        <f ca="1">IF(Table2[[#This Row],[field of work]]="contruction",1,0)</f>
        <v>0</v>
      </c>
      <c r="AH476" s="5">
        <f ca="1">IF(Table2[[#This Row],[field of work]]="genral work",1,0)</f>
        <v>0</v>
      </c>
      <c r="AI476" s="5"/>
      <c r="AJ476" s="5"/>
      <c r="AK476" s="5"/>
      <c r="AL476" s="5"/>
      <c r="AM476" s="5"/>
      <c r="AN476" s="6"/>
      <c r="AP476" s="16">
        <f t="shared" ca="1" si="183"/>
        <v>38809.032489074714</v>
      </c>
      <c r="AQ476" s="6"/>
      <c r="AR476" s="4">
        <f ca="1">IF(Table2[[#This Row],[Value of a person]]&gt;$AS$6,1,0)</f>
        <v>1</v>
      </c>
      <c r="AS476" s="5"/>
      <c r="AT476" s="5"/>
      <c r="AU476" s="6"/>
      <c r="AV476" s="23">
        <f ca="1">Table2[[#This Row],[Mortage left]]/Table2[[#This Row],[Value of house]]</f>
        <v>0.8218746736326521</v>
      </c>
      <c r="AW476" s="5">
        <f t="shared" ca="1" si="184"/>
        <v>0</v>
      </c>
      <c r="AX476" s="5"/>
      <c r="AY476" s="5"/>
      <c r="AZ476" s="4">
        <f ca="1">IF(Table2[[#This Row],[Area ]]="Area 1",Table2[[#This Row],[income]],0)</f>
        <v>0</v>
      </c>
      <c r="BA476" s="5">
        <f ca="1">IF(Table2[[#This Row],[Area ]]="Area 2",Table2[[#This Row],[income]],0)</f>
        <v>0</v>
      </c>
      <c r="BB476" s="5">
        <f ca="1">IF(Table2[[#This Row],[Area ]]="Area 3",Table2[[#This Row],[income]],0)</f>
        <v>0</v>
      </c>
      <c r="BC476" s="5">
        <f ca="1">IF(Table2[[#This Row],[Area ]]="Area 4",Table2[[#This Row],[income]],0)</f>
        <v>0</v>
      </c>
      <c r="BD476" s="5">
        <f ca="1">IF(Table2[[#This Row],[Area ]]="Area 5",Table2[[#This Row],[income]],0)</f>
        <v>0</v>
      </c>
      <c r="BE476" s="5">
        <f ca="1">IF(Table2[[#This Row],[Area ]]="Area 6",Table2[[#This Row],[income]],0)</f>
        <v>0</v>
      </c>
      <c r="BF476" s="5">
        <f ca="1">IF(Table2[[#This Row],[Area ]]="Area 7",Table2[[#This Row],[income]],0)</f>
        <v>0</v>
      </c>
      <c r="BG476" s="5">
        <f ca="1">IF(Table2[[#This Row],[Area ]]="Area 8",Table2[[#This Row],[income]],0)</f>
        <v>0</v>
      </c>
      <c r="BH476" s="5">
        <f ca="1">IF(Table2[[#This Row],[Area ]]="Area 9",Table2[[#This Row],[income]],0)</f>
        <v>51324</v>
      </c>
      <c r="BI476" s="5">
        <f ca="1">IF(Table2[[#This Row],[Area ]]="Area 10",Table2[[#This Row],[income]],0)</f>
        <v>0</v>
      </c>
      <c r="BJ476" s="5">
        <f ca="1">IF(Table2[[#This Row],[Area ]]="Area 6",Table2[[#This Row],[income]],0)</f>
        <v>0</v>
      </c>
      <c r="BK476" s="5">
        <f ca="1">IF(Table2[[#This Row],[Area ]]="Area 12",Table2[[#This Row],[income]],0)</f>
        <v>0</v>
      </c>
      <c r="BL476" s="5">
        <f ca="1">IF(Table2[[#This Row],[Area ]]="Area 13",Table2[[#This Row],[income]],0)</f>
        <v>0</v>
      </c>
      <c r="BM476" s="6">
        <f ca="1">IF(Table2[[#This Row],[Area ]]="Area 14",Table2[[#This Row],[income]],0)</f>
        <v>0</v>
      </c>
      <c r="BN476" s="4">
        <f ca="1">IF(Table2[[#This Row],[field of work]]="teaching",Table2[[#This Row],[income]],0)</f>
        <v>0</v>
      </c>
      <c r="BO476" s="5">
        <f ca="1">IF(Table2[[#This Row],[field of work]]="health",Table2[[#This Row],[income]],0)</f>
        <v>0</v>
      </c>
      <c r="BP476" s="5">
        <f ca="1">IF(Table2[[#This Row],[field of work]]="IT",Table2[[#This Row],[income]],0)</f>
        <v>0</v>
      </c>
      <c r="BQ476" s="5">
        <f ca="1">IF(Table2[[#This Row],[field of work]]="agriculture",Table2[[#This Row],[income]],0)</f>
        <v>51324</v>
      </c>
      <c r="BR476" s="5">
        <f ca="1">IF(Table2[[#This Row],[field of work]]="contruction",Table2[[#This Row],[income]],0)</f>
        <v>0</v>
      </c>
      <c r="BS476" s="6">
        <f ca="1">IF(Table2[[#This Row],[field of work]]="genral work",Table2[[#This Row],[income]],0)</f>
        <v>0</v>
      </c>
      <c r="BU476" s="4">
        <f ca="1">IF(Table2[[#This Row],[value of debts]]&gt;Table2[[#This Row],[income]],1,0)</f>
        <v>1</v>
      </c>
      <c r="BV476" s="6"/>
      <c r="BX476" s="4">
        <f ca="1">IF(Table2[[#This Row],[Net worth of person]]&gt;$BY$6,Table2[[#This Row],[age]],0)</f>
        <v>0</v>
      </c>
      <c r="BY476" s="6"/>
    </row>
    <row r="477" spans="2:77" x14ac:dyDescent="0.3">
      <c r="B477">
        <f t="shared" ca="1" si="170"/>
        <v>2</v>
      </c>
      <c r="C477" t="str">
        <f t="shared" ca="1" si="169"/>
        <v>women</v>
      </c>
      <c r="D477">
        <f t="shared" ca="1" si="171"/>
        <v>32</v>
      </c>
      <c r="E477">
        <f t="shared" ca="1" si="172"/>
        <v>5</v>
      </c>
      <c r="F477" t="str">
        <f t="shared" ca="1" si="173"/>
        <v>agriculture</v>
      </c>
      <c r="G477">
        <f t="shared" ca="1" si="174"/>
        <v>4</v>
      </c>
      <c r="H477">
        <f t="shared" ca="1" si="175"/>
        <v>0</v>
      </c>
      <c r="I477">
        <f t="shared" ca="1" si="176"/>
        <v>1</v>
      </c>
      <c r="J477">
        <f t="shared" ca="1" si="177"/>
        <v>3</v>
      </c>
      <c r="K477">
        <f t="shared" ca="1" si="178"/>
        <v>35196</v>
      </c>
      <c r="L477">
        <f t="shared" ca="1" si="179"/>
        <v>1</v>
      </c>
      <c r="M477" t="str">
        <f t="shared" ca="1" si="180"/>
        <v>Area 1</v>
      </c>
      <c r="N477">
        <f t="shared" ca="1" si="185"/>
        <v>211176</v>
      </c>
      <c r="O477">
        <f t="shared" ca="1" si="181"/>
        <v>184687.32125093642</v>
      </c>
      <c r="P477">
        <f t="shared" ca="1" si="186"/>
        <v>11895.308032037508</v>
      </c>
      <c r="Q477">
        <f t="shared" ca="1" si="182"/>
        <v>7167</v>
      </c>
      <c r="R477">
        <f t="shared" ca="1" si="187"/>
        <v>70082.827166983305</v>
      </c>
      <c r="S477">
        <f t="shared" ca="1" si="188"/>
        <v>5613.7250291348637</v>
      </c>
      <c r="T477">
        <f t="shared" ca="1" si="189"/>
        <v>228685.03306117238</v>
      </c>
      <c r="U477">
        <f t="shared" ca="1" si="190"/>
        <v>261937.14841791973</v>
      </c>
      <c r="V477">
        <f t="shared" ca="1" si="191"/>
        <v>-33252.115356747352</v>
      </c>
      <c r="X477" s="4">
        <f ca="1">IF(Table2[[#This Row],[Gnder]]="men",1,0)</f>
        <v>0</v>
      </c>
      <c r="Y477" s="5">
        <f ca="1">IF(Table2[[#This Row],[Gnder]]="women",1,0)</f>
        <v>1</v>
      </c>
      <c r="Z477" s="5"/>
      <c r="AA477" s="6"/>
      <c r="AB477" s="5"/>
      <c r="AC477" s="4">
        <f ca="1">IF(Table2[[#This Row],[field of work]]="teaching",1,0)</f>
        <v>0</v>
      </c>
      <c r="AD477" s="5">
        <f ca="1">IF(Table2[[#This Row],[field of work]]="health",1,0)</f>
        <v>0</v>
      </c>
      <c r="AE477" s="5">
        <f ca="1">IF(Table2[[#This Row],[field of work]]="IT",1,0)</f>
        <v>0</v>
      </c>
      <c r="AF477" s="5">
        <f ca="1">IF(Table2[[#This Row],[field of work]]="agriculture",1,0)</f>
        <v>1</v>
      </c>
      <c r="AG477" s="5">
        <f ca="1">IF(Table2[[#This Row],[field of work]]="contruction",1,0)</f>
        <v>0</v>
      </c>
      <c r="AH477" s="5">
        <f ca="1">IF(Table2[[#This Row],[field of work]]="genral work",1,0)</f>
        <v>0</v>
      </c>
      <c r="AI477" s="5"/>
      <c r="AJ477" s="5"/>
      <c r="AK477" s="5"/>
      <c r="AL477" s="5"/>
      <c r="AM477" s="5"/>
      <c r="AN477" s="6"/>
      <c r="AP477" s="16">
        <f t="shared" ca="1" si="183"/>
        <v>3965.1026773458361</v>
      </c>
      <c r="AQ477" s="6"/>
      <c r="AR477" s="4">
        <f ca="1">IF(Table2[[#This Row],[Value of a person]]&gt;$AS$6,1,0)</f>
        <v>1</v>
      </c>
      <c r="AS477" s="5"/>
      <c r="AT477" s="5"/>
      <c r="AU477" s="6"/>
      <c r="AV477" s="23">
        <f ca="1">Table2[[#This Row],[Mortage left]]/Table2[[#This Row],[Value of house]]</f>
        <v>0.87456586568045813</v>
      </c>
      <c r="AW477" s="5">
        <f t="shared" ca="1" si="184"/>
        <v>0</v>
      </c>
      <c r="AX477" s="5"/>
      <c r="AY477" s="5"/>
      <c r="AZ477" s="4">
        <f ca="1">IF(Table2[[#This Row],[Area ]]="Area 1",Table2[[#This Row],[income]],0)</f>
        <v>35196</v>
      </c>
      <c r="BA477" s="5">
        <f ca="1">IF(Table2[[#This Row],[Area ]]="Area 2",Table2[[#This Row],[income]],0)</f>
        <v>0</v>
      </c>
      <c r="BB477" s="5">
        <f ca="1">IF(Table2[[#This Row],[Area ]]="Area 3",Table2[[#This Row],[income]],0)</f>
        <v>0</v>
      </c>
      <c r="BC477" s="5">
        <f ca="1">IF(Table2[[#This Row],[Area ]]="Area 4",Table2[[#This Row],[income]],0)</f>
        <v>0</v>
      </c>
      <c r="BD477" s="5">
        <f ca="1">IF(Table2[[#This Row],[Area ]]="Area 5",Table2[[#This Row],[income]],0)</f>
        <v>0</v>
      </c>
      <c r="BE477" s="5">
        <f ca="1">IF(Table2[[#This Row],[Area ]]="Area 6",Table2[[#This Row],[income]],0)</f>
        <v>0</v>
      </c>
      <c r="BF477" s="5">
        <f ca="1">IF(Table2[[#This Row],[Area ]]="Area 7",Table2[[#This Row],[income]],0)</f>
        <v>0</v>
      </c>
      <c r="BG477" s="5">
        <f ca="1">IF(Table2[[#This Row],[Area ]]="Area 8",Table2[[#This Row],[income]],0)</f>
        <v>0</v>
      </c>
      <c r="BH477" s="5">
        <f ca="1">IF(Table2[[#This Row],[Area ]]="Area 9",Table2[[#This Row],[income]],0)</f>
        <v>0</v>
      </c>
      <c r="BI477" s="5">
        <f ca="1">IF(Table2[[#This Row],[Area ]]="Area 10",Table2[[#This Row],[income]],0)</f>
        <v>0</v>
      </c>
      <c r="BJ477" s="5">
        <f ca="1">IF(Table2[[#This Row],[Area ]]="Area 6",Table2[[#This Row],[income]],0)</f>
        <v>0</v>
      </c>
      <c r="BK477" s="5">
        <f ca="1">IF(Table2[[#This Row],[Area ]]="Area 12",Table2[[#This Row],[income]],0)</f>
        <v>0</v>
      </c>
      <c r="BL477" s="5">
        <f ca="1">IF(Table2[[#This Row],[Area ]]="Area 13",Table2[[#This Row],[income]],0)</f>
        <v>0</v>
      </c>
      <c r="BM477" s="6">
        <f ca="1">IF(Table2[[#This Row],[Area ]]="Area 14",Table2[[#This Row],[income]],0)</f>
        <v>0</v>
      </c>
      <c r="BN477" s="4">
        <f ca="1">IF(Table2[[#This Row],[field of work]]="teaching",Table2[[#This Row],[income]],0)</f>
        <v>0</v>
      </c>
      <c r="BO477" s="5">
        <f ca="1">IF(Table2[[#This Row],[field of work]]="health",Table2[[#This Row],[income]],0)</f>
        <v>0</v>
      </c>
      <c r="BP477" s="5">
        <f ca="1">IF(Table2[[#This Row],[field of work]]="IT",Table2[[#This Row],[income]],0)</f>
        <v>0</v>
      </c>
      <c r="BQ477" s="5">
        <f ca="1">IF(Table2[[#This Row],[field of work]]="agriculture",Table2[[#This Row],[income]],0)</f>
        <v>35196</v>
      </c>
      <c r="BR477" s="5">
        <f ca="1">IF(Table2[[#This Row],[field of work]]="contruction",Table2[[#This Row],[income]],0)</f>
        <v>0</v>
      </c>
      <c r="BS477" s="6">
        <f ca="1">IF(Table2[[#This Row],[field of work]]="genral work",Table2[[#This Row],[income]],0)</f>
        <v>0</v>
      </c>
      <c r="BU477" s="4">
        <f ca="1">IF(Table2[[#This Row],[value of debts]]&gt;Table2[[#This Row],[income]],1,0)</f>
        <v>1</v>
      </c>
      <c r="BV477" s="6"/>
      <c r="BX477" s="4">
        <f ca="1">IF(Table2[[#This Row],[Net worth of person]]&gt;$BY$6,Table2[[#This Row],[age]],0)</f>
        <v>0</v>
      </c>
      <c r="BY477" s="6"/>
    </row>
    <row r="478" spans="2:77" x14ac:dyDescent="0.3">
      <c r="B478">
        <f t="shared" ca="1" si="170"/>
        <v>1</v>
      </c>
      <c r="C478" t="str">
        <f t="shared" ca="1" si="169"/>
        <v>men</v>
      </c>
      <c r="D478">
        <f t="shared" ca="1" si="171"/>
        <v>43</v>
      </c>
      <c r="E478">
        <f t="shared" ca="1" si="172"/>
        <v>2</v>
      </c>
      <c r="F478" t="str">
        <f t="shared" ca="1" si="173"/>
        <v>IT</v>
      </c>
      <c r="G478">
        <f t="shared" ca="1" si="174"/>
        <v>4</v>
      </c>
      <c r="H478">
        <f t="shared" ca="1" si="175"/>
        <v>0</v>
      </c>
      <c r="I478">
        <f t="shared" ca="1" si="176"/>
        <v>4</v>
      </c>
      <c r="J478">
        <f t="shared" ca="1" si="177"/>
        <v>3</v>
      </c>
      <c r="K478">
        <f t="shared" ca="1" si="178"/>
        <v>28760</v>
      </c>
      <c r="L478">
        <f t="shared" ca="1" si="179"/>
        <v>2</v>
      </c>
      <c r="M478" t="str">
        <f t="shared" ca="1" si="180"/>
        <v>Area 2</v>
      </c>
      <c r="N478">
        <f t="shared" ca="1" si="185"/>
        <v>172560</v>
      </c>
      <c r="O478">
        <f t="shared" ca="1" si="181"/>
        <v>150980.83562634981</v>
      </c>
      <c r="P478">
        <f t="shared" ca="1" si="186"/>
        <v>32193.810105673416</v>
      </c>
      <c r="Q478">
        <f t="shared" ca="1" si="182"/>
        <v>8939</v>
      </c>
      <c r="R478">
        <f t="shared" ca="1" si="187"/>
        <v>51405.363356727386</v>
      </c>
      <c r="S478">
        <f t="shared" ca="1" si="188"/>
        <v>3142.1639220851612</v>
      </c>
      <c r="T478">
        <f t="shared" ca="1" si="189"/>
        <v>207895.97402775858</v>
      </c>
      <c r="U478">
        <f t="shared" ca="1" si="190"/>
        <v>211325.19898307719</v>
      </c>
      <c r="V478">
        <f t="shared" ca="1" si="191"/>
        <v>-3429.224955318612</v>
      </c>
      <c r="X478" s="4">
        <f ca="1">IF(Table2[[#This Row],[Gnder]]="men",1,0)</f>
        <v>1</v>
      </c>
      <c r="Y478" s="5">
        <f ca="1">IF(Table2[[#This Row],[Gnder]]="women",1,0)</f>
        <v>0</v>
      </c>
      <c r="Z478" s="5"/>
      <c r="AA478" s="6"/>
      <c r="AB478" s="5"/>
      <c r="AC478" s="4">
        <f ca="1">IF(Table2[[#This Row],[field of work]]="teaching",1,0)</f>
        <v>0</v>
      </c>
      <c r="AD478" s="5">
        <f ca="1">IF(Table2[[#This Row],[field of work]]="health",1,0)</f>
        <v>0</v>
      </c>
      <c r="AE478" s="5">
        <f ca="1">IF(Table2[[#This Row],[field of work]]="IT",1,0)</f>
        <v>1</v>
      </c>
      <c r="AF478" s="5">
        <f ca="1">IF(Table2[[#This Row],[field of work]]="agriculture",1,0)</f>
        <v>0</v>
      </c>
      <c r="AG478" s="5">
        <f ca="1">IF(Table2[[#This Row],[field of work]]="contruction",1,0)</f>
        <v>0</v>
      </c>
      <c r="AH478" s="5">
        <f ca="1">IF(Table2[[#This Row],[field of work]]="genral work",1,0)</f>
        <v>0</v>
      </c>
      <c r="AI478" s="5"/>
      <c r="AJ478" s="5"/>
      <c r="AK478" s="5"/>
      <c r="AL478" s="5"/>
      <c r="AM478" s="5"/>
      <c r="AN478" s="6"/>
      <c r="AP478" s="16">
        <f t="shared" ca="1" si="183"/>
        <v>10731.270035224472</v>
      </c>
      <c r="AQ478" s="6"/>
      <c r="AR478" s="4">
        <f ca="1">IF(Table2[[#This Row],[Value of a person]]&gt;$AS$6,1,0)</f>
        <v>1</v>
      </c>
      <c r="AS478" s="5"/>
      <c r="AT478" s="5"/>
      <c r="AU478" s="6"/>
      <c r="AV478" s="23">
        <f ca="1">Table2[[#This Row],[Mortage left]]/Table2[[#This Row],[Value of house]]</f>
        <v>0.87494689166869388</v>
      </c>
      <c r="AW478" s="5">
        <f t="shared" ca="1" si="184"/>
        <v>0</v>
      </c>
      <c r="AX478" s="5"/>
      <c r="AY478" s="5"/>
      <c r="AZ478" s="4">
        <f ca="1">IF(Table2[[#This Row],[Area ]]="Area 1",Table2[[#This Row],[income]],0)</f>
        <v>0</v>
      </c>
      <c r="BA478" s="5">
        <f ca="1">IF(Table2[[#This Row],[Area ]]="Area 2",Table2[[#This Row],[income]],0)</f>
        <v>28760</v>
      </c>
      <c r="BB478" s="5">
        <f ca="1">IF(Table2[[#This Row],[Area ]]="Area 3",Table2[[#This Row],[income]],0)</f>
        <v>0</v>
      </c>
      <c r="BC478" s="5">
        <f ca="1">IF(Table2[[#This Row],[Area ]]="Area 4",Table2[[#This Row],[income]],0)</f>
        <v>0</v>
      </c>
      <c r="BD478" s="5">
        <f ca="1">IF(Table2[[#This Row],[Area ]]="Area 5",Table2[[#This Row],[income]],0)</f>
        <v>0</v>
      </c>
      <c r="BE478" s="5">
        <f ca="1">IF(Table2[[#This Row],[Area ]]="Area 6",Table2[[#This Row],[income]],0)</f>
        <v>0</v>
      </c>
      <c r="BF478" s="5">
        <f ca="1">IF(Table2[[#This Row],[Area ]]="Area 7",Table2[[#This Row],[income]],0)</f>
        <v>0</v>
      </c>
      <c r="BG478" s="5">
        <f ca="1">IF(Table2[[#This Row],[Area ]]="Area 8",Table2[[#This Row],[income]],0)</f>
        <v>0</v>
      </c>
      <c r="BH478" s="5">
        <f ca="1">IF(Table2[[#This Row],[Area ]]="Area 9",Table2[[#This Row],[income]],0)</f>
        <v>0</v>
      </c>
      <c r="BI478" s="5">
        <f ca="1">IF(Table2[[#This Row],[Area ]]="Area 10",Table2[[#This Row],[income]],0)</f>
        <v>0</v>
      </c>
      <c r="BJ478" s="5">
        <f ca="1">IF(Table2[[#This Row],[Area ]]="Area 6",Table2[[#This Row],[income]],0)</f>
        <v>0</v>
      </c>
      <c r="BK478" s="5">
        <f ca="1">IF(Table2[[#This Row],[Area ]]="Area 12",Table2[[#This Row],[income]],0)</f>
        <v>0</v>
      </c>
      <c r="BL478" s="5">
        <f ca="1">IF(Table2[[#This Row],[Area ]]="Area 13",Table2[[#This Row],[income]],0)</f>
        <v>0</v>
      </c>
      <c r="BM478" s="6">
        <f ca="1">IF(Table2[[#This Row],[Area ]]="Area 14",Table2[[#This Row],[income]],0)</f>
        <v>0</v>
      </c>
      <c r="BN478" s="4">
        <f ca="1">IF(Table2[[#This Row],[field of work]]="teaching",Table2[[#This Row],[income]],0)</f>
        <v>0</v>
      </c>
      <c r="BO478" s="5">
        <f ca="1">IF(Table2[[#This Row],[field of work]]="health",Table2[[#This Row],[income]],0)</f>
        <v>0</v>
      </c>
      <c r="BP478" s="5">
        <f ca="1">IF(Table2[[#This Row],[field of work]]="IT",Table2[[#This Row],[income]],0)</f>
        <v>28760</v>
      </c>
      <c r="BQ478" s="5">
        <f ca="1">IF(Table2[[#This Row],[field of work]]="agriculture",Table2[[#This Row],[income]],0)</f>
        <v>0</v>
      </c>
      <c r="BR478" s="5">
        <f ca="1">IF(Table2[[#This Row],[field of work]]="contruction",Table2[[#This Row],[income]],0)</f>
        <v>0</v>
      </c>
      <c r="BS478" s="6">
        <f ca="1">IF(Table2[[#This Row],[field of work]]="genral work",Table2[[#This Row],[income]],0)</f>
        <v>0</v>
      </c>
      <c r="BU478" s="4">
        <f ca="1">IF(Table2[[#This Row],[value of debts]]&gt;Table2[[#This Row],[income]],1,0)</f>
        <v>1</v>
      </c>
      <c r="BV478" s="6"/>
      <c r="BX478" s="4">
        <f ca="1">IF(Table2[[#This Row],[Net worth of person]]&gt;$BY$6,Table2[[#This Row],[age]],0)</f>
        <v>0</v>
      </c>
      <c r="BY478" s="6"/>
    </row>
    <row r="479" spans="2:77" x14ac:dyDescent="0.3">
      <c r="B479">
        <f t="shared" ca="1" si="170"/>
        <v>1</v>
      </c>
      <c r="C479" t="str">
        <f t="shared" ca="1" si="169"/>
        <v>men</v>
      </c>
      <c r="D479">
        <f t="shared" ca="1" si="171"/>
        <v>43</v>
      </c>
      <c r="E479">
        <f t="shared" ca="1" si="172"/>
        <v>3</v>
      </c>
      <c r="F479" t="str">
        <f t="shared" ca="1" si="173"/>
        <v>teaching</v>
      </c>
      <c r="G479">
        <f t="shared" ca="1" si="174"/>
        <v>3</v>
      </c>
      <c r="H479">
        <f t="shared" ca="1" si="175"/>
        <v>0</v>
      </c>
      <c r="I479">
        <f t="shared" ca="1" si="176"/>
        <v>3</v>
      </c>
      <c r="J479">
        <f t="shared" ca="1" si="177"/>
        <v>1</v>
      </c>
      <c r="K479">
        <f t="shared" ca="1" si="178"/>
        <v>77128</v>
      </c>
      <c r="L479">
        <f t="shared" ca="1" si="179"/>
        <v>11</v>
      </c>
      <c r="M479" t="str">
        <f t="shared" ca="1" si="180"/>
        <v>Area 11</v>
      </c>
      <c r="N479">
        <f t="shared" ca="1" si="185"/>
        <v>308512</v>
      </c>
      <c r="O479">
        <f t="shared" ca="1" si="181"/>
        <v>3139.907184171785</v>
      </c>
      <c r="P479">
        <f t="shared" ca="1" si="186"/>
        <v>14140.632060274775</v>
      </c>
      <c r="Q479">
        <f t="shared" ca="1" si="182"/>
        <v>2784</v>
      </c>
      <c r="R479">
        <f t="shared" ca="1" si="187"/>
        <v>82345.96116922416</v>
      </c>
      <c r="S479">
        <f t="shared" ca="1" si="188"/>
        <v>100980.9256580215</v>
      </c>
      <c r="T479">
        <f t="shared" ca="1" si="189"/>
        <v>423633.5577182963</v>
      </c>
      <c r="U479">
        <f t="shared" ca="1" si="190"/>
        <v>88269.868353395941</v>
      </c>
      <c r="V479">
        <f t="shared" ca="1" si="191"/>
        <v>335363.68936490035</v>
      </c>
      <c r="X479" s="4">
        <f ca="1">IF(Table2[[#This Row],[Gnder]]="men",1,0)</f>
        <v>1</v>
      </c>
      <c r="Y479" s="5">
        <f ca="1">IF(Table2[[#This Row],[Gnder]]="women",1,0)</f>
        <v>0</v>
      </c>
      <c r="Z479" s="5"/>
      <c r="AA479" s="6"/>
      <c r="AB479" s="5"/>
      <c r="AC479" s="4">
        <f ca="1">IF(Table2[[#This Row],[field of work]]="teaching",1,0)</f>
        <v>1</v>
      </c>
      <c r="AD479" s="5">
        <f ca="1">IF(Table2[[#This Row],[field of work]]="health",1,0)</f>
        <v>0</v>
      </c>
      <c r="AE479" s="5">
        <f ca="1">IF(Table2[[#This Row],[field of work]]="IT",1,0)</f>
        <v>0</v>
      </c>
      <c r="AF479" s="5">
        <f ca="1">IF(Table2[[#This Row],[field of work]]="agriculture",1,0)</f>
        <v>0</v>
      </c>
      <c r="AG479" s="5">
        <f ca="1">IF(Table2[[#This Row],[field of work]]="contruction",1,0)</f>
        <v>0</v>
      </c>
      <c r="AH479" s="5">
        <f ca="1">IF(Table2[[#This Row],[field of work]]="genral work",1,0)</f>
        <v>0</v>
      </c>
      <c r="AI479" s="5"/>
      <c r="AJ479" s="5"/>
      <c r="AK479" s="5"/>
      <c r="AL479" s="5"/>
      <c r="AM479" s="5"/>
      <c r="AN479" s="6"/>
      <c r="AP479" s="16">
        <f t="shared" ca="1" si="183"/>
        <v>14140.632060274775</v>
      </c>
      <c r="AQ479" s="6"/>
      <c r="AR479" s="4">
        <f ca="1">IF(Table2[[#This Row],[Value of a person]]&gt;$AS$6,1,0)</f>
        <v>1</v>
      </c>
      <c r="AS479" s="5"/>
      <c r="AT479" s="5"/>
      <c r="AU479" s="6"/>
      <c r="AV479" s="23">
        <f ca="1">Table2[[#This Row],[Mortage left]]/Table2[[#This Row],[Value of house]]</f>
        <v>1.0177585261421873E-2</v>
      </c>
      <c r="AW479" s="5">
        <f t="shared" ca="1" si="184"/>
        <v>1</v>
      </c>
      <c r="AX479" s="5"/>
      <c r="AY479" s="5"/>
      <c r="AZ479" s="4">
        <f ca="1">IF(Table2[[#This Row],[Area ]]="Area 1",Table2[[#This Row],[income]],0)</f>
        <v>0</v>
      </c>
      <c r="BA479" s="5">
        <f ca="1">IF(Table2[[#This Row],[Area ]]="Area 2",Table2[[#This Row],[income]],0)</f>
        <v>0</v>
      </c>
      <c r="BB479" s="5">
        <f ca="1">IF(Table2[[#This Row],[Area ]]="Area 3",Table2[[#This Row],[income]],0)</f>
        <v>0</v>
      </c>
      <c r="BC479" s="5">
        <f ca="1">IF(Table2[[#This Row],[Area ]]="Area 4",Table2[[#This Row],[income]],0)</f>
        <v>0</v>
      </c>
      <c r="BD479" s="5">
        <f ca="1">IF(Table2[[#This Row],[Area ]]="Area 5",Table2[[#This Row],[income]],0)</f>
        <v>0</v>
      </c>
      <c r="BE479" s="5">
        <f ca="1">IF(Table2[[#This Row],[Area ]]="Area 6",Table2[[#This Row],[income]],0)</f>
        <v>0</v>
      </c>
      <c r="BF479" s="5">
        <f ca="1">IF(Table2[[#This Row],[Area ]]="Area 7",Table2[[#This Row],[income]],0)</f>
        <v>0</v>
      </c>
      <c r="BG479" s="5">
        <f ca="1">IF(Table2[[#This Row],[Area ]]="Area 8",Table2[[#This Row],[income]],0)</f>
        <v>0</v>
      </c>
      <c r="BH479" s="5">
        <f ca="1">IF(Table2[[#This Row],[Area ]]="Area 9",Table2[[#This Row],[income]],0)</f>
        <v>0</v>
      </c>
      <c r="BI479" s="5">
        <f ca="1">IF(Table2[[#This Row],[Area ]]="Area 10",Table2[[#This Row],[income]],0)</f>
        <v>0</v>
      </c>
      <c r="BJ479" s="5">
        <f ca="1">IF(Table2[[#This Row],[Area ]]="Area 6",Table2[[#This Row],[income]],0)</f>
        <v>0</v>
      </c>
      <c r="BK479" s="5">
        <f ca="1">IF(Table2[[#This Row],[Area ]]="Area 12",Table2[[#This Row],[income]],0)</f>
        <v>0</v>
      </c>
      <c r="BL479" s="5">
        <f ca="1">IF(Table2[[#This Row],[Area ]]="Area 13",Table2[[#This Row],[income]],0)</f>
        <v>0</v>
      </c>
      <c r="BM479" s="6">
        <f ca="1">IF(Table2[[#This Row],[Area ]]="Area 14",Table2[[#This Row],[income]],0)</f>
        <v>0</v>
      </c>
      <c r="BN479" s="4">
        <f ca="1">IF(Table2[[#This Row],[field of work]]="teaching",Table2[[#This Row],[income]],0)</f>
        <v>77128</v>
      </c>
      <c r="BO479" s="5">
        <f ca="1">IF(Table2[[#This Row],[field of work]]="health",Table2[[#This Row],[income]],0)</f>
        <v>0</v>
      </c>
      <c r="BP479" s="5">
        <f ca="1">IF(Table2[[#This Row],[field of work]]="IT",Table2[[#This Row],[income]],0)</f>
        <v>0</v>
      </c>
      <c r="BQ479" s="5">
        <f ca="1">IF(Table2[[#This Row],[field of work]]="agriculture",Table2[[#This Row],[income]],0)</f>
        <v>0</v>
      </c>
      <c r="BR479" s="5">
        <f ca="1">IF(Table2[[#This Row],[field of work]]="contruction",Table2[[#This Row],[income]],0)</f>
        <v>0</v>
      </c>
      <c r="BS479" s="6">
        <f ca="1">IF(Table2[[#This Row],[field of work]]="genral work",Table2[[#This Row],[income]],0)</f>
        <v>0</v>
      </c>
      <c r="BU479" s="4">
        <f ca="1">IF(Table2[[#This Row],[value of debts]]&gt;Table2[[#This Row],[income]],1,0)</f>
        <v>1</v>
      </c>
      <c r="BV479" s="6"/>
      <c r="BX479" s="4">
        <f ca="1">IF(Table2[[#This Row],[Net worth of person]]&gt;$BY$6,Table2[[#This Row],[age]],0)</f>
        <v>43</v>
      </c>
      <c r="BY479" s="6"/>
    </row>
    <row r="480" spans="2:77" x14ac:dyDescent="0.3">
      <c r="B480">
        <f t="shared" ca="1" si="170"/>
        <v>2</v>
      </c>
      <c r="C480" t="str">
        <f t="shared" ca="1" si="169"/>
        <v>women</v>
      </c>
      <c r="D480">
        <f t="shared" ca="1" si="171"/>
        <v>25</v>
      </c>
      <c r="E480">
        <f t="shared" ca="1" si="172"/>
        <v>2</v>
      </c>
      <c r="F480" t="str">
        <f t="shared" ca="1" si="173"/>
        <v>IT</v>
      </c>
      <c r="G480">
        <f t="shared" ca="1" si="174"/>
        <v>1</v>
      </c>
      <c r="H480">
        <f t="shared" ca="1" si="175"/>
        <v>0</v>
      </c>
      <c r="I480">
        <f t="shared" ca="1" si="176"/>
        <v>3</v>
      </c>
      <c r="J480">
        <f t="shared" ca="1" si="177"/>
        <v>3</v>
      </c>
      <c r="K480">
        <f t="shared" ca="1" si="178"/>
        <v>31556</v>
      </c>
      <c r="L480">
        <f t="shared" ca="1" si="179"/>
        <v>9</v>
      </c>
      <c r="M480" t="str">
        <f t="shared" ca="1" si="180"/>
        <v>Area 9</v>
      </c>
      <c r="N480">
        <f t="shared" ca="1" si="185"/>
        <v>94668</v>
      </c>
      <c r="O480">
        <f t="shared" ca="1" si="181"/>
        <v>87781.707846532168</v>
      </c>
      <c r="P480">
        <f t="shared" ca="1" si="186"/>
        <v>49855.128520189763</v>
      </c>
      <c r="Q480">
        <f t="shared" ca="1" si="182"/>
        <v>1042</v>
      </c>
      <c r="R480">
        <f t="shared" ca="1" si="187"/>
        <v>16438.234099086483</v>
      </c>
      <c r="S480">
        <f t="shared" ca="1" si="188"/>
        <v>41348.899183493049</v>
      </c>
      <c r="T480">
        <f t="shared" ca="1" si="189"/>
        <v>185872.0277036828</v>
      </c>
      <c r="U480">
        <f t="shared" ca="1" si="190"/>
        <v>105261.94194561866</v>
      </c>
      <c r="V480">
        <f t="shared" ca="1" si="191"/>
        <v>80610.085758064146</v>
      </c>
      <c r="X480" s="4">
        <f ca="1">IF(Table2[[#This Row],[Gnder]]="men",1,0)</f>
        <v>0</v>
      </c>
      <c r="Y480" s="5">
        <f ca="1">IF(Table2[[#This Row],[Gnder]]="women",1,0)</f>
        <v>1</v>
      </c>
      <c r="Z480" s="5"/>
      <c r="AA480" s="6"/>
      <c r="AB480" s="5"/>
      <c r="AC480" s="4">
        <f ca="1">IF(Table2[[#This Row],[field of work]]="teaching",1,0)</f>
        <v>0</v>
      </c>
      <c r="AD480" s="5">
        <f ca="1">IF(Table2[[#This Row],[field of work]]="health",1,0)</f>
        <v>0</v>
      </c>
      <c r="AE480" s="5">
        <f ca="1">IF(Table2[[#This Row],[field of work]]="IT",1,0)</f>
        <v>1</v>
      </c>
      <c r="AF480" s="5">
        <f ca="1">IF(Table2[[#This Row],[field of work]]="agriculture",1,0)</f>
        <v>0</v>
      </c>
      <c r="AG480" s="5">
        <f ca="1">IF(Table2[[#This Row],[field of work]]="contruction",1,0)</f>
        <v>0</v>
      </c>
      <c r="AH480" s="5">
        <f ca="1">IF(Table2[[#This Row],[field of work]]="genral work",1,0)</f>
        <v>0</v>
      </c>
      <c r="AI480" s="5"/>
      <c r="AJ480" s="5"/>
      <c r="AK480" s="5"/>
      <c r="AL480" s="5"/>
      <c r="AM480" s="5"/>
      <c r="AN480" s="6"/>
      <c r="AP480" s="16">
        <f t="shared" ca="1" si="183"/>
        <v>16618.376173396588</v>
      </c>
      <c r="AQ480" s="6"/>
      <c r="AR480" s="4">
        <f ca="1">IF(Table2[[#This Row],[Value of a person]]&gt;$AS$6,1,0)</f>
        <v>1</v>
      </c>
      <c r="AS480" s="5"/>
      <c r="AT480" s="5"/>
      <c r="AU480" s="6"/>
      <c r="AV480" s="23">
        <f ca="1">Table2[[#This Row],[Mortage left]]/Table2[[#This Row],[Value of house]]</f>
        <v>0.92725850178024427</v>
      </c>
      <c r="AW480" s="5">
        <f t="shared" ca="1" si="184"/>
        <v>0</v>
      </c>
      <c r="AX480" s="5"/>
      <c r="AY480" s="5"/>
      <c r="AZ480" s="4">
        <f ca="1">IF(Table2[[#This Row],[Area ]]="Area 1",Table2[[#This Row],[income]],0)</f>
        <v>0</v>
      </c>
      <c r="BA480" s="5">
        <f ca="1">IF(Table2[[#This Row],[Area ]]="Area 2",Table2[[#This Row],[income]],0)</f>
        <v>0</v>
      </c>
      <c r="BB480" s="5">
        <f ca="1">IF(Table2[[#This Row],[Area ]]="Area 3",Table2[[#This Row],[income]],0)</f>
        <v>0</v>
      </c>
      <c r="BC480" s="5">
        <f ca="1">IF(Table2[[#This Row],[Area ]]="Area 4",Table2[[#This Row],[income]],0)</f>
        <v>0</v>
      </c>
      <c r="BD480" s="5">
        <f ca="1">IF(Table2[[#This Row],[Area ]]="Area 5",Table2[[#This Row],[income]],0)</f>
        <v>0</v>
      </c>
      <c r="BE480" s="5">
        <f ca="1">IF(Table2[[#This Row],[Area ]]="Area 6",Table2[[#This Row],[income]],0)</f>
        <v>0</v>
      </c>
      <c r="BF480" s="5">
        <f ca="1">IF(Table2[[#This Row],[Area ]]="Area 7",Table2[[#This Row],[income]],0)</f>
        <v>0</v>
      </c>
      <c r="BG480" s="5">
        <f ca="1">IF(Table2[[#This Row],[Area ]]="Area 8",Table2[[#This Row],[income]],0)</f>
        <v>0</v>
      </c>
      <c r="BH480" s="5">
        <f ca="1">IF(Table2[[#This Row],[Area ]]="Area 9",Table2[[#This Row],[income]],0)</f>
        <v>31556</v>
      </c>
      <c r="BI480" s="5">
        <f ca="1">IF(Table2[[#This Row],[Area ]]="Area 10",Table2[[#This Row],[income]],0)</f>
        <v>0</v>
      </c>
      <c r="BJ480" s="5">
        <f ca="1">IF(Table2[[#This Row],[Area ]]="Area 6",Table2[[#This Row],[income]],0)</f>
        <v>0</v>
      </c>
      <c r="BK480" s="5">
        <f ca="1">IF(Table2[[#This Row],[Area ]]="Area 12",Table2[[#This Row],[income]],0)</f>
        <v>0</v>
      </c>
      <c r="BL480" s="5">
        <f ca="1">IF(Table2[[#This Row],[Area ]]="Area 13",Table2[[#This Row],[income]],0)</f>
        <v>0</v>
      </c>
      <c r="BM480" s="6">
        <f ca="1">IF(Table2[[#This Row],[Area ]]="Area 14",Table2[[#This Row],[income]],0)</f>
        <v>0</v>
      </c>
      <c r="BN480" s="4">
        <f ca="1">IF(Table2[[#This Row],[field of work]]="teaching",Table2[[#This Row],[income]],0)</f>
        <v>0</v>
      </c>
      <c r="BO480" s="5">
        <f ca="1">IF(Table2[[#This Row],[field of work]]="health",Table2[[#This Row],[income]],0)</f>
        <v>0</v>
      </c>
      <c r="BP480" s="5">
        <f ca="1">IF(Table2[[#This Row],[field of work]]="IT",Table2[[#This Row],[income]],0)</f>
        <v>31556</v>
      </c>
      <c r="BQ480" s="5">
        <f ca="1">IF(Table2[[#This Row],[field of work]]="agriculture",Table2[[#This Row],[income]],0)</f>
        <v>0</v>
      </c>
      <c r="BR480" s="5">
        <f ca="1">IF(Table2[[#This Row],[field of work]]="contruction",Table2[[#This Row],[income]],0)</f>
        <v>0</v>
      </c>
      <c r="BS480" s="6">
        <f ca="1">IF(Table2[[#This Row],[field of work]]="genral work",Table2[[#This Row],[income]],0)</f>
        <v>0</v>
      </c>
      <c r="BU480" s="4">
        <f ca="1">IF(Table2[[#This Row],[value of debts]]&gt;Table2[[#This Row],[income]],1,0)</f>
        <v>1</v>
      </c>
      <c r="BV480" s="6"/>
      <c r="BX480" s="4">
        <f ca="1">IF(Table2[[#This Row],[Net worth of person]]&gt;$BY$6,Table2[[#This Row],[age]],0)</f>
        <v>0</v>
      </c>
      <c r="BY480" s="6"/>
    </row>
    <row r="481" spans="2:77" x14ac:dyDescent="0.3">
      <c r="B481">
        <f t="shared" ca="1" si="170"/>
        <v>2</v>
      </c>
      <c r="C481" t="str">
        <f t="shared" ca="1" si="169"/>
        <v>women</v>
      </c>
      <c r="D481">
        <f t="shared" ca="1" si="171"/>
        <v>40</v>
      </c>
      <c r="E481">
        <f t="shared" ca="1" si="172"/>
        <v>6</v>
      </c>
      <c r="F481" t="str">
        <f t="shared" ca="1" si="173"/>
        <v>contruction</v>
      </c>
      <c r="G481">
        <f t="shared" ca="1" si="174"/>
        <v>3</v>
      </c>
      <c r="H481">
        <f t="shared" ca="1" si="175"/>
        <v>0</v>
      </c>
      <c r="I481">
        <f t="shared" ca="1" si="176"/>
        <v>0</v>
      </c>
      <c r="J481">
        <f t="shared" ca="1" si="177"/>
        <v>2</v>
      </c>
      <c r="K481">
        <f t="shared" ca="1" si="178"/>
        <v>41645</v>
      </c>
      <c r="L481">
        <f t="shared" ca="1" si="179"/>
        <v>6</v>
      </c>
      <c r="M481" t="str">
        <f t="shared" ca="1" si="180"/>
        <v>Area 6</v>
      </c>
      <c r="N481">
        <f t="shared" ca="1" si="185"/>
        <v>166580</v>
      </c>
      <c r="O481">
        <f t="shared" ca="1" si="181"/>
        <v>29092.765873652559</v>
      </c>
      <c r="P481">
        <f t="shared" ca="1" si="186"/>
        <v>67565.229432012755</v>
      </c>
      <c r="Q481">
        <f t="shared" ca="1" si="182"/>
        <v>36027</v>
      </c>
      <c r="R481">
        <f t="shared" ca="1" si="187"/>
        <v>59579.718809897669</v>
      </c>
      <c r="S481">
        <f t="shared" ca="1" si="188"/>
        <v>35903.522395974767</v>
      </c>
      <c r="T481">
        <f t="shared" ca="1" si="189"/>
        <v>270048.75182798755</v>
      </c>
      <c r="U481">
        <f t="shared" ca="1" si="190"/>
        <v>124699.48468355022</v>
      </c>
      <c r="V481">
        <f t="shared" ca="1" si="191"/>
        <v>145349.26714443733</v>
      </c>
      <c r="X481" s="4">
        <f ca="1">IF(Table2[[#This Row],[Gnder]]="men",1,0)</f>
        <v>0</v>
      </c>
      <c r="Y481" s="5">
        <f ca="1">IF(Table2[[#This Row],[Gnder]]="women",1,0)</f>
        <v>1</v>
      </c>
      <c r="Z481" s="5"/>
      <c r="AA481" s="6"/>
      <c r="AB481" s="5"/>
      <c r="AC481" s="4">
        <f ca="1">IF(Table2[[#This Row],[field of work]]="teaching",1,0)</f>
        <v>0</v>
      </c>
      <c r="AD481" s="5">
        <f ca="1">IF(Table2[[#This Row],[field of work]]="health",1,0)</f>
        <v>0</v>
      </c>
      <c r="AE481" s="5">
        <f ca="1">IF(Table2[[#This Row],[field of work]]="IT",1,0)</f>
        <v>0</v>
      </c>
      <c r="AF481" s="5">
        <f ca="1">IF(Table2[[#This Row],[field of work]]="agriculture",1,0)</f>
        <v>0</v>
      </c>
      <c r="AG481" s="5">
        <f ca="1">IF(Table2[[#This Row],[field of work]]="contruction",1,0)</f>
        <v>1</v>
      </c>
      <c r="AH481" s="5">
        <f ca="1">IF(Table2[[#This Row],[field of work]]="genral work",1,0)</f>
        <v>0</v>
      </c>
      <c r="AI481" s="5"/>
      <c r="AJ481" s="5"/>
      <c r="AK481" s="5"/>
      <c r="AL481" s="5"/>
      <c r="AM481" s="5"/>
      <c r="AN481" s="6"/>
      <c r="AP481" s="16">
        <f t="shared" ca="1" si="183"/>
        <v>33782.614716006377</v>
      </c>
      <c r="AQ481" s="6"/>
      <c r="AR481" s="4">
        <f ca="1">IF(Table2[[#This Row],[Value of a person]]&gt;$AS$6,1,0)</f>
        <v>1</v>
      </c>
      <c r="AS481" s="5"/>
      <c r="AT481" s="5"/>
      <c r="AU481" s="6"/>
      <c r="AV481" s="23">
        <f ca="1">Table2[[#This Row],[Mortage left]]/Table2[[#This Row],[Value of house]]</f>
        <v>0.17464741189610133</v>
      </c>
      <c r="AW481" s="5">
        <f t="shared" ca="1" si="184"/>
        <v>1</v>
      </c>
      <c r="AX481" s="5"/>
      <c r="AY481" s="5"/>
      <c r="AZ481" s="4">
        <f ca="1">IF(Table2[[#This Row],[Area ]]="Area 1",Table2[[#This Row],[income]],0)</f>
        <v>0</v>
      </c>
      <c r="BA481" s="5">
        <f ca="1">IF(Table2[[#This Row],[Area ]]="Area 2",Table2[[#This Row],[income]],0)</f>
        <v>0</v>
      </c>
      <c r="BB481" s="5">
        <f ca="1">IF(Table2[[#This Row],[Area ]]="Area 3",Table2[[#This Row],[income]],0)</f>
        <v>0</v>
      </c>
      <c r="BC481" s="5">
        <f ca="1">IF(Table2[[#This Row],[Area ]]="Area 4",Table2[[#This Row],[income]],0)</f>
        <v>0</v>
      </c>
      <c r="BD481" s="5">
        <f ca="1">IF(Table2[[#This Row],[Area ]]="Area 5",Table2[[#This Row],[income]],0)</f>
        <v>0</v>
      </c>
      <c r="BE481" s="5">
        <f ca="1">IF(Table2[[#This Row],[Area ]]="Area 6",Table2[[#This Row],[income]],0)</f>
        <v>41645</v>
      </c>
      <c r="BF481" s="5">
        <f ca="1">IF(Table2[[#This Row],[Area ]]="Area 7",Table2[[#This Row],[income]],0)</f>
        <v>0</v>
      </c>
      <c r="BG481" s="5">
        <f ca="1">IF(Table2[[#This Row],[Area ]]="Area 8",Table2[[#This Row],[income]],0)</f>
        <v>0</v>
      </c>
      <c r="BH481" s="5">
        <f ca="1">IF(Table2[[#This Row],[Area ]]="Area 9",Table2[[#This Row],[income]],0)</f>
        <v>0</v>
      </c>
      <c r="BI481" s="5">
        <f ca="1">IF(Table2[[#This Row],[Area ]]="Area 10",Table2[[#This Row],[income]],0)</f>
        <v>0</v>
      </c>
      <c r="BJ481" s="5">
        <f ca="1">IF(Table2[[#This Row],[Area ]]="Area 6",Table2[[#This Row],[income]],0)</f>
        <v>41645</v>
      </c>
      <c r="BK481" s="5">
        <f ca="1">IF(Table2[[#This Row],[Area ]]="Area 12",Table2[[#This Row],[income]],0)</f>
        <v>0</v>
      </c>
      <c r="BL481" s="5">
        <f ca="1">IF(Table2[[#This Row],[Area ]]="Area 13",Table2[[#This Row],[income]],0)</f>
        <v>0</v>
      </c>
      <c r="BM481" s="6">
        <f ca="1">IF(Table2[[#This Row],[Area ]]="Area 14",Table2[[#This Row],[income]],0)</f>
        <v>0</v>
      </c>
      <c r="BN481" s="4">
        <f ca="1">IF(Table2[[#This Row],[field of work]]="teaching",Table2[[#This Row],[income]],0)</f>
        <v>0</v>
      </c>
      <c r="BO481" s="5">
        <f ca="1">IF(Table2[[#This Row],[field of work]]="health",Table2[[#This Row],[income]],0)</f>
        <v>0</v>
      </c>
      <c r="BP481" s="5">
        <f ca="1">IF(Table2[[#This Row],[field of work]]="IT",Table2[[#This Row],[income]],0)</f>
        <v>0</v>
      </c>
      <c r="BQ481" s="5">
        <f ca="1">IF(Table2[[#This Row],[field of work]]="agriculture",Table2[[#This Row],[income]],0)</f>
        <v>0</v>
      </c>
      <c r="BR481" s="5">
        <f ca="1">IF(Table2[[#This Row],[field of work]]="contruction",Table2[[#This Row],[income]],0)</f>
        <v>41645</v>
      </c>
      <c r="BS481" s="6">
        <f ca="1">IF(Table2[[#This Row],[field of work]]="genral work",Table2[[#This Row],[income]],0)</f>
        <v>0</v>
      </c>
      <c r="BU481" s="4">
        <f ca="1">IF(Table2[[#This Row],[value of debts]]&gt;Table2[[#This Row],[income]],1,0)</f>
        <v>1</v>
      </c>
      <c r="BV481" s="6"/>
      <c r="BX481" s="4">
        <f ca="1">IF(Table2[[#This Row],[Net worth of person]]&gt;$BY$6,Table2[[#This Row],[age]],0)</f>
        <v>40</v>
      </c>
      <c r="BY481" s="6"/>
    </row>
    <row r="482" spans="2:77" x14ac:dyDescent="0.3">
      <c r="B482">
        <f t="shared" ca="1" si="170"/>
        <v>1</v>
      </c>
      <c r="C482" t="str">
        <f t="shared" ca="1" si="169"/>
        <v>men</v>
      </c>
      <c r="D482">
        <f t="shared" ca="1" si="171"/>
        <v>36</v>
      </c>
      <c r="E482">
        <f t="shared" ca="1" si="172"/>
        <v>4</v>
      </c>
      <c r="F482" t="str">
        <f t="shared" ca="1" si="173"/>
        <v>genral work</v>
      </c>
      <c r="G482">
        <f t="shared" ca="1" si="174"/>
        <v>1</v>
      </c>
      <c r="H482">
        <f t="shared" ca="1" si="175"/>
        <v>0</v>
      </c>
      <c r="I482">
        <f t="shared" ca="1" si="176"/>
        <v>2</v>
      </c>
      <c r="J482">
        <f t="shared" ca="1" si="177"/>
        <v>1</v>
      </c>
      <c r="K482">
        <f t="shared" ca="1" si="178"/>
        <v>29617</v>
      </c>
      <c r="L482">
        <f t="shared" ca="1" si="179"/>
        <v>4</v>
      </c>
      <c r="M482" t="str">
        <f t="shared" ca="1" si="180"/>
        <v>Area 4</v>
      </c>
      <c r="N482">
        <f t="shared" ca="1" si="185"/>
        <v>148085</v>
      </c>
      <c r="O482">
        <f t="shared" ca="1" si="181"/>
        <v>111574.98486378886</v>
      </c>
      <c r="P482">
        <f t="shared" ca="1" si="186"/>
        <v>19386.658951193363</v>
      </c>
      <c r="Q482">
        <f t="shared" ca="1" si="182"/>
        <v>10606</v>
      </c>
      <c r="R482">
        <f t="shared" ca="1" si="187"/>
        <v>43582.328831277075</v>
      </c>
      <c r="S482">
        <f t="shared" ca="1" si="188"/>
        <v>20620.397616506572</v>
      </c>
      <c r="T482">
        <f t="shared" ca="1" si="189"/>
        <v>188092.05656769994</v>
      </c>
      <c r="U482">
        <f t="shared" ca="1" si="190"/>
        <v>165763.31369506594</v>
      </c>
      <c r="V482">
        <f t="shared" ca="1" si="191"/>
        <v>22328.742872634</v>
      </c>
      <c r="X482" s="4">
        <f ca="1">IF(Table2[[#This Row],[Gnder]]="men",1,0)</f>
        <v>1</v>
      </c>
      <c r="Y482" s="5">
        <f ca="1">IF(Table2[[#This Row],[Gnder]]="women",1,0)</f>
        <v>0</v>
      </c>
      <c r="Z482" s="5"/>
      <c r="AA482" s="6"/>
      <c r="AB482" s="5"/>
      <c r="AC482" s="4">
        <f ca="1">IF(Table2[[#This Row],[field of work]]="teaching",1,0)</f>
        <v>0</v>
      </c>
      <c r="AD482" s="5">
        <f ca="1">IF(Table2[[#This Row],[field of work]]="health",1,0)</f>
        <v>0</v>
      </c>
      <c r="AE482" s="5">
        <f ca="1">IF(Table2[[#This Row],[field of work]]="IT",1,0)</f>
        <v>0</v>
      </c>
      <c r="AF482" s="5">
        <f ca="1">IF(Table2[[#This Row],[field of work]]="agriculture",1,0)</f>
        <v>0</v>
      </c>
      <c r="AG482" s="5">
        <f ca="1">IF(Table2[[#This Row],[field of work]]="contruction",1,0)</f>
        <v>0</v>
      </c>
      <c r="AH482" s="5">
        <f ca="1">IF(Table2[[#This Row],[field of work]]="genral work",1,0)</f>
        <v>1</v>
      </c>
      <c r="AI482" s="5"/>
      <c r="AJ482" s="5"/>
      <c r="AK482" s="5"/>
      <c r="AL482" s="5"/>
      <c r="AM482" s="5"/>
      <c r="AN482" s="6"/>
      <c r="AP482" s="16">
        <f t="shared" ca="1" si="183"/>
        <v>19386.658951193363</v>
      </c>
      <c r="AQ482" s="6"/>
      <c r="AR482" s="4">
        <f ca="1">IF(Table2[[#This Row],[Value of a person]]&gt;$AS$6,1,0)</f>
        <v>1</v>
      </c>
      <c r="AS482" s="5"/>
      <c r="AT482" s="5"/>
      <c r="AU482" s="6"/>
      <c r="AV482" s="23">
        <f ca="1">Table2[[#This Row],[Mortage left]]/Table2[[#This Row],[Value of house]]</f>
        <v>0.75345230687638087</v>
      </c>
      <c r="AW482" s="5">
        <f t="shared" ca="1" si="184"/>
        <v>0</v>
      </c>
      <c r="AX482" s="5"/>
      <c r="AY482" s="5"/>
      <c r="AZ482" s="4">
        <f ca="1">IF(Table2[[#This Row],[Area ]]="Area 1",Table2[[#This Row],[income]],0)</f>
        <v>0</v>
      </c>
      <c r="BA482" s="5">
        <f ca="1">IF(Table2[[#This Row],[Area ]]="Area 2",Table2[[#This Row],[income]],0)</f>
        <v>0</v>
      </c>
      <c r="BB482" s="5">
        <f ca="1">IF(Table2[[#This Row],[Area ]]="Area 3",Table2[[#This Row],[income]],0)</f>
        <v>0</v>
      </c>
      <c r="BC482" s="5">
        <f ca="1">IF(Table2[[#This Row],[Area ]]="Area 4",Table2[[#This Row],[income]],0)</f>
        <v>29617</v>
      </c>
      <c r="BD482" s="5">
        <f ca="1">IF(Table2[[#This Row],[Area ]]="Area 5",Table2[[#This Row],[income]],0)</f>
        <v>0</v>
      </c>
      <c r="BE482" s="5">
        <f ca="1">IF(Table2[[#This Row],[Area ]]="Area 6",Table2[[#This Row],[income]],0)</f>
        <v>0</v>
      </c>
      <c r="BF482" s="5">
        <f ca="1">IF(Table2[[#This Row],[Area ]]="Area 7",Table2[[#This Row],[income]],0)</f>
        <v>0</v>
      </c>
      <c r="BG482" s="5">
        <f ca="1">IF(Table2[[#This Row],[Area ]]="Area 8",Table2[[#This Row],[income]],0)</f>
        <v>0</v>
      </c>
      <c r="BH482" s="5">
        <f ca="1">IF(Table2[[#This Row],[Area ]]="Area 9",Table2[[#This Row],[income]],0)</f>
        <v>0</v>
      </c>
      <c r="BI482" s="5">
        <f ca="1">IF(Table2[[#This Row],[Area ]]="Area 10",Table2[[#This Row],[income]],0)</f>
        <v>0</v>
      </c>
      <c r="BJ482" s="5">
        <f ca="1">IF(Table2[[#This Row],[Area ]]="Area 6",Table2[[#This Row],[income]],0)</f>
        <v>0</v>
      </c>
      <c r="BK482" s="5">
        <f ca="1">IF(Table2[[#This Row],[Area ]]="Area 12",Table2[[#This Row],[income]],0)</f>
        <v>0</v>
      </c>
      <c r="BL482" s="5">
        <f ca="1">IF(Table2[[#This Row],[Area ]]="Area 13",Table2[[#This Row],[income]],0)</f>
        <v>0</v>
      </c>
      <c r="BM482" s="6">
        <f ca="1">IF(Table2[[#This Row],[Area ]]="Area 14",Table2[[#This Row],[income]],0)</f>
        <v>0</v>
      </c>
      <c r="BN482" s="4">
        <f ca="1">IF(Table2[[#This Row],[field of work]]="teaching",Table2[[#This Row],[income]],0)</f>
        <v>0</v>
      </c>
      <c r="BO482" s="5">
        <f ca="1">IF(Table2[[#This Row],[field of work]]="health",Table2[[#This Row],[income]],0)</f>
        <v>0</v>
      </c>
      <c r="BP482" s="5">
        <f ca="1">IF(Table2[[#This Row],[field of work]]="IT",Table2[[#This Row],[income]],0)</f>
        <v>0</v>
      </c>
      <c r="BQ482" s="5">
        <f ca="1">IF(Table2[[#This Row],[field of work]]="agriculture",Table2[[#This Row],[income]],0)</f>
        <v>0</v>
      </c>
      <c r="BR482" s="5">
        <f ca="1">IF(Table2[[#This Row],[field of work]]="contruction",Table2[[#This Row],[income]],0)</f>
        <v>0</v>
      </c>
      <c r="BS482" s="6">
        <f ca="1">IF(Table2[[#This Row],[field of work]]="genral work",Table2[[#This Row],[income]],0)</f>
        <v>29617</v>
      </c>
      <c r="BU482" s="4">
        <f ca="1">IF(Table2[[#This Row],[value of debts]]&gt;Table2[[#This Row],[income]],1,0)</f>
        <v>1</v>
      </c>
      <c r="BV482" s="6"/>
      <c r="BX482" s="4">
        <f ca="1">IF(Table2[[#This Row],[Net worth of person]]&gt;$BY$6,Table2[[#This Row],[age]],0)</f>
        <v>0</v>
      </c>
      <c r="BY482" s="6"/>
    </row>
    <row r="483" spans="2:77" x14ac:dyDescent="0.3">
      <c r="B483">
        <f t="shared" ca="1" si="170"/>
        <v>2</v>
      </c>
      <c r="C483" t="str">
        <f t="shared" ca="1" si="169"/>
        <v>women</v>
      </c>
      <c r="D483">
        <f t="shared" ca="1" si="171"/>
        <v>31</v>
      </c>
      <c r="E483">
        <f t="shared" ca="1" si="172"/>
        <v>6</v>
      </c>
      <c r="F483" t="str">
        <f t="shared" ca="1" si="173"/>
        <v>contruction</v>
      </c>
      <c r="G483">
        <f t="shared" ca="1" si="174"/>
        <v>2</v>
      </c>
      <c r="H483">
        <f t="shared" ca="1" si="175"/>
        <v>0</v>
      </c>
      <c r="I483">
        <f t="shared" ca="1" si="176"/>
        <v>2</v>
      </c>
      <c r="J483">
        <f t="shared" ca="1" si="177"/>
        <v>1</v>
      </c>
      <c r="K483">
        <f t="shared" ca="1" si="178"/>
        <v>52326</v>
      </c>
      <c r="L483">
        <f t="shared" ca="1" si="179"/>
        <v>5</v>
      </c>
      <c r="M483" t="str">
        <f t="shared" ca="1" si="180"/>
        <v>Area 5</v>
      </c>
      <c r="N483">
        <f t="shared" ca="1" si="185"/>
        <v>261630</v>
      </c>
      <c r="O483">
        <f t="shared" ca="1" si="181"/>
        <v>171717.85907267954</v>
      </c>
      <c r="P483">
        <f t="shared" ca="1" si="186"/>
        <v>21041.157524884969</v>
      </c>
      <c r="Q483">
        <f t="shared" ca="1" si="182"/>
        <v>20187</v>
      </c>
      <c r="R483">
        <f t="shared" ca="1" si="187"/>
        <v>31410.874999526335</v>
      </c>
      <c r="S483">
        <f t="shared" ca="1" si="188"/>
        <v>62488.418307315325</v>
      </c>
      <c r="T483">
        <f t="shared" ca="1" si="189"/>
        <v>345159.57583220029</v>
      </c>
      <c r="U483">
        <f t="shared" ca="1" si="190"/>
        <v>223315.73407220587</v>
      </c>
      <c r="V483">
        <f t="shared" ca="1" si="191"/>
        <v>121843.84175999442</v>
      </c>
      <c r="X483" s="4">
        <f ca="1">IF(Table2[[#This Row],[Gnder]]="men",1,0)</f>
        <v>0</v>
      </c>
      <c r="Y483" s="5">
        <f ca="1">IF(Table2[[#This Row],[Gnder]]="women",1,0)</f>
        <v>1</v>
      </c>
      <c r="Z483" s="5"/>
      <c r="AA483" s="6"/>
      <c r="AB483" s="5"/>
      <c r="AC483" s="4">
        <f ca="1">IF(Table2[[#This Row],[field of work]]="teaching",1,0)</f>
        <v>0</v>
      </c>
      <c r="AD483" s="5">
        <f ca="1">IF(Table2[[#This Row],[field of work]]="health",1,0)</f>
        <v>0</v>
      </c>
      <c r="AE483" s="5">
        <f ca="1">IF(Table2[[#This Row],[field of work]]="IT",1,0)</f>
        <v>0</v>
      </c>
      <c r="AF483" s="5">
        <f ca="1">IF(Table2[[#This Row],[field of work]]="agriculture",1,0)</f>
        <v>0</v>
      </c>
      <c r="AG483" s="5">
        <f ca="1">IF(Table2[[#This Row],[field of work]]="contruction",1,0)</f>
        <v>1</v>
      </c>
      <c r="AH483" s="5">
        <f ca="1">IF(Table2[[#This Row],[field of work]]="genral work",1,0)</f>
        <v>0</v>
      </c>
      <c r="AI483" s="5"/>
      <c r="AJ483" s="5"/>
      <c r="AK483" s="5"/>
      <c r="AL483" s="5"/>
      <c r="AM483" s="5"/>
      <c r="AN483" s="6"/>
      <c r="AP483" s="16">
        <f t="shared" ca="1" si="183"/>
        <v>21041.157524884969</v>
      </c>
      <c r="AQ483" s="6"/>
      <c r="AR483" s="4">
        <f ca="1">IF(Table2[[#This Row],[Value of a person]]&gt;$AS$6,1,0)</f>
        <v>1</v>
      </c>
      <c r="AS483" s="5"/>
      <c r="AT483" s="5"/>
      <c r="AU483" s="6"/>
      <c r="AV483" s="23">
        <f ca="1">Table2[[#This Row],[Mortage left]]/Table2[[#This Row],[Value of house]]</f>
        <v>0.65633856619149</v>
      </c>
      <c r="AW483" s="5">
        <f t="shared" ca="1" si="184"/>
        <v>0</v>
      </c>
      <c r="AX483" s="5"/>
      <c r="AY483" s="5"/>
      <c r="AZ483" s="4">
        <f ca="1">IF(Table2[[#This Row],[Area ]]="Area 1",Table2[[#This Row],[income]],0)</f>
        <v>0</v>
      </c>
      <c r="BA483" s="5">
        <f ca="1">IF(Table2[[#This Row],[Area ]]="Area 2",Table2[[#This Row],[income]],0)</f>
        <v>0</v>
      </c>
      <c r="BB483" s="5">
        <f ca="1">IF(Table2[[#This Row],[Area ]]="Area 3",Table2[[#This Row],[income]],0)</f>
        <v>0</v>
      </c>
      <c r="BC483" s="5">
        <f ca="1">IF(Table2[[#This Row],[Area ]]="Area 4",Table2[[#This Row],[income]],0)</f>
        <v>0</v>
      </c>
      <c r="BD483" s="5">
        <f ca="1">IF(Table2[[#This Row],[Area ]]="Area 5",Table2[[#This Row],[income]],0)</f>
        <v>52326</v>
      </c>
      <c r="BE483" s="5">
        <f ca="1">IF(Table2[[#This Row],[Area ]]="Area 6",Table2[[#This Row],[income]],0)</f>
        <v>0</v>
      </c>
      <c r="BF483" s="5">
        <f ca="1">IF(Table2[[#This Row],[Area ]]="Area 7",Table2[[#This Row],[income]],0)</f>
        <v>0</v>
      </c>
      <c r="BG483" s="5">
        <f ca="1">IF(Table2[[#This Row],[Area ]]="Area 8",Table2[[#This Row],[income]],0)</f>
        <v>0</v>
      </c>
      <c r="BH483" s="5">
        <f ca="1">IF(Table2[[#This Row],[Area ]]="Area 9",Table2[[#This Row],[income]],0)</f>
        <v>0</v>
      </c>
      <c r="BI483" s="5">
        <f ca="1">IF(Table2[[#This Row],[Area ]]="Area 10",Table2[[#This Row],[income]],0)</f>
        <v>0</v>
      </c>
      <c r="BJ483" s="5">
        <f ca="1">IF(Table2[[#This Row],[Area ]]="Area 6",Table2[[#This Row],[income]],0)</f>
        <v>0</v>
      </c>
      <c r="BK483" s="5">
        <f ca="1">IF(Table2[[#This Row],[Area ]]="Area 12",Table2[[#This Row],[income]],0)</f>
        <v>0</v>
      </c>
      <c r="BL483" s="5">
        <f ca="1">IF(Table2[[#This Row],[Area ]]="Area 13",Table2[[#This Row],[income]],0)</f>
        <v>0</v>
      </c>
      <c r="BM483" s="6">
        <f ca="1">IF(Table2[[#This Row],[Area ]]="Area 14",Table2[[#This Row],[income]],0)</f>
        <v>0</v>
      </c>
      <c r="BN483" s="4">
        <f ca="1">IF(Table2[[#This Row],[field of work]]="teaching",Table2[[#This Row],[income]],0)</f>
        <v>0</v>
      </c>
      <c r="BO483" s="5">
        <f ca="1">IF(Table2[[#This Row],[field of work]]="health",Table2[[#This Row],[income]],0)</f>
        <v>0</v>
      </c>
      <c r="BP483" s="5">
        <f ca="1">IF(Table2[[#This Row],[field of work]]="IT",Table2[[#This Row],[income]],0)</f>
        <v>0</v>
      </c>
      <c r="BQ483" s="5">
        <f ca="1">IF(Table2[[#This Row],[field of work]]="agriculture",Table2[[#This Row],[income]],0)</f>
        <v>0</v>
      </c>
      <c r="BR483" s="5">
        <f ca="1">IF(Table2[[#This Row],[field of work]]="contruction",Table2[[#This Row],[income]],0)</f>
        <v>52326</v>
      </c>
      <c r="BS483" s="6">
        <f ca="1">IF(Table2[[#This Row],[field of work]]="genral work",Table2[[#This Row],[income]],0)</f>
        <v>0</v>
      </c>
      <c r="BU483" s="4">
        <f ca="1">IF(Table2[[#This Row],[value of debts]]&gt;Table2[[#This Row],[income]],1,0)</f>
        <v>1</v>
      </c>
      <c r="BV483" s="6"/>
      <c r="BX483" s="4">
        <f ca="1">IF(Table2[[#This Row],[Net worth of person]]&gt;$BY$6,Table2[[#This Row],[age]],0)</f>
        <v>31</v>
      </c>
      <c r="BY483" s="6"/>
    </row>
    <row r="484" spans="2:77" x14ac:dyDescent="0.3">
      <c r="B484">
        <f t="shared" ca="1" si="170"/>
        <v>2</v>
      </c>
      <c r="C484" t="str">
        <f t="shared" ca="1" si="169"/>
        <v>women</v>
      </c>
      <c r="D484">
        <f t="shared" ca="1" si="171"/>
        <v>37</v>
      </c>
      <c r="E484">
        <f t="shared" ca="1" si="172"/>
        <v>1</v>
      </c>
      <c r="F484" t="str">
        <f t="shared" ca="1" si="173"/>
        <v>health</v>
      </c>
      <c r="G484">
        <f t="shared" ca="1" si="174"/>
        <v>4</v>
      </c>
      <c r="H484">
        <f t="shared" ca="1" si="175"/>
        <v>0</v>
      </c>
      <c r="I484">
        <f t="shared" ca="1" si="176"/>
        <v>2</v>
      </c>
      <c r="J484">
        <f t="shared" ca="1" si="177"/>
        <v>1</v>
      </c>
      <c r="K484">
        <f t="shared" ca="1" si="178"/>
        <v>42577</v>
      </c>
      <c r="L484">
        <f t="shared" ca="1" si="179"/>
        <v>14</v>
      </c>
      <c r="M484" t="str">
        <f t="shared" ca="1" si="180"/>
        <v>Area 14</v>
      </c>
      <c r="N484">
        <f t="shared" ca="1" si="185"/>
        <v>255462</v>
      </c>
      <c r="O484">
        <f t="shared" ca="1" si="181"/>
        <v>82230.207104486908</v>
      </c>
      <c r="P484">
        <f t="shared" ca="1" si="186"/>
        <v>1824.3798220974029</v>
      </c>
      <c r="Q484">
        <f t="shared" ca="1" si="182"/>
        <v>1708</v>
      </c>
      <c r="R484">
        <f t="shared" ca="1" si="187"/>
        <v>25969.078315920109</v>
      </c>
      <c r="S484">
        <f t="shared" ca="1" si="188"/>
        <v>63068.673099640495</v>
      </c>
      <c r="T484">
        <f t="shared" ca="1" si="189"/>
        <v>320355.05292173789</v>
      </c>
      <c r="U484">
        <f t="shared" ca="1" si="190"/>
        <v>109907.28542040702</v>
      </c>
      <c r="V484">
        <f t="shared" ca="1" si="191"/>
        <v>210447.76750133088</v>
      </c>
      <c r="X484" s="4">
        <f ca="1">IF(Table2[[#This Row],[Gnder]]="men",1,0)</f>
        <v>0</v>
      </c>
      <c r="Y484" s="5">
        <f ca="1">IF(Table2[[#This Row],[Gnder]]="women",1,0)</f>
        <v>1</v>
      </c>
      <c r="Z484" s="5"/>
      <c r="AA484" s="6"/>
      <c r="AB484" s="5"/>
      <c r="AC484" s="4">
        <f ca="1">IF(Table2[[#This Row],[field of work]]="teaching",1,0)</f>
        <v>0</v>
      </c>
      <c r="AD484" s="5">
        <f ca="1">IF(Table2[[#This Row],[field of work]]="health",1,0)</f>
        <v>1</v>
      </c>
      <c r="AE484" s="5">
        <f ca="1">IF(Table2[[#This Row],[field of work]]="IT",1,0)</f>
        <v>0</v>
      </c>
      <c r="AF484" s="5">
        <f ca="1">IF(Table2[[#This Row],[field of work]]="agriculture",1,0)</f>
        <v>0</v>
      </c>
      <c r="AG484" s="5">
        <f ca="1">IF(Table2[[#This Row],[field of work]]="contruction",1,0)</f>
        <v>0</v>
      </c>
      <c r="AH484" s="5">
        <f ca="1">IF(Table2[[#This Row],[field of work]]="genral work",1,0)</f>
        <v>0</v>
      </c>
      <c r="AI484" s="5"/>
      <c r="AJ484" s="5"/>
      <c r="AK484" s="5"/>
      <c r="AL484" s="5"/>
      <c r="AM484" s="5"/>
      <c r="AN484" s="6"/>
      <c r="AP484" s="16">
        <f t="shared" ca="1" si="183"/>
        <v>1824.3798220974029</v>
      </c>
      <c r="AQ484" s="6"/>
      <c r="AR484" s="4">
        <f ca="1">IF(Table2[[#This Row],[Value of a person]]&gt;$AS$6,1,0)</f>
        <v>1</v>
      </c>
      <c r="AS484" s="5"/>
      <c r="AT484" s="5"/>
      <c r="AU484" s="6"/>
      <c r="AV484" s="23">
        <f ca="1">Table2[[#This Row],[Mortage left]]/Table2[[#This Row],[Value of house]]</f>
        <v>0.32188821470311402</v>
      </c>
      <c r="AW484" s="5">
        <f t="shared" ca="1" si="184"/>
        <v>0</v>
      </c>
      <c r="AX484" s="5"/>
      <c r="AY484" s="5"/>
      <c r="AZ484" s="4">
        <f ca="1">IF(Table2[[#This Row],[Area ]]="Area 1",Table2[[#This Row],[income]],0)</f>
        <v>0</v>
      </c>
      <c r="BA484" s="5">
        <f ca="1">IF(Table2[[#This Row],[Area ]]="Area 2",Table2[[#This Row],[income]],0)</f>
        <v>0</v>
      </c>
      <c r="BB484" s="5">
        <f ca="1">IF(Table2[[#This Row],[Area ]]="Area 3",Table2[[#This Row],[income]],0)</f>
        <v>0</v>
      </c>
      <c r="BC484" s="5">
        <f ca="1">IF(Table2[[#This Row],[Area ]]="Area 4",Table2[[#This Row],[income]],0)</f>
        <v>0</v>
      </c>
      <c r="BD484" s="5">
        <f ca="1">IF(Table2[[#This Row],[Area ]]="Area 5",Table2[[#This Row],[income]],0)</f>
        <v>0</v>
      </c>
      <c r="BE484" s="5">
        <f ca="1">IF(Table2[[#This Row],[Area ]]="Area 6",Table2[[#This Row],[income]],0)</f>
        <v>0</v>
      </c>
      <c r="BF484" s="5">
        <f ca="1">IF(Table2[[#This Row],[Area ]]="Area 7",Table2[[#This Row],[income]],0)</f>
        <v>0</v>
      </c>
      <c r="BG484" s="5">
        <f ca="1">IF(Table2[[#This Row],[Area ]]="Area 8",Table2[[#This Row],[income]],0)</f>
        <v>0</v>
      </c>
      <c r="BH484" s="5">
        <f ca="1">IF(Table2[[#This Row],[Area ]]="Area 9",Table2[[#This Row],[income]],0)</f>
        <v>0</v>
      </c>
      <c r="BI484" s="5">
        <f ca="1">IF(Table2[[#This Row],[Area ]]="Area 10",Table2[[#This Row],[income]],0)</f>
        <v>0</v>
      </c>
      <c r="BJ484" s="5">
        <f ca="1">IF(Table2[[#This Row],[Area ]]="Area 6",Table2[[#This Row],[income]],0)</f>
        <v>0</v>
      </c>
      <c r="BK484" s="5">
        <f ca="1">IF(Table2[[#This Row],[Area ]]="Area 12",Table2[[#This Row],[income]],0)</f>
        <v>0</v>
      </c>
      <c r="BL484" s="5">
        <f ca="1">IF(Table2[[#This Row],[Area ]]="Area 13",Table2[[#This Row],[income]],0)</f>
        <v>0</v>
      </c>
      <c r="BM484" s="6">
        <f ca="1">IF(Table2[[#This Row],[Area ]]="Area 14",Table2[[#This Row],[income]],0)</f>
        <v>42577</v>
      </c>
      <c r="BN484" s="4">
        <f ca="1">IF(Table2[[#This Row],[field of work]]="teaching",Table2[[#This Row],[income]],0)</f>
        <v>0</v>
      </c>
      <c r="BO484" s="5">
        <f ca="1">IF(Table2[[#This Row],[field of work]]="health",Table2[[#This Row],[income]],0)</f>
        <v>42577</v>
      </c>
      <c r="BP484" s="5">
        <f ca="1">IF(Table2[[#This Row],[field of work]]="IT",Table2[[#This Row],[income]],0)</f>
        <v>0</v>
      </c>
      <c r="BQ484" s="5">
        <f ca="1">IF(Table2[[#This Row],[field of work]]="agriculture",Table2[[#This Row],[income]],0)</f>
        <v>0</v>
      </c>
      <c r="BR484" s="5">
        <f ca="1">IF(Table2[[#This Row],[field of work]]="contruction",Table2[[#This Row],[income]],0)</f>
        <v>0</v>
      </c>
      <c r="BS484" s="6">
        <f ca="1">IF(Table2[[#This Row],[field of work]]="genral work",Table2[[#This Row],[income]],0)</f>
        <v>0</v>
      </c>
      <c r="BU484" s="4">
        <f ca="1">IF(Table2[[#This Row],[value of debts]]&gt;Table2[[#This Row],[income]],1,0)</f>
        <v>1</v>
      </c>
      <c r="BV484" s="6"/>
      <c r="BX484" s="4">
        <f ca="1">IF(Table2[[#This Row],[Net worth of person]]&gt;$BY$6,Table2[[#This Row],[age]],0)</f>
        <v>37</v>
      </c>
      <c r="BY484" s="6"/>
    </row>
    <row r="485" spans="2:77" x14ac:dyDescent="0.3">
      <c r="B485">
        <f t="shared" ca="1" si="170"/>
        <v>2</v>
      </c>
      <c r="C485" t="str">
        <f t="shared" ca="1" si="169"/>
        <v>women</v>
      </c>
      <c r="D485">
        <f t="shared" ca="1" si="171"/>
        <v>25</v>
      </c>
      <c r="E485">
        <f t="shared" ca="1" si="172"/>
        <v>4</v>
      </c>
      <c r="F485" t="str">
        <f t="shared" ca="1" si="173"/>
        <v>genral work</v>
      </c>
      <c r="G485">
        <f t="shared" ca="1" si="174"/>
        <v>4</v>
      </c>
      <c r="H485">
        <f t="shared" ca="1" si="175"/>
        <v>0</v>
      </c>
      <c r="I485">
        <f t="shared" ca="1" si="176"/>
        <v>2</v>
      </c>
      <c r="J485">
        <f t="shared" ca="1" si="177"/>
        <v>2</v>
      </c>
      <c r="K485">
        <f t="shared" ca="1" si="178"/>
        <v>85075</v>
      </c>
      <c r="L485">
        <f t="shared" ca="1" si="179"/>
        <v>7</v>
      </c>
      <c r="M485" t="str">
        <f t="shared" ca="1" si="180"/>
        <v>Area 7</v>
      </c>
      <c r="N485">
        <f t="shared" ca="1" si="185"/>
        <v>255225</v>
      </c>
      <c r="O485">
        <f t="shared" ca="1" si="181"/>
        <v>185936.37462251511</v>
      </c>
      <c r="P485">
        <f t="shared" ca="1" si="186"/>
        <v>100492.83291280549</v>
      </c>
      <c r="Q485">
        <f t="shared" ca="1" si="182"/>
        <v>64366</v>
      </c>
      <c r="R485">
        <f t="shared" ca="1" si="187"/>
        <v>135427.66720774464</v>
      </c>
      <c r="S485">
        <f t="shared" ca="1" si="188"/>
        <v>105125.33741458846</v>
      </c>
      <c r="T485">
        <f t="shared" ca="1" si="189"/>
        <v>460843.17032739392</v>
      </c>
      <c r="U485">
        <f t="shared" ca="1" si="190"/>
        <v>385730.04183025972</v>
      </c>
      <c r="V485">
        <f t="shared" ca="1" si="191"/>
        <v>75113.128497134196</v>
      </c>
      <c r="X485" s="4">
        <f ca="1">IF(Table2[[#This Row],[Gnder]]="men",1,0)</f>
        <v>0</v>
      </c>
      <c r="Y485" s="5">
        <f ca="1">IF(Table2[[#This Row],[Gnder]]="women",1,0)</f>
        <v>1</v>
      </c>
      <c r="Z485" s="5"/>
      <c r="AA485" s="6"/>
      <c r="AB485" s="5"/>
      <c r="AC485" s="4">
        <f ca="1">IF(Table2[[#This Row],[field of work]]="teaching",1,0)</f>
        <v>0</v>
      </c>
      <c r="AD485" s="5">
        <f ca="1">IF(Table2[[#This Row],[field of work]]="health",1,0)</f>
        <v>0</v>
      </c>
      <c r="AE485" s="5">
        <f ca="1">IF(Table2[[#This Row],[field of work]]="IT",1,0)</f>
        <v>0</v>
      </c>
      <c r="AF485" s="5">
        <f ca="1">IF(Table2[[#This Row],[field of work]]="agriculture",1,0)</f>
        <v>0</v>
      </c>
      <c r="AG485" s="5">
        <f ca="1">IF(Table2[[#This Row],[field of work]]="contruction",1,0)</f>
        <v>0</v>
      </c>
      <c r="AH485" s="5">
        <f ca="1">IF(Table2[[#This Row],[field of work]]="genral work",1,0)</f>
        <v>1</v>
      </c>
      <c r="AI485" s="5"/>
      <c r="AJ485" s="5"/>
      <c r="AK485" s="5"/>
      <c r="AL485" s="5"/>
      <c r="AM485" s="5"/>
      <c r="AN485" s="6"/>
      <c r="AP485" s="16">
        <f t="shared" ca="1" si="183"/>
        <v>50246.416456402745</v>
      </c>
      <c r="AQ485" s="6"/>
      <c r="AR485" s="4">
        <f ca="1">IF(Table2[[#This Row],[Value of a person]]&gt;$AS$6,1,0)</f>
        <v>1</v>
      </c>
      <c r="AS485" s="5"/>
      <c r="AT485" s="5"/>
      <c r="AU485" s="6"/>
      <c r="AV485" s="23">
        <f ca="1">Table2[[#This Row],[Mortage left]]/Table2[[#This Row],[Value of house]]</f>
        <v>0.72851944214914333</v>
      </c>
      <c r="AW485" s="5">
        <f t="shared" ca="1" si="184"/>
        <v>0</v>
      </c>
      <c r="AX485" s="5"/>
      <c r="AY485" s="5"/>
      <c r="AZ485" s="4">
        <f ca="1">IF(Table2[[#This Row],[Area ]]="Area 1",Table2[[#This Row],[income]],0)</f>
        <v>0</v>
      </c>
      <c r="BA485" s="5">
        <f ca="1">IF(Table2[[#This Row],[Area ]]="Area 2",Table2[[#This Row],[income]],0)</f>
        <v>0</v>
      </c>
      <c r="BB485" s="5">
        <f ca="1">IF(Table2[[#This Row],[Area ]]="Area 3",Table2[[#This Row],[income]],0)</f>
        <v>0</v>
      </c>
      <c r="BC485" s="5">
        <f ca="1">IF(Table2[[#This Row],[Area ]]="Area 4",Table2[[#This Row],[income]],0)</f>
        <v>0</v>
      </c>
      <c r="BD485" s="5">
        <f ca="1">IF(Table2[[#This Row],[Area ]]="Area 5",Table2[[#This Row],[income]],0)</f>
        <v>0</v>
      </c>
      <c r="BE485" s="5">
        <f ca="1">IF(Table2[[#This Row],[Area ]]="Area 6",Table2[[#This Row],[income]],0)</f>
        <v>0</v>
      </c>
      <c r="BF485" s="5">
        <f ca="1">IF(Table2[[#This Row],[Area ]]="Area 7",Table2[[#This Row],[income]],0)</f>
        <v>85075</v>
      </c>
      <c r="BG485" s="5">
        <f ca="1">IF(Table2[[#This Row],[Area ]]="Area 8",Table2[[#This Row],[income]],0)</f>
        <v>0</v>
      </c>
      <c r="BH485" s="5">
        <f ca="1">IF(Table2[[#This Row],[Area ]]="Area 9",Table2[[#This Row],[income]],0)</f>
        <v>0</v>
      </c>
      <c r="BI485" s="5">
        <f ca="1">IF(Table2[[#This Row],[Area ]]="Area 10",Table2[[#This Row],[income]],0)</f>
        <v>0</v>
      </c>
      <c r="BJ485" s="5">
        <f ca="1">IF(Table2[[#This Row],[Area ]]="Area 6",Table2[[#This Row],[income]],0)</f>
        <v>0</v>
      </c>
      <c r="BK485" s="5">
        <f ca="1">IF(Table2[[#This Row],[Area ]]="Area 12",Table2[[#This Row],[income]],0)</f>
        <v>0</v>
      </c>
      <c r="BL485" s="5">
        <f ca="1">IF(Table2[[#This Row],[Area ]]="Area 13",Table2[[#This Row],[income]],0)</f>
        <v>0</v>
      </c>
      <c r="BM485" s="6">
        <f ca="1">IF(Table2[[#This Row],[Area ]]="Area 14",Table2[[#This Row],[income]],0)</f>
        <v>0</v>
      </c>
      <c r="BN485" s="4">
        <f ca="1">IF(Table2[[#This Row],[field of work]]="teaching",Table2[[#This Row],[income]],0)</f>
        <v>0</v>
      </c>
      <c r="BO485" s="5">
        <f ca="1">IF(Table2[[#This Row],[field of work]]="health",Table2[[#This Row],[income]],0)</f>
        <v>0</v>
      </c>
      <c r="BP485" s="5">
        <f ca="1">IF(Table2[[#This Row],[field of work]]="IT",Table2[[#This Row],[income]],0)</f>
        <v>0</v>
      </c>
      <c r="BQ485" s="5">
        <f ca="1">IF(Table2[[#This Row],[field of work]]="agriculture",Table2[[#This Row],[income]],0)</f>
        <v>0</v>
      </c>
      <c r="BR485" s="5">
        <f ca="1">IF(Table2[[#This Row],[field of work]]="contruction",Table2[[#This Row],[income]],0)</f>
        <v>0</v>
      </c>
      <c r="BS485" s="6">
        <f ca="1">IF(Table2[[#This Row],[field of work]]="genral work",Table2[[#This Row],[income]],0)</f>
        <v>85075</v>
      </c>
      <c r="BU485" s="4">
        <f ca="1">IF(Table2[[#This Row],[value of debts]]&gt;Table2[[#This Row],[income]],1,0)</f>
        <v>1</v>
      </c>
      <c r="BV485" s="6"/>
      <c r="BX485" s="4">
        <f ca="1">IF(Table2[[#This Row],[Net worth of person]]&gt;$BY$6,Table2[[#This Row],[age]],0)</f>
        <v>0</v>
      </c>
      <c r="BY485" s="6"/>
    </row>
    <row r="486" spans="2:77" x14ac:dyDescent="0.3">
      <c r="B486">
        <f t="shared" ca="1" si="170"/>
        <v>2</v>
      </c>
      <c r="C486" t="str">
        <f t="shared" ca="1" si="169"/>
        <v>women</v>
      </c>
      <c r="D486">
        <f t="shared" ca="1" si="171"/>
        <v>42</v>
      </c>
      <c r="E486">
        <f t="shared" ca="1" si="172"/>
        <v>4</v>
      </c>
      <c r="F486" t="str">
        <f t="shared" ca="1" si="173"/>
        <v>genral work</v>
      </c>
      <c r="G486">
        <f t="shared" ca="1" si="174"/>
        <v>2</v>
      </c>
      <c r="H486">
        <f t="shared" ca="1" si="175"/>
        <v>0</v>
      </c>
      <c r="I486">
        <f t="shared" ca="1" si="176"/>
        <v>3</v>
      </c>
      <c r="J486">
        <f t="shared" ca="1" si="177"/>
        <v>3</v>
      </c>
      <c r="K486">
        <f t="shared" ca="1" si="178"/>
        <v>28463</v>
      </c>
      <c r="L486">
        <f t="shared" ca="1" si="179"/>
        <v>5</v>
      </c>
      <c r="M486" t="str">
        <f t="shared" ca="1" si="180"/>
        <v>Area 5</v>
      </c>
      <c r="N486">
        <f t="shared" ca="1" si="185"/>
        <v>170778</v>
      </c>
      <c r="O486">
        <f t="shared" ca="1" si="181"/>
        <v>149441.02400714433</v>
      </c>
      <c r="P486">
        <f t="shared" ca="1" si="186"/>
        <v>25052.442004722296</v>
      </c>
      <c r="Q486">
        <f t="shared" ca="1" si="182"/>
        <v>19312</v>
      </c>
      <c r="R486">
        <f t="shared" ca="1" si="187"/>
        <v>35365.959898312445</v>
      </c>
      <c r="S486">
        <f t="shared" ca="1" si="188"/>
        <v>20590.237895424063</v>
      </c>
      <c r="T486">
        <f t="shared" ca="1" si="189"/>
        <v>216420.67990014638</v>
      </c>
      <c r="U486">
        <f t="shared" ca="1" si="190"/>
        <v>204118.98390545679</v>
      </c>
      <c r="V486">
        <f t="shared" ca="1" si="191"/>
        <v>12301.695994689595</v>
      </c>
      <c r="X486" s="4">
        <f ca="1">IF(Table2[[#This Row],[Gnder]]="men",1,0)</f>
        <v>0</v>
      </c>
      <c r="Y486" s="5">
        <f ca="1">IF(Table2[[#This Row],[Gnder]]="women",1,0)</f>
        <v>1</v>
      </c>
      <c r="Z486" s="5"/>
      <c r="AA486" s="6"/>
      <c r="AB486" s="5"/>
      <c r="AC486" s="4">
        <f ca="1">IF(Table2[[#This Row],[field of work]]="teaching",1,0)</f>
        <v>0</v>
      </c>
      <c r="AD486" s="5">
        <f ca="1">IF(Table2[[#This Row],[field of work]]="health",1,0)</f>
        <v>0</v>
      </c>
      <c r="AE486" s="5">
        <f ca="1">IF(Table2[[#This Row],[field of work]]="IT",1,0)</f>
        <v>0</v>
      </c>
      <c r="AF486" s="5">
        <f ca="1">IF(Table2[[#This Row],[field of work]]="agriculture",1,0)</f>
        <v>0</v>
      </c>
      <c r="AG486" s="5">
        <f ca="1">IF(Table2[[#This Row],[field of work]]="contruction",1,0)</f>
        <v>0</v>
      </c>
      <c r="AH486" s="5">
        <f ca="1">IF(Table2[[#This Row],[field of work]]="genral work",1,0)</f>
        <v>1</v>
      </c>
      <c r="AI486" s="5"/>
      <c r="AJ486" s="5"/>
      <c r="AK486" s="5"/>
      <c r="AL486" s="5"/>
      <c r="AM486" s="5"/>
      <c r="AN486" s="6"/>
      <c r="AP486" s="16">
        <f t="shared" ca="1" si="183"/>
        <v>8350.8140015740992</v>
      </c>
      <c r="AQ486" s="6"/>
      <c r="AR486" s="4">
        <f ca="1">IF(Table2[[#This Row],[Value of a person]]&gt;$AS$6,1,0)</f>
        <v>1</v>
      </c>
      <c r="AS486" s="5"/>
      <c r="AT486" s="5"/>
      <c r="AU486" s="6"/>
      <c r="AV486" s="23">
        <f ca="1">Table2[[#This Row],[Mortage left]]/Table2[[#This Row],[Value of house]]</f>
        <v>0.87506016001560105</v>
      </c>
      <c r="AW486" s="5">
        <f t="shared" ca="1" si="184"/>
        <v>0</v>
      </c>
      <c r="AX486" s="5"/>
      <c r="AY486" s="5"/>
      <c r="AZ486" s="4">
        <f ca="1">IF(Table2[[#This Row],[Area ]]="Area 1",Table2[[#This Row],[income]],0)</f>
        <v>0</v>
      </c>
      <c r="BA486" s="5">
        <f ca="1">IF(Table2[[#This Row],[Area ]]="Area 2",Table2[[#This Row],[income]],0)</f>
        <v>0</v>
      </c>
      <c r="BB486" s="5">
        <f ca="1">IF(Table2[[#This Row],[Area ]]="Area 3",Table2[[#This Row],[income]],0)</f>
        <v>0</v>
      </c>
      <c r="BC486" s="5">
        <f ca="1">IF(Table2[[#This Row],[Area ]]="Area 4",Table2[[#This Row],[income]],0)</f>
        <v>0</v>
      </c>
      <c r="BD486" s="5">
        <f ca="1">IF(Table2[[#This Row],[Area ]]="Area 5",Table2[[#This Row],[income]],0)</f>
        <v>28463</v>
      </c>
      <c r="BE486" s="5">
        <f ca="1">IF(Table2[[#This Row],[Area ]]="Area 6",Table2[[#This Row],[income]],0)</f>
        <v>0</v>
      </c>
      <c r="BF486" s="5">
        <f ca="1">IF(Table2[[#This Row],[Area ]]="Area 7",Table2[[#This Row],[income]],0)</f>
        <v>0</v>
      </c>
      <c r="BG486" s="5">
        <f ca="1">IF(Table2[[#This Row],[Area ]]="Area 8",Table2[[#This Row],[income]],0)</f>
        <v>0</v>
      </c>
      <c r="BH486" s="5">
        <f ca="1">IF(Table2[[#This Row],[Area ]]="Area 9",Table2[[#This Row],[income]],0)</f>
        <v>0</v>
      </c>
      <c r="BI486" s="5">
        <f ca="1">IF(Table2[[#This Row],[Area ]]="Area 10",Table2[[#This Row],[income]],0)</f>
        <v>0</v>
      </c>
      <c r="BJ486" s="5">
        <f ca="1">IF(Table2[[#This Row],[Area ]]="Area 6",Table2[[#This Row],[income]],0)</f>
        <v>0</v>
      </c>
      <c r="BK486" s="5">
        <f ca="1">IF(Table2[[#This Row],[Area ]]="Area 12",Table2[[#This Row],[income]],0)</f>
        <v>0</v>
      </c>
      <c r="BL486" s="5">
        <f ca="1">IF(Table2[[#This Row],[Area ]]="Area 13",Table2[[#This Row],[income]],0)</f>
        <v>0</v>
      </c>
      <c r="BM486" s="6">
        <f ca="1">IF(Table2[[#This Row],[Area ]]="Area 14",Table2[[#This Row],[income]],0)</f>
        <v>0</v>
      </c>
      <c r="BN486" s="4">
        <f ca="1">IF(Table2[[#This Row],[field of work]]="teaching",Table2[[#This Row],[income]],0)</f>
        <v>0</v>
      </c>
      <c r="BO486" s="5">
        <f ca="1">IF(Table2[[#This Row],[field of work]]="health",Table2[[#This Row],[income]],0)</f>
        <v>0</v>
      </c>
      <c r="BP486" s="5">
        <f ca="1">IF(Table2[[#This Row],[field of work]]="IT",Table2[[#This Row],[income]],0)</f>
        <v>0</v>
      </c>
      <c r="BQ486" s="5">
        <f ca="1">IF(Table2[[#This Row],[field of work]]="agriculture",Table2[[#This Row],[income]],0)</f>
        <v>0</v>
      </c>
      <c r="BR486" s="5">
        <f ca="1">IF(Table2[[#This Row],[field of work]]="contruction",Table2[[#This Row],[income]],0)</f>
        <v>0</v>
      </c>
      <c r="BS486" s="6">
        <f ca="1">IF(Table2[[#This Row],[field of work]]="genral work",Table2[[#This Row],[income]],0)</f>
        <v>28463</v>
      </c>
      <c r="BU486" s="4">
        <f ca="1">IF(Table2[[#This Row],[value of debts]]&gt;Table2[[#This Row],[income]],1,0)</f>
        <v>1</v>
      </c>
      <c r="BV486" s="6"/>
      <c r="BX486" s="4">
        <f ca="1">IF(Table2[[#This Row],[Net worth of person]]&gt;$BY$6,Table2[[#This Row],[age]],0)</f>
        <v>0</v>
      </c>
      <c r="BY486" s="6"/>
    </row>
    <row r="487" spans="2:77" x14ac:dyDescent="0.3">
      <c r="B487">
        <f t="shared" ca="1" si="170"/>
        <v>1</v>
      </c>
      <c r="C487" t="str">
        <f t="shared" ca="1" si="169"/>
        <v>men</v>
      </c>
      <c r="D487">
        <f t="shared" ca="1" si="171"/>
        <v>40</v>
      </c>
      <c r="E487">
        <f t="shared" ca="1" si="172"/>
        <v>5</v>
      </c>
      <c r="F487" t="str">
        <f t="shared" ca="1" si="173"/>
        <v>agriculture</v>
      </c>
      <c r="G487">
        <f t="shared" ca="1" si="174"/>
        <v>2</v>
      </c>
      <c r="H487">
        <f t="shared" ca="1" si="175"/>
        <v>0</v>
      </c>
      <c r="I487">
        <f t="shared" ca="1" si="176"/>
        <v>0</v>
      </c>
      <c r="J487">
        <f t="shared" ca="1" si="177"/>
        <v>2</v>
      </c>
      <c r="K487">
        <f t="shared" ca="1" si="178"/>
        <v>65054</v>
      </c>
      <c r="L487">
        <f t="shared" ca="1" si="179"/>
        <v>2</v>
      </c>
      <c r="M487" t="str">
        <f t="shared" ca="1" si="180"/>
        <v>Area 2</v>
      </c>
      <c r="N487">
        <f t="shared" ca="1" si="185"/>
        <v>325270</v>
      </c>
      <c r="O487">
        <f t="shared" ca="1" si="181"/>
        <v>238645.65205502676</v>
      </c>
      <c r="P487">
        <f t="shared" ca="1" si="186"/>
        <v>125744.61876363304</v>
      </c>
      <c r="Q487">
        <f t="shared" ca="1" si="182"/>
        <v>109814</v>
      </c>
      <c r="R487">
        <f t="shared" ca="1" si="187"/>
        <v>87305.455803978199</v>
      </c>
      <c r="S487">
        <f t="shared" ca="1" si="188"/>
        <v>34262.129709710673</v>
      </c>
      <c r="T487">
        <f t="shared" ca="1" si="189"/>
        <v>485276.74847334373</v>
      </c>
      <c r="U487">
        <f t="shared" ca="1" si="190"/>
        <v>435765.10785900493</v>
      </c>
      <c r="V487">
        <f t="shared" ca="1" si="191"/>
        <v>49511.640614338801</v>
      </c>
      <c r="X487" s="4">
        <f ca="1">IF(Table2[[#This Row],[Gnder]]="men",1,0)</f>
        <v>1</v>
      </c>
      <c r="Y487" s="5">
        <f ca="1">IF(Table2[[#This Row],[Gnder]]="women",1,0)</f>
        <v>0</v>
      </c>
      <c r="Z487" s="5"/>
      <c r="AA487" s="6"/>
      <c r="AB487" s="5"/>
      <c r="AC487" s="4">
        <f ca="1">IF(Table2[[#This Row],[field of work]]="teaching",1,0)</f>
        <v>0</v>
      </c>
      <c r="AD487" s="5">
        <f ca="1">IF(Table2[[#This Row],[field of work]]="health",1,0)</f>
        <v>0</v>
      </c>
      <c r="AE487" s="5">
        <f ca="1">IF(Table2[[#This Row],[field of work]]="IT",1,0)</f>
        <v>0</v>
      </c>
      <c r="AF487" s="5">
        <f ca="1">IF(Table2[[#This Row],[field of work]]="agriculture",1,0)</f>
        <v>1</v>
      </c>
      <c r="AG487" s="5">
        <f ca="1">IF(Table2[[#This Row],[field of work]]="contruction",1,0)</f>
        <v>0</v>
      </c>
      <c r="AH487" s="5">
        <f ca="1">IF(Table2[[#This Row],[field of work]]="genral work",1,0)</f>
        <v>0</v>
      </c>
      <c r="AI487" s="5"/>
      <c r="AJ487" s="5"/>
      <c r="AK487" s="5"/>
      <c r="AL487" s="5"/>
      <c r="AM487" s="5"/>
      <c r="AN487" s="6"/>
      <c r="AP487" s="16">
        <f t="shared" ca="1" si="183"/>
        <v>62872.309381816522</v>
      </c>
      <c r="AQ487" s="6"/>
      <c r="AR487" s="4">
        <f ca="1">IF(Table2[[#This Row],[Value of a person]]&gt;$AS$6,1,0)</f>
        <v>1</v>
      </c>
      <c r="AS487" s="5"/>
      <c r="AT487" s="5"/>
      <c r="AU487" s="6"/>
      <c r="AV487" s="23">
        <f ca="1">Table2[[#This Row],[Mortage left]]/Table2[[#This Row],[Value of house]]</f>
        <v>0.7336847912658</v>
      </c>
      <c r="AW487" s="5">
        <f t="shared" ca="1" si="184"/>
        <v>0</v>
      </c>
      <c r="AX487" s="5"/>
      <c r="AY487" s="5"/>
      <c r="AZ487" s="4">
        <f ca="1">IF(Table2[[#This Row],[Area ]]="Area 1",Table2[[#This Row],[income]],0)</f>
        <v>0</v>
      </c>
      <c r="BA487" s="5">
        <f ca="1">IF(Table2[[#This Row],[Area ]]="Area 2",Table2[[#This Row],[income]],0)</f>
        <v>65054</v>
      </c>
      <c r="BB487" s="5">
        <f ca="1">IF(Table2[[#This Row],[Area ]]="Area 3",Table2[[#This Row],[income]],0)</f>
        <v>0</v>
      </c>
      <c r="BC487" s="5">
        <f ca="1">IF(Table2[[#This Row],[Area ]]="Area 4",Table2[[#This Row],[income]],0)</f>
        <v>0</v>
      </c>
      <c r="BD487" s="5">
        <f ca="1">IF(Table2[[#This Row],[Area ]]="Area 5",Table2[[#This Row],[income]],0)</f>
        <v>0</v>
      </c>
      <c r="BE487" s="5">
        <f ca="1">IF(Table2[[#This Row],[Area ]]="Area 6",Table2[[#This Row],[income]],0)</f>
        <v>0</v>
      </c>
      <c r="BF487" s="5">
        <f ca="1">IF(Table2[[#This Row],[Area ]]="Area 7",Table2[[#This Row],[income]],0)</f>
        <v>0</v>
      </c>
      <c r="BG487" s="5">
        <f ca="1">IF(Table2[[#This Row],[Area ]]="Area 8",Table2[[#This Row],[income]],0)</f>
        <v>0</v>
      </c>
      <c r="BH487" s="5">
        <f ca="1">IF(Table2[[#This Row],[Area ]]="Area 9",Table2[[#This Row],[income]],0)</f>
        <v>0</v>
      </c>
      <c r="BI487" s="5">
        <f ca="1">IF(Table2[[#This Row],[Area ]]="Area 10",Table2[[#This Row],[income]],0)</f>
        <v>0</v>
      </c>
      <c r="BJ487" s="5">
        <f ca="1">IF(Table2[[#This Row],[Area ]]="Area 6",Table2[[#This Row],[income]],0)</f>
        <v>0</v>
      </c>
      <c r="BK487" s="5">
        <f ca="1">IF(Table2[[#This Row],[Area ]]="Area 12",Table2[[#This Row],[income]],0)</f>
        <v>0</v>
      </c>
      <c r="BL487" s="5">
        <f ca="1">IF(Table2[[#This Row],[Area ]]="Area 13",Table2[[#This Row],[income]],0)</f>
        <v>0</v>
      </c>
      <c r="BM487" s="6">
        <f ca="1">IF(Table2[[#This Row],[Area ]]="Area 14",Table2[[#This Row],[income]],0)</f>
        <v>0</v>
      </c>
      <c r="BN487" s="4">
        <f ca="1">IF(Table2[[#This Row],[field of work]]="teaching",Table2[[#This Row],[income]],0)</f>
        <v>0</v>
      </c>
      <c r="BO487" s="5">
        <f ca="1">IF(Table2[[#This Row],[field of work]]="health",Table2[[#This Row],[income]],0)</f>
        <v>0</v>
      </c>
      <c r="BP487" s="5">
        <f ca="1">IF(Table2[[#This Row],[field of work]]="IT",Table2[[#This Row],[income]],0)</f>
        <v>0</v>
      </c>
      <c r="BQ487" s="5">
        <f ca="1">IF(Table2[[#This Row],[field of work]]="agriculture",Table2[[#This Row],[income]],0)</f>
        <v>65054</v>
      </c>
      <c r="BR487" s="5">
        <f ca="1">IF(Table2[[#This Row],[field of work]]="contruction",Table2[[#This Row],[income]],0)</f>
        <v>0</v>
      </c>
      <c r="BS487" s="6">
        <f ca="1">IF(Table2[[#This Row],[field of work]]="genral work",Table2[[#This Row],[income]],0)</f>
        <v>0</v>
      </c>
      <c r="BU487" s="4">
        <f ca="1">IF(Table2[[#This Row],[value of debts]]&gt;Table2[[#This Row],[income]],1,0)</f>
        <v>1</v>
      </c>
      <c r="BV487" s="6"/>
      <c r="BX487" s="4">
        <f ca="1">IF(Table2[[#This Row],[Net worth of person]]&gt;$BY$6,Table2[[#This Row],[age]],0)</f>
        <v>0</v>
      </c>
      <c r="BY487" s="6"/>
    </row>
    <row r="488" spans="2:77" x14ac:dyDescent="0.3">
      <c r="B488">
        <f t="shared" ca="1" si="170"/>
        <v>1</v>
      </c>
      <c r="C488" t="str">
        <f t="shared" ca="1" si="169"/>
        <v>men</v>
      </c>
      <c r="D488">
        <f t="shared" ca="1" si="171"/>
        <v>45</v>
      </c>
      <c r="E488">
        <f t="shared" ca="1" si="172"/>
        <v>4</v>
      </c>
      <c r="F488" t="str">
        <f t="shared" ca="1" si="173"/>
        <v>genral work</v>
      </c>
      <c r="G488">
        <f t="shared" ca="1" si="174"/>
        <v>5</v>
      </c>
      <c r="H488">
        <f t="shared" ca="1" si="175"/>
        <v>0</v>
      </c>
      <c r="I488">
        <f t="shared" ca="1" si="176"/>
        <v>2</v>
      </c>
      <c r="J488">
        <f t="shared" ca="1" si="177"/>
        <v>1</v>
      </c>
      <c r="K488">
        <f t="shared" ca="1" si="178"/>
        <v>57202</v>
      </c>
      <c r="L488">
        <f t="shared" ca="1" si="179"/>
        <v>4</v>
      </c>
      <c r="M488" t="str">
        <f t="shared" ca="1" si="180"/>
        <v>Area 4</v>
      </c>
      <c r="N488">
        <f t="shared" ca="1" si="185"/>
        <v>171606</v>
      </c>
      <c r="O488">
        <f t="shared" ca="1" si="181"/>
        <v>138049.70368205963</v>
      </c>
      <c r="P488">
        <f t="shared" ca="1" si="186"/>
        <v>44945.201616063401</v>
      </c>
      <c r="Q488">
        <f t="shared" ca="1" si="182"/>
        <v>6742</v>
      </c>
      <c r="R488">
        <f t="shared" ca="1" si="187"/>
        <v>62568.071407751828</v>
      </c>
      <c r="S488">
        <f t="shared" ca="1" si="188"/>
        <v>36127.240440541631</v>
      </c>
      <c r="T488">
        <f t="shared" ca="1" si="189"/>
        <v>252678.44205660501</v>
      </c>
      <c r="U488">
        <f t="shared" ca="1" si="190"/>
        <v>207359.77508981145</v>
      </c>
      <c r="V488">
        <f t="shared" ca="1" si="191"/>
        <v>45318.666966793564</v>
      </c>
      <c r="X488" s="4">
        <f ca="1">IF(Table2[[#This Row],[Gnder]]="men",1,0)</f>
        <v>1</v>
      </c>
      <c r="Y488" s="5">
        <f ca="1">IF(Table2[[#This Row],[Gnder]]="women",1,0)</f>
        <v>0</v>
      </c>
      <c r="Z488" s="5"/>
      <c r="AA488" s="6"/>
      <c r="AB488" s="5"/>
      <c r="AC488" s="4">
        <f ca="1">IF(Table2[[#This Row],[field of work]]="teaching",1,0)</f>
        <v>0</v>
      </c>
      <c r="AD488" s="5">
        <f ca="1">IF(Table2[[#This Row],[field of work]]="health",1,0)</f>
        <v>0</v>
      </c>
      <c r="AE488" s="5">
        <f ca="1">IF(Table2[[#This Row],[field of work]]="IT",1,0)</f>
        <v>0</v>
      </c>
      <c r="AF488" s="5">
        <f ca="1">IF(Table2[[#This Row],[field of work]]="agriculture",1,0)</f>
        <v>0</v>
      </c>
      <c r="AG488" s="5">
        <f ca="1">IF(Table2[[#This Row],[field of work]]="contruction",1,0)</f>
        <v>0</v>
      </c>
      <c r="AH488" s="5">
        <f ca="1">IF(Table2[[#This Row],[field of work]]="genral work",1,0)</f>
        <v>1</v>
      </c>
      <c r="AI488" s="5"/>
      <c r="AJ488" s="5"/>
      <c r="AK488" s="5"/>
      <c r="AL488" s="5"/>
      <c r="AM488" s="5"/>
      <c r="AN488" s="6"/>
      <c r="AP488" s="16">
        <f t="shared" ca="1" si="183"/>
        <v>44945.201616063401</v>
      </c>
      <c r="AQ488" s="6"/>
      <c r="AR488" s="4">
        <f ca="1">IF(Table2[[#This Row],[Value of a person]]&gt;$AS$6,1,0)</f>
        <v>1</v>
      </c>
      <c r="AS488" s="5"/>
      <c r="AT488" s="5"/>
      <c r="AU488" s="6"/>
      <c r="AV488" s="23">
        <f ca="1">Table2[[#This Row],[Mortage left]]/Table2[[#This Row],[Value of house]]</f>
        <v>0.80445732481416521</v>
      </c>
      <c r="AW488" s="5">
        <f t="shared" ca="1" si="184"/>
        <v>0</v>
      </c>
      <c r="AX488" s="5"/>
      <c r="AY488" s="5"/>
      <c r="AZ488" s="4">
        <f ca="1">IF(Table2[[#This Row],[Area ]]="Area 1",Table2[[#This Row],[income]],0)</f>
        <v>0</v>
      </c>
      <c r="BA488" s="5">
        <f ca="1">IF(Table2[[#This Row],[Area ]]="Area 2",Table2[[#This Row],[income]],0)</f>
        <v>0</v>
      </c>
      <c r="BB488" s="5">
        <f ca="1">IF(Table2[[#This Row],[Area ]]="Area 3",Table2[[#This Row],[income]],0)</f>
        <v>0</v>
      </c>
      <c r="BC488" s="5">
        <f ca="1">IF(Table2[[#This Row],[Area ]]="Area 4",Table2[[#This Row],[income]],0)</f>
        <v>57202</v>
      </c>
      <c r="BD488" s="5">
        <f ca="1">IF(Table2[[#This Row],[Area ]]="Area 5",Table2[[#This Row],[income]],0)</f>
        <v>0</v>
      </c>
      <c r="BE488" s="5">
        <f ca="1">IF(Table2[[#This Row],[Area ]]="Area 6",Table2[[#This Row],[income]],0)</f>
        <v>0</v>
      </c>
      <c r="BF488" s="5">
        <f ca="1">IF(Table2[[#This Row],[Area ]]="Area 7",Table2[[#This Row],[income]],0)</f>
        <v>0</v>
      </c>
      <c r="BG488" s="5">
        <f ca="1">IF(Table2[[#This Row],[Area ]]="Area 8",Table2[[#This Row],[income]],0)</f>
        <v>0</v>
      </c>
      <c r="BH488" s="5">
        <f ca="1">IF(Table2[[#This Row],[Area ]]="Area 9",Table2[[#This Row],[income]],0)</f>
        <v>0</v>
      </c>
      <c r="BI488" s="5">
        <f ca="1">IF(Table2[[#This Row],[Area ]]="Area 10",Table2[[#This Row],[income]],0)</f>
        <v>0</v>
      </c>
      <c r="BJ488" s="5">
        <f ca="1">IF(Table2[[#This Row],[Area ]]="Area 6",Table2[[#This Row],[income]],0)</f>
        <v>0</v>
      </c>
      <c r="BK488" s="5">
        <f ca="1">IF(Table2[[#This Row],[Area ]]="Area 12",Table2[[#This Row],[income]],0)</f>
        <v>0</v>
      </c>
      <c r="BL488" s="5">
        <f ca="1">IF(Table2[[#This Row],[Area ]]="Area 13",Table2[[#This Row],[income]],0)</f>
        <v>0</v>
      </c>
      <c r="BM488" s="6">
        <f ca="1">IF(Table2[[#This Row],[Area ]]="Area 14",Table2[[#This Row],[income]],0)</f>
        <v>0</v>
      </c>
      <c r="BN488" s="4">
        <f ca="1">IF(Table2[[#This Row],[field of work]]="teaching",Table2[[#This Row],[income]],0)</f>
        <v>0</v>
      </c>
      <c r="BO488" s="5">
        <f ca="1">IF(Table2[[#This Row],[field of work]]="health",Table2[[#This Row],[income]],0)</f>
        <v>0</v>
      </c>
      <c r="BP488" s="5">
        <f ca="1">IF(Table2[[#This Row],[field of work]]="IT",Table2[[#This Row],[income]],0)</f>
        <v>0</v>
      </c>
      <c r="BQ488" s="5">
        <f ca="1">IF(Table2[[#This Row],[field of work]]="agriculture",Table2[[#This Row],[income]],0)</f>
        <v>0</v>
      </c>
      <c r="BR488" s="5">
        <f ca="1">IF(Table2[[#This Row],[field of work]]="contruction",Table2[[#This Row],[income]],0)</f>
        <v>0</v>
      </c>
      <c r="BS488" s="6">
        <f ca="1">IF(Table2[[#This Row],[field of work]]="genral work",Table2[[#This Row],[income]],0)</f>
        <v>57202</v>
      </c>
      <c r="BU488" s="4">
        <f ca="1">IF(Table2[[#This Row],[value of debts]]&gt;Table2[[#This Row],[income]],1,0)</f>
        <v>1</v>
      </c>
      <c r="BV488" s="6"/>
      <c r="BX488" s="4">
        <f ca="1">IF(Table2[[#This Row],[Net worth of person]]&gt;$BY$6,Table2[[#This Row],[age]],0)</f>
        <v>0</v>
      </c>
      <c r="BY488" s="6"/>
    </row>
    <row r="489" spans="2:77" x14ac:dyDescent="0.3">
      <c r="B489">
        <f t="shared" ca="1" si="170"/>
        <v>2</v>
      </c>
      <c r="C489" t="str">
        <f t="shared" ca="1" si="169"/>
        <v>women</v>
      </c>
      <c r="D489">
        <f t="shared" ca="1" si="171"/>
        <v>27</v>
      </c>
      <c r="E489">
        <f t="shared" ca="1" si="172"/>
        <v>6</v>
      </c>
      <c r="F489" t="str">
        <f t="shared" ca="1" si="173"/>
        <v>contruction</v>
      </c>
      <c r="G489">
        <f t="shared" ca="1" si="174"/>
        <v>4</v>
      </c>
      <c r="H489">
        <f t="shared" ca="1" si="175"/>
        <v>0</v>
      </c>
      <c r="I489">
        <f t="shared" ca="1" si="176"/>
        <v>0</v>
      </c>
      <c r="J489">
        <f t="shared" ca="1" si="177"/>
        <v>3</v>
      </c>
      <c r="K489">
        <f t="shared" ca="1" si="178"/>
        <v>57401</v>
      </c>
      <c r="L489">
        <f t="shared" ca="1" si="179"/>
        <v>9</v>
      </c>
      <c r="M489" t="str">
        <f t="shared" ca="1" si="180"/>
        <v>Area 9</v>
      </c>
      <c r="N489">
        <f t="shared" ca="1" si="185"/>
        <v>344406</v>
      </c>
      <c r="O489">
        <f t="shared" ca="1" si="181"/>
        <v>212932.88604093285</v>
      </c>
      <c r="P489">
        <f t="shared" ca="1" si="186"/>
        <v>33448.715171134121</v>
      </c>
      <c r="Q489">
        <f t="shared" ca="1" si="182"/>
        <v>32969</v>
      </c>
      <c r="R489">
        <f t="shared" ca="1" si="187"/>
        <v>60970.306742641755</v>
      </c>
      <c r="S489">
        <f t="shared" ca="1" si="188"/>
        <v>6031.7316983444725</v>
      </c>
      <c r="T489">
        <f t="shared" ca="1" si="189"/>
        <v>383886.44686947856</v>
      </c>
      <c r="U489">
        <f t="shared" ca="1" si="190"/>
        <v>306872.19278357457</v>
      </c>
      <c r="V489">
        <f t="shared" ca="1" si="191"/>
        <v>77014.254085903987</v>
      </c>
      <c r="X489" s="4">
        <f ca="1">IF(Table2[[#This Row],[Gnder]]="men",1,0)</f>
        <v>0</v>
      </c>
      <c r="Y489" s="5">
        <f ca="1">IF(Table2[[#This Row],[Gnder]]="women",1,0)</f>
        <v>1</v>
      </c>
      <c r="Z489" s="5"/>
      <c r="AA489" s="6"/>
      <c r="AB489" s="5"/>
      <c r="AC489" s="4">
        <f ca="1">IF(Table2[[#This Row],[field of work]]="teaching",1,0)</f>
        <v>0</v>
      </c>
      <c r="AD489" s="5">
        <f ca="1">IF(Table2[[#This Row],[field of work]]="health",1,0)</f>
        <v>0</v>
      </c>
      <c r="AE489" s="5">
        <f ca="1">IF(Table2[[#This Row],[field of work]]="IT",1,0)</f>
        <v>0</v>
      </c>
      <c r="AF489" s="5">
        <f ca="1">IF(Table2[[#This Row],[field of work]]="agriculture",1,0)</f>
        <v>0</v>
      </c>
      <c r="AG489" s="5">
        <f ca="1">IF(Table2[[#This Row],[field of work]]="contruction",1,0)</f>
        <v>1</v>
      </c>
      <c r="AH489" s="5">
        <f ca="1">IF(Table2[[#This Row],[field of work]]="genral work",1,0)</f>
        <v>0</v>
      </c>
      <c r="AI489" s="5"/>
      <c r="AJ489" s="5"/>
      <c r="AK489" s="5"/>
      <c r="AL489" s="5"/>
      <c r="AM489" s="5"/>
      <c r="AN489" s="6"/>
      <c r="AP489" s="16">
        <f t="shared" ca="1" si="183"/>
        <v>11149.571723711373</v>
      </c>
      <c r="AQ489" s="6"/>
      <c r="AR489" s="4">
        <f ca="1">IF(Table2[[#This Row],[Value of a person]]&gt;$AS$6,1,0)</f>
        <v>1</v>
      </c>
      <c r="AS489" s="5"/>
      <c r="AT489" s="5"/>
      <c r="AU489" s="6"/>
      <c r="AV489" s="23">
        <f ca="1">Table2[[#This Row],[Mortage left]]/Table2[[#This Row],[Value of house]]</f>
        <v>0.61826125572996071</v>
      </c>
      <c r="AW489" s="5">
        <f t="shared" ca="1" si="184"/>
        <v>0</v>
      </c>
      <c r="AX489" s="5"/>
      <c r="AY489" s="5"/>
      <c r="AZ489" s="4">
        <f ca="1">IF(Table2[[#This Row],[Area ]]="Area 1",Table2[[#This Row],[income]],0)</f>
        <v>0</v>
      </c>
      <c r="BA489" s="5">
        <f ca="1">IF(Table2[[#This Row],[Area ]]="Area 2",Table2[[#This Row],[income]],0)</f>
        <v>0</v>
      </c>
      <c r="BB489" s="5">
        <f ca="1">IF(Table2[[#This Row],[Area ]]="Area 3",Table2[[#This Row],[income]],0)</f>
        <v>0</v>
      </c>
      <c r="BC489" s="5">
        <f ca="1">IF(Table2[[#This Row],[Area ]]="Area 4",Table2[[#This Row],[income]],0)</f>
        <v>0</v>
      </c>
      <c r="BD489" s="5">
        <f ca="1">IF(Table2[[#This Row],[Area ]]="Area 5",Table2[[#This Row],[income]],0)</f>
        <v>0</v>
      </c>
      <c r="BE489" s="5">
        <f ca="1">IF(Table2[[#This Row],[Area ]]="Area 6",Table2[[#This Row],[income]],0)</f>
        <v>0</v>
      </c>
      <c r="BF489" s="5">
        <f ca="1">IF(Table2[[#This Row],[Area ]]="Area 7",Table2[[#This Row],[income]],0)</f>
        <v>0</v>
      </c>
      <c r="BG489" s="5">
        <f ca="1">IF(Table2[[#This Row],[Area ]]="Area 8",Table2[[#This Row],[income]],0)</f>
        <v>0</v>
      </c>
      <c r="BH489" s="5">
        <f ca="1">IF(Table2[[#This Row],[Area ]]="Area 9",Table2[[#This Row],[income]],0)</f>
        <v>57401</v>
      </c>
      <c r="BI489" s="5">
        <f ca="1">IF(Table2[[#This Row],[Area ]]="Area 10",Table2[[#This Row],[income]],0)</f>
        <v>0</v>
      </c>
      <c r="BJ489" s="5">
        <f ca="1">IF(Table2[[#This Row],[Area ]]="Area 6",Table2[[#This Row],[income]],0)</f>
        <v>0</v>
      </c>
      <c r="BK489" s="5">
        <f ca="1">IF(Table2[[#This Row],[Area ]]="Area 12",Table2[[#This Row],[income]],0)</f>
        <v>0</v>
      </c>
      <c r="BL489" s="5">
        <f ca="1">IF(Table2[[#This Row],[Area ]]="Area 13",Table2[[#This Row],[income]],0)</f>
        <v>0</v>
      </c>
      <c r="BM489" s="6">
        <f ca="1">IF(Table2[[#This Row],[Area ]]="Area 14",Table2[[#This Row],[income]],0)</f>
        <v>0</v>
      </c>
      <c r="BN489" s="4">
        <f ca="1">IF(Table2[[#This Row],[field of work]]="teaching",Table2[[#This Row],[income]],0)</f>
        <v>0</v>
      </c>
      <c r="BO489" s="5">
        <f ca="1">IF(Table2[[#This Row],[field of work]]="health",Table2[[#This Row],[income]],0)</f>
        <v>0</v>
      </c>
      <c r="BP489" s="5">
        <f ca="1">IF(Table2[[#This Row],[field of work]]="IT",Table2[[#This Row],[income]],0)</f>
        <v>0</v>
      </c>
      <c r="BQ489" s="5">
        <f ca="1">IF(Table2[[#This Row],[field of work]]="agriculture",Table2[[#This Row],[income]],0)</f>
        <v>0</v>
      </c>
      <c r="BR489" s="5">
        <f ca="1">IF(Table2[[#This Row],[field of work]]="contruction",Table2[[#This Row],[income]],0)</f>
        <v>57401</v>
      </c>
      <c r="BS489" s="6">
        <f ca="1">IF(Table2[[#This Row],[field of work]]="genral work",Table2[[#This Row],[income]],0)</f>
        <v>0</v>
      </c>
      <c r="BU489" s="4">
        <f ca="1">IF(Table2[[#This Row],[value of debts]]&gt;Table2[[#This Row],[income]],1,0)</f>
        <v>1</v>
      </c>
      <c r="BV489" s="6"/>
      <c r="BX489" s="4">
        <f ca="1">IF(Table2[[#This Row],[Net worth of person]]&gt;$BY$6,Table2[[#This Row],[age]],0)</f>
        <v>0</v>
      </c>
      <c r="BY489" s="6"/>
    </row>
    <row r="490" spans="2:77" x14ac:dyDescent="0.3">
      <c r="B490">
        <f t="shared" ca="1" si="170"/>
        <v>1</v>
      </c>
      <c r="C490" t="str">
        <f t="shared" ca="1" si="169"/>
        <v>men</v>
      </c>
      <c r="D490">
        <f t="shared" ca="1" si="171"/>
        <v>32</v>
      </c>
      <c r="E490">
        <f t="shared" ca="1" si="172"/>
        <v>1</v>
      </c>
      <c r="F490" t="str">
        <f t="shared" ca="1" si="173"/>
        <v>health</v>
      </c>
      <c r="G490">
        <f t="shared" ca="1" si="174"/>
        <v>1</v>
      </c>
      <c r="H490">
        <f t="shared" ca="1" si="175"/>
        <v>0</v>
      </c>
      <c r="I490">
        <f t="shared" ca="1" si="176"/>
        <v>0</v>
      </c>
      <c r="J490">
        <f t="shared" ca="1" si="177"/>
        <v>1</v>
      </c>
      <c r="K490">
        <f t="shared" ca="1" si="178"/>
        <v>25262</v>
      </c>
      <c r="L490">
        <f t="shared" ca="1" si="179"/>
        <v>7</v>
      </c>
      <c r="M490" t="str">
        <f t="shared" ca="1" si="180"/>
        <v>Area 7</v>
      </c>
      <c r="N490">
        <f t="shared" ca="1" si="185"/>
        <v>151572</v>
      </c>
      <c r="O490">
        <f t="shared" ca="1" si="181"/>
        <v>109002.95265024299</v>
      </c>
      <c r="P490">
        <f t="shared" ca="1" si="186"/>
        <v>14301.805190671768</v>
      </c>
      <c r="Q490">
        <f t="shared" ca="1" si="182"/>
        <v>111</v>
      </c>
      <c r="R490">
        <f t="shared" ca="1" si="187"/>
        <v>21636.362688029181</v>
      </c>
      <c r="S490">
        <f t="shared" ca="1" si="188"/>
        <v>32159.5791054892</v>
      </c>
      <c r="T490">
        <f t="shared" ca="1" si="189"/>
        <v>198033.38429616095</v>
      </c>
      <c r="U490">
        <f t="shared" ca="1" si="190"/>
        <v>130750.31533827218</v>
      </c>
      <c r="V490">
        <f t="shared" ca="1" si="191"/>
        <v>67283.068957888769</v>
      </c>
      <c r="X490" s="4">
        <f ca="1">IF(Table2[[#This Row],[Gnder]]="men",1,0)</f>
        <v>1</v>
      </c>
      <c r="Y490" s="5">
        <f ca="1">IF(Table2[[#This Row],[Gnder]]="women",1,0)</f>
        <v>0</v>
      </c>
      <c r="Z490" s="5"/>
      <c r="AA490" s="6"/>
      <c r="AB490" s="5"/>
      <c r="AC490" s="4">
        <f ca="1">IF(Table2[[#This Row],[field of work]]="teaching",1,0)</f>
        <v>0</v>
      </c>
      <c r="AD490" s="5">
        <f ca="1">IF(Table2[[#This Row],[field of work]]="health",1,0)</f>
        <v>1</v>
      </c>
      <c r="AE490" s="5">
        <f ca="1">IF(Table2[[#This Row],[field of work]]="IT",1,0)</f>
        <v>0</v>
      </c>
      <c r="AF490" s="5">
        <f ca="1">IF(Table2[[#This Row],[field of work]]="agriculture",1,0)</f>
        <v>0</v>
      </c>
      <c r="AG490" s="5">
        <f ca="1">IF(Table2[[#This Row],[field of work]]="contruction",1,0)</f>
        <v>0</v>
      </c>
      <c r="AH490" s="5">
        <f ca="1">IF(Table2[[#This Row],[field of work]]="genral work",1,0)</f>
        <v>0</v>
      </c>
      <c r="AI490" s="5"/>
      <c r="AJ490" s="5"/>
      <c r="AK490" s="5"/>
      <c r="AL490" s="5"/>
      <c r="AM490" s="5"/>
      <c r="AN490" s="6"/>
      <c r="AP490" s="16">
        <f t="shared" ca="1" si="183"/>
        <v>14301.805190671768</v>
      </c>
      <c r="AQ490" s="6"/>
      <c r="AR490" s="4">
        <f ca="1">IF(Table2[[#This Row],[Value of a person]]&gt;$AS$6,1,0)</f>
        <v>1</v>
      </c>
      <c r="AS490" s="5"/>
      <c r="AT490" s="5"/>
      <c r="AU490" s="6"/>
      <c r="AV490" s="23">
        <f ca="1">Table2[[#This Row],[Mortage left]]/Table2[[#This Row],[Value of house]]</f>
        <v>0.71914966253821944</v>
      </c>
      <c r="AW490" s="5">
        <f t="shared" ca="1" si="184"/>
        <v>0</v>
      </c>
      <c r="AX490" s="5"/>
      <c r="AY490" s="5"/>
      <c r="AZ490" s="4">
        <f ca="1">IF(Table2[[#This Row],[Area ]]="Area 1",Table2[[#This Row],[income]],0)</f>
        <v>0</v>
      </c>
      <c r="BA490" s="5">
        <f ca="1">IF(Table2[[#This Row],[Area ]]="Area 2",Table2[[#This Row],[income]],0)</f>
        <v>0</v>
      </c>
      <c r="BB490" s="5">
        <f ca="1">IF(Table2[[#This Row],[Area ]]="Area 3",Table2[[#This Row],[income]],0)</f>
        <v>0</v>
      </c>
      <c r="BC490" s="5">
        <f ca="1">IF(Table2[[#This Row],[Area ]]="Area 4",Table2[[#This Row],[income]],0)</f>
        <v>0</v>
      </c>
      <c r="BD490" s="5">
        <f ca="1">IF(Table2[[#This Row],[Area ]]="Area 5",Table2[[#This Row],[income]],0)</f>
        <v>0</v>
      </c>
      <c r="BE490" s="5">
        <f ca="1">IF(Table2[[#This Row],[Area ]]="Area 6",Table2[[#This Row],[income]],0)</f>
        <v>0</v>
      </c>
      <c r="BF490" s="5">
        <f ca="1">IF(Table2[[#This Row],[Area ]]="Area 7",Table2[[#This Row],[income]],0)</f>
        <v>25262</v>
      </c>
      <c r="BG490" s="5">
        <f ca="1">IF(Table2[[#This Row],[Area ]]="Area 8",Table2[[#This Row],[income]],0)</f>
        <v>0</v>
      </c>
      <c r="BH490" s="5">
        <f ca="1">IF(Table2[[#This Row],[Area ]]="Area 9",Table2[[#This Row],[income]],0)</f>
        <v>0</v>
      </c>
      <c r="BI490" s="5">
        <f ca="1">IF(Table2[[#This Row],[Area ]]="Area 10",Table2[[#This Row],[income]],0)</f>
        <v>0</v>
      </c>
      <c r="BJ490" s="5">
        <f ca="1">IF(Table2[[#This Row],[Area ]]="Area 6",Table2[[#This Row],[income]],0)</f>
        <v>0</v>
      </c>
      <c r="BK490" s="5">
        <f ca="1">IF(Table2[[#This Row],[Area ]]="Area 12",Table2[[#This Row],[income]],0)</f>
        <v>0</v>
      </c>
      <c r="BL490" s="5">
        <f ca="1">IF(Table2[[#This Row],[Area ]]="Area 13",Table2[[#This Row],[income]],0)</f>
        <v>0</v>
      </c>
      <c r="BM490" s="6">
        <f ca="1">IF(Table2[[#This Row],[Area ]]="Area 14",Table2[[#This Row],[income]],0)</f>
        <v>0</v>
      </c>
      <c r="BN490" s="4">
        <f ca="1">IF(Table2[[#This Row],[field of work]]="teaching",Table2[[#This Row],[income]],0)</f>
        <v>0</v>
      </c>
      <c r="BO490" s="5">
        <f ca="1">IF(Table2[[#This Row],[field of work]]="health",Table2[[#This Row],[income]],0)</f>
        <v>25262</v>
      </c>
      <c r="BP490" s="5">
        <f ca="1">IF(Table2[[#This Row],[field of work]]="IT",Table2[[#This Row],[income]],0)</f>
        <v>0</v>
      </c>
      <c r="BQ490" s="5">
        <f ca="1">IF(Table2[[#This Row],[field of work]]="agriculture",Table2[[#This Row],[income]],0)</f>
        <v>0</v>
      </c>
      <c r="BR490" s="5">
        <f ca="1">IF(Table2[[#This Row],[field of work]]="contruction",Table2[[#This Row],[income]],0)</f>
        <v>0</v>
      </c>
      <c r="BS490" s="6">
        <f ca="1">IF(Table2[[#This Row],[field of work]]="genral work",Table2[[#This Row],[income]],0)</f>
        <v>0</v>
      </c>
      <c r="BU490" s="4">
        <f ca="1">IF(Table2[[#This Row],[value of debts]]&gt;Table2[[#This Row],[income]],1,0)</f>
        <v>1</v>
      </c>
      <c r="BV490" s="6"/>
      <c r="BX490" s="4">
        <f ca="1">IF(Table2[[#This Row],[Net worth of person]]&gt;$BY$6,Table2[[#This Row],[age]],0)</f>
        <v>0</v>
      </c>
      <c r="BY490" s="6"/>
    </row>
    <row r="491" spans="2:77" x14ac:dyDescent="0.3">
      <c r="B491">
        <f t="shared" ca="1" si="170"/>
        <v>1</v>
      </c>
      <c r="C491" t="str">
        <f t="shared" ca="1" si="169"/>
        <v>men</v>
      </c>
      <c r="D491">
        <f t="shared" ca="1" si="171"/>
        <v>28</v>
      </c>
      <c r="E491">
        <f t="shared" ca="1" si="172"/>
        <v>3</v>
      </c>
      <c r="F491" t="str">
        <f t="shared" ca="1" si="173"/>
        <v>teaching</v>
      </c>
      <c r="G491">
        <f t="shared" ca="1" si="174"/>
        <v>5</v>
      </c>
      <c r="H491">
        <f t="shared" ca="1" si="175"/>
        <v>0</v>
      </c>
      <c r="I491">
        <f t="shared" ca="1" si="176"/>
        <v>2</v>
      </c>
      <c r="J491">
        <f t="shared" ca="1" si="177"/>
        <v>1</v>
      </c>
      <c r="K491">
        <f t="shared" ca="1" si="178"/>
        <v>57479</v>
      </c>
      <c r="L491">
        <f t="shared" ca="1" si="179"/>
        <v>5</v>
      </c>
      <c r="M491" t="str">
        <f t="shared" ca="1" si="180"/>
        <v>Area 5</v>
      </c>
      <c r="N491">
        <f t="shared" ca="1" si="185"/>
        <v>229916</v>
      </c>
      <c r="O491">
        <f t="shared" ca="1" si="181"/>
        <v>70507.125468912258</v>
      </c>
      <c r="P491">
        <f t="shared" ca="1" si="186"/>
        <v>27682.484360865416</v>
      </c>
      <c r="Q491">
        <f t="shared" ca="1" si="182"/>
        <v>19808</v>
      </c>
      <c r="R491">
        <f t="shared" ca="1" si="187"/>
        <v>76570.44781825057</v>
      </c>
      <c r="S491">
        <f t="shared" ca="1" si="188"/>
        <v>62073.869917437682</v>
      </c>
      <c r="T491">
        <f t="shared" ca="1" si="189"/>
        <v>319672.3542783031</v>
      </c>
      <c r="U491">
        <f t="shared" ca="1" si="190"/>
        <v>166885.57328716281</v>
      </c>
      <c r="V491">
        <f t="shared" ca="1" si="191"/>
        <v>152786.78099114029</v>
      </c>
      <c r="X491" s="4">
        <f ca="1">IF(Table2[[#This Row],[Gnder]]="men",1,0)</f>
        <v>1</v>
      </c>
      <c r="Y491" s="5">
        <f ca="1">IF(Table2[[#This Row],[Gnder]]="women",1,0)</f>
        <v>0</v>
      </c>
      <c r="Z491" s="5"/>
      <c r="AA491" s="6"/>
      <c r="AB491" s="5"/>
      <c r="AC491" s="4">
        <f ca="1">IF(Table2[[#This Row],[field of work]]="teaching",1,0)</f>
        <v>1</v>
      </c>
      <c r="AD491" s="5">
        <f ca="1">IF(Table2[[#This Row],[field of work]]="health",1,0)</f>
        <v>0</v>
      </c>
      <c r="AE491" s="5">
        <f ca="1">IF(Table2[[#This Row],[field of work]]="IT",1,0)</f>
        <v>0</v>
      </c>
      <c r="AF491" s="5">
        <f ca="1">IF(Table2[[#This Row],[field of work]]="agriculture",1,0)</f>
        <v>0</v>
      </c>
      <c r="AG491" s="5">
        <f ca="1">IF(Table2[[#This Row],[field of work]]="contruction",1,0)</f>
        <v>0</v>
      </c>
      <c r="AH491" s="5">
        <f ca="1">IF(Table2[[#This Row],[field of work]]="genral work",1,0)</f>
        <v>0</v>
      </c>
      <c r="AI491" s="5"/>
      <c r="AJ491" s="5"/>
      <c r="AK491" s="5"/>
      <c r="AL491" s="5"/>
      <c r="AM491" s="5"/>
      <c r="AN491" s="6"/>
      <c r="AP491" s="16">
        <f t="shared" ca="1" si="183"/>
        <v>27682.484360865416</v>
      </c>
      <c r="AQ491" s="6"/>
      <c r="AR491" s="4">
        <f ca="1">IF(Table2[[#This Row],[Value of a person]]&gt;$AS$6,1,0)</f>
        <v>1</v>
      </c>
      <c r="AS491" s="5"/>
      <c r="AT491" s="5"/>
      <c r="AU491" s="6"/>
      <c r="AV491" s="23">
        <f ca="1">Table2[[#This Row],[Mortage left]]/Table2[[#This Row],[Value of house]]</f>
        <v>0.30666471871862877</v>
      </c>
      <c r="AW491" s="5">
        <f t="shared" ca="1" si="184"/>
        <v>0</v>
      </c>
      <c r="AX491" s="5"/>
      <c r="AY491" s="5"/>
      <c r="AZ491" s="4">
        <f ca="1">IF(Table2[[#This Row],[Area ]]="Area 1",Table2[[#This Row],[income]],0)</f>
        <v>0</v>
      </c>
      <c r="BA491" s="5">
        <f ca="1">IF(Table2[[#This Row],[Area ]]="Area 2",Table2[[#This Row],[income]],0)</f>
        <v>0</v>
      </c>
      <c r="BB491" s="5">
        <f ca="1">IF(Table2[[#This Row],[Area ]]="Area 3",Table2[[#This Row],[income]],0)</f>
        <v>0</v>
      </c>
      <c r="BC491" s="5">
        <f ca="1">IF(Table2[[#This Row],[Area ]]="Area 4",Table2[[#This Row],[income]],0)</f>
        <v>0</v>
      </c>
      <c r="BD491" s="5">
        <f ca="1">IF(Table2[[#This Row],[Area ]]="Area 5",Table2[[#This Row],[income]],0)</f>
        <v>57479</v>
      </c>
      <c r="BE491" s="5">
        <f ca="1">IF(Table2[[#This Row],[Area ]]="Area 6",Table2[[#This Row],[income]],0)</f>
        <v>0</v>
      </c>
      <c r="BF491" s="5">
        <f ca="1">IF(Table2[[#This Row],[Area ]]="Area 7",Table2[[#This Row],[income]],0)</f>
        <v>0</v>
      </c>
      <c r="BG491" s="5">
        <f ca="1">IF(Table2[[#This Row],[Area ]]="Area 8",Table2[[#This Row],[income]],0)</f>
        <v>0</v>
      </c>
      <c r="BH491" s="5">
        <f ca="1">IF(Table2[[#This Row],[Area ]]="Area 9",Table2[[#This Row],[income]],0)</f>
        <v>0</v>
      </c>
      <c r="BI491" s="5">
        <f ca="1">IF(Table2[[#This Row],[Area ]]="Area 10",Table2[[#This Row],[income]],0)</f>
        <v>0</v>
      </c>
      <c r="BJ491" s="5">
        <f ca="1">IF(Table2[[#This Row],[Area ]]="Area 6",Table2[[#This Row],[income]],0)</f>
        <v>0</v>
      </c>
      <c r="BK491" s="5">
        <f ca="1">IF(Table2[[#This Row],[Area ]]="Area 12",Table2[[#This Row],[income]],0)</f>
        <v>0</v>
      </c>
      <c r="BL491" s="5">
        <f ca="1">IF(Table2[[#This Row],[Area ]]="Area 13",Table2[[#This Row],[income]],0)</f>
        <v>0</v>
      </c>
      <c r="BM491" s="6">
        <f ca="1">IF(Table2[[#This Row],[Area ]]="Area 14",Table2[[#This Row],[income]],0)</f>
        <v>0</v>
      </c>
      <c r="BN491" s="4">
        <f ca="1">IF(Table2[[#This Row],[field of work]]="teaching",Table2[[#This Row],[income]],0)</f>
        <v>57479</v>
      </c>
      <c r="BO491" s="5">
        <f ca="1">IF(Table2[[#This Row],[field of work]]="health",Table2[[#This Row],[income]],0)</f>
        <v>0</v>
      </c>
      <c r="BP491" s="5">
        <f ca="1">IF(Table2[[#This Row],[field of work]]="IT",Table2[[#This Row],[income]],0)</f>
        <v>0</v>
      </c>
      <c r="BQ491" s="5">
        <f ca="1">IF(Table2[[#This Row],[field of work]]="agriculture",Table2[[#This Row],[income]],0)</f>
        <v>0</v>
      </c>
      <c r="BR491" s="5">
        <f ca="1">IF(Table2[[#This Row],[field of work]]="contruction",Table2[[#This Row],[income]],0)</f>
        <v>0</v>
      </c>
      <c r="BS491" s="6">
        <f ca="1">IF(Table2[[#This Row],[field of work]]="genral work",Table2[[#This Row],[income]],0)</f>
        <v>0</v>
      </c>
      <c r="BU491" s="4">
        <f ca="1">IF(Table2[[#This Row],[value of debts]]&gt;Table2[[#This Row],[income]],1,0)</f>
        <v>1</v>
      </c>
      <c r="BV491" s="6"/>
      <c r="BX491" s="4">
        <f ca="1">IF(Table2[[#This Row],[Net worth of person]]&gt;$BY$6,Table2[[#This Row],[age]],0)</f>
        <v>28</v>
      </c>
      <c r="BY491" s="6"/>
    </row>
    <row r="492" spans="2:77" x14ac:dyDescent="0.3">
      <c r="B492">
        <f t="shared" ca="1" si="170"/>
        <v>1</v>
      </c>
      <c r="C492" t="str">
        <f t="shared" ca="1" si="169"/>
        <v>men</v>
      </c>
      <c r="D492">
        <f t="shared" ca="1" si="171"/>
        <v>45</v>
      </c>
      <c r="E492">
        <f t="shared" ca="1" si="172"/>
        <v>3</v>
      </c>
      <c r="F492" t="str">
        <f t="shared" ca="1" si="173"/>
        <v>teaching</v>
      </c>
      <c r="G492">
        <f t="shared" ca="1" si="174"/>
        <v>5</v>
      </c>
      <c r="H492">
        <f t="shared" ca="1" si="175"/>
        <v>0</v>
      </c>
      <c r="I492">
        <f t="shared" ca="1" si="176"/>
        <v>0</v>
      </c>
      <c r="J492">
        <f t="shared" ca="1" si="177"/>
        <v>3</v>
      </c>
      <c r="K492">
        <f t="shared" ca="1" si="178"/>
        <v>34235</v>
      </c>
      <c r="L492">
        <f t="shared" ca="1" si="179"/>
        <v>13</v>
      </c>
      <c r="M492" t="str">
        <f t="shared" ca="1" si="180"/>
        <v>Area 13</v>
      </c>
      <c r="N492">
        <f t="shared" ca="1" si="185"/>
        <v>136940</v>
      </c>
      <c r="O492">
        <f t="shared" ca="1" si="181"/>
        <v>87674.496058513585</v>
      </c>
      <c r="P492">
        <f t="shared" ca="1" si="186"/>
        <v>42592.606649409354</v>
      </c>
      <c r="Q492">
        <f t="shared" ca="1" si="182"/>
        <v>9206</v>
      </c>
      <c r="R492">
        <f t="shared" ca="1" si="187"/>
        <v>2243.9805649942914</v>
      </c>
      <c r="S492">
        <f t="shared" ca="1" si="188"/>
        <v>8981.9356481034702</v>
      </c>
      <c r="T492">
        <f t="shared" ca="1" si="189"/>
        <v>188514.54229751282</v>
      </c>
      <c r="U492">
        <f t="shared" ca="1" si="190"/>
        <v>99124.476623507871</v>
      </c>
      <c r="V492">
        <f t="shared" ca="1" si="191"/>
        <v>89390.065674004945</v>
      </c>
      <c r="X492" s="4">
        <f ca="1">IF(Table2[[#This Row],[Gnder]]="men",1,0)</f>
        <v>1</v>
      </c>
      <c r="Y492" s="5">
        <f ca="1">IF(Table2[[#This Row],[Gnder]]="women",1,0)</f>
        <v>0</v>
      </c>
      <c r="Z492" s="5"/>
      <c r="AA492" s="6"/>
      <c r="AB492" s="5"/>
      <c r="AC492" s="4">
        <f ca="1">IF(Table2[[#This Row],[field of work]]="teaching",1,0)</f>
        <v>1</v>
      </c>
      <c r="AD492" s="5">
        <f ca="1">IF(Table2[[#This Row],[field of work]]="health",1,0)</f>
        <v>0</v>
      </c>
      <c r="AE492" s="5">
        <f ca="1">IF(Table2[[#This Row],[field of work]]="IT",1,0)</f>
        <v>0</v>
      </c>
      <c r="AF492" s="5">
        <f ca="1">IF(Table2[[#This Row],[field of work]]="agriculture",1,0)</f>
        <v>0</v>
      </c>
      <c r="AG492" s="5">
        <f ca="1">IF(Table2[[#This Row],[field of work]]="contruction",1,0)</f>
        <v>0</v>
      </c>
      <c r="AH492" s="5">
        <f ca="1">IF(Table2[[#This Row],[field of work]]="genral work",1,0)</f>
        <v>0</v>
      </c>
      <c r="AI492" s="5"/>
      <c r="AJ492" s="5"/>
      <c r="AK492" s="5"/>
      <c r="AL492" s="5"/>
      <c r="AM492" s="5"/>
      <c r="AN492" s="6"/>
      <c r="AP492" s="16">
        <f t="shared" ca="1" si="183"/>
        <v>14197.535549803119</v>
      </c>
      <c r="AQ492" s="6"/>
      <c r="AR492" s="4">
        <f ca="1">IF(Table2[[#This Row],[Value of a person]]&gt;$AS$6,1,0)</f>
        <v>1</v>
      </c>
      <c r="AS492" s="5"/>
      <c r="AT492" s="5"/>
      <c r="AU492" s="6"/>
      <c r="AV492" s="23">
        <f ca="1">Table2[[#This Row],[Mortage left]]/Table2[[#This Row],[Value of house]]</f>
        <v>0.64024022242232792</v>
      </c>
      <c r="AW492" s="5">
        <f t="shared" ca="1" si="184"/>
        <v>0</v>
      </c>
      <c r="AX492" s="5"/>
      <c r="AY492" s="5"/>
      <c r="AZ492" s="4">
        <f ca="1">IF(Table2[[#This Row],[Area ]]="Area 1",Table2[[#This Row],[income]],0)</f>
        <v>0</v>
      </c>
      <c r="BA492" s="5">
        <f ca="1">IF(Table2[[#This Row],[Area ]]="Area 2",Table2[[#This Row],[income]],0)</f>
        <v>0</v>
      </c>
      <c r="BB492" s="5">
        <f ca="1">IF(Table2[[#This Row],[Area ]]="Area 3",Table2[[#This Row],[income]],0)</f>
        <v>0</v>
      </c>
      <c r="BC492" s="5">
        <f ca="1">IF(Table2[[#This Row],[Area ]]="Area 4",Table2[[#This Row],[income]],0)</f>
        <v>0</v>
      </c>
      <c r="BD492" s="5">
        <f ca="1">IF(Table2[[#This Row],[Area ]]="Area 5",Table2[[#This Row],[income]],0)</f>
        <v>0</v>
      </c>
      <c r="BE492" s="5">
        <f ca="1">IF(Table2[[#This Row],[Area ]]="Area 6",Table2[[#This Row],[income]],0)</f>
        <v>0</v>
      </c>
      <c r="BF492" s="5">
        <f ca="1">IF(Table2[[#This Row],[Area ]]="Area 7",Table2[[#This Row],[income]],0)</f>
        <v>0</v>
      </c>
      <c r="BG492" s="5">
        <f ca="1">IF(Table2[[#This Row],[Area ]]="Area 8",Table2[[#This Row],[income]],0)</f>
        <v>0</v>
      </c>
      <c r="BH492" s="5">
        <f ca="1">IF(Table2[[#This Row],[Area ]]="Area 9",Table2[[#This Row],[income]],0)</f>
        <v>0</v>
      </c>
      <c r="BI492" s="5">
        <f ca="1">IF(Table2[[#This Row],[Area ]]="Area 10",Table2[[#This Row],[income]],0)</f>
        <v>0</v>
      </c>
      <c r="BJ492" s="5">
        <f ca="1">IF(Table2[[#This Row],[Area ]]="Area 6",Table2[[#This Row],[income]],0)</f>
        <v>0</v>
      </c>
      <c r="BK492" s="5">
        <f ca="1">IF(Table2[[#This Row],[Area ]]="Area 12",Table2[[#This Row],[income]],0)</f>
        <v>0</v>
      </c>
      <c r="BL492" s="5">
        <f ca="1">IF(Table2[[#This Row],[Area ]]="Area 13",Table2[[#This Row],[income]],0)</f>
        <v>34235</v>
      </c>
      <c r="BM492" s="6">
        <f ca="1">IF(Table2[[#This Row],[Area ]]="Area 14",Table2[[#This Row],[income]],0)</f>
        <v>0</v>
      </c>
      <c r="BN492" s="4">
        <f ca="1">IF(Table2[[#This Row],[field of work]]="teaching",Table2[[#This Row],[income]],0)</f>
        <v>34235</v>
      </c>
      <c r="BO492" s="5">
        <f ca="1">IF(Table2[[#This Row],[field of work]]="health",Table2[[#This Row],[income]],0)</f>
        <v>0</v>
      </c>
      <c r="BP492" s="5">
        <f ca="1">IF(Table2[[#This Row],[field of work]]="IT",Table2[[#This Row],[income]],0)</f>
        <v>0</v>
      </c>
      <c r="BQ492" s="5">
        <f ca="1">IF(Table2[[#This Row],[field of work]]="agriculture",Table2[[#This Row],[income]],0)</f>
        <v>0</v>
      </c>
      <c r="BR492" s="5">
        <f ca="1">IF(Table2[[#This Row],[field of work]]="contruction",Table2[[#This Row],[income]],0)</f>
        <v>0</v>
      </c>
      <c r="BS492" s="6">
        <f ca="1">IF(Table2[[#This Row],[field of work]]="genral work",Table2[[#This Row],[income]],0)</f>
        <v>0</v>
      </c>
      <c r="BU492" s="4">
        <f ca="1">IF(Table2[[#This Row],[value of debts]]&gt;Table2[[#This Row],[income]],1,0)</f>
        <v>1</v>
      </c>
      <c r="BV492" s="6"/>
      <c r="BX492" s="4">
        <f ca="1">IF(Table2[[#This Row],[Net worth of person]]&gt;$BY$6,Table2[[#This Row],[age]],0)</f>
        <v>0</v>
      </c>
      <c r="BY492" s="6"/>
    </row>
    <row r="493" spans="2:77" x14ac:dyDescent="0.3">
      <c r="B493">
        <f t="shared" ca="1" si="170"/>
        <v>1</v>
      </c>
      <c r="C493" t="str">
        <f t="shared" ca="1" si="169"/>
        <v>men</v>
      </c>
      <c r="D493">
        <f t="shared" ca="1" si="171"/>
        <v>27</v>
      </c>
      <c r="E493">
        <f t="shared" ca="1" si="172"/>
        <v>1</v>
      </c>
      <c r="F493" t="str">
        <f t="shared" ca="1" si="173"/>
        <v>health</v>
      </c>
      <c r="G493">
        <f t="shared" ca="1" si="174"/>
        <v>3</v>
      </c>
      <c r="H493">
        <f t="shared" ca="1" si="175"/>
        <v>0</v>
      </c>
      <c r="I493">
        <f t="shared" ca="1" si="176"/>
        <v>0</v>
      </c>
      <c r="J493">
        <f t="shared" ca="1" si="177"/>
        <v>1</v>
      </c>
      <c r="K493">
        <f t="shared" ca="1" si="178"/>
        <v>34534</v>
      </c>
      <c r="L493">
        <f t="shared" ca="1" si="179"/>
        <v>14</v>
      </c>
      <c r="M493" t="str">
        <f t="shared" ca="1" si="180"/>
        <v>Area 14</v>
      </c>
      <c r="N493">
        <f t="shared" ca="1" si="185"/>
        <v>207204</v>
      </c>
      <c r="O493">
        <f t="shared" ca="1" si="181"/>
        <v>152902.63807398846</v>
      </c>
      <c r="P493">
        <f t="shared" ca="1" si="186"/>
        <v>23021.250809476536</v>
      </c>
      <c r="Q493">
        <f t="shared" ca="1" si="182"/>
        <v>17392</v>
      </c>
      <c r="R493">
        <f t="shared" ca="1" si="187"/>
        <v>39686.299753728505</v>
      </c>
      <c r="S493">
        <f t="shared" ca="1" si="188"/>
        <v>43188.092193241922</v>
      </c>
      <c r="T493">
        <f t="shared" ca="1" si="189"/>
        <v>273413.34300271847</v>
      </c>
      <c r="U493">
        <f t="shared" ca="1" si="190"/>
        <v>209980.93782771696</v>
      </c>
      <c r="V493">
        <f t="shared" ca="1" si="191"/>
        <v>63432.405175001506</v>
      </c>
      <c r="X493" s="4">
        <f ca="1">IF(Table2[[#This Row],[Gnder]]="men",1,0)</f>
        <v>1</v>
      </c>
      <c r="Y493" s="5">
        <f ca="1">IF(Table2[[#This Row],[Gnder]]="women",1,0)</f>
        <v>0</v>
      </c>
      <c r="Z493" s="5"/>
      <c r="AA493" s="6"/>
      <c r="AB493" s="5"/>
      <c r="AC493" s="4">
        <f ca="1">IF(Table2[[#This Row],[field of work]]="teaching",1,0)</f>
        <v>0</v>
      </c>
      <c r="AD493" s="5">
        <f ca="1">IF(Table2[[#This Row],[field of work]]="health",1,0)</f>
        <v>1</v>
      </c>
      <c r="AE493" s="5">
        <f ca="1">IF(Table2[[#This Row],[field of work]]="IT",1,0)</f>
        <v>0</v>
      </c>
      <c r="AF493" s="5">
        <f ca="1">IF(Table2[[#This Row],[field of work]]="agriculture",1,0)</f>
        <v>0</v>
      </c>
      <c r="AG493" s="5">
        <f ca="1">IF(Table2[[#This Row],[field of work]]="contruction",1,0)</f>
        <v>0</v>
      </c>
      <c r="AH493" s="5">
        <f ca="1">IF(Table2[[#This Row],[field of work]]="genral work",1,0)</f>
        <v>0</v>
      </c>
      <c r="AI493" s="5"/>
      <c r="AJ493" s="5"/>
      <c r="AK493" s="5"/>
      <c r="AL493" s="5"/>
      <c r="AM493" s="5"/>
      <c r="AN493" s="6"/>
      <c r="AP493" s="16">
        <f t="shared" ca="1" si="183"/>
        <v>23021.250809476536</v>
      </c>
      <c r="AQ493" s="6"/>
      <c r="AR493" s="4">
        <f ca="1">IF(Table2[[#This Row],[Value of a person]]&gt;$AS$6,1,0)</f>
        <v>1</v>
      </c>
      <c r="AS493" s="5"/>
      <c r="AT493" s="5"/>
      <c r="AU493" s="6"/>
      <c r="AV493" s="23">
        <f ca="1">Table2[[#This Row],[Mortage left]]/Table2[[#This Row],[Value of house]]</f>
        <v>0.73793284914378321</v>
      </c>
      <c r="AW493" s="5">
        <f t="shared" ca="1" si="184"/>
        <v>0</v>
      </c>
      <c r="AX493" s="5"/>
      <c r="AY493" s="5"/>
      <c r="AZ493" s="4">
        <f ca="1">IF(Table2[[#This Row],[Area ]]="Area 1",Table2[[#This Row],[income]],0)</f>
        <v>0</v>
      </c>
      <c r="BA493" s="5">
        <f ca="1">IF(Table2[[#This Row],[Area ]]="Area 2",Table2[[#This Row],[income]],0)</f>
        <v>0</v>
      </c>
      <c r="BB493" s="5">
        <f ca="1">IF(Table2[[#This Row],[Area ]]="Area 3",Table2[[#This Row],[income]],0)</f>
        <v>0</v>
      </c>
      <c r="BC493" s="5">
        <f ca="1">IF(Table2[[#This Row],[Area ]]="Area 4",Table2[[#This Row],[income]],0)</f>
        <v>0</v>
      </c>
      <c r="BD493" s="5">
        <f ca="1">IF(Table2[[#This Row],[Area ]]="Area 5",Table2[[#This Row],[income]],0)</f>
        <v>0</v>
      </c>
      <c r="BE493" s="5">
        <f ca="1">IF(Table2[[#This Row],[Area ]]="Area 6",Table2[[#This Row],[income]],0)</f>
        <v>0</v>
      </c>
      <c r="BF493" s="5">
        <f ca="1">IF(Table2[[#This Row],[Area ]]="Area 7",Table2[[#This Row],[income]],0)</f>
        <v>0</v>
      </c>
      <c r="BG493" s="5">
        <f ca="1">IF(Table2[[#This Row],[Area ]]="Area 8",Table2[[#This Row],[income]],0)</f>
        <v>0</v>
      </c>
      <c r="BH493" s="5">
        <f ca="1">IF(Table2[[#This Row],[Area ]]="Area 9",Table2[[#This Row],[income]],0)</f>
        <v>0</v>
      </c>
      <c r="BI493" s="5">
        <f ca="1">IF(Table2[[#This Row],[Area ]]="Area 10",Table2[[#This Row],[income]],0)</f>
        <v>0</v>
      </c>
      <c r="BJ493" s="5">
        <f ca="1">IF(Table2[[#This Row],[Area ]]="Area 6",Table2[[#This Row],[income]],0)</f>
        <v>0</v>
      </c>
      <c r="BK493" s="5">
        <f ca="1">IF(Table2[[#This Row],[Area ]]="Area 12",Table2[[#This Row],[income]],0)</f>
        <v>0</v>
      </c>
      <c r="BL493" s="5">
        <f ca="1">IF(Table2[[#This Row],[Area ]]="Area 13",Table2[[#This Row],[income]],0)</f>
        <v>0</v>
      </c>
      <c r="BM493" s="6">
        <f ca="1">IF(Table2[[#This Row],[Area ]]="Area 14",Table2[[#This Row],[income]],0)</f>
        <v>34534</v>
      </c>
      <c r="BN493" s="4">
        <f ca="1">IF(Table2[[#This Row],[field of work]]="teaching",Table2[[#This Row],[income]],0)</f>
        <v>0</v>
      </c>
      <c r="BO493" s="5">
        <f ca="1">IF(Table2[[#This Row],[field of work]]="health",Table2[[#This Row],[income]],0)</f>
        <v>34534</v>
      </c>
      <c r="BP493" s="5">
        <f ca="1">IF(Table2[[#This Row],[field of work]]="IT",Table2[[#This Row],[income]],0)</f>
        <v>0</v>
      </c>
      <c r="BQ493" s="5">
        <f ca="1">IF(Table2[[#This Row],[field of work]]="agriculture",Table2[[#This Row],[income]],0)</f>
        <v>0</v>
      </c>
      <c r="BR493" s="5">
        <f ca="1">IF(Table2[[#This Row],[field of work]]="contruction",Table2[[#This Row],[income]],0)</f>
        <v>0</v>
      </c>
      <c r="BS493" s="6">
        <f ca="1">IF(Table2[[#This Row],[field of work]]="genral work",Table2[[#This Row],[income]],0)</f>
        <v>0</v>
      </c>
      <c r="BU493" s="4">
        <f ca="1">IF(Table2[[#This Row],[value of debts]]&gt;Table2[[#This Row],[income]],1,0)</f>
        <v>1</v>
      </c>
      <c r="BV493" s="6"/>
      <c r="BX493" s="4">
        <f ca="1">IF(Table2[[#This Row],[Net worth of person]]&gt;$BY$6,Table2[[#This Row],[age]],0)</f>
        <v>0</v>
      </c>
      <c r="BY493" s="6"/>
    </row>
    <row r="494" spans="2:77" x14ac:dyDescent="0.3">
      <c r="B494">
        <f t="shared" ca="1" si="170"/>
        <v>2</v>
      </c>
      <c r="C494" t="str">
        <f t="shared" ca="1" si="169"/>
        <v>women</v>
      </c>
      <c r="D494">
        <f t="shared" ca="1" si="171"/>
        <v>26</v>
      </c>
      <c r="E494">
        <f t="shared" ca="1" si="172"/>
        <v>5</v>
      </c>
      <c r="F494" t="str">
        <f t="shared" ca="1" si="173"/>
        <v>agriculture</v>
      </c>
      <c r="G494">
        <f t="shared" ca="1" si="174"/>
        <v>5</v>
      </c>
      <c r="H494">
        <f t="shared" ca="1" si="175"/>
        <v>0</v>
      </c>
      <c r="I494">
        <f t="shared" ca="1" si="176"/>
        <v>4</v>
      </c>
      <c r="J494">
        <f t="shared" ca="1" si="177"/>
        <v>3</v>
      </c>
      <c r="K494">
        <f t="shared" ca="1" si="178"/>
        <v>63959</v>
      </c>
      <c r="L494">
        <f t="shared" ca="1" si="179"/>
        <v>1</v>
      </c>
      <c r="M494" t="str">
        <f t="shared" ca="1" si="180"/>
        <v>Area 1</v>
      </c>
      <c r="N494">
        <f t="shared" ca="1" si="185"/>
        <v>191877</v>
      </c>
      <c r="O494">
        <f t="shared" ca="1" si="181"/>
        <v>81001.746484392366</v>
      </c>
      <c r="P494">
        <f t="shared" ca="1" si="186"/>
        <v>144090.18455063424</v>
      </c>
      <c r="Q494">
        <f t="shared" ca="1" si="182"/>
        <v>121561</v>
      </c>
      <c r="R494">
        <f t="shared" ca="1" si="187"/>
        <v>65096.329659795971</v>
      </c>
      <c r="S494">
        <f t="shared" ca="1" si="188"/>
        <v>34321.144385512693</v>
      </c>
      <c r="T494">
        <f t="shared" ca="1" si="189"/>
        <v>370288.32893614692</v>
      </c>
      <c r="U494">
        <f t="shared" ca="1" si="190"/>
        <v>267659.07614418835</v>
      </c>
      <c r="V494">
        <f t="shared" ca="1" si="191"/>
        <v>102629.25279195857</v>
      </c>
      <c r="X494" s="4">
        <f ca="1">IF(Table2[[#This Row],[Gnder]]="men",1,0)</f>
        <v>0</v>
      </c>
      <c r="Y494" s="5">
        <f ca="1">IF(Table2[[#This Row],[Gnder]]="women",1,0)</f>
        <v>1</v>
      </c>
      <c r="Z494" s="5"/>
      <c r="AA494" s="6"/>
      <c r="AB494" s="5"/>
      <c r="AC494" s="4">
        <f ca="1">IF(Table2[[#This Row],[field of work]]="teaching",1,0)</f>
        <v>0</v>
      </c>
      <c r="AD494" s="5">
        <f ca="1">IF(Table2[[#This Row],[field of work]]="health",1,0)</f>
        <v>0</v>
      </c>
      <c r="AE494" s="5">
        <f ca="1">IF(Table2[[#This Row],[field of work]]="IT",1,0)</f>
        <v>0</v>
      </c>
      <c r="AF494" s="5">
        <f ca="1">IF(Table2[[#This Row],[field of work]]="agriculture",1,0)</f>
        <v>1</v>
      </c>
      <c r="AG494" s="5">
        <f ca="1">IF(Table2[[#This Row],[field of work]]="contruction",1,0)</f>
        <v>0</v>
      </c>
      <c r="AH494" s="5">
        <f ca="1">IF(Table2[[#This Row],[field of work]]="genral work",1,0)</f>
        <v>0</v>
      </c>
      <c r="AI494" s="5"/>
      <c r="AJ494" s="5"/>
      <c r="AK494" s="5"/>
      <c r="AL494" s="5"/>
      <c r="AM494" s="5"/>
      <c r="AN494" s="6"/>
      <c r="AP494" s="16">
        <f t="shared" ca="1" si="183"/>
        <v>48030.061516878079</v>
      </c>
      <c r="AQ494" s="6"/>
      <c r="AR494" s="4">
        <f ca="1">IF(Table2[[#This Row],[Value of a person]]&gt;$AS$6,1,0)</f>
        <v>1</v>
      </c>
      <c r="AS494" s="5"/>
      <c r="AT494" s="5"/>
      <c r="AU494" s="6"/>
      <c r="AV494" s="23">
        <f ca="1">Table2[[#This Row],[Mortage left]]/Table2[[#This Row],[Value of house]]</f>
        <v>0.42215453902443945</v>
      </c>
      <c r="AW494" s="5">
        <f t="shared" ca="1" si="184"/>
        <v>0</v>
      </c>
      <c r="AX494" s="5"/>
      <c r="AY494" s="5"/>
      <c r="AZ494" s="4">
        <f ca="1">IF(Table2[[#This Row],[Area ]]="Area 1",Table2[[#This Row],[income]],0)</f>
        <v>63959</v>
      </c>
      <c r="BA494" s="5">
        <f ca="1">IF(Table2[[#This Row],[Area ]]="Area 2",Table2[[#This Row],[income]],0)</f>
        <v>0</v>
      </c>
      <c r="BB494" s="5">
        <f ca="1">IF(Table2[[#This Row],[Area ]]="Area 3",Table2[[#This Row],[income]],0)</f>
        <v>0</v>
      </c>
      <c r="BC494" s="5">
        <f ca="1">IF(Table2[[#This Row],[Area ]]="Area 4",Table2[[#This Row],[income]],0)</f>
        <v>0</v>
      </c>
      <c r="BD494" s="5">
        <f ca="1">IF(Table2[[#This Row],[Area ]]="Area 5",Table2[[#This Row],[income]],0)</f>
        <v>0</v>
      </c>
      <c r="BE494" s="5">
        <f ca="1">IF(Table2[[#This Row],[Area ]]="Area 6",Table2[[#This Row],[income]],0)</f>
        <v>0</v>
      </c>
      <c r="BF494" s="5">
        <f ca="1">IF(Table2[[#This Row],[Area ]]="Area 7",Table2[[#This Row],[income]],0)</f>
        <v>0</v>
      </c>
      <c r="BG494" s="5">
        <f ca="1">IF(Table2[[#This Row],[Area ]]="Area 8",Table2[[#This Row],[income]],0)</f>
        <v>0</v>
      </c>
      <c r="BH494" s="5">
        <f ca="1">IF(Table2[[#This Row],[Area ]]="Area 9",Table2[[#This Row],[income]],0)</f>
        <v>0</v>
      </c>
      <c r="BI494" s="5">
        <f ca="1">IF(Table2[[#This Row],[Area ]]="Area 10",Table2[[#This Row],[income]],0)</f>
        <v>0</v>
      </c>
      <c r="BJ494" s="5">
        <f ca="1">IF(Table2[[#This Row],[Area ]]="Area 6",Table2[[#This Row],[income]],0)</f>
        <v>0</v>
      </c>
      <c r="BK494" s="5">
        <f ca="1">IF(Table2[[#This Row],[Area ]]="Area 12",Table2[[#This Row],[income]],0)</f>
        <v>0</v>
      </c>
      <c r="BL494" s="5">
        <f ca="1">IF(Table2[[#This Row],[Area ]]="Area 13",Table2[[#This Row],[income]],0)</f>
        <v>0</v>
      </c>
      <c r="BM494" s="6">
        <f ca="1">IF(Table2[[#This Row],[Area ]]="Area 14",Table2[[#This Row],[income]],0)</f>
        <v>0</v>
      </c>
      <c r="BN494" s="4">
        <f ca="1">IF(Table2[[#This Row],[field of work]]="teaching",Table2[[#This Row],[income]],0)</f>
        <v>0</v>
      </c>
      <c r="BO494" s="5">
        <f ca="1">IF(Table2[[#This Row],[field of work]]="health",Table2[[#This Row],[income]],0)</f>
        <v>0</v>
      </c>
      <c r="BP494" s="5">
        <f ca="1">IF(Table2[[#This Row],[field of work]]="IT",Table2[[#This Row],[income]],0)</f>
        <v>0</v>
      </c>
      <c r="BQ494" s="5">
        <f ca="1">IF(Table2[[#This Row],[field of work]]="agriculture",Table2[[#This Row],[income]],0)</f>
        <v>63959</v>
      </c>
      <c r="BR494" s="5">
        <f ca="1">IF(Table2[[#This Row],[field of work]]="contruction",Table2[[#This Row],[income]],0)</f>
        <v>0</v>
      </c>
      <c r="BS494" s="6">
        <f ca="1">IF(Table2[[#This Row],[field of work]]="genral work",Table2[[#This Row],[income]],0)</f>
        <v>0</v>
      </c>
      <c r="BU494" s="4">
        <f ca="1">IF(Table2[[#This Row],[value of debts]]&gt;Table2[[#This Row],[income]],1,0)</f>
        <v>1</v>
      </c>
      <c r="BV494" s="6"/>
      <c r="BX494" s="4">
        <f ca="1">IF(Table2[[#This Row],[Net worth of person]]&gt;$BY$6,Table2[[#This Row],[age]],0)</f>
        <v>26</v>
      </c>
      <c r="BY494" s="6"/>
    </row>
    <row r="495" spans="2:77" x14ac:dyDescent="0.3">
      <c r="B495">
        <f t="shared" ca="1" si="170"/>
        <v>2</v>
      </c>
      <c r="C495" t="str">
        <f t="shared" ca="1" si="169"/>
        <v>women</v>
      </c>
      <c r="D495">
        <f t="shared" ca="1" si="171"/>
        <v>38</v>
      </c>
      <c r="E495">
        <f t="shared" ca="1" si="172"/>
        <v>6</v>
      </c>
      <c r="F495" t="str">
        <f t="shared" ca="1" si="173"/>
        <v>contruction</v>
      </c>
      <c r="G495">
        <f t="shared" ca="1" si="174"/>
        <v>3</v>
      </c>
      <c r="H495">
        <f t="shared" ca="1" si="175"/>
        <v>0</v>
      </c>
      <c r="I495">
        <f t="shared" ca="1" si="176"/>
        <v>2</v>
      </c>
      <c r="J495">
        <f t="shared" ca="1" si="177"/>
        <v>2</v>
      </c>
      <c r="K495">
        <f t="shared" ca="1" si="178"/>
        <v>61852</v>
      </c>
      <c r="L495">
        <f t="shared" ca="1" si="179"/>
        <v>1</v>
      </c>
      <c r="M495" t="str">
        <f t="shared" ca="1" si="180"/>
        <v>Area 1</v>
      </c>
      <c r="N495">
        <f t="shared" ca="1" si="185"/>
        <v>185556</v>
      </c>
      <c r="O495">
        <f t="shared" ca="1" si="181"/>
        <v>167863.15371695103</v>
      </c>
      <c r="P495">
        <f t="shared" ca="1" si="186"/>
        <v>50610.635208689673</v>
      </c>
      <c r="Q495">
        <f t="shared" ca="1" si="182"/>
        <v>20899</v>
      </c>
      <c r="R495">
        <f t="shared" ca="1" si="187"/>
        <v>81824.209089712473</v>
      </c>
      <c r="S495">
        <f t="shared" ca="1" si="188"/>
        <v>37761.623289125353</v>
      </c>
      <c r="T495">
        <f t="shared" ca="1" si="189"/>
        <v>273928.258497815</v>
      </c>
      <c r="U495">
        <f t="shared" ca="1" si="190"/>
        <v>270586.3628066635</v>
      </c>
      <c r="V495">
        <f t="shared" ca="1" si="191"/>
        <v>3341.8956911514979</v>
      </c>
      <c r="X495" s="4">
        <f ca="1">IF(Table2[[#This Row],[Gnder]]="men",1,0)</f>
        <v>0</v>
      </c>
      <c r="Y495" s="5">
        <f ca="1">IF(Table2[[#This Row],[Gnder]]="women",1,0)</f>
        <v>1</v>
      </c>
      <c r="Z495" s="5"/>
      <c r="AA495" s="6"/>
      <c r="AB495" s="5"/>
      <c r="AC495" s="4">
        <f ca="1">IF(Table2[[#This Row],[field of work]]="teaching",1,0)</f>
        <v>0</v>
      </c>
      <c r="AD495" s="5">
        <f ca="1">IF(Table2[[#This Row],[field of work]]="health",1,0)</f>
        <v>0</v>
      </c>
      <c r="AE495" s="5">
        <f ca="1">IF(Table2[[#This Row],[field of work]]="IT",1,0)</f>
        <v>0</v>
      </c>
      <c r="AF495" s="5">
        <f ca="1">IF(Table2[[#This Row],[field of work]]="agriculture",1,0)</f>
        <v>0</v>
      </c>
      <c r="AG495" s="5">
        <f ca="1">IF(Table2[[#This Row],[field of work]]="contruction",1,0)</f>
        <v>1</v>
      </c>
      <c r="AH495" s="5">
        <f ca="1">IF(Table2[[#This Row],[field of work]]="genral work",1,0)</f>
        <v>0</v>
      </c>
      <c r="AI495" s="5"/>
      <c r="AJ495" s="5"/>
      <c r="AK495" s="5"/>
      <c r="AL495" s="5"/>
      <c r="AM495" s="5"/>
      <c r="AN495" s="6"/>
      <c r="AP495" s="16">
        <f t="shared" ca="1" si="183"/>
        <v>25305.317604344837</v>
      </c>
      <c r="AQ495" s="6"/>
      <c r="AR495" s="4">
        <f ca="1">IF(Table2[[#This Row],[Value of a person]]&gt;$AS$6,1,0)</f>
        <v>1</v>
      </c>
      <c r="AS495" s="5"/>
      <c r="AT495" s="5"/>
      <c r="AU495" s="6"/>
      <c r="AV495" s="23">
        <f ca="1">Table2[[#This Row],[Mortage left]]/Table2[[#This Row],[Value of house]]</f>
        <v>0.90464955979300599</v>
      </c>
      <c r="AW495" s="5">
        <f t="shared" ca="1" si="184"/>
        <v>0</v>
      </c>
      <c r="AX495" s="5"/>
      <c r="AY495" s="5"/>
      <c r="AZ495" s="4">
        <f ca="1">IF(Table2[[#This Row],[Area ]]="Area 1",Table2[[#This Row],[income]],0)</f>
        <v>61852</v>
      </c>
      <c r="BA495" s="5">
        <f ca="1">IF(Table2[[#This Row],[Area ]]="Area 2",Table2[[#This Row],[income]],0)</f>
        <v>0</v>
      </c>
      <c r="BB495" s="5">
        <f ca="1">IF(Table2[[#This Row],[Area ]]="Area 3",Table2[[#This Row],[income]],0)</f>
        <v>0</v>
      </c>
      <c r="BC495" s="5">
        <f ca="1">IF(Table2[[#This Row],[Area ]]="Area 4",Table2[[#This Row],[income]],0)</f>
        <v>0</v>
      </c>
      <c r="BD495" s="5">
        <f ca="1">IF(Table2[[#This Row],[Area ]]="Area 5",Table2[[#This Row],[income]],0)</f>
        <v>0</v>
      </c>
      <c r="BE495" s="5">
        <f ca="1">IF(Table2[[#This Row],[Area ]]="Area 6",Table2[[#This Row],[income]],0)</f>
        <v>0</v>
      </c>
      <c r="BF495" s="5">
        <f ca="1">IF(Table2[[#This Row],[Area ]]="Area 7",Table2[[#This Row],[income]],0)</f>
        <v>0</v>
      </c>
      <c r="BG495" s="5">
        <f ca="1">IF(Table2[[#This Row],[Area ]]="Area 8",Table2[[#This Row],[income]],0)</f>
        <v>0</v>
      </c>
      <c r="BH495" s="5">
        <f ca="1">IF(Table2[[#This Row],[Area ]]="Area 9",Table2[[#This Row],[income]],0)</f>
        <v>0</v>
      </c>
      <c r="BI495" s="5">
        <f ca="1">IF(Table2[[#This Row],[Area ]]="Area 10",Table2[[#This Row],[income]],0)</f>
        <v>0</v>
      </c>
      <c r="BJ495" s="5">
        <f ca="1">IF(Table2[[#This Row],[Area ]]="Area 6",Table2[[#This Row],[income]],0)</f>
        <v>0</v>
      </c>
      <c r="BK495" s="5">
        <f ca="1">IF(Table2[[#This Row],[Area ]]="Area 12",Table2[[#This Row],[income]],0)</f>
        <v>0</v>
      </c>
      <c r="BL495" s="5">
        <f ca="1">IF(Table2[[#This Row],[Area ]]="Area 13",Table2[[#This Row],[income]],0)</f>
        <v>0</v>
      </c>
      <c r="BM495" s="6">
        <f ca="1">IF(Table2[[#This Row],[Area ]]="Area 14",Table2[[#This Row],[income]],0)</f>
        <v>0</v>
      </c>
      <c r="BN495" s="4">
        <f ca="1">IF(Table2[[#This Row],[field of work]]="teaching",Table2[[#This Row],[income]],0)</f>
        <v>0</v>
      </c>
      <c r="BO495" s="5">
        <f ca="1">IF(Table2[[#This Row],[field of work]]="health",Table2[[#This Row],[income]],0)</f>
        <v>0</v>
      </c>
      <c r="BP495" s="5">
        <f ca="1">IF(Table2[[#This Row],[field of work]]="IT",Table2[[#This Row],[income]],0)</f>
        <v>0</v>
      </c>
      <c r="BQ495" s="5">
        <f ca="1">IF(Table2[[#This Row],[field of work]]="agriculture",Table2[[#This Row],[income]],0)</f>
        <v>0</v>
      </c>
      <c r="BR495" s="5">
        <f ca="1">IF(Table2[[#This Row],[field of work]]="contruction",Table2[[#This Row],[income]],0)</f>
        <v>61852</v>
      </c>
      <c r="BS495" s="6">
        <f ca="1">IF(Table2[[#This Row],[field of work]]="genral work",Table2[[#This Row],[income]],0)</f>
        <v>0</v>
      </c>
      <c r="BU495" s="4">
        <f ca="1">IF(Table2[[#This Row],[value of debts]]&gt;Table2[[#This Row],[income]],1,0)</f>
        <v>1</v>
      </c>
      <c r="BV495" s="6"/>
      <c r="BX495" s="4">
        <f ca="1">IF(Table2[[#This Row],[Net worth of person]]&gt;$BY$6,Table2[[#This Row],[age]],0)</f>
        <v>0</v>
      </c>
      <c r="BY495" s="6"/>
    </row>
    <row r="496" spans="2:77" x14ac:dyDescent="0.3">
      <c r="B496">
        <f t="shared" ca="1" si="170"/>
        <v>2</v>
      </c>
      <c r="C496" t="str">
        <f t="shared" ca="1" si="169"/>
        <v>women</v>
      </c>
      <c r="D496">
        <f t="shared" ca="1" si="171"/>
        <v>42</v>
      </c>
      <c r="E496">
        <f t="shared" ca="1" si="172"/>
        <v>6</v>
      </c>
      <c r="F496" t="str">
        <f t="shared" ca="1" si="173"/>
        <v>contruction</v>
      </c>
      <c r="G496">
        <f t="shared" ca="1" si="174"/>
        <v>5</v>
      </c>
      <c r="H496">
        <f t="shared" ca="1" si="175"/>
        <v>0</v>
      </c>
      <c r="I496">
        <f t="shared" ca="1" si="176"/>
        <v>3</v>
      </c>
      <c r="J496">
        <f t="shared" ca="1" si="177"/>
        <v>3</v>
      </c>
      <c r="K496">
        <f t="shared" ca="1" si="178"/>
        <v>75363</v>
      </c>
      <c r="L496">
        <f t="shared" ca="1" si="179"/>
        <v>6</v>
      </c>
      <c r="M496" t="str">
        <f t="shared" ca="1" si="180"/>
        <v>Area 6</v>
      </c>
      <c r="N496">
        <f t="shared" ca="1" si="185"/>
        <v>301452</v>
      </c>
      <c r="O496">
        <f t="shared" ca="1" si="181"/>
        <v>240371.59385384104</v>
      </c>
      <c r="P496">
        <f t="shared" ca="1" si="186"/>
        <v>60985.442592072664</v>
      </c>
      <c r="Q496">
        <f t="shared" ca="1" si="182"/>
        <v>38293</v>
      </c>
      <c r="R496">
        <f t="shared" ca="1" si="187"/>
        <v>24028.697882366567</v>
      </c>
      <c r="S496">
        <f t="shared" ca="1" si="188"/>
        <v>17445.53382844638</v>
      </c>
      <c r="T496">
        <f t="shared" ca="1" si="189"/>
        <v>379882.97642051906</v>
      </c>
      <c r="U496">
        <f t="shared" ca="1" si="190"/>
        <v>302693.29173620761</v>
      </c>
      <c r="V496">
        <f t="shared" ca="1" si="191"/>
        <v>77189.684684311447</v>
      </c>
      <c r="X496" s="4">
        <f ca="1">IF(Table2[[#This Row],[Gnder]]="men",1,0)</f>
        <v>0</v>
      </c>
      <c r="Y496" s="5">
        <f ca="1">IF(Table2[[#This Row],[Gnder]]="women",1,0)</f>
        <v>1</v>
      </c>
      <c r="Z496" s="5"/>
      <c r="AA496" s="6"/>
      <c r="AB496" s="5"/>
      <c r="AC496" s="4">
        <f ca="1">IF(Table2[[#This Row],[field of work]]="teaching",1,0)</f>
        <v>0</v>
      </c>
      <c r="AD496" s="5">
        <f ca="1">IF(Table2[[#This Row],[field of work]]="health",1,0)</f>
        <v>0</v>
      </c>
      <c r="AE496" s="5">
        <f ca="1">IF(Table2[[#This Row],[field of work]]="IT",1,0)</f>
        <v>0</v>
      </c>
      <c r="AF496" s="5">
        <f ca="1">IF(Table2[[#This Row],[field of work]]="agriculture",1,0)</f>
        <v>0</v>
      </c>
      <c r="AG496" s="5">
        <f ca="1">IF(Table2[[#This Row],[field of work]]="contruction",1,0)</f>
        <v>1</v>
      </c>
      <c r="AH496" s="5">
        <f ca="1">IF(Table2[[#This Row],[field of work]]="genral work",1,0)</f>
        <v>0</v>
      </c>
      <c r="AI496" s="5"/>
      <c r="AJ496" s="5"/>
      <c r="AK496" s="5"/>
      <c r="AL496" s="5"/>
      <c r="AM496" s="5"/>
      <c r="AN496" s="6"/>
      <c r="AP496" s="16">
        <f t="shared" ca="1" si="183"/>
        <v>20328.480864024223</v>
      </c>
      <c r="AQ496" s="6"/>
      <c r="AR496" s="4">
        <f ca="1">IF(Table2[[#This Row],[Value of a person]]&gt;$AS$6,1,0)</f>
        <v>1</v>
      </c>
      <c r="AS496" s="5"/>
      <c r="AT496" s="5"/>
      <c r="AU496" s="6"/>
      <c r="AV496" s="23">
        <f ca="1">Table2[[#This Row],[Mortage left]]/Table2[[#This Row],[Value of house]]</f>
        <v>0.79737933022119956</v>
      </c>
      <c r="AW496" s="5">
        <f t="shared" ca="1" si="184"/>
        <v>0</v>
      </c>
      <c r="AX496" s="5"/>
      <c r="AY496" s="5"/>
      <c r="AZ496" s="4">
        <f ca="1">IF(Table2[[#This Row],[Area ]]="Area 1",Table2[[#This Row],[income]],0)</f>
        <v>0</v>
      </c>
      <c r="BA496" s="5">
        <f ca="1">IF(Table2[[#This Row],[Area ]]="Area 2",Table2[[#This Row],[income]],0)</f>
        <v>0</v>
      </c>
      <c r="BB496" s="5">
        <f ca="1">IF(Table2[[#This Row],[Area ]]="Area 3",Table2[[#This Row],[income]],0)</f>
        <v>0</v>
      </c>
      <c r="BC496" s="5">
        <f ca="1">IF(Table2[[#This Row],[Area ]]="Area 4",Table2[[#This Row],[income]],0)</f>
        <v>0</v>
      </c>
      <c r="BD496" s="5">
        <f ca="1">IF(Table2[[#This Row],[Area ]]="Area 5",Table2[[#This Row],[income]],0)</f>
        <v>0</v>
      </c>
      <c r="BE496" s="5">
        <f ca="1">IF(Table2[[#This Row],[Area ]]="Area 6",Table2[[#This Row],[income]],0)</f>
        <v>75363</v>
      </c>
      <c r="BF496" s="5">
        <f ca="1">IF(Table2[[#This Row],[Area ]]="Area 7",Table2[[#This Row],[income]],0)</f>
        <v>0</v>
      </c>
      <c r="BG496" s="5">
        <f ca="1">IF(Table2[[#This Row],[Area ]]="Area 8",Table2[[#This Row],[income]],0)</f>
        <v>0</v>
      </c>
      <c r="BH496" s="5">
        <f ca="1">IF(Table2[[#This Row],[Area ]]="Area 9",Table2[[#This Row],[income]],0)</f>
        <v>0</v>
      </c>
      <c r="BI496" s="5">
        <f ca="1">IF(Table2[[#This Row],[Area ]]="Area 10",Table2[[#This Row],[income]],0)</f>
        <v>0</v>
      </c>
      <c r="BJ496" s="5">
        <f ca="1">IF(Table2[[#This Row],[Area ]]="Area 6",Table2[[#This Row],[income]],0)</f>
        <v>75363</v>
      </c>
      <c r="BK496" s="5">
        <f ca="1">IF(Table2[[#This Row],[Area ]]="Area 12",Table2[[#This Row],[income]],0)</f>
        <v>0</v>
      </c>
      <c r="BL496" s="5">
        <f ca="1">IF(Table2[[#This Row],[Area ]]="Area 13",Table2[[#This Row],[income]],0)</f>
        <v>0</v>
      </c>
      <c r="BM496" s="6">
        <f ca="1">IF(Table2[[#This Row],[Area ]]="Area 14",Table2[[#This Row],[income]],0)</f>
        <v>0</v>
      </c>
      <c r="BN496" s="4">
        <f ca="1">IF(Table2[[#This Row],[field of work]]="teaching",Table2[[#This Row],[income]],0)</f>
        <v>0</v>
      </c>
      <c r="BO496" s="5">
        <f ca="1">IF(Table2[[#This Row],[field of work]]="health",Table2[[#This Row],[income]],0)</f>
        <v>0</v>
      </c>
      <c r="BP496" s="5">
        <f ca="1">IF(Table2[[#This Row],[field of work]]="IT",Table2[[#This Row],[income]],0)</f>
        <v>0</v>
      </c>
      <c r="BQ496" s="5">
        <f ca="1">IF(Table2[[#This Row],[field of work]]="agriculture",Table2[[#This Row],[income]],0)</f>
        <v>0</v>
      </c>
      <c r="BR496" s="5">
        <f ca="1">IF(Table2[[#This Row],[field of work]]="contruction",Table2[[#This Row],[income]],0)</f>
        <v>75363</v>
      </c>
      <c r="BS496" s="6">
        <f ca="1">IF(Table2[[#This Row],[field of work]]="genral work",Table2[[#This Row],[income]],0)</f>
        <v>0</v>
      </c>
      <c r="BU496" s="4">
        <f ca="1">IF(Table2[[#This Row],[value of debts]]&gt;Table2[[#This Row],[income]],1,0)</f>
        <v>1</v>
      </c>
      <c r="BV496" s="6"/>
      <c r="BX496" s="4">
        <f ca="1">IF(Table2[[#This Row],[Net worth of person]]&gt;$BY$6,Table2[[#This Row],[age]],0)</f>
        <v>0</v>
      </c>
      <c r="BY496" s="6"/>
    </row>
    <row r="497" spans="2:77" x14ac:dyDescent="0.3">
      <c r="B497">
        <f t="shared" ca="1" si="170"/>
        <v>2</v>
      </c>
      <c r="C497" t="str">
        <f t="shared" ca="1" si="169"/>
        <v>women</v>
      </c>
      <c r="D497">
        <f t="shared" ca="1" si="171"/>
        <v>35</v>
      </c>
      <c r="E497">
        <f t="shared" ca="1" si="172"/>
        <v>3</v>
      </c>
      <c r="F497" t="str">
        <f t="shared" ca="1" si="173"/>
        <v>teaching</v>
      </c>
      <c r="G497">
        <f t="shared" ca="1" si="174"/>
        <v>3</v>
      </c>
      <c r="H497">
        <f t="shared" ca="1" si="175"/>
        <v>0</v>
      </c>
      <c r="I497">
        <f t="shared" ca="1" si="176"/>
        <v>3</v>
      </c>
      <c r="J497">
        <f t="shared" ca="1" si="177"/>
        <v>1</v>
      </c>
      <c r="K497">
        <f t="shared" ca="1" si="178"/>
        <v>32204</v>
      </c>
      <c r="L497">
        <f t="shared" ca="1" si="179"/>
        <v>12</v>
      </c>
      <c r="M497" t="str">
        <f t="shared" ca="1" si="180"/>
        <v>Area 12</v>
      </c>
      <c r="N497">
        <f t="shared" ca="1" si="185"/>
        <v>193224</v>
      </c>
      <c r="O497">
        <f t="shared" ca="1" si="181"/>
        <v>46651.738516193138</v>
      </c>
      <c r="P497">
        <f t="shared" ca="1" si="186"/>
        <v>25844.451598644497</v>
      </c>
      <c r="Q497">
        <f t="shared" ca="1" si="182"/>
        <v>15314</v>
      </c>
      <c r="R497">
        <f t="shared" ca="1" si="187"/>
        <v>25759.036734136138</v>
      </c>
      <c r="S497">
        <f t="shared" ca="1" si="188"/>
        <v>11621.558294692994</v>
      </c>
      <c r="T497">
        <f t="shared" ca="1" si="189"/>
        <v>230690.0098933375</v>
      </c>
      <c r="U497">
        <f t="shared" ca="1" si="190"/>
        <v>87724.775250329272</v>
      </c>
      <c r="V497">
        <f t="shared" ca="1" si="191"/>
        <v>142965.23464300821</v>
      </c>
      <c r="X497" s="4">
        <f ca="1">IF(Table2[[#This Row],[Gnder]]="men",1,0)</f>
        <v>0</v>
      </c>
      <c r="Y497" s="5">
        <f ca="1">IF(Table2[[#This Row],[Gnder]]="women",1,0)</f>
        <v>1</v>
      </c>
      <c r="Z497" s="5"/>
      <c r="AA497" s="6"/>
      <c r="AB497" s="5"/>
      <c r="AC497" s="4">
        <f ca="1">IF(Table2[[#This Row],[field of work]]="teaching",1,0)</f>
        <v>1</v>
      </c>
      <c r="AD497" s="5">
        <f ca="1">IF(Table2[[#This Row],[field of work]]="health",1,0)</f>
        <v>0</v>
      </c>
      <c r="AE497" s="5">
        <f ca="1">IF(Table2[[#This Row],[field of work]]="IT",1,0)</f>
        <v>0</v>
      </c>
      <c r="AF497" s="5">
        <f ca="1">IF(Table2[[#This Row],[field of work]]="agriculture",1,0)</f>
        <v>0</v>
      </c>
      <c r="AG497" s="5">
        <f ca="1">IF(Table2[[#This Row],[field of work]]="contruction",1,0)</f>
        <v>0</v>
      </c>
      <c r="AH497" s="5">
        <f ca="1">IF(Table2[[#This Row],[field of work]]="genral work",1,0)</f>
        <v>0</v>
      </c>
      <c r="AI497" s="5"/>
      <c r="AJ497" s="5"/>
      <c r="AK497" s="5"/>
      <c r="AL497" s="5"/>
      <c r="AM497" s="5"/>
      <c r="AN497" s="6"/>
      <c r="AP497" s="16">
        <f t="shared" ca="1" si="183"/>
        <v>25844.451598644497</v>
      </c>
      <c r="AQ497" s="6"/>
      <c r="AR497" s="4">
        <f ca="1">IF(Table2[[#This Row],[Value of a person]]&gt;$AS$6,1,0)</f>
        <v>1</v>
      </c>
      <c r="AS497" s="5"/>
      <c r="AT497" s="5"/>
      <c r="AU497" s="6"/>
      <c r="AV497" s="23">
        <f ca="1">Table2[[#This Row],[Mortage left]]/Table2[[#This Row],[Value of house]]</f>
        <v>0.24143863348338271</v>
      </c>
      <c r="AW497" s="5">
        <f t="shared" ca="1" si="184"/>
        <v>1</v>
      </c>
      <c r="AX497" s="5"/>
      <c r="AY497" s="5"/>
      <c r="AZ497" s="4">
        <f ca="1">IF(Table2[[#This Row],[Area ]]="Area 1",Table2[[#This Row],[income]],0)</f>
        <v>0</v>
      </c>
      <c r="BA497" s="5">
        <f ca="1">IF(Table2[[#This Row],[Area ]]="Area 2",Table2[[#This Row],[income]],0)</f>
        <v>0</v>
      </c>
      <c r="BB497" s="5">
        <f ca="1">IF(Table2[[#This Row],[Area ]]="Area 3",Table2[[#This Row],[income]],0)</f>
        <v>0</v>
      </c>
      <c r="BC497" s="5">
        <f ca="1">IF(Table2[[#This Row],[Area ]]="Area 4",Table2[[#This Row],[income]],0)</f>
        <v>0</v>
      </c>
      <c r="BD497" s="5">
        <f ca="1">IF(Table2[[#This Row],[Area ]]="Area 5",Table2[[#This Row],[income]],0)</f>
        <v>0</v>
      </c>
      <c r="BE497" s="5">
        <f ca="1">IF(Table2[[#This Row],[Area ]]="Area 6",Table2[[#This Row],[income]],0)</f>
        <v>0</v>
      </c>
      <c r="BF497" s="5">
        <f ca="1">IF(Table2[[#This Row],[Area ]]="Area 7",Table2[[#This Row],[income]],0)</f>
        <v>0</v>
      </c>
      <c r="BG497" s="5">
        <f ca="1">IF(Table2[[#This Row],[Area ]]="Area 8",Table2[[#This Row],[income]],0)</f>
        <v>0</v>
      </c>
      <c r="BH497" s="5">
        <f ca="1">IF(Table2[[#This Row],[Area ]]="Area 9",Table2[[#This Row],[income]],0)</f>
        <v>0</v>
      </c>
      <c r="BI497" s="5">
        <f ca="1">IF(Table2[[#This Row],[Area ]]="Area 10",Table2[[#This Row],[income]],0)</f>
        <v>0</v>
      </c>
      <c r="BJ497" s="5">
        <f ca="1">IF(Table2[[#This Row],[Area ]]="Area 6",Table2[[#This Row],[income]],0)</f>
        <v>0</v>
      </c>
      <c r="BK497" s="5">
        <f ca="1">IF(Table2[[#This Row],[Area ]]="Area 12",Table2[[#This Row],[income]],0)</f>
        <v>32204</v>
      </c>
      <c r="BL497" s="5">
        <f ca="1">IF(Table2[[#This Row],[Area ]]="Area 13",Table2[[#This Row],[income]],0)</f>
        <v>0</v>
      </c>
      <c r="BM497" s="6">
        <f ca="1">IF(Table2[[#This Row],[Area ]]="Area 14",Table2[[#This Row],[income]],0)</f>
        <v>0</v>
      </c>
      <c r="BN497" s="4">
        <f ca="1">IF(Table2[[#This Row],[field of work]]="teaching",Table2[[#This Row],[income]],0)</f>
        <v>32204</v>
      </c>
      <c r="BO497" s="5">
        <f ca="1">IF(Table2[[#This Row],[field of work]]="health",Table2[[#This Row],[income]],0)</f>
        <v>0</v>
      </c>
      <c r="BP497" s="5">
        <f ca="1">IF(Table2[[#This Row],[field of work]]="IT",Table2[[#This Row],[income]],0)</f>
        <v>0</v>
      </c>
      <c r="BQ497" s="5">
        <f ca="1">IF(Table2[[#This Row],[field of work]]="agriculture",Table2[[#This Row],[income]],0)</f>
        <v>0</v>
      </c>
      <c r="BR497" s="5">
        <f ca="1">IF(Table2[[#This Row],[field of work]]="contruction",Table2[[#This Row],[income]],0)</f>
        <v>0</v>
      </c>
      <c r="BS497" s="6">
        <f ca="1">IF(Table2[[#This Row],[field of work]]="genral work",Table2[[#This Row],[income]],0)</f>
        <v>0</v>
      </c>
      <c r="BU497" s="4">
        <f ca="1">IF(Table2[[#This Row],[value of debts]]&gt;Table2[[#This Row],[income]],1,0)</f>
        <v>1</v>
      </c>
      <c r="BV497" s="6"/>
      <c r="BX497" s="4">
        <f ca="1">IF(Table2[[#This Row],[Net worth of person]]&gt;$BY$6,Table2[[#This Row],[age]],0)</f>
        <v>35</v>
      </c>
      <c r="BY497" s="6"/>
    </row>
    <row r="498" spans="2:77" x14ac:dyDescent="0.3">
      <c r="B498">
        <f t="shared" ca="1" si="170"/>
        <v>2</v>
      </c>
      <c r="C498" t="str">
        <f t="shared" ca="1" si="169"/>
        <v>women</v>
      </c>
      <c r="D498">
        <f t="shared" ca="1" si="171"/>
        <v>32</v>
      </c>
      <c r="E498">
        <f t="shared" ca="1" si="172"/>
        <v>4</v>
      </c>
      <c r="F498" t="str">
        <f t="shared" ca="1" si="173"/>
        <v>genral work</v>
      </c>
      <c r="G498">
        <f t="shared" ca="1" si="174"/>
        <v>2</v>
      </c>
      <c r="H498">
        <f t="shared" ca="1" si="175"/>
        <v>0</v>
      </c>
      <c r="I498">
        <f t="shared" ca="1" si="176"/>
        <v>3</v>
      </c>
      <c r="J498">
        <f t="shared" ca="1" si="177"/>
        <v>2</v>
      </c>
      <c r="K498">
        <f t="shared" ca="1" si="178"/>
        <v>81031</v>
      </c>
      <c r="L498">
        <f t="shared" ca="1" si="179"/>
        <v>1</v>
      </c>
      <c r="M498" t="str">
        <f t="shared" ca="1" si="180"/>
        <v>Area 1</v>
      </c>
      <c r="N498">
        <f t="shared" ca="1" si="185"/>
        <v>486186</v>
      </c>
      <c r="O498">
        <f t="shared" ca="1" si="181"/>
        <v>318314.43741895014</v>
      </c>
      <c r="P498">
        <f t="shared" ca="1" si="186"/>
        <v>29845.408301427335</v>
      </c>
      <c r="Q498">
        <f t="shared" ca="1" si="182"/>
        <v>29829</v>
      </c>
      <c r="R498">
        <f t="shared" ca="1" si="187"/>
        <v>47076.836343232615</v>
      </c>
      <c r="S498">
        <f t="shared" ca="1" si="188"/>
        <v>57271.385872912462</v>
      </c>
      <c r="T498">
        <f t="shared" ca="1" si="189"/>
        <v>573302.79417433974</v>
      </c>
      <c r="U498">
        <f t="shared" ca="1" si="190"/>
        <v>395220.27376218274</v>
      </c>
      <c r="V498">
        <f t="shared" ca="1" si="191"/>
        <v>178082.520412157</v>
      </c>
      <c r="X498" s="4">
        <f ca="1">IF(Table2[[#This Row],[Gnder]]="men",1,0)</f>
        <v>0</v>
      </c>
      <c r="Y498" s="5">
        <f ca="1">IF(Table2[[#This Row],[Gnder]]="women",1,0)</f>
        <v>1</v>
      </c>
      <c r="Z498" s="5"/>
      <c r="AA498" s="6"/>
      <c r="AB498" s="5"/>
      <c r="AC498" s="4">
        <f ca="1">IF(Table2[[#This Row],[field of work]]="teaching",1,0)</f>
        <v>0</v>
      </c>
      <c r="AD498" s="5">
        <f ca="1">IF(Table2[[#This Row],[field of work]]="health",1,0)</f>
        <v>0</v>
      </c>
      <c r="AE498" s="5">
        <f ca="1">IF(Table2[[#This Row],[field of work]]="IT",1,0)</f>
        <v>0</v>
      </c>
      <c r="AF498" s="5">
        <f ca="1">IF(Table2[[#This Row],[field of work]]="agriculture",1,0)</f>
        <v>0</v>
      </c>
      <c r="AG498" s="5">
        <f ca="1">IF(Table2[[#This Row],[field of work]]="contruction",1,0)</f>
        <v>0</v>
      </c>
      <c r="AH498" s="5">
        <f ca="1">IF(Table2[[#This Row],[field of work]]="genral work",1,0)</f>
        <v>1</v>
      </c>
      <c r="AI498" s="5"/>
      <c r="AJ498" s="5"/>
      <c r="AK498" s="5"/>
      <c r="AL498" s="5"/>
      <c r="AM498" s="5"/>
      <c r="AN498" s="6"/>
      <c r="AP498" s="16">
        <f t="shared" ca="1" si="183"/>
        <v>14922.704150713667</v>
      </c>
      <c r="AQ498" s="6"/>
      <c r="AR498" s="4">
        <f ca="1">IF(Table2[[#This Row],[Value of a person]]&gt;$AS$6,1,0)</f>
        <v>1</v>
      </c>
      <c r="AS498" s="5"/>
      <c r="AT498" s="5"/>
      <c r="AU498" s="6"/>
      <c r="AV498" s="23">
        <f ca="1">Table2[[#This Row],[Mortage left]]/Table2[[#This Row],[Value of house]]</f>
        <v>0.65471740736868222</v>
      </c>
      <c r="AW498" s="5">
        <f t="shared" ca="1" si="184"/>
        <v>0</v>
      </c>
      <c r="AX498" s="5"/>
      <c r="AY498" s="5"/>
      <c r="AZ498" s="4">
        <f ca="1">IF(Table2[[#This Row],[Area ]]="Area 1",Table2[[#This Row],[income]],0)</f>
        <v>81031</v>
      </c>
      <c r="BA498" s="5">
        <f ca="1">IF(Table2[[#This Row],[Area ]]="Area 2",Table2[[#This Row],[income]],0)</f>
        <v>0</v>
      </c>
      <c r="BB498" s="5">
        <f ca="1">IF(Table2[[#This Row],[Area ]]="Area 3",Table2[[#This Row],[income]],0)</f>
        <v>0</v>
      </c>
      <c r="BC498" s="5">
        <f ca="1">IF(Table2[[#This Row],[Area ]]="Area 4",Table2[[#This Row],[income]],0)</f>
        <v>0</v>
      </c>
      <c r="BD498" s="5">
        <f ca="1">IF(Table2[[#This Row],[Area ]]="Area 5",Table2[[#This Row],[income]],0)</f>
        <v>0</v>
      </c>
      <c r="BE498" s="5">
        <f ca="1">IF(Table2[[#This Row],[Area ]]="Area 6",Table2[[#This Row],[income]],0)</f>
        <v>0</v>
      </c>
      <c r="BF498" s="5">
        <f ca="1">IF(Table2[[#This Row],[Area ]]="Area 7",Table2[[#This Row],[income]],0)</f>
        <v>0</v>
      </c>
      <c r="BG498" s="5">
        <f ca="1">IF(Table2[[#This Row],[Area ]]="Area 8",Table2[[#This Row],[income]],0)</f>
        <v>0</v>
      </c>
      <c r="BH498" s="5">
        <f ca="1">IF(Table2[[#This Row],[Area ]]="Area 9",Table2[[#This Row],[income]],0)</f>
        <v>0</v>
      </c>
      <c r="BI498" s="5">
        <f ca="1">IF(Table2[[#This Row],[Area ]]="Area 10",Table2[[#This Row],[income]],0)</f>
        <v>0</v>
      </c>
      <c r="BJ498" s="5">
        <f ca="1">IF(Table2[[#This Row],[Area ]]="Area 6",Table2[[#This Row],[income]],0)</f>
        <v>0</v>
      </c>
      <c r="BK498" s="5">
        <f ca="1">IF(Table2[[#This Row],[Area ]]="Area 12",Table2[[#This Row],[income]],0)</f>
        <v>0</v>
      </c>
      <c r="BL498" s="5">
        <f ca="1">IF(Table2[[#This Row],[Area ]]="Area 13",Table2[[#This Row],[income]],0)</f>
        <v>0</v>
      </c>
      <c r="BM498" s="6">
        <f ca="1">IF(Table2[[#This Row],[Area ]]="Area 14",Table2[[#This Row],[income]],0)</f>
        <v>0</v>
      </c>
      <c r="BN498" s="4">
        <f ca="1">IF(Table2[[#This Row],[field of work]]="teaching",Table2[[#This Row],[income]],0)</f>
        <v>0</v>
      </c>
      <c r="BO498" s="5">
        <f ca="1">IF(Table2[[#This Row],[field of work]]="health",Table2[[#This Row],[income]],0)</f>
        <v>0</v>
      </c>
      <c r="BP498" s="5">
        <f ca="1">IF(Table2[[#This Row],[field of work]]="IT",Table2[[#This Row],[income]],0)</f>
        <v>0</v>
      </c>
      <c r="BQ498" s="5">
        <f ca="1">IF(Table2[[#This Row],[field of work]]="agriculture",Table2[[#This Row],[income]],0)</f>
        <v>0</v>
      </c>
      <c r="BR498" s="5">
        <f ca="1">IF(Table2[[#This Row],[field of work]]="contruction",Table2[[#This Row],[income]],0)</f>
        <v>0</v>
      </c>
      <c r="BS498" s="6">
        <f ca="1">IF(Table2[[#This Row],[field of work]]="genral work",Table2[[#This Row],[income]],0)</f>
        <v>81031</v>
      </c>
      <c r="BU498" s="4">
        <f ca="1">IF(Table2[[#This Row],[value of debts]]&gt;Table2[[#This Row],[income]],1,0)</f>
        <v>1</v>
      </c>
      <c r="BV498" s="6"/>
      <c r="BX498" s="4">
        <f ca="1">IF(Table2[[#This Row],[Net worth of person]]&gt;$BY$6,Table2[[#This Row],[age]],0)</f>
        <v>32</v>
      </c>
      <c r="BY498" s="6"/>
    </row>
    <row r="499" spans="2:77" x14ac:dyDescent="0.3">
      <c r="B499">
        <f t="shared" ca="1" si="170"/>
        <v>1</v>
      </c>
      <c r="C499" t="str">
        <f t="shared" ca="1" si="169"/>
        <v>men</v>
      </c>
      <c r="D499">
        <f t="shared" ca="1" si="171"/>
        <v>42</v>
      </c>
      <c r="E499">
        <f t="shared" ca="1" si="172"/>
        <v>3</v>
      </c>
      <c r="F499" t="str">
        <f t="shared" ca="1" si="173"/>
        <v>teaching</v>
      </c>
      <c r="G499">
        <f t="shared" ca="1" si="174"/>
        <v>5</v>
      </c>
      <c r="H499">
        <f t="shared" ca="1" si="175"/>
        <v>0</v>
      </c>
      <c r="I499">
        <f t="shared" ca="1" si="176"/>
        <v>2</v>
      </c>
      <c r="J499">
        <f t="shared" ca="1" si="177"/>
        <v>2</v>
      </c>
      <c r="K499">
        <f t="shared" ca="1" si="178"/>
        <v>58097</v>
      </c>
      <c r="L499">
        <f t="shared" ca="1" si="179"/>
        <v>8</v>
      </c>
      <c r="M499" t="str">
        <f t="shared" ca="1" si="180"/>
        <v>Area 8</v>
      </c>
      <c r="N499">
        <f t="shared" ca="1" si="185"/>
        <v>290485</v>
      </c>
      <c r="O499">
        <f t="shared" ca="1" si="181"/>
        <v>266496.07006553968</v>
      </c>
      <c r="P499">
        <f t="shared" ca="1" si="186"/>
        <v>82260.064690388841</v>
      </c>
      <c r="Q499">
        <f t="shared" ca="1" si="182"/>
        <v>21414</v>
      </c>
      <c r="R499">
        <f t="shared" ca="1" si="187"/>
        <v>73248.479525242568</v>
      </c>
      <c r="S499">
        <f t="shared" ca="1" si="188"/>
        <v>45383.602460594593</v>
      </c>
      <c r="T499">
        <f t="shared" ca="1" si="189"/>
        <v>418128.66715098347</v>
      </c>
      <c r="U499">
        <f t="shared" ca="1" si="190"/>
        <v>361158.54959078226</v>
      </c>
      <c r="V499">
        <f t="shared" ca="1" si="191"/>
        <v>56970.117560201208</v>
      </c>
      <c r="X499" s="4">
        <f ca="1">IF(Table2[[#This Row],[Gnder]]="men",1,0)</f>
        <v>1</v>
      </c>
      <c r="Y499" s="5">
        <f ca="1">IF(Table2[[#This Row],[Gnder]]="women",1,0)</f>
        <v>0</v>
      </c>
      <c r="Z499" s="5"/>
      <c r="AA499" s="6"/>
      <c r="AB499" s="5"/>
      <c r="AC499" s="4">
        <f ca="1">IF(Table2[[#This Row],[field of work]]="teaching",1,0)</f>
        <v>1</v>
      </c>
      <c r="AD499" s="5">
        <f ca="1">IF(Table2[[#This Row],[field of work]]="health",1,0)</f>
        <v>0</v>
      </c>
      <c r="AE499" s="5">
        <f ca="1">IF(Table2[[#This Row],[field of work]]="IT",1,0)</f>
        <v>0</v>
      </c>
      <c r="AF499" s="5">
        <f ca="1">IF(Table2[[#This Row],[field of work]]="agriculture",1,0)</f>
        <v>0</v>
      </c>
      <c r="AG499" s="5">
        <f ca="1">IF(Table2[[#This Row],[field of work]]="contruction",1,0)</f>
        <v>0</v>
      </c>
      <c r="AH499" s="5">
        <f ca="1">IF(Table2[[#This Row],[field of work]]="genral work",1,0)</f>
        <v>0</v>
      </c>
      <c r="AI499" s="5"/>
      <c r="AJ499" s="5"/>
      <c r="AK499" s="5"/>
      <c r="AL499" s="5"/>
      <c r="AM499" s="5"/>
      <c r="AN499" s="6"/>
      <c r="AP499" s="16">
        <f t="shared" ca="1" si="183"/>
        <v>41130.03234519442</v>
      </c>
      <c r="AQ499" s="6"/>
      <c r="AR499" s="4">
        <f ca="1">IF(Table2[[#This Row],[Value of a person]]&gt;$AS$6,1,0)</f>
        <v>1</v>
      </c>
      <c r="AS499" s="5"/>
      <c r="AT499" s="5"/>
      <c r="AU499" s="6"/>
      <c r="AV499" s="23">
        <f ca="1">Table2[[#This Row],[Mortage left]]/Table2[[#This Row],[Value of house]]</f>
        <v>0.91741766378828404</v>
      </c>
      <c r="AW499" s="5">
        <f t="shared" ca="1" si="184"/>
        <v>0</v>
      </c>
      <c r="AX499" s="5"/>
      <c r="AY499" s="5"/>
      <c r="AZ499" s="4">
        <f ca="1">IF(Table2[[#This Row],[Area ]]="Area 1",Table2[[#This Row],[income]],0)</f>
        <v>0</v>
      </c>
      <c r="BA499" s="5">
        <f ca="1">IF(Table2[[#This Row],[Area ]]="Area 2",Table2[[#This Row],[income]],0)</f>
        <v>0</v>
      </c>
      <c r="BB499" s="5">
        <f ca="1">IF(Table2[[#This Row],[Area ]]="Area 3",Table2[[#This Row],[income]],0)</f>
        <v>0</v>
      </c>
      <c r="BC499" s="5">
        <f ca="1">IF(Table2[[#This Row],[Area ]]="Area 4",Table2[[#This Row],[income]],0)</f>
        <v>0</v>
      </c>
      <c r="BD499" s="5">
        <f ca="1">IF(Table2[[#This Row],[Area ]]="Area 5",Table2[[#This Row],[income]],0)</f>
        <v>0</v>
      </c>
      <c r="BE499" s="5">
        <f ca="1">IF(Table2[[#This Row],[Area ]]="Area 6",Table2[[#This Row],[income]],0)</f>
        <v>0</v>
      </c>
      <c r="BF499" s="5">
        <f ca="1">IF(Table2[[#This Row],[Area ]]="Area 7",Table2[[#This Row],[income]],0)</f>
        <v>0</v>
      </c>
      <c r="BG499" s="5">
        <f ca="1">IF(Table2[[#This Row],[Area ]]="Area 8",Table2[[#This Row],[income]],0)</f>
        <v>58097</v>
      </c>
      <c r="BH499" s="5">
        <f ca="1">IF(Table2[[#This Row],[Area ]]="Area 9",Table2[[#This Row],[income]],0)</f>
        <v>0</v>
      </c>
      <c r="BI499" s="5">
        <f ca="1">IF(Table2[[#This Row],[Area ]]="Area 10",Table2[[#This Row],[income]],0)</f>
        <v>0</v>
      </c>
      <c r="BJ499" s="5">
        <f ca="1">IF(Table2[[#This Row],[Area ]]="Area 6",Table2[[#This Row],[income]],0)</f>
        <v>0</v>
      </c>
      <c r="BK499" s="5">
        <f ca="1">IF(Table2[[#This Row],[Area ]]="Area 12",Table2[[#This Row],[income]],0)</f>
        <v>0</v>
      </c>
      <c r="BL499" s="5">
        <f ca="1">IF(Table2[[#This Row],[Area ]]="Area 13",Table2[[#This Row],[income]],0)</f>
        <v>0</v>
      </c>
      <c r="BM499" s="6">
        <f ca="1">IF(Table2[[#This Row],[Area ]]="Area 14",Table2[[#This Row],[income]],0)</f>
        <v>0</v>
      </c>
      <c r="BN499" s="4">
        <f ca="1">IF(Table2[[#This Row],[field of work]]="teaching",Table2[[#This Row],[income]],0)</f>
        <v>58097</v>
      </c>
      <c r="BO499" s="5">
        <f ca="1">IF(Table2[[#This Row],[field of work]]="health",Table2[[#This Row],[income]],0)</f>
        <v>0</v>
      </c>
      <c r="BP499" s="5">
        <f ca="1">IF(Table2[[#This Row],[field of work]]="IT",Table2[[#This Row],[income]],0)</f>
        <v>0</v>
      </c>
      <c r="BQ499" s="5">
        <f ca="1">IF(Table2[[#This Row],[field of work]]="agriculture",Table2[[#This Row],[income]],0)</f>
        <v>0</v>
      </c>
      <c r="BR499" s="5">
        <f ca="1">IF(Table2[[#This Row],[field of work]]="contruction",Table2[[#This Row],[income]],0)</f>
        <v>0</v>
      </c>
      <c r="BS499" s="6">
        <f ca="1">IF(Table2[[#This Row],[field of work]]="genral work",Table2[[#This Row],[income]],0)</f>
        <v>0</v>
      </c>
      <c r="BU499" s="4">
        <f ca="1">IF(Table2[[#This Row],[value of debts]]&gt;Table2[[#This Row],[income]],1,0)</f>
        <v>1</v>
      </c>
      <c r="BV499" s="6"/>
      <c r="BX499" s="4">
        <f ca="1">IF(Table2[[#This Row],[Net worth of person]]&gt;$BY$6,Table2[[#This Row],[age]],0)</f>
        <v>0</v>
      </c>
      <c r="BY499" s="6"/>
    </row>
    <row r="500" spans="2:77" x14ac:dyDescent="0.3">
      <c r="B500">
        <f t="shared" ca="1" si="170"/>
        <v>2</v>
      </c>
      <c r="C500" t="str">
        <f t="shared" ca="1" si="169"/>
        <v>women</v>
      </c>
      <c r="D500">
        <f t="shared" ca="1" si="171"/>
        <v>43</v>
      </c>
      <c r="E500">
        <f t="shared" ca="1" si="172"/>
        <v>6</v>
      </c>
      <c r="F500" t="str">
        <f t="shared" ca="1" si="173"/>
        <v>contruction</v>
      </c>
      <c r="G500">
        <f t="shared" ca="1" si="174"/>
        <v>4</v>
      </c>
      <c r="H500">
        <f t="shared" ca="1" si="175"/>
        <v>0</v>
      </c>
      <c r="I500">
        <f t="shared" ca="1" si="176"/>
        <v>0</v>
      </c>
      <c r="J500">
        <f t="shared" ca="1" si="177"/>
        <v>1</v>
      </c>
      <c r="K500">
        <f t="shared" ca="1" si="178"/>
        <v>61598</v>
      </c>
      <c r="L500">
        <f t="shared" ca="1" si="179"/>
        <v>10</v>
      </c>
      <c r="M500" t="str">
        <f t="shared" ca="1" si="180"/>
        <v>Area 10</v>
      </c>
      <c r="N500">
        <f t="shared" ca="1" si="185"/>
        <v>246392</v>
      </c>
      <c r="O500">
        <f t="shared" ca="1" si="181"/>
        <v>62539.584477637793</v>
      </c>
      <c r="P500">
        <f t="shared" ca="1" si="186"/>
        <v>60675.00454045138</v>
      </c>
      <c r="Q500">
        <f t="shared" ca="1" si="182"/>
        <v>29544</v>
      </c>
      <c r="R500">
        <f t="shared" ca="1" si="187"/>
        <v>23540.608356457662</v>
      </c>
      <c r="S500">
        <f t="shared" ca="1" si="188"/>
        <v>41276.429598051996</v>
      </c>
      <c r="T500">
        <f t="shared" ca="1" si="189"/>
        <v>348343.43413850339</v>
      </c>
      <c r="U500">
        <f t="shared" ca="1" si="190"/>
        <v>115624.19283409545</v>
      </c>
      <c r="V500">
        <f t="shared" ca="1" si="191"/>
        <v>232719.24130440794</v>
      </c>
      <c r="X500" s="4">
        <f ca="1">IF(Table2[[#This Row],[Gnder]]="men",1,0)</f>
        <v>0</v>
      </c>
      <c r="Y500" s="5">
        <f ca="1">IF(Table2[[#This Row],[Gnder]]="women",1,0)</f>
        <v>1</v>
      </c>
      <c r="Z500" s="5"/>
      <c r="AA500" s="6"/>
      <c r="AB500" s="5"/>
      <c r="AC500" s="4">
        <f ca="1">IF(Table2[[#This Row],[field of work]]="teaching",1,0)</f>
        <v>0</v>
      </c>
      <c r="AD500" s="5">
        <f ca="1">IF(Table2[[#This Row],[field of work]]="health",1,0)</f>
        <v>0</v>
      </c>
      <c r="AE500" s="5">
        <f ca="1">IF(Table2[[#This Row],[field of work]]="IT",1,0)</f>
        <v>0</v>
      </c>
      <c r="AF500" s="5">
        <f ca="1">IF(Table2[[#This Row],[field of work]]="agriculture",1,0)</f>
        <v>0</v>
      </c>
      <c r="AG500" s="5">
        <f ca="1">IF(Table2[[#This Row],[field of work]]="contruction",1,0)</f>
        <v>1</v>
      </c>
      <c r="AH500" s="5">
        <f ca="1">IF(Table2[[#This Row],[field of work]]="genral work",1,0)</f>
        <v>0</v>
      </c>
      <c r="AI500" s="5"/>
      <c r="AJ500" s="5"/>
      <c r="AK500" s="5"/>
      <c r="AL500" s="5"/>
      <c r="AM500" s="5"/>
      <c r="AN500" s="6"/>
      <c r="AP500" s="16">
        <f t="shared" ca="1" si="183"/>
        <v>60675.00454045138</v>
      </c>
      <c r="AQ500" s="6"/>
      <c r="AR500" s="4">
        <f ca="1">IF(Table2[[#This Row],[Value of a person]]&gt;$AS$6,1,0)</f>
        <v>1</v>
      </c>
      <c r="AS500" s="5"/>
      <c r="AT500" s="5"/>
      <c r="AU500" s="6"/>
      <c r="AV500" s="23">
        <f ca="1">Table2[[#This Row],[Mortage left]]/Table2[[#This Row],[Value of house]]</f>
        <v>0.25382148964916795</v>
      </c>
      <c r="AW500" s="5">
        <f t="shared" ca="1" si="184"/>
        <v>1</v>
      </c>
      <c r="AX500" s="5"/>
      <c r="AY500" s="5"/>
      <c r="AZ500" s="4">
        <f ca="1">IF(Table2[[#This Row],[Area ]]="Area 1",Table2[[#This Row],[income]],0)</f>
        <v>0</v>
      </c>
      <c r="BA500" s="5">
        <f ca="1">IF(Table2[[#This Row],[Area ]]="Area 2",Table2[[#This Row],[income]],0)</f>
        <v>0</v>
      </c>
      <c r="BB500" s="5">
        <f ca="1">IF(Table2[[#This Row],[Area ]]="Area 3",Table2[[#This Row],[income]],0)</f>
        <v>0</v>
      </c>
      <c r="BC500" s="5">
        <f ca="1">IF(Table2[[#This Row],[Area ]]="Area 4",Table2[[#This Row],[income]],0)</f>
        <v>0</v>
      </c>
      <c r="BD500" s="5">
        <f ca="1">IF(Table2[[#This Row],[Area ]]="Area 5",Table2[[#This Row],[income]],0)</f>
        <v>0</v>
      </c>
      <c r="BE500" s="5">
        <f ca="1">IF(Table2[[#This Row],[Area ]]="Area 6",Table2[[#This Row],[income]],0)</f>
        <v>0</v>
      </c>
      <c r="BF500" s="5">
        <f ca="1">IF(Table2[[#This Row],[Area ]]="Area 7",Table2[[#This Row],[income]],0)</f>
        <v>0</v>
      </c>
      <c r="BG500" s="5">
        <f ca="1">IF(Table2[[#This Row],[Area ]]="Area 8",Table2[[#This Row],[income]],0)</f>
        <v>0</v>
      </c>
      <c r="BH500" s="5">
        <f ca="1">IF(Table2[[#This Row],[Area ]]="Area 9",Table2[[#This Row],[income]],0)</f>
        <v>0</v>
      </c>
      <c r="BI500" s="5">
        <f ca="1">IF(Table2[[#This Row],[Area ]]="Area 10",Table2[[#This Row],[income]],0)</f>
        <v>61598</v>
      </c>
      <c r="BJ500" s="5">
        <f ca="1">IF(Table2[[#This Row],[Area ]]="Area 6",Table2[[#This Row],[income]],0)</f>
        <v>0</v>
      </c>
      <c r="BK500" s="5">
        <f ca="1">IF(Table2[[#This Row],[Area ]]="Area 12",Table2[[#This Row],[income]],0)</f>
        <v>0</v>
      </c>
      <c r="BL500" s="5">
        <f ca="1">IF(Table2[[#This Row],[Area ]]="Area 13",Table2[[#This Row],[income]],0)</f>
        <v>0</v>
      </c>
      <c r="BM500" s="6">
        <f ca="1">IF(Table2[[#This Row],[Area ]]="Area 14",Table2[[#This Row],[income]],0)</f>
        <v>0</v>
      </c>
      <c r="BN500" s="4">
        <f ca="1">IF(Table2[[#This Row],[field of work]]="teaching",Table2[[#This Row],[income]],0)</f>
        <v>0</v>
      </c>
      <c r="BO500" s="5">
        <f ca="1">IF(Table2[[#This Row],[field of work]]="health",Table2[[#This Row],[income]],0)</f>
        <v>0</v>
      </c>
      <c r="BP500" s="5">
        <f ca="1">IF(Table2[[#This Row],[field of work]]="IT",Table2[[#This Row],[income]],0)</f>
        <v>0</v>
      </c>
      <c r="BQ500" s="5">
        <f ca="1">IF(Table2[[#This Row],[field of work]]="agriculture",Table2[[#This Row],[income]],0)</f>
        <v>0</v>
      </c>
      <c r="BR500" s="5">
        <f ca="1">IF(Table2[[#This Row],[field of work]]="contruction",Table2[[#This Row],[income]],0)</f>
        <v>61598</v>
      </c>
      <c r="BS500" s="6">
        <f ca="1">IF(Table2[[#This Row],[field of work]]="genral work",Table2[[#This Row],[income]],0)</f>
        <v>0</v>
      </c>
      <c r="BU500" s="4">
        <f ca="1">IF(Table2[[#This Row],[value of debts]]&gt;Table2[[#This Row],[income]],1,0)</f>
        <v>1</v>
      </c>
      <c r="BV500" s="6"/>
      <c r="BX500" s="4">
        <f ca="1">IF(Table2[[#This Row],[Net worth of person]]&gt;$BY$6,Table2[[#This Row],[age]],0)</f>
        <v>43</v>
      </c>
      <c r="BY500" s="6"/>
    </row>
    <row r="501" spans="2:77" x14ac:dyDescent="0.3">
      <c r="B501">
        <f t="shared" ca="1" si="170"/>
        <v>2</v>
      </c>
      <c r="C501" t="str">
        <f t="shared" ca="1" si="169"/>
        <v>women</v>
      </c>
      <c r="D501">
        <f t="shared" ca="1" si="171"/>
        <v>32</v>
      </c>
      <c r="E501">
        <f t="shared" ca="1" si="172"/>
        <v>6</v>
      </c>
      <c r="F501" t="str">
        <f t="shared" ca="1" si="173"/>
        <v>contruction</v>
      </c>
      <c r="G501">
        <f t="shared" ca="1" si="174"/>
        <v>1</v>
      </c>
      <c r="H501">
        <f t="shared" ca="1" si="175"/>
        <v>0</v>
      </c>
      <c r="I501">
        <f t="shared" ca="1" si="176"/>
        <v>2</v>
      </c>
      <c r="J501">
        <f t="shared" ca="1" si="177"/>
        <v>3</v>
      </c>
      <c r="K501">
        <f t="shared" ca="1" si="178"/>
        <v>57840</v>
      </c>
      <c r="L501">
        <f t="shared" ca="1" si="179"/>
        <v>5</v>
      </c>
      <c r="M501" t="str">
        <f t="shared" ca="1" si="180"/>
        <v>Area 5</v>
      </c>
      <c r="N501">
        <f t="shared" ca="1" si="185"/>
        <v>347040</v>
      </c>
      <c r="O501">
        <f t="shared" ca="1" si="181"/>
        <v>345751.0995715711</v>
      </c>
      <c r="P501">
        <f t="shared" ca="1" si="186"/>
        <v>119493.33693539702</v>
      </c>
      <c r="Q501">
        <f t="shared" ca="1" si="182"/>
        <v>18125</v>
      </c>
      <c r="R501">
        <f t="shared" ca="1" si="187"/>
        <v>4760.1048096024006</v>
      </c>
      <c r="S501">
        <f t="shared" ca="1" si="188"/>
        <v>75409.203355278325</v>
      </c>
      <c r="T501">
        <f t="shared" ca="1" si="189"/>
        <v>541942.54029067536</v>
      </c>
      <c r="U501">
        <f t="shared" ca="1" si="190"/>
        <v>368636.20438117348</v>
      </c>
      <c r="V501">
        <f t="shared" ca="1" si="191"/>
        <v>173306.33590950188</v>
      </c>
      <c r="X501" s="4">
        <f ca="1">IF(Table2[[#This Row],[Gnder]]="men",1,0)</f>
        <v>0</v>
      </c>
      <c r="Y501" s="5">
        <f ca="1">IF(Table2[[#This Row],[Gnder]]="women",1,0)</f>
        <v>1</v>
      </c>
      <c r="Z501" s="5"/>
      <c r="AA501" s="6"/>
      <c r="AB501" s="5"/>
      <c r="AC501" s="4">
        <f ca="1">IF(Table2[[#This Row],[field of work]]="teaching",1,0)</f>
        <v>0</v>
      </c>
      <c r="AD501" s="5">
        <f ca="1">IF(Table2[[#This Row],[field of work]]="health",1,0)</f>
        <v>0</v>
      </c>
      <c r="AE501" s="5">
        <f ca="1">IF(Table2[[#This Row],[field of work]]="IT",1,0)</f>
        <v>0</v>
      </c>
      <c r="AF501" s="5">
        <f ca="1">IF(Table2[[#This Row],[field of work]]="agriculture",1,0)</f>
        <v>0</v>
      </c>
      <c r="AG501" s="5">
        <f ca="1">IF(Table2[[#This Row],[field of work]]="contruction",1,0)</f>
        <v>1</v>
      </c>
      <c r="AH501" s="5">
        <f ca="1">IF(Table2[[#This Row],[field of work]]="genral work",1,0)</f>
        <v>0</v>
      </c>
      <c r="AI501" s="5"/>
      <c r="AJ501" s="5"/>
      <c r="AK501" s="5"/>
      <c r="AL501" s="5"/>
      <c r="AM501" s="5"/>
      <c r="AN501" s="6"/>
      <c r="AP501" s="16">
        <f t="shared" ca="1" si="183"/>
        <v>39831.112311799006</v>
      </c>
      <c r="AQ501" s="6"/>
      <c r="AR501" s="4">
        <f ca="1">IF(Table2[[#This Row],[Value of a person]]&gt;$AS$6,1,0)</f>
        <v>1</v>
      </c>
      <c r="AS501" s="5"/>
      <c r="AT501" s="5"/>
      <c r="AU501" s="6"/>
      <c r="AV501" s="23">
        <f ca="1">Table2[[#This Row],[Mortage left]]/Table2[[#This Row],[Value of house]]</f>
        <v>0.99628601766819702</v>
      </c>
      <c r="AW501" s="5">
        <f t="shared" ca="1" si="184"/>
        <v>0</v>
      </c>
      <c r="AX501" s="5"/>
      <c r="AY501" s="5"/>
      <c r="AZ501" s="4">
        <f ca="1">IF(Table2[[#This Row],[Area ]]="Area 1",Table2[[#This Row],[income]],0)</f>
        <v>0</v>
      </c>
      <c r="BA501" s="5">
        <f ca="1">IF(Table2[[#This Row],[Area ]]="Area 2",Table2[[#This Row],[income]],0)</f>
        <v>0</v>
      </c>
      <c r="BB501" s="5">
        <f ca="1">IF(Table2[[#This Row],[Area ]]="Area 3",Table2[[#This Row],[income]],0)</f>
        <v>0</v>
      </c>
      <c r="BC501" s="5">
        <f ca="1">IF(Table2[[#This Row],[Area ]]="Area 4",Table2[[#This Row],[income]],0)</f>
        <v>0</v>
      </c>
      <c r="BD501" s="5">
        <f ca="1">IF(Table2[[#This Row],[Area ]]="Area 5",Table2[[#This Row],[income]],0)</f>
        <v>57840</v>
      </c>
      <c r="BE501" s="5">
        <f ca="1">IF(Table2[[#This Row],[Area ]]="Area 6",Table2[[#This Row],[income]],0)</f>
        <v>0</v>
      </c>
      <c r="BF501" s="5">
        <f ca="1">IF(Table2[[#This Row],[Area ]]="Area 7",Table2[[#This Row],[income]],0)</f>
        <v>0</v>
      </c>
      <c r="BG501" s="5">
        <f ca="1">IF(Table2[[#This Row],[Area ]]="Area 8",Table2[[#This Row],[income]],0)</f>
        <v>0</v>
      </c>
      <c r="BH501" s="5">
        <f ca="1">IF(Table2[[#This Row],[Area ]]="Area 9",Table2[[#This Row],[income]],0)</f>
        <v>0</v>
      </c>
      <c r="BI501" s="5">
        <f ca="1">IF(Table2[[#This Row],[Area ]]="Area 10",Table2[[#This Row],[income]],0)</f>
        <v>0</v>
      </c>
      <c r="BJ501" s="5">
        <f ca="1">IF(Table2[[#This Row],[Area ]]="Area 6",Table2[[#This Row],[income]],0)</f>
        <v>0</v>
      </c>
      <c r="BK501" s="5">
        <f ca="1">IF(Table2[[#This Row],[Area ]]="Area 12",Table2[[#This Row],[income]],0)</f>
        <v>0</v>
      </c>
      <c r="BL501" s="5">
        <f ca="1">IF(Table2[[#This Row],[Area ]]="Area 13",Table2[[#This Row],[income]],0)</f>
        <v>0</v>
      </c>
      <c r="BM501" s="6">
        <f ca="1">IF(Table2[[#This Row],[Area ]]="Area 14",Table2[[#This Row],[income]],0)</f>
        <v>0</v>
      </c>
      <c r="BN501" s="4">
        <f ca="1">IF(Table2[[#This Row],[field of work]]="teaching",Table2[[#This Row],[income]],0)</f>
        <v>0</v>
      </c>
      <c r="BO501" s="5">
        <f ca="1">IF(Table2[[#This Row],[field of work]]="health",Table2[[#This Row],[income]],0)</f>
        <v>0</v>
      </c>
      <c r="BP501" s="5">
        <f ca="1">IF(Table2[[#This Row],[field of work]]="IT",Table2[[#This Row],[income]],0)</f>
        <v>0</v>
      </c>
      <c r="BQ501" s="5">
        <f ca="1">IF(Table2[[#This Row],[field of work]]="agriculture",Table2[[#This Row],[income]],0)</f>
        <v>0</v>
      </c>
      <c r="BR501" s="5">
        <f ca="1">IF(Table2[[#This Row],[field of work]]="contruction",Table2[[#This Row],[income]],0)</f>
        <v>57840</v>
      </c>
      <c r="BS501" s="6">
        <f ca="1">IF(Table2[[#This Row],[field of work]]="genral work",Table2[[#This Row],[income]],0)</f>
        <v>0</v>
      </c>
      <c r="BU501" s="4">
        <f ca="1">IF(Table2[[#This Row],[value of debts]]&gt;Table2[[#This Row],[income]],1,0)</f>
        <v>1</v>
      </c>
      <c r="BV501" s="6"/>
      <c r="BX501" s="4">
        <f ca="1">IF(Table2[[#This Row],[Net worth of person]]&gt;$BY$6,Table2[[#This Row],[age]],0)</f>
        <v>32</v>
      </c>
      <c r="BY501" s="6"/>
    </row>
    <row r="502" spans="2:77" x14ac:dyDescent="0.3">
      <c r="B502">
        <f t="shared" ca="1" si="170"/>
        <v>2</v>
      </c>
      <c r="C502" t="str">
        <f t="shared" ca="1" si="169"/>
        <v>women</v>
      </c>
      <c r="D502">
        <f t="shared" ca="1" si="171"/>
        <v>43</v>
      </c>
      <c r="E502">
        <f t="shared" ca="1" si="172"/>
        <v>2</v>
      </c>
      <c r="F502" t="str">
        <f t="shared" ca="1" si="173"/>
        <v>IT</v>
      </c>
      <c r="G502">
        <f t="shared" ca="1" si="174"/>
        <v>5</v>
      </c>
      <c r="H502">
        <f t="shared" ca="1" si="175"/>
        <v>0</v>
      </c>
      <c r="I502">
        <f t="shared" ca="1" si="176"/>
        <v>1</v>
      </c>
      <c r="J502">
        <f t="shared" ca="1" si="177"/>
        <v>3</v>
      </c>
      <c r="K502">
        <f t="shared" ca="1" si="178"/>
        <v>76166</v>
      </c>
      <c r="L502">
        <f t="shared" ca="1" si="179"/>
        <v>13</v>
      </c>
      <c r="M502" t="str">
        <f t="shared" ca="1" si="180"/>
        <v>Area 13</v>
      </c>
      <c r="N502">
        <f t="shared" ca="1" si="185"/>
        <v>228498</v>
      </c>
      <c r="O502">
        <f t="shared" ca="1" si="181"/>
        <v>201786.77042665525</v>
      </c>
      <c r="P502">
        <f t="shared" ca="1" si="186"/>
        <v>133210.79740183247</v>
      </c>
      <c r="Q502">
        <f t="shared" ca="1" si="182"/>
        <v>12596</v>
      </c>
      <c r="R502">
        <f t="shared" ca="1" si="187"/>
        <v>14932.993403163442</v>
      </c>
      <c r="S502">
        <f t="shared" ca="1" si="188"/>
        <v>51941.638832530138</v>
      </c>
      <c r="T502">
        <f t="shared" ca="1" si="189"/>
        <v>413650.4362343626</v>
      </c>
      <c r="U502">
        <f t="shared" ca="1" si="190"/>
        <v>229315.76382981869</v>
      </c>
      <c r="V502">
        <f t="shared" ca="1" si="191"/>
        <v>184334.6724045439</v>
      </c>
      <c r="X502" s="4">
        <f ca="1">IF(Table2[[#This Row],[Gnder]]="men",1,0)</f>
        <v>0</v>
      </c>
      <c r="Y502" s="5">
        <f ca="1">IF(Table2[[#This Row],[Gnder]]="women",1,0)</f>
        <v>1</v>
      </c>
      <c r="Z502" s="5"/>
      <c r="AA502" s="6"/>
      <c r="AB502" s="5"/>
      <c r="AC502" s="4">
        <f ca="1">IF(Table2[[#This Row],[field of work]]="teaching",1,0)</f>
        <v>0</v>
      </c>
      <c r="AD502" s="5">
        <f ca="1">IF(Table2[[#This Row],[field of work]]="health",1,0)</f>
        <v>0</v>
      </c>
      <c r="AE502" s="5">
        <f ca="1">IF(Table2[[#This Row],[field of work]]="IT",1,0)</f>
        <v>1</v>
      </c>
      <c r="AF502" s="5">
        <f ca="1">IF(Table2[[#This Row],[field of work]]="agriculture",1,0)</f>
        <v>0</v>
      </c>
      <c r="AG502" s="5">
        <f ca="1">IF(Table2[[#This Row],[field of work]]="contruction",1,0)</f>
        <v>0</v>
      </c>
      <c r="AH502" s="5">
        <f ca="1">IF(Table2[[#This Row],[field of work]]="genral work",1,0)</f>
        <v>0</v>
      </c>
      <c r="AI502" s="5"/>
      <c r="AJ502" s="5"/>
      <c r="AK502" s="5"/>
      <c r="AL502" s="5"/>
      <c r="AM502" s="5"/>
      <c r="AN502" s="6"/>
      <c r="AP502" s="16">
        <f t="shared" ca="1" si="183"/>
        <v>44403.599133944161</v>
      </c>
      <c r="AQ502" s="6"/>
      <c r="AR502" s="4">
        <f ca="1">IF(Table2[[#This Row],[Value of a person]]&gt;$AS$6,1,0)</f>
        <v>1</v>
      </c>
      <c r="AS502" s="5"/>
      <c r="AT502" s="5"/>
      <c r="AU502" s="6"/>
      <c r="AV502" s="23">
        <f ca="1">Table2[[#This Row],[Mortage left]]/Table2[[#This Row],[Value of house]]</f>
        <v>0.88310081675399887</v>
      </c>
      <c r="AW502" s="5">
        <f t="shared" ca="1" si="184"/>
        <v>0</v>
      </c>
      <c r="AX502" s="5"/>
      <c r="AY502" s="5"/>
      <c r="AZ502" s="4">
        <f ca="1">IF(Table2[[#This Row],[Area ]]="Area 1",Table2[[#This Row],[income]],0)</f>
        <v>0</v>
      </c>
      <c r="BA502" s="5">
        <f ca="1">IF(Table2[[#This Row],[Area ]]="Area 2",Table2[[#This Row],[income]],0)</f>
        <v>0</v>
      </c>
      <c r="BB502" s="5">
        <f ca="1">IF(Table2[[#This Row],[Area ]]="Area 3",Table2[[#This Row],[income]],0)</f>
        <v>0</v>
      </c>
      <c r="BC502" s="5">
        <f ca="1">IF(Table2[[#This Row],[Area ]]="Area 4",Table2[[#This Row],[income]],0)</f>
        <v>0</v>
      </c>
      <c r="BD502" s="5">
        <f ca="1">IF(Table2[[#This Row],[Area ]]="Area 5",Table2[[#This Row],[income]],0)</f>
        <v>0</v>
      </c>
      <c r="BE502" s="5">
        <f ca="1">IF(Table2[[#This Row],[Area ]]="Area 6",Table2[[#This Row],[income]],0)</f>
        <v>0</v>
      </c>
      <c r="BF502" s="5">
        <f ca="1">IF(Table2[[#This Row],[Area ]]="Area 7",Table2[[#This Row],[income]],0)</f>
        <v>0</v>
      </c>
      <c r="BG502" s="5">
        <f ca="1">IF(Table2[[#This Row],[Area ]]="Area 8",Table2[[#This Row],[income]],0)</f>
        <v>0</v>
      </c>
      <c r="BH502" s="5">
        <f ca="1">IF(Table2[[#This Row],[Area ]]="Area 9",Table2[[#This Row],[income]],0)</f>
        <v>0</v>
      </c>
      <c r="BI502" s="5">
        <f ca="1">IF(Table2[[#This Row],[Area ]]="Area 10",Table2[[#This Row],[income]],0)</f>
        <v>0</v>
      </c>
      <c r="BJ502" s="5">
        <f ca="1">IF(Table2[[#This Row],[Area ]]="Area 6",Table2[[#This Row],[income]],0)</f>
        <v>0</v>
      </c>
      <c r="BK502" s="5">
        <f ca="1">IF(Table2[[#This Row],[Area ]]="Area 12",Table2[[#This Row],[income]],0)</f>
        <v>0</v>
      </c>
      <c r="BL502" s="5">
        <f ca="1">IF(Table2[[#This Row],[Area ]]="Area 13",Table2[[#This Row],[income]],0)</f>
        <v>76166</v>
      </c>
      <c r="BM502" s="6">
        <f ca="1">IF(Table2[[#This Row],[Area ]]="Area 14",Table2[[#This Row],[income]],0)</f>
        <v>0</v>
      </c>
      <c r="BN502" s="4">
        <f ca="1">IF(Table2[[#This Row],[field of work]]="teaching",Table2[[#This Row],[income]],0)</f>
        <v>0</v>
      </c>
      <c r="BO502" s="5">
        <f ca="1">IF(Table2[[#This Row],[field of work]]="health",Table2[[#This Row],[income]],0)</f>
        <v>0</v>
      </c>
      <c r="BP502" s="5">
        <f ca="1">IF(Table2[[#This Row],[field of work]]="IT",Table2[[#This Row],[income]],0)</f>
        <v>76166</v>
      </c>
      <c r="BQ502" s="5">
        <f ca="1">IF(Table2[[#This Row],[field of work]]="agriculture",Table2[[#This Row],[income]],0)</f>
        <v>0</v>
      </c>
      <c r="BR502" s="5">
        <f ca="1">IF(Table2[[#This Row],[field of work]]="contruction",Table2[[#This Row],[income]],0)</f>
        <v>0</v>
      </c>
      <c r="BS502" s="6">
        <f ca="1">IF(Table2[[#This Row],[field of work]]="genral work",Table2[[#This Row],[income]],0)</f>
        <v>0</v>
      </c>
      <c r="BU502" s="4">
        <f ca="1">IF(Table2[[#This Row],[value of debts]]&gt;Table2[[#This Row],[income]],1,0)</f>
        <v>1</v>
      </c>
      <c r="BV502" s="6"/>
      <c r="BX502" s="4">
        <f ca="1">IF(Table2[[#This Row],[Net worth of person]]&gt;$BY$6,Table2[[#This Row],[age]],0)</f>
        <v>43</v>
      </c>
      <c r="BY502" s="6"/>
    </row>
    <row r="503" spans="2:77" x14ac:dyDescent="0.3">
      <c r="B503">
        <f t="shared" ca="1" si="170"/>
        <v>2</v>
      </c>
      <c r="C503" t="str">
        <f t="shared" ca="1" si="169"/>
        <v>women</v>
      </c>
      <c r="D503">
        <f t="shared" ca="1" si="171"/>
        <v>42</v>
      </c>
      <c r="E503">
        <f t="shared" ca="1" si="172"/>
        <v>2</v>
      </c>
      <c r="F503" t="str">
        <f t="shared" ca="1" si="173"/>
        <v>IT</v>
      </c>
      <c r="G503">
        <f t="shared" ca="1" si="174"/>
        <v>2</v>
      </c>
      <c r="H503">
        <f t="shared" ca="1" si="175"/>
        <v>0</v>
      </c>
      <c r="I503">
        <f t="shared" ca="1" si="176"/>
        <v>1</v>
      </c>
      <c r="J503">
        <f t="shared" ca="1" si="177"/>
        <v>3</v>
      </c>
      <c r="K503">
        <f t="shared" ca="1" si="178"/>
        <v>47700</v>
      </c>
      <c r="L503">
        <f t="shared" ca="1" si="179"/>
        <v>10</v>
      </c>
      <c r="M503" t="str">
        <f t="shared" ca="1" si="180"/>
        <v>Area 10</v>
      </c>
      <c r="N503">
        <f t="shared" ca="1" si="185"/>
        <v>143100</v>
      </c>
      <c r="O503">
        <f t="shared" ca="1" si="181"/>
        <v>128727.17039686501</v>
      </c>
      <c r="P503">
        <f t="shared" ca="1" si="186"/>
        <v>120466.84189333722</v>
      </c>
      <c r="Q503">
        <f t="shared" ca="1" si="182"/>
        <v>98434</v>
      </c>
      <c r="R503">
        <f t="shared" ca="1" si="187"/>
        <v>17834.20670599366</v>
      </c>
      <c r="S503">
        <f t="shared" ca="1" si="188"/>
        <v>58862.565457868302</v>
      </c>
      <c r="T503">
        <f t="shared" ca="1" si="189"/>
        <v>322429.40735120547</v>
      </c>
      <c r="U503">
        <f t="shared" ca="1" si="190"/>
        <v>244995.37710285865</v>
      </c>
      <c r="V503">
        <f t="shared" ca="1" si="191"/>
        <v>77434.030248346826</v>
      </c>
      <c r="X503" s="4">
        <f ca="1">IF(Table2[[#This Row],[Gnder]]="men",1,0)</f>
        <v>0</v>
      </c>
      <c r="Y503" s="5">
        <f ca="1">IF(Table2[[#This Row],[Gnder]]="women",1,0)</f>
        <v>1</v>
      </c>
      <c r="Z503" s="5"/>
      <c r="AA503" s="6"/>
      <c r="AB503" s="5"/>
      <c r="AC503" s="4">
        <f ca="1">IF(Table2[[#This Row],[field of work]]="teaching",1,0)</f>
        <v>0</v>
      </c>
      <c r="AD503" s="5">
        <f ca="1">IF(Table2[[#This Row],[field of work]]="health",1,0)</f>
        <v>0</v>
      </c>
      <c r="AE503" s="5">
        <f ca="1">IF(Table2[[#This Row],[field of work]]="IT",1,0)</f>
        <v>1</v>
      </c>
      <c r="AF503" s="5">
        <f ca="1">IF(Table2[[#This Row],[field of work]]="agriculture",1,0)</f>
        <v>0</v>
      </c>
      <c r="AG503" s="5">
        <f ca="1">IF(Table2[[#This Row],[field of work]]="contruction",1,0)</f>
        <v>0</v>
      </c>
      <c r="AH503" s="5">
        <f ca="1">IF(Table2[[#This Row],[field of work]]="genral work",1,0)</f>
        <v>0</v>
      </c>
      <c r="AI503" s="5"/>
      <c r="AJ503" s="5"/>
      <c r="AK503" s="5"/>
      <c r="AL503" s="5"/>
      <c r="AM503" s="5"/>
      <c r="AN503" s="6"/>
      <c r="AP503" s="16">
        <f t="shared" ca="1" si="183"/>
        <v>40155.613964445736</v>
      </c>
      <c r="AQ503" s="6"/>
      <c r="AR503" s="4">
        <f ca="1">IF(Table2[[#This Row],[Value of a person]]&gt;$AS$6,1,0)</f>
        <v>1</v>
      </c>
      <c r="AS503" s="5"/>
      <c r="AT503" s="5"/>
      <c r="AU503" s="6"/>
      <c r="AV503" s="23">
        <f ca="1">Table2[[#This Row],[Mortage left]]/Table2[[#This Row],[Value of house]]</f>
        <v>0.89956093918144664</v>
      </c>
      <c r="AW503" s="5">
        <f t="shared" ca="1" si="184"/>
        <v>0</v>
      </c>
      <c r="AX503" s="5"/>
      <c r="AY503" s="5"/>
      <c r="AZ503" s="4">
        <f ca="1">IF(Table2[[#This Row],[Area ]]="Area 1",Table2[[#This Row],[income]],0)</f>
        <v>0</v>
      </c>
      <c r="BA503" s="5">
        <f ca="1">IF(Table2[[#This Row],[Area ]]="Area 2",Table2[[#This Row],[income]],0)</f>
        <v>0</v>
      </c>
      <c r="BB503" s="5">
        <f ca="1">IF(Table2[[#This Row],[Area ]]="Area 3",Table2[[#This Row],[income]],0)</f>
        <v>0</v>
      </c>
      <c r="BC503" s="5">
        <f ca="1">IF(Table2[[#This Row],[Area ]]="Area 4",Table2[[#This Row],[income]],0)</f>
        <v>0</v>
      </c>
      <c r="BD503" s="5">
        <f ca="1">IF(Table2[[#This Row],[Area ]]="Area 5",Table2[[#This Row],[income]],0)</f>
        <v>0</v>
      </c>
      <c r="BE503" s="5">
        <f ca="1">IF(Table2[[#This Row],[Area ]]="Area 6",Table2[[#This Row],[income]],0)</f>
        <v>0</v>
      </c>
      <c r="BF503" s="5">
        <f ca="1">IF(Table2[[#This Row],[Area ]]="Area 7",Table2[[#This Row],[income]],0)</f>
        <v>0</v>
      </c>
      <c r="BG503" s="5">
        <f ca="1">IF(Table2[[#This Row],[Area ]]="Area 8",Table2[[#This Row],[income]],0)</f>
        <v>0</v>
      </c>
      <c r="BH503" s="5">
        <f ca="1">IF(Table2[[#This Row],[Area ]]="Area 9",Table2[[#This Row],[income]],0)</f>
        <v>0</v>
      </c>
      <c r="BI503" s="5">
        <f ca="1">IF(Table2[[#This Row],[Area ]]="Area 10",Table2[[#This Row],[income]],0)</f>
        <v>47700</v>
      </c>
      <c r="BJ503" s="5">
        <f ca="1">IF(Table2[[#This Row],[Area ]]="Area 6",Table2[[#This Row],[income]],0)</f>
        <v>0</v>
      </c>
      <c r="BK503" s="5">
        <f ca="1">IF(Table2[[#This Row],[Area ]]="Area 12",Table2[[#This Row],[income]],0)</f>
        <v>0</v>
      </c>
      <c r="BL503" s="5">
        <f ca="1">IF(Table2[[#This Row],[Area ]]="Area 13",Table2[[#This Row],[income]],0)</f>
        <v>0</v>
      </c>
      <c r="BM503" s="6">
        <f ca="1">IF(Table2[[#This Row],[Area ]]="Area 14",Table2[[#This Row],[income]],0)</f>
        <v>0</v>
      </c>
      <c r="BN503" s="4">
        <f ca="1">IF(Table2[[#This Row],[field of work]]="teaching",Table2[[#This Row],[income]],0)</f>
        <v>0</v>
      </c>
      <c r="BO503" s="5">
        <f ca="1">IF(Table2[[#This Row],[field of work]]="health",Table2[[#This Row],[income]],0)</f>
        <v>0</v>
      </c>
      <c r="BP503" s="5">
        <f ca="1">IF(Table2[[#This Row],[field of work]]="IT",Table2[[#This Row],[income]],0)</f>
        <v>47700</v>
      </c>
      <c r="BQ503" s="5">
        <f ca="1">IF(Table2[[#This Row],[field of work]]="agriculture",Table2[[#This Row],[income]],0)</f>
        <v>0</v>
      </c>
      <c r="BR503" s="5">
        <f ca="1">IF(Table2[[#This Row],[field of work]]="contruction",Table2[[#This Row],[income]],0)</f>
        <v>0</v>
      </c>
      <c r="BS503" s="6">
        <f ca="1">IF(Table2[[#This Row],[field of work]]="genral work",Table2[[#This Row],[income]],0)</f>
        <v>0</v>
      </c>
      <c r="BU503" s="4">
        <f ca="1">IF(Table2[[#This Row],[value of debts]]&gt;Table2[[#This Row],[income]],1,0)</f>
        <v>1</v>
      </c>
      <c r="BV503" s="6"/>
      <c r="BX503" s="4">
        <f ca="1">IF(Table2[[#This Row],[Net worth of person]]&gt;$BY$6,Table2[[#This Row],[age]],0)</f>
        <v>0</v>
      </c>
      <c r="BY503" s="6"/>
    </row>
    <row r="504" spans="2:77" x14ac:dyDescent="0.3">
      <c r="B504">
        <f t="shared" ca="1" si="170"/>
        <v>2</v>
      </c>
      <c r="C504" t="str">
        <f t="shared" ca="1" si="169"/>
        <v>women</v>
      </c>
      <c r="D504">
        <f t="shared" ca="1" si="171"/>
        <v>34</v>
      </c>
      <c r="E504">
        <f t="shared" ca="1" si="172"/>
        <v>6</v>
      </c>
      <c r="F504" t="str">
        <f t="shared" ca="1" si="173"/>
        <v>contruction</v>
      </c>
      <c r="G504">
        <f t="shared" ca="1" si="174"/>
        <v>4</v>
      </c>
      <c r="H504">
        <f t="shared" ca="1" si="175"/>
        <v>0</v>
      </c>
      <c r="I504">
        <f t="shared" ca="1" si="176"/>
        <v>2</v>
      </c>
      <c r="J504">
        <f t="shared" ca="1" si="177"/>
        <v>2</v>
      </c>
      <c r="K504">
        <f t="shared" ca="1" si="178"/>
        <v>62553</v>
      </c>
      <c r="L504">
        <f t="shared" ca="1" si="179"/>
        <v>2</v>
      </c>
      <c r="M504" t="str">
        <f t="shared" ca="1" si="180"/>
        <v>Area 2</v>
      </c>
      <c r="N504">
        <f t="shared" ca="1" si="185"/>
        <v>250212</v>
      </c>
      <c r="O504">
        <f t="shared" ca="1" si="181"/>
        <v>77357.277039448803</v>
      </c>
      <c r="P504">
        <f t="shared" ca="1" si="186"/>
        <v>18019.26898175184</v>
      </c>
      <c r="Q504">
        <f t="shared" ca="1" si="182"/>
        <v>9995</v>
      </c>
      <c r="R504">
        <f t="shared" ca="1" si="187"/>
        <v>24732.494073329737</v>
      </c>
      <c r="S504">
        <f t="shared" ca="1" si="188"/>
        <v>59754.794146939508</v>
      </c>
      <c r="T504">
        <f t="shared" ca="1" si="189"/>
        <v>327986.0631286914</v>
      </c>
      <c r="U504">
        <f t="shared" ca="1" si="190"/>
        <v>112084.77111277854</v>
      </c>
      <c r="V504">
        <f t="shared" ca="1" si="191"/>
        <v>215901.29201591286</v>
      </c>
      <c r="X504" s="4">
        <f ca="1">IF(Table2[[#This Row],[Gnder]]="men",1,0)</f>
        <v>0</v>
      </c>
      <c r="Y504" s="5">
        <f ca="1">IF(Table2[[#This Row],[Gnder]]="women",1,0)</f>
        <v>1</v>
      </c>
      <c r="Z504" s="5"/>
      <c r="AA504" s="6"/>
      <c r="AB504" s="5"/>
      <c r="AC504" s="4">
        <f ca="1">IF(Table2[[#This Row],[field of work]]="teaching",1,0)</f>
        <v>0</v>
      </c>
      <c r="AD504" s="5">
        <f ca="1">IF(Table2[[#This Row],[field of work]]="health",1,0)</f>
        <v>0</v>
      </c>
      <c r="AE504" s="5">
        <f ca="1">IF(Table2[[#This Row],[field of work]]="IT",1,0)</f>
        <v>0</v>
      </c>
      <c r="AF504" s="5">
        <f ca="1">IF(Table2[[#This Row],[field of work]]="agriculture",1,0)</f>
        <v>0</v>
      </c>
      <c r="AG504" s="5">
        <f ca="1">IF(Table2[[#This Row],[field of work]]="contruction",1,0)</f>
        <v>1</v>
      </c>
      <c r="AH504" s="5">
        <f ca="1">IF(Table2[[#This Row],[field of work]]="genral work",1,0)</f>
        <v>0</v>
      </c>
      <c r="AI504" s="5"/>
      <c r="AJ504" s="5"/>
      <c r="AK504" s="5"/>
      <c r="AL504" s="5"/>
      <c r="AM504" s="5"/>
      <c r="AN504" s="6"/>
      <c r="AP504" s="16">
        <f t="shared" ca="1" si="183"/>
        <v>9009.6344908759202</v>
      </c>
      <c r="AQ504" s="6"/>
      <c r="AR504" s="4">
        <f ca="1">IF(Table2[[#This Row],[Value of a person]]&gt;$AS$6,1,0)</f>
        <v>1</v>
      </c>
      <c r="AS504" s="5"/>
      <c r="AT504" s="5"/>
      <c r="AU504" s="6"/>
      <c r="AV504" s="23">
        <f ca="1">Table2[[#This Row],[Mortage left]]/Table2[[#This Row],[Value of house]]</f>
        <v>0.30916693459725675</v>
      </c>
      <c r="AW504" s="5">
        <f t="shared" ca="1" si="184"/>
        <v>0</v>
      </c>
      <c r="AX504" s="5"/>
      <c r="AY504" s="5"/>
      <c r="AZ504" s="4">
        <f ca="1">IF(Table2[[#This Row],[Area ]]="Area 1",Table2[[#This Row],[income]],0)</f>
        <v>0</v>
      </c>
      <c r="BA504" s="5">
        <f ca="1">IF(Table2[[#This Row],[Area ]]="Area 2",Table2[[#This Row],[income]],0)</f>
        <v>62553</v>
      </c>
      <c r="BB504" s="5">
        <f ca="1">IF(Table2[[#This Row],[Area ]]="Area 3",Table2[[#This Row],[income]],0)</f>
        <v>0</v>
      </c>
      <c r="BC504" s="5">
        <f ca="1">IF(Table2[[#This Row],[Area ]]="Area 4",Table2[[#This Row],[income]],0)</f>
        <v>0</v>
      </c>
      <c r="BD504" s="5">
        <f ca="1">IF(Table2[[#This Row],[Area ]]="Area 5",Table2[[#This Row],[income]],0)</f>
        <v>0</v>
      </c>
      <c r="BE504" s="5">
        <f ca="1">IF(Table2[[#This Row],[Area ]]="Area 6",Table2[[#This Row],[income]],0)</f>
        <v>0</v>
      </c>
      <c r="BF504" s="5">
        <f ca="1">IF(Table2[[#This Row],[Area ]]="Area 7",Table2[[#This Row],[income]],0)</f>
        <v>0</v>
      </c>
      <c r="BG504" s="5">
        <f ca="1">IF(Table2[[#This Row],[Area ]]="Area 8",Table2[[#This Row],[income]],0)</f>
        <v>0</v>
      </c>
      <c r="BH504" s="5">
        <f ca="1">IF(Table2[[#This Row],[Area ]]="Area 9",Table2[[#This Row],[income]],0)</f>
        <v>0</v>
      </c>
      <c r="BI504" s="5">
        <f ca="1">IF(Table2[[#This Row],[Area ]]="Area 10",Table2[[#This Row],[income]],0)</f>
        <v>0</v>
      </c>
      <c r="BJ504" s="5">
        <f ca="1">IF(Table2[[#This Row],[Area ]]="Area 6",Table2[[#This Row],[income]],0)</f>
        <v>0</v>
      </c>
      <c r="BK504" s="5">
        <f ca="1">IF(Table2[[#This Row],[Area ]]="Area 12",Table2[[#This Row],[income]],0)</f>
        <v>0</v>
      </c>
      <c r="BL504" s="5">
        <f ca="1">IF(Table2[[#This Row],[Area ]]="Area 13",Table2[[#This Row],[income]],0)</f>
        <v>0</v>
      </c>
      <c r="BM504" s="6">
        <f ca="1">IF(Table2[[#This Row],[Area ]]="Area 14",Table2[[#This Row],[income]],0)</f>
        <v>0</v>
      </c>
      <c r="BN504" s="4">
        <f ca="1">IF(Table2[[#This Row],[field of work]]="teaching",Table2[[#This Row],[income]],0)</f>
        <v>0</v>
      </c>
      <c r="BO504" s="5">
        <f ca="1">IF(Table2[[#This Row],[field of work]]="health",Table2[[#This Row],[income]],0)</f>
        <v>0</v>
      </c>
      <c r="BP504" s="5">
        <f ca="1">IF(Table2[[#This Row],[field of work]]="IT",Table2[[#This Row],[income]],0)</f>
        <v>0</v>
      </c>
      <c r="BQ504" s="5">
        <f ca="1">IF(Table2[[#This Row],[field of work]]="agriculture",Table2[[#This Row],[income]],0)</f>
        <v>0</v>
      </c>
      <c r="BR504" s="5">
        <f ca="1">IF(Table2[[#This Row],[field of work]]="contruction",Table2[[#This Row],[income]],0)</f>
        <v>62553</v>
      </c>
      <c r="BS504" s="6">
        <f ca="1">IF(Table2[[#This Row],[field of work]]="genral work",Table2[[#This Row],[income]],0)</f>
        <v>0</v>
      </c>
      <c r="BU504" s="4">
        <f ca="1">IF(Table2[[#This Row],[value of debts]]&gt;Table2[[#This Row],[income]],1,0)</f>
        <v>1</v>
      </c>
      <c r="BV504" s="6"/>
      <c r="BX504" s="4">
        <f ca="1">IF(Table2[[#This Row],[Net worth of person]]&gt;$BY$6,Table2[[#This Row],[age]],0)</f>
        <v>34</v>
      </c>
      <c r="BY504" s="6"/>
    </row>
    <row r="505" spans="2:77" x14ac:dyDescent="0.3">
      <c r="B505">
        <f t="shared" ca="1" si="170"/>
        <v>1</v>
      </c>
      <c r="C505" t="str">
        <f t="shared" ca="1" si="169"/>
        <v>men</v>
      </c>
      <c r="D505">
        <f t="shared" ca="1" si="171"/>
        <v>33</v>
      </c>
      <c r="E505">
        <f t="shared" ca="1" si="172"/>
        <v>5</v>
      </c>
      <c r="F505" t="str">
        <f t="shared" ca="1" si="173"/>
        <v>agriculture</v>
      </c>
      <c r="G505">
        <f t="shared" ca="1" si="174"/>
        <v>1</v>
      </c>
      <c r="H505">
        <f t="shared" ca="1" si="175"/>
        <v>0</v>
      </c>
      <c r="I505">
        <f t="shared" ca="1" si="176"/>
        <v>3</v>
      </c>
      <c r="J505">
        <f t="shared" ca="1" si="177"/>
        <v>1</v>
      </c>
      <c r="K505">
        <f t="shared" ca="1" si="178"/>
        <v>73232</v>
      </c>
      <c r="L505">
        <f t="shared" ca="1" si="179"/>
        <v>11</v>
      </c>
      <c r="M505" t="str">
        <f t="shared" ca="1" si="180"/>
        <v>Area 11</v>
      </c>
      <c r="N505">
        <f t="shared" ca="1" si="185"/>
        <v>292928</v>
      </c>
      <c r="O505">
        <f t="shared" ca="1" si="181"/>
        <v>281856.13413549424</v>
      </c>
      <c r="P505">
        <f t="shared" ca="1" si="186"/>
        <v>15377.669309386563</v>
      </c>
      <c r="Q505">
        <f t="shared" ca="1" si="182"/>
        <v>6299</v>
      </c>
      <c r="R505">
        <f t="shared" ca="1" si="187"/>
        <v>75616.475911910427</v>
      </c>
      <c r="S505">
        <f t="shared" ca="1" si="188"/>
        <v>85479.091317441358</v>
      </c>
      <c r="T505">
        <f t="shared" ca="1" si="189"/>
        <v>393784.76062682795</v>
      </c>
      <c r="U505">
        <f t="shared" ca="1" si="190"/>
        <v>363771.61004740465</v>
      </c>
      <c r="V505">
        <f t="shared" ca="1" si="191"/>
        <v>30013.150579423294</v>
      </c>
      <c r="X505" s="4">
        <f ca="1">IF(Table2[[#This Row],[Gnder]]="men",1,0)</f>
        <v>1</v>
      </c>
      <c r="Y505" s="5">
        <f ca="1">IF(Table2[[#This Row],[Gnder]]="women",1,0)</f>
        <v>0</v>
      </c>
      <c r="Z505" s="5"/>
      <c r="AA505" s="6"/>
      <c r="AB505" s="5"/>
      <c r="AC505" s="4">
        <f ca="1">IF(Table2[[#This Row],[field of work]]="teaching",1,0)</f>
        <v>0</v>
      </c>
      <c r="AD505" s="5">
        <f ca="1">IF(Table2[[#This Row],[field of work]]="health",1,0)</f>
        <v>0</v>
      </c>
      <c r="AE505" s="5">
        <f ca="1">IF(Table2[[#This Row],[field of work]]="IT",1,0)</f>
        <v>0</v>
      </c>
      <c r="AF505" s="5">
        <f ca="1">IF(Table2[[#This Row],[field of work]]="agriculture",1,0)</f>
        <v>1</v>
      </c>
      <c r="AG505" s="5">
        <f ca="1">IF(Table2[[#This Row],[field of work]]="contruction",1,0)</f>
        <v>0</v>
      </c>
      <c r="AH505" s="5">
        <f ca="1">IF(Table2[[#This Row],[field of work]]="genral work",1,0)</f>
        <v>0</v>
      </c>
      <c r="AI505" s="5"/>
      <c r="AJ505" s="5"/>
      <c r="AK505" s="5"/>
      <c r="AL505" s="5"/>
      <c r="AM505" s="5"/>
      <c r="AN505" s="6"/>
      <c r="AP505" s="16">
        <f t="shared" ca="1" si="183"/>
        <v>15377.669309386563</v>
      </c>
      <c r="AQ505" s="6"/>
      <c r="AR505" s="4">
        <f ca="1">IF(Table2[[#This Row],[Value of a person]]&gt;$AS$6,1,0)</f>
        <v>1</v>
      </c>
      <c r="AS505" s="5"/>
      <c r="AT505" s="5"/>
      <c r="AU505" s="6"/>
      <c r="AV505" s="23">
        <f ca="1">Table2[[#This Row],[Mortage left]]/Table2[[#This Row],[Value of house]]</f>
        <v>0.96220277384030972</v>
      </c>
      <c r="AW505" s="5">
        <f t="shared" ca="1" si="184"/>
        <v>0</v>
      </c>
      <c r="AX505" s="5"/>
      <c r="AY505" s="5"/>
      <c r="AZ505" s="4">
        <f ca="1">IF(Table2[[#This Row],[Area ]]="Area 1",Table2[[#This Row],[income]],0)</f>
        <v>0</v>
      </c>
      <c r="BA505" s="5">
        <f ca="1">IF(Table2[[#This Row],[Area ]]="Area 2",Table2[[#This Row],[income]],0)</f>
        <v>0</v>
      </c>
      <c r="BB505" s="5">
        <f ca="1">IF(Table2[[#This Row],[Area ]]="Area 3",Table2[[#This Row],[income]],0)</f>
        <v>0</v>
      </c>
      <c r="BC505" s="5">
        <f ca="1">IF(Table2[[#This Row],[Area ]]="Area 4",Table2[[#This Row],[income]],0)</f>
        <v>0</v>
      </c>
      <c r="BD505" s="5">
        <f ca="1">IF(Table2[[#This Row],[Area ]]="Area 5",Table2[[#This Row],[income]],0)</f>
        <v>0</v>
      </c>
      <c r="BE505" s="5">
        <f ca="1">IF(Table2[[#This Row],[Area ]]="Area 6",Table2[[#This Row],[income]],0)</f>
        <v>0</v>
      </c>
      <c r="BF505" s="5">
        <f ca="1">IF(Table2[[#This Row],[Area ]]="Area 7",Table2[[#This Row],[income]],0)</f>
        <v>0</v>
      </c>
      <c r="BG505" s="5">
        <f ca="1">IF(Table2[[#This Row],[Area ]]="Area 8",Table2[[#This Row],[income]],0)</f>
        <v>0</v>
      </c>
      <c r="BH505" s="5">
        <f ca="1">IF(Table2[[#This Row],[Area ]]="Area 9",Table2[[#This Row],[income]],0)</f>
        <v>0</v>
      </c>
      <c r="BI505" s="5">
        <f ca="1">IF(Table2[[#This Row],[Area ]]="Area 10",Table2[[#This Row],[income]],0)</f>
        <v>0</v>
      </c>
      <c r="BJ505" s="5">
        <f ca="1">IF(Table2[[#This Row],[Area ]]="Area 6",Table2[[#This Row],[income]],0)</f>
        <v>0</v>
      </c>
      <c r="BK505" s="5">
        <f ca="1">IF(Table2[[#This Row],[Area ]]="Area 12",Table2[[#This Row],[income]],0)</f>
        <v>0</v>
      </c>
      <c r="BL505" s="5">
        <f ca="1">IF(Table2[[#This Row],[Area ]]="Area 13",Table2[[#This Row],[income]],0)</f>
        <v>0</v>
      </c>
      <c r="BM505" s="6">
        <f ca="1">IF(Table2[[#This Row],[Area ]]="Area 14",Table2[[#This Row],[income]],0)</f>
        <v>0</v>
      </c>
      <c r="BN505" s="4">
        <f ca="1">IF(Table2[[#This Row],[field of work]]="teaching",Table2[[#This Row],[income]],0)</f>
        <v>0</v>
      </c>
      <c r="BO505" s="5">
        <f ca="1">IF(Table2[[#This Row],[field of work]]="health",Table2[[#This Row],[income]],0)</f>
        <v>0</v>
      </c>
      <c r="BP505" s="5">
        <f ca="1">IF(Table2[[#This Row],[field of work]]="IT",Table2[[#This Row],[income]],0)</f>
        <v>0</v>
      </c>
      <c r="BQ505" s="5">
        <f ca="1">IF(Table2[[#This Row],[field of work]]="agriculture",Table2[[#This Row],[income]],0)</f>
        <v>73232</v>
      </c>
      <c r="BR505" s="5">
        <f ca="1">IF(Table2[[#This Row],[field of work]]="contruction",Table2[[#This Row],[income]],0)</f>
        <v>0</v>
      </c>
      <c r="BS505" s="6">
        <f ca="1">IF(Table2[[#This Row],[field of work]]="genral work",Table2[[#This Row],[income]],0)</f>
        <v>0</v>
      </c>
      <c r="BU505" s="4">
        <f ca="1">IF(Table2[[#This Row],[value of debts]]&gt;Table2[[#This Row],[income]],1,0)</f>
        <v>1</v>
      </c>
      <c r="BV505" s="6"/>
      <c r="BX505" s="4">
        <f ca="1">IF(Table2[[#This Row],[Net worth of person]]&gt;$BY$6,Table2[[#This Row],[age]],0)</f>
        <v>0</v>
      </c>
      <c r="BY505" s="6"/>
    </row>
    <row r="506" spans="2:77" x14ac:dyDescent="0.3">
      <c r="B506">
        <f t="shared" ca="1" si="170"/>
        <v>1</v>
      </c>
      <c r="C506" t="str">
        <f t="shared" ca="1" si="169"/>
        <v>men</v>
      </c>
      <c r="D506">
        <f t="shared" ca="1" si="171"/>
        <v>26</v>
      </c>
      <c r="E506">
        <f t="shared" ca="1" si="172"/>
        <v>6</v>
      </c>
      <c r="F506" t="str">
        <f t="shared" ca="1" si="173"/>
        <v>contruction</v>
      </c>
      <c r="G506">
        <f t="shared" ca="1" si="174"/>
        <v>2</v>
      </c>
      <c r="H506">
        <f t="shared" ca="1" si="175"/>
        <v>0</v>
      </c>
      <c r="I506">
        <f t="shared" ca="1" si="176"/>
        <v>4</v>
      </c>
      <c r="J506">
        <f t="shared" ca="1" si="177"/>
        <v>2</v>
      </c>
      <c r="K506">
        <f t="shared" ca="1" si="178"/>
        <v>66715</v>
      </c>
      <c r="L506">
        <f t="shared" ca="1" si="179"/>
        <v>6</v>
      </c>
      <c r="M506" t="str">
        <f t="shared" ca="1" si="180"/>
        <v>Area 6</v>
      </c>
      <c r="N506">
        <f t="shared" ca="1" si="185"/>
        <v>333575</v>
      </c>
      <c r="O506">
        <f t="shared" ca="1" si="181"/>
        <v>119761.76804647219</v>
      </c>
      <c r="P506">
        <f t="shared" ca="1" si="186"/>
        <v>93260.18317950386</v>
      </c>
      <c r="Q506">
        <f t="shared" ca="1" si="182"/>
        <v>66408</v>
      </c>
      <c r="R506">
        <f t="shared" ca="1" si="187"/>
        <v>48367.008862318879</v>
      </c>
      <c r="S506">
        <f t="shared" ca="1" si="188"/>
        <v>68951.663222716248</v>
      </c>
      <c r="T506">
        <f t="shared" ca="1" si="189"/>
        <v>495786.84640222014</v>
      </c>
      <c r="U506">
        <f t="shared" ca="1" si="190"/>
        <v>234536.77690879107</v>
      </c>
      <c r="V506">
        <f t="shared" ca="1" si="191"/>
        <v>261250.06949342907</v>
      </c>
      <c r="X506" s="4">
        <f ca="1">IF(Table2[[#This Row],[Gnder]]="men",1,0)</f>
        <v>1</v>
      </c>
      <c r="Y506" s="5">
        <f ca="1">IF(Table2[[#This Row],[Gnder]]="women",1,0)</f>
        <v>0</v>
      </c>
      <c r="Z506" s="5"/>
      <c r="AA506" s="6"/>
      <c r="AB506" s="5"/>
      <c r="AC506" s="4">
        <f ca="1">IF(Table2[[#This Row],[field of work]]="teaching",1,0)</f>
        <v>0</v>
      </c>
      <c r="AD506" s="5">
        <f ca="1">IF(Table2[[#This Row],[field of work]]="health",1,0)</f>
        <v>0</v>
      </c>
      <c r="AE506" s="5">
        <f ca="1">IF(Table2[[#This Row],[field of work]]="IT",1,0)</f>
        <v>0</v>
      </c>
      <c r="AF506" s="5">
        <f ca="1">IF(Table2[[#This Row],[field of work]]="agriculture",1,0)</f>
        <v>0</v>
      </c>
      <c r="AG506" s="5">
        <f ca="1">IF(Table2[[#This Row],[field of work]]="contruction",1,0)</f>
        <v>1</v>
      </c>
      <c r="AH506" s="5">
        <f ca="1">IF(Table2[[#This Row],[field of work]]="genral work",1,0)</f>
        <v>0</v>
      </c>
      <c r="AI506" s="5"/>
      <c r="AJ506" s="5"/>
      <c r="AK506" s="5"/>
      <c r="AL506" s="5"/>
      <c r="AM506" s="5"/>
      <c r="AN506" s="6"/>
      <c r="AP506" s="16">
        <f t="shared" ca="1" si="183"/>
        <v>46630.09158975193</v>
      </c>
      <c r="AQ506" s="6"/>
      <c r="AR506" s="4">
        <f ca="1">IF(Table2[[#This Row],[Value of a person]]&gt;$AS$6,1,0)</f>
        <v>1</v>
      </c>
      <c r="AS506" s="5"/>
      <c r="AT506" s="5"/>
      <c r="AU506" s="6"/>
      <c r="AV506" s="23">
        <f ca="1">Table2[[#This Row],[Mortage left]]/Table2[[#This Row],[Value of house]]</f>
        <v>0.35902501100643691</v>
      </c>
      <c r="AW506" s="5">
        <f t="shared" ca="1" si="184"/>
        <v>0</v>
      </c>
      <c r="AX506" s="5"/>
      <c r="AY506" s="5"/>
      <c r="AZ506" s="4">
        <f ca="1">IF(Table2[[#This Row],[Area ]]="Area 1",Table2[[#This Row],[income]],0)</f>
        <v>0</v>
      </c>
      <c r="BA506" s="5">
        <f ca="1">IF(Table2[[#This Row],[Area ]]="Area 2",Table2[[#This Row],[income]],0)</f>
        <v>0</v>
      </c>
      <c r="BB506" s="5">
        <f ca="1">IF(Table2[[#This Row],[Area ]]="Area 3",Table2[[#This Row],[income]],0)</f>
        <v>0</v>
      </c>
      <c r="BC506" s="5">
        <f ca="1">IF(Table2[[#This Row],[Area ]]="Area 4",Table2[[#This Row],[income]],0)</f>
        <v>0</v>
      </c>
      <c r="BD506" s="5">
        <f ca="1">IF(Table2[[#This Row],[Area ]]="Area 5",Table2[[#This Row],[income]],0)</f>
        <v>0</v>
      </c>
      <c r="BE506" s="5">
        <f ca="1">IF(Table2[[#This Row],[Area ]]="Area 6",Table2[[#This Row],[income]],0)</f>
        <v>66715</v>
      </c>
      <c r="BF506" s="5">
        <f ca="1">IF(Table2[[#This Row],[Area ]]="Area 7",Table2[[#This Row],[income]],0)</f>
        <v>0</v>
      </c>
      <c r="BG506" s="5">
        <f ca="1">IF(Table2[[#This Row],[Area ]]="Area 8",Table2[[#This Row],[income]],0)</f>
        <v>0</v>
      </c>
      <c r="BH506" s="5">
        <f ca="1">IF(Table2[[#This Row],[Area ]]="Area 9",Table2[[#This Row],[income]],0)</f>
        <v>0</v>
      </c>
      <c r="BI506" s="5">
        <f ca="1">IF(Table2[[#This Row],[Area ]]="Area 10",Table2[[#This Row],[income]],0)</f>
        <v>0</v>
      </c>
      <c r="BJ506" s="5">
        <f ca="1">IF(Table2[[#This Row],[Area ]]="Area 6",Table2[[#This Row],[income]],0)</f>
        <v>66715</v>
      </c>
      <c r="BK506" s="5">
        <f ca="1">IF(Table2[[#This Row],[Area ]]="Area 12",Table2[[#This Row],[income]],0)</f>
        <v>0</v>
      </c>
      <c r="BL506" s="5">
        <f ca="1">IF(Table2[[#This Row],[Area ]]="Area 13",Table2[[#This Row],[income]],0)</f>
        <v>0</v>
      </c>
      <c r="BM506" s="6">
        <f ca="1">IF(Table2[[#This Row],[Area ]]="Area 14",Table2[[#This Row],[income]],0)</f>
        <v>0</v>
      </c>
      <c r="BN506" s="4">
        <f ca="1">IF(Table2[[#This Row],[field of work]]="teaching",Table2[[#This Row],[income]],0)</f>
        <v>0</v>
      </c>
      <c r="BO506" s="5">
        <f ca="1">IF(Table2[[#This Row],[field of work]]="health",Table2[[#This Row],[income]],0)</f>
        <v>0</v>
      </c>
      <c r="BP506" s="5">
        <f ca="1">IF(Table2[[#This Row],[field of work]]="IT",Table2[[#This Row],[income]],0)</f>
        <v>0</v>
      </c>
      <c r="BQ506" s="5">
        <f ca="1">IF(Table2[[#This Row],[field of work]]="agriculture",Table2[[#This Row],[income]],0)</f>
        <v>0</v>
      </c>
      <c r="BR506" s="5">
        <f ca="1">IF(Table2[[#This Row],[field of work]]="contruction",Table2[[#This Row],[income]],0)</f>
        <v>66715</v>
      </c>
      <c r="BS506" s="6">
        <f ca="1">IF(Table2[[#This Row],[field of work]]="genral work",Table2[[#This Row],[income]],0)</f>
        <v>0</v>
      </c>
      <c r="BU506" s="4">
        <f ca="1">IF(Table2[[#This Row],[value of debts]]&gt;Table2[[#This Row],[income]],1,0)</f>
        <v>1</v>
      </c>
      <c r="BV506" s="6"/>
      <c r="BX506" s="4">
        <f ca="1">IF(Table2[[#This Row],[Net worth of person]]&gt;$BY$6,Table2[[#This Row],[age]],0)</f>
        <v>26</v>
      </c>
      <c r="BY506" s="6"/>
    </row>
    <row r="507" spans="2:77" ht="15" thickBot="1" x14ac:dyDescent="0.35">
      <c r="B507">
        <f t="shared" ca="1" si="170"/>
        <v>2</v>
      </c>
      <c r="C507" t="str">
        <f t="shared" ca="1" si="169"/>
        <v>women</v>
      </c>
      <c r="D507">
        <f t="shared" ca="1" si="171"/>
        <v>27</v>
      </c>
      <c r="E507">
        <f t="shared" ca="1" si="172"/>
        <v>1</v>
      </c>
      <c r="F507" t="str">
        <f t="shared" ca="1" si="173"/>
        <v>health</v>
      </c>
      <c r="G507">
        <f t="shared" ca="1" si="174"/>
        <v>1</v>
      </c>
      <c r="H507">
        <f t="shared" ca="1" si="175"/>
        <v>0</v>
      </c>
      <c r="I507">
        <f t="shared" ca="1" si="176"/>
        <v>0</v>
      </c>
      <c r="J507">
        <f t="shared" ca="1" si="177"/>
        <v>1</v>
      </c>
      <c r="K507">
        <f t="shared" ca="1" si="178"/>
        <v>42583</v>
      </c>
      <c r="L507">
        <f t="shared" ca="1" si="179"/>
        <v>1</v>
      </c>
      <c r="M507" t="str">
        <f t="shared" ca="1" si="180"/>
        <v>Area 1</v>
      </c>
      <c r="N507">
        <f t="shared" ca="1" si="185"/>
        <v>170332</v>
      </c>
      <c r="O507">
        <f t="shared" ca="1" si="181"/>
        <v>97114.326527035257</v>
      </c>
      <c r="P507">
        <f t="shared" ca="1" si="186"/>
        <v>8074.6150731124626</v>
      </c>
      <c r="Q507">
        <f t="shared" ca="1" si="182"/>
        <v>7263</v>
      </c>
      <c r="R507">
        <f t="shared" ca="1" si="187"/>
        <v>29130.735507413978</v>
      </c>
      <c r="S507">
        <f t="shared" ca="1" si="188"/>
        <v>18650.112709774556</v>
      </c>
      <c r="T507">
        <f t="shared" ca="1" si="189"/>
        <v>197056.727782887</v>
      </c>
      <c r="U507">
        <f t="shared" ca="1" si="190"/>
        <v>133508.06203444925</v>
      </c>
      <c r="V507">
        <f t="shared" ca="1" si="191"/>
        <v>63548.66574843775</v>
      </c>
      <c r="X507" s="7">
        <f ca="1">IF(Table2[[#This Row],[Gnder]]="men",1,0)</f>
        <v>0</v>
      </c>
      <c r="Y507" s="8">
        <f ca="1">IF(Table2[[#This Row],[Gnder]]="women",1,0)</f>
        <v>1</v>
      </c>
      <c r="Z507" s="8"/>
      <c r="AA507" s="9"/>
      <c r="AB507" s="5"/>
      <c r="AC507" s="7">
        <f ca="1">IF(Table2[[#This Row],[field of work]]="teaching",1,0)</f>
        <v>0</v>
      </c>
      <c r="AD507" s="8">
        <f ca="1">IF(Table2[[#This Row],[field of work]]="health",1,0)</f>
        <v>1</v>
      </c>
      <c r="AE507" s="8">
        <f ca="1">IF(Table2[[#This Row],[field of work]]="IT",1,0)</f>
        <v>0</v>
      </c>
      <c r="AF507" s="8">
        <f ca="1">IF(Table2[[#This Row],[field of work]]="agriculture",1,0)</f>
        <v>0</v>
      </c>
      <c r="AG507" s="8">
        <f ca="1">IF(Table2[[#This Row],[field of work]]="contruction",1,0)</f>
        <v>0</v>
      </c>
      <c r="AH507" s="8">
        <f ca="1">IF(Table2[[#This Row],[field of work]]="genral work",1,0)</f>
        <v>0</v>
      </c>
      <c r="AI507" s="8"/>
      <c r="AJ507" s="8"/>
      <c r="AK507" s="8"/>
      <c r="AL507" s="8"/>
      <c r="AM507" s="8"/>
      <c r="AN507" s="9"/>
      <c r="AP507" s="17">
        <f t="shared" ca="1" si="183"/>
        <v>8074.6150731124626</v>
      </c>
      <c r="AQ507" s="9"/>
      <c r="AR507" s="7">
        <f ca="1">IF(Table2[[#This Row],[Value of a person]]&gt;$AS$6,1,0)</f>
        <v>1</v>
      </c>
      <c r="AS507" s="8"/>
      <c r="AT507" s="8"/>
      <c r="AU507" s="9"/>
      <c r="AV507" s="24">
        <f ca="1">Table2[[#This Row],[Mortage left]]/Table2[[#This Row],[Value of house]]</f>
        <v>0.57014728017656846</v>
      </c>
      <c r="AW507" s="8">
        <f t="shared" ca="1" si="184"/>
        <v>0</v>
      </c>
      <c r="AX507" s="8"/>
      <c r="AY507" s="8"/>
      <c r="AZ507" s="4">
        <f ca="1">IF(Table2[[#This Row],[Area ]]="Area 1",Table2[[#This Row],[income]],0)</f>
        <v>42583</v>
      </c>
      <c r="BA507" s="5">
        <f ca="1">IF(Table2[[#This Row],[Area ]]="Area 2",Table2[[#This Row],[income]],0)</f>
        <v>0</v>
      </c>
      <c r="BB507" s="5">
        <f ca="1">IF(Table2[[#This Row],[Area ]]="Area 3",Table2[[#This Row],[income]],0)</f>
        <v>0</v>
      </c>
      <c r="BC507" s="5">
        <f ca="1">IF(Table2[[#This Row],[Area ]]="Area 4",Table2[[#This Row],[income]],0)</f>
        <v>0</v>
      </c>
      <c r="BD507" s="5">
        <f ca="1">IF(Table2[[#This Row],[Area ]]="Area 5",Table2[[#This Row],[income]],0)</f>
        <v>0</v>
      </c>
      <c r="BE507" s="5">
        <f ca="1">IF(Table2[[#This Row],[Area ]]="Area 6",Table2[[#This Row],[income]],0)</f>
        <v>0</v>
      </c>
      <c r="BF507" s="5">
        <f ca="1">IF(Table2[[#This Row],[Area ]]="Area 7",Table2[[#This Row],[income]],0)</f>
        <v>0</v>
      </c>
      <c r="BG507" s="5">
        <f ca="1">IF(Table2[[#This Row],[Area ]]="Area 8",Table2[[#This Row],[income]],0)</f>
        <v>0</v>
      </c>
      <c r="BH507" s="5">
        <f ca="1">IF(Table2[[#This Row],[Area ]]="Area 9",Table2[[#This Row],[income]],0)</f>
        <v>0</v>
      </c>
      <c r="BI507" s="5">
        <f ca="1">IF(Table2[[#This Row],[Area ]]="Area 10",Table2[[#This Row],[income]],0)</f>
        <v>0</v>
      </c>
      <c r="BJ507" s="5">
        <f ca="1">IF(Table2[[#This Row],[Area ]]="Area 6",Table2[[#This Row],[income]],0)</f>
        <v>0</v>
      </c>
      <c r="BK507" s="5">
        <f ca="1">IF(Table2[[#This Row],[Area ]]="Area 12",Table2[[#This Row],[income]],0)</f>
        <v>0</v>
      </c>
      <c r="BL507" s="5">
        <f ca="1">IF(Table2[[#This Row],[Area ]]="Area 13",Table2[[#This Row],[income]],0)</f>
        <v>0</v>
      </c>
      <c r="BM507" s="6">
        <f ca="1">IF(Table2[[#This Row],[Area ]]="Area 14",Table2[[#This Row],[income]],0)</f>
        <v>0</v>
      </c>
      <c r="BN507" s="4">
        <f ca="1">IF(Table2[[#This Row],[field of work]]="teaching",Table2[[#This Row],[income]],0)</f>
        <v>0</v>
      </c>
      <c r="BO507" s="5">
        <f ca="1">IF(Table2[[#This Row],[field of work]]="health",Table2[[#This Row],[income]],0)</f>
        <v>42583</v>
      </c>
      <c r="BP507" s="5">
        <f ca="1">IF(Table2[[#This Row],[field of work]]="IT",Table2[[#This Row],[income]],0)</f>
        <v>0</v>
      </c>
      <c r="BQ507" s="5">
        <f ca="1">IF(Table2[[#This Row],[field of work]]="agriculture",Table2[[#This Row],[income]],0)</f>
        <v>0</v>
      </c>
      <c r="BR507" s="5">
        <f ca="1">IF(Table2[[#This Row],[field of work]]="contruction",Table2[[#This Row],[income]],0)</f>
        <v>0</v>
      </c>
      <c r="BS507" s="6">
        <f ca="1">IF(Table2[[#This Row],[field of work]]="genral work",Table2[[#This Row],[income]],0)</f>
        <v>0</v>
      </c>
      <c r="BU507" s="7">
        <f ca="1">IF(Table2[[#This Row],[value of debts]]&gt;Table2[[#This Row],[income]],1,0)</f>
        <v>1</v>
      </c>
      <c r="BV507" s="9"/>
      <c r="BX507" s="7">
        <f ca="1">IF(Table2[[#This Row],[Net worth of person]]&gt;$BY$6,Table2[[#This Row],[age]],0)</f>
        <v>0</v>
      </c>
      <c r="BY507" s="9"/>
    </row>
    <row r="508" spans="2:77" ht="15" thickBot="1" x14ac:dyDescent="0.35">
      <c r="AZ508" s="26">
        <f ca="1">AVERAGEIF(AZ7:AZ507,"&lt;&gt;0")</f>
        <v>59102.153846153844</v>
      </c>
      <c r="BA508" s="27">
        <f t="shared" ref="BA508:BJ508" ca="1" si="192">AVERAGEIF(BA7:BA507,"&lt;&gt;0")</f>
        <v>53850.416666666664</v>
      </c>
      <c r="BB508" s="27">
        <f t="shared" ca="1" si="192"/>
        <v>62911.030303030304</v>
      </c>
      <c r="BC508" s="27">
        <f t="shared" ca="1" si="192"/>
        <v>50988.129032258068</v>
      </c>
      <c r="BD508" s="27">
        <f t="shared" ca="1" si="192"/>
        <v>57102.07317073171</v>
      </c>
      <c r="BE508" s="27">
        <f t="shared" ca="1" si="192"/>
        <v>58416.895833333336</v>
      </c>
      <c r="BF508" s="27">
        <f t="shared" ca="1" si="192"/>
        <v>61035.542857142857</v>
      </c>
      <c r="BG508" s="27">
        <f t="shared" ca="1" si="192"/>
        <v>52808.189189189186</v>
      </c>
      <c r="BH508" s="27">
        <f t="shared" ca="1" si="192"/>
        <v>57980.82608695652</v>
      </c>
      <c r="BI508" s="27">
        <f t="shared" ca="1" si="192"/>
        <v>59811.17391304348</v>
      </c>
      <c r="BJ508" s="27">
        <f t="shared" ca="1" si="192"/>
        <v>58416.895833333336</v>
      </c>
      <c r="BK508" s="27">
        <f t="shared" ref="BK508" ca="1" si="193">AVERAGEIF(BK7:BK507,"&lt;&gt;0")</f>
        <v>54582.15625</v>
      </c>
      <c r="BL508" s="27">
        <f t="shared" ref="BL508" ca="1" si="194">AVERAGEIF(BL7:BL507,"&lt;&gt;0")</f>
        <v>60438.75</v>
      </c>
      <c r="BM508" s="28">
        <f t="shared" ref="BM508" ca="1" si="195">AVERAGEIF(BM7:BM507,"&lt;&gt;0")</f>
        <v>58881.15789473684</v>
      </c>
      <c r="BN508" s="29">
        <f ca="1">AVERAGEIF(BN7:BN507,"&lt;&gt;0")</f>
        <v>57585.114942528737</v>
      </c>
      <c r="BO508" s="30">
        <f t="shared" ref="BO508:BS508" ca="1" si="196">AVERAGEIF(BO7:BO507,"&lt;&gt;0")</f>
        <v>55052.58108108108</v>
      </c>
      <c r="BP508" s="30">
        <f t="shared" ca="1" si="196"/>
        <v>53115.941747572819</v>
      </c>
      <c r="BQ508" s="30">
        <f t="shared" ca="1" si="196"/>
        <v>59816.55</v>
      </c>
      <c r="BR508" s="30">
        <f t="shared" ca="1" si="196"/>
        <v>59464.064935064933</v>
      </c>
      <c r="BS508" s="31">
        <f t="shared" ca="1" si="196"/>
        <v>59132.85</v>
      </c>
    </row>
  </sheetData>
  <mergeCells count="5">
    <mergeCell ref="DH7:DI7"/>
    <mergeCell ref="X5:AA5"/>
    <mergeCell ref="AC5:AN5"/>
    <mergeCell ref="AZ5:BM5"/>
    <mergeCell ref="BN5:BS5"/>
  </mergeCells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EEB13-BC29-4B2C-AA31-8C7A5FEE4FC2}">
  <sheetPr>
    <pageSetUpPr fitToPage="1"/>
  </sheetPr>
  <dimension ref="A1:AH74"/>
  <sheetViews>
    <sheetView tabSelected="1" zoomScale="40" zoomScaleNormal="40" workbookViewId="0">
      <selection activeCell="A75" sqref="A75:XFD1048576"/>
    </sheetView>
  </sheetViews>
  <sheetFormatPr defaultColWidth="0" defaultRowHeight="14.4" zeroHeight="1" x14ac:dyDescent="0.3"/>
  <cols>
    <col min="1" max="10" width="8.88671875" customWidth="1"/>
    <col min="11" max="11" width="11.109375" customWidth="1"/>
    <col min="12" max="34" width="8.88671875" customWidth="1"/>
    <col min="35" max="36" width="8.88671875" hidden="1" customWidth="1"/>
    <col min="37" max="16384" width="8.88671875" hidden="1"/>
  </cols>
  <sheetData>
    <row r="1" spans="1:34" x14ac:dyDescent="0.3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</row>
    <row r="2" spans="1:34" x14ac:dyDescent="0.3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</row>
    <row r="3" spans="1:34" x14ac:dyDescent="0.3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</row>
    <row r="4" spans="1:34" x14ac:dyDescent="0.3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</row>
    <row r="5" spans="1:34" ht="15" thickBot="1" x14ac:dyDescent="0.35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</row>
    <row r="6" spans="1:34" x14ac:dyDescent="0.3">
      <c r="A6" s="37"/>
      <c r="B6" s="37"/>
      <c r="C6" s="37"/>
      <c r="D6" s="38" t="s">
        <v>74</v>
      </c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40"/>
      <c r="X6" s="41"/>
      <c r="Y6" s="42"/>
      <c r="Z6" s="42"/>
      <c r="AA6" s="42"/>
      <c r="AB6" s="42"/>
      <c r="AC6" s="42"/>
      <c r="AD6" s="42"/>
      <c r="AE6" s="42"/>
      <c r="AF6" s="37"/>
      <c r="AG6" s="37"/>
      <c r="AH6" s="37"/>
    </row>
    <row r="7" spans="1:34" ht="15" thickBot="1" x14ac:dyDescent="0.35">
      <c r="A7" s="37"/>
      <c r="B7" s="37"/>
      <c r="C7" s="37"/>
      <c r="D7" s="44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6"/>
      <c r="X7" s="41"/>
      <c r="Y7" s="42"/>
      <c r="Z7" s="42"/>
      <c r="AA7" s="42"/>
      <c r="AB7" s="42"/>
      <c r="AC7" s="42"/>
      <c r="AD7" s="42"/>
      <c r="AE7" s="42"/>
      <c r="AF7" s="37"/>
      <c r="AG7" s="37"/>
      <c r="AH7" s="37"/>
    </row>
    <row r="8" spans="1:34" x14ac:dyDescent="0.3">
      <c r="A8" s="37"/>
      <c r="B8" s="37"/>
      <c r="C8" s="37"/>
      <c r="D8" s="38" t="s">
        <v>76</v>
      </c>
      <c r="E8" s="39"/>
      <c r="F8" s="39"/>
      <c r="G8" s="40"/>
      <c r="H8" s="38" t="s">
        <v>77</v>
      </c>
      <c r="I8" s="39"/>
      <c r="J8" s="39"/>
      <c r="K8" s="40"/>
      <c r="L8" s="38" t="s">
        <v>78</v>
      </c>
      <c r="M8" s="39"/>
      <c r="N8" s="39"/>
      <c r="O8" s="39"/>
      <c r="P8" s="39"/>
      <c r="Q8" s="39"/>
      <c r="R8" s="39"/>
      <c r="S8" s="39"/>
      <c r="T8" s="39"/>
      <c r="U8" s="39"/>
      <c r="V8" s="39"/>
      <c r="W8" s="40"/>
      <c r="X8" s="41"/>
      <c r="Y8" s="42"/>
      <c r="Z8" s="42"/>
      <c r="AA8" s="42"/>
      <c r="AB8" s="42"/>
      <c r="AC8" s="42"/>
      <c r="AD8" s="42"/>
      <c r="AE8" s="42"/>
      <c r="AF8" s="37"/>
      <c r="AG8" s="37"/>
      <c r="AH8" s="37"/>
    </row>
    <row r="9" spans="1:34" ht="15" thickBot="1" x14ac:dyDescent="0.35">
      <c r="A9" s="37"/>
      <c r="B9" s="37"/>
      <c r="C9" s="37"/>
      <c r="D9" s="44"/>
      <c r="E9" s="45"/>
      <c r="F9" s="45"/>
      <c r="G9" s="46"/>
      <c r="H9" s="44"/>
      <c r="I9" s="45"/>
      <c r="J9" s="45"/>
      <c r="K9" s="46"/>
      <c r="L9" s="44"/>
      <c r="M9" s="45"/>
      <c r="N9" s="45"/>
      <c r="O9" s="45"/>
      <c r="P9" s="45"/>
      <c r="Q9" s="45"/>
      <c r="R9" s="45"/>
      <c r="S9" s="45"/>
      <c r="T9" s="45"/>
      <c r="U9" s="45"/>
      <c r="V9" s="45"/>
      <c r="W9" s="46"/>
      <c r="X9" s="41"/>
      <c r="Y9" s="42"/>
      <c r="Z9" s="42"/>
      <c r="AA9" s="42"/>
      <c r="AB9" s="42"/>
      <c r="AC9" s="42"/>
      <c r="AD9" s="42"/>
      <c r="AE9" s="42"/>
      <c r="AF9" s="37"/>
      <c r="AG9" s="37"/>
      <c r="AH9" s="37"/>
    </row>
    <row r="10" spans="1:34" ht="15" thickBot="1" x14ac:dyDescent="0.35">
      <c r="A10" s="37"/>
      <c r="B10" s="37"/>
      <c r="C10" s="37"/>
      <c r="D10" s="47" t="s">
        <v>75</v>
      </c>
      <c r="E10" s="49"/>
      <c r="F10" s="47" t="s">
        <v>45</v>
      </c>
      <c r="G10" s="49"/>
      <c r="H10" s="86">
        <f ca="1">Sheet1!AB6</f>
        <v>35.093812375249499</v>
      </c>
      <c r="I10" s="87"/>
      <c r="J10" s="87"/>
      <c r="K10" s="88"/>
      <c r="L10" s="47" t="s">
        <v>54</v>
      </c>
      <c r="M10" s="49"/>
      <c r="N10" s="47" t="s">
        <v>50</v>
      </c>
      <c r="O10" s="49"/>
      <c r="P10" s="47" t="s">
        <v>4</v>
      </c>
      <c r="Q10" s="49"/>
      <c r="R10" s="47" t="s">
        <v>51</v>
      </c>
      <c r="S10" s="49"/>
      <c r="T10" s="47" t="s">
        <v>52</v>
      </c>
      <c r="U10" s="49"/>
      <c r="V10" s="47" t="s">
        <v>53</v>
      </c>
      <c r="W10" s="49"/>
      <c r="X10" s="41"/>
      <c r="Y10" s="42"/>
      <c r="Z10" s="42"/>
      <c r="AA10" s="42"/>
      <c r="AB10" s="42"/>
      <c r="AC10" s="42"/>
      <c r="AD10" s="42"/>
      <c r="AE10" s="42"/>
      <c r="AF10" s="37"/>
      <c r="AG10" s="37"/>
      <c r="AH10" s="37"/>
    </row>
    <row r="11" spans="1:34" x14ac:dyDescent="0.3">
      <c r="A11" s="37"/>
      <c r="B11" s="37"/>
      <c r="C11" s="37"/>
      <c r="D11" s="38">
        <f ca="1">Sheet1!Z7</f>
        <v>251</v>
      </c>
      <c r="E11" s="40"/>
      <c r="F11" s="38">
        <f ca="1">Sheet1!AA7</f>
        <v>250</v>
      </c>
      <c r="G11" s="40"/>
      <c r="H11" s="89"/>
      <c r="I11" s="90"/>
      <c r="J11" s="90"/>
      <c r="K11" s="91"/>
      <c r="L11" s="38">
        <f ca="1">Sheet1!AI7</f>
        <v>87</v>
      </c>
      <c r="M11" s="40"/>
      <c r="N11" s="38">
        <f ca="1">Sheet1!AJ7</f>
        <v>74</v>
      </c>
      <c r="O11" s="40"/>
      <c r="P11" s="38">
        <f ca="1">Sheet1!AK7</f>
        <v>103</v>
      </c>
      <c r="Q11" s="40"/>
      <c r="R11" s="38">
        <f ca="1">Sheet1!AL7</f>
        <v>80</v>
      </c>
      <c r="S11" s="40"/>
      <c r="T11" s="38">
        <f ca="1">Sheet1!AM7</f>
        <v>77</v>
      </c>
      <c r="U11" s="40"/>
      <c r="V11" s="38">
        <f ca="1">Sheet1!AN7</f>
        <v>80</v>
      </c>
      <c r="W11" s="40"/>
      <c r="X11" s="41"/>
      <c r="Y11" s="42"/>
      <c r="Z11" s="42"/>
      <c r="AA11" s="42"/>
      <c r="AB11" s="42"/>
      <c r="AC11" s="42"/>
      <c r="AD11" s="42"/>
      <c r="AE11" s="42"/>
      <c r="AF11" s="37"/>
      <c r="AG11" s="37"/>
      <c r="AH11" s="37"/>
    </row>
    <row r="12" spans="1:34" ht="15" thickBot="1" x14ac:dyDescent="0.35">
      <c r="A12" s="37"/>
      <c r="B12" s="37"/>
      <c r="C12" s="37"/>
      <c r="D12" s="44"/>
      <c r="E12" s="46"/>
      <c r="F12" s="44"/>
      <c r="G12" s="46"/>
      <c r="H12" s="92"/>
      <c r="I12" s="93"/>
      <c r="J12" s="93"/>
      <c r="K12" s="94"/>
      <c r="L12" s="44"/>
      <c r="M12" s="46"/>
      <c r="N12" s="44"/>
      <c r="O12" s="46"/>
      <c r="P12" s="44"/>
      <c r="Q12" s="46"/>
      <c r="R12" s="44"/>
      <c r="S12" s="46"/>
      <c r="T12" s="44"/>
      <c r="U12" s="46"/>
      <c r="V12" s="44"/>
      <c r="W12" s="46"/>
      <c r="X12" s="41"/>
      <c r="Y12" s="42"/>
      <c r="Z12" s="42"/>
      <c r="AA12" s="42"/>
      <c r="AB12" s="42"/>
      <c r="AC12" s="42"/>
      <c r="AD12" s="42"/>
      <c r="AE12" s="42"/>
      <c r="AF12" s="37"/>
      <c r="AG12" s="37"/>
      <c r="AH12" s="37"/>
    </row>
    <row r="13" spans="1:34" ht="15" thickBot="1" x14ac:dyDescent="0.35">
      <c r="A13" s="37"/>
      <c r="B13" s="37"/>
      <c r="C13" s="37"/>
      <c r="D13" s="38"/>
      <c r="E13" s="39"/>
      <c r="F13" s="39"/>
      <c r="G13" s="40"/>
      <c r="H13" s="38" t="s">
        <v>79</v>
      </c>
      <c r="I13" s="39"/>
      <c r="J13" s="39"/>
      <c r="K13" s="40"/>
      <c r="L13" s="34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6"/>
      <c r="X13" s="47" t="s">
        <v>83</v>
      </c>
      <c r="Y13" s="48"/>
      <c r="Z13" s="48"/>
      <c r="AA13" s="48"/>
      <c r="AB13" s="48"/>
      <c r="AC13" s="49"/>
      <c r="AD13" s="41"/>
      <c r="AE13" s="37"/>
      <c r="AF13" s="37"/>
      <c r="AG13" s="37"/>
      <c r="AH13" s="37"/>
    </row>
    <row r="14" spans="1:34" ht="15" thickBot="1" x14ac:dyDescent="0.35">
      <c r="A14" s="37"/>
      <c r="B14" s="37"/>
      <c r="C14" s="37"/>
      <c r="D14" s="41"/>
      <c r="E14" s="42"/>
      <c r="F14" s="42"/>
      <c r="G14" s="43"/>
      <c r="H14" s="44"/>
      <c r="I14" s="45"/>
      <c r="J14" s="45"/>
      <c r="K14" s="46"/>
      <c r="L14" s="4"/>
      <c r="M14" s="5"/>
      <c r="N14" s="5"/>
      <c r="O14" s="5"/>
      <c r="P14" s="5"/>
      <c r="Q14" s="5"/>
      <c r="R14" s="5"/>
      <c r="S14" s="5"/>
      <c r="T14" s="5"/>
      <c r="U14" s="5"/>
      <c r="V14" s="5"/>
      <c r="W14" s="6"/>
      <c r="X14" s="38">
        <v>1</v>
      </c>
      <c r="Y14" s="40"/>
      <c r="Z14" s="38">
        <v>2</v>
      </c>
      <c r="AA14" s="40"/>
      <c r="AB14" s="38">
        <v>3</v>
      </c>
      <c r="AC14" s="40"/>
      <c r="AD14" s="41"/>
      <c r="AE14" s="37"/>
      <c r="AF14" s="37"/>
      <c r="AG14" s="37"/>
      <c r="AH14" s="37"/>
    </row>
    <row r="15" spans="1:34" ht="15" thickBot="1" x14ac:dyDescent="0.35">
      <c r="A15" s="37"/>
      <c r="B15" s="37"/>
      <c r="C15" s="37"/>
      <c r="D15" s="41"/>
      <c r="E15" s="42"/>
      <c r="F15" s="42"/>
      <c r="G15" s="43"/>
      <c r="H15" s="95">
        <f ca="1">Sheet1!AO6</f>
        <v>57184.477045908185</v>
      </c>
      <c r="I15" s="96"/>
      <c r="J15" s="96"/>
      <c r="K15" s="97"/>
      <c r="L15" s="4"/>
      <c r="M15" s="5"/>
      <c r="N15" s="5"/>
      <c r="O15" s="5"/>
      <c r="P15" s="5"/>
      <c r="Q15" s="5"/>
      <c r="R15" s="5"/>
      <c r="S15" s="5"/>
      <c r="T15" s="5"/>
      <c r="U15" s="5"/>
      <c r="V15" s="5"/>
      <c r="W15" s="6"/>
      <c r="X15" s="44"/>
      <c r="Y15" s="46"/>
      <c r="Z15" s="44"/>
      <c r="AA15" s="46"/>
      <c r="AB15" s="44"/>
      <c r="AC15" s="46"/>
      <c r="AD15" s="41"/>
      <c r="AE15" s="37"/>
      <c r="AF15" s="37"/>
      <c r="AG15" s="37"/>
      <c r="AH15" s="37"/>
    </row>
    <row r="16" spans="1:34" x14ac:dyDescent="0.3">
      <c r="A16" s="37"/>
      <c r="B16" s="37"/>
      <c r="C16" s="37"/>
      <c r="D16" s="41"/>
      <c r="E16" s="42"/>
      <c r="F16" s="42"/>
      <c r="G16" s="43"/>
      <c r="H16" s="98"/>
      <c r="I16" s="99"/>
      <c r="J16" s="99"/>
      <c r="K16" s="100"/>
      <c r="L16" s="4"/>
      <c r="M16" s="5"/>
      <c r="N16" s="5"/>
      <c r="O16" s="5"/>
      <c r="P16" s="5"/>
      <c r="Q16" s="5"/>
      <c r="R16" s="5"/>
      <c r="S16" s="5"/>
      <c r="T16" s="5"/>
      <c r="U16" s="5"/>
      <c r="V16" s="5"/>
      <c r="W16" s="6"/>
      <c r="X16" s="38">
        <v>100000</v>
      </c>
      <c r="Y16" s="40"/>
      <c r="Z16" s="50">
        <v>0.3</v>
      </c>
      <c r="AA16" s="51"/>
      <c r="AB16" s="38">
        <v>100000</v>
      </c>
      <c r="AC16" s="40"/>
      <c r="AD16" s="41"/>
      <c r="AE16" s="37"/>
      <c r="AF16" s="37"/>
      <c r="AG16" s="37"/>
      <c r="AH16" s="37"/>
    </row>
    <row r="17" spans="1:34" ht="15" thickBot="1" x14ac:dyDescent="0.35">
      <c r="A17" s="37"/>
      <c r="B17" s="37"/>
      <c r="C17" s="37"/>
      <c r="D17" s="41"/>
      <c r="E17" s="42"/>
      <c r="F17" s="42"/>
      <c r="G17" s="43"/>
      <c r="H17" s="101"/>
      <c r="I17" s="102"/>
      <c r="J17" s="102"/>
      <c r="K17" s="103"/>
      <c r="L17" s="4"/>
      <c r="M17" s="5"/>
      <c r="N17" s="5"/>
      <c r="O17" s="5"/>
      <c r="P17" s="5"/>
      <c r="Q17" s="5"/>
      <c r="R17" s="5"/>
      <c r="S17" s="5"/>
      <c r="T17" s="5"/>
      <c r="U17" s="5"/>
      <c r="V17" s="5"/>
      <c r="W17" s="6"/>
      <c r="X17" s="41"/>
      <c r="Y17" s="43"/>
      <c r="Z17" s="52"/>
      <c r="AA17" s="53"/>
      <c r="AB17" s="41"/>
      <c r="AC17" s="43"/>
      <c r="AD17" s="41"/>
      <c r="AE17" s="37"/>
      <c r="AF17" s="37"/>
      <c r="AG17" s="37"/>
      <c r="AH17" s="37"/>
    </row>
    <row r="18" spans="1:34" ht="15" thickBot="1" x14ac:dyDescent="0.35">
      <c r="A18" s="37"/>
      <c r="B18" s="37"/>
      <c r="C18" s="37"/>
      <c r="D18" s="41"/>
      <c r="E18" s="42"/>
      <c r="F18" s="42"/>
      <c r="G18" s="43"/>
      <c r="H18" s="38" t="s">
        <v>80</v>
      </c>
      <c r="I18" s="39"/>
      <c r="J18" s="39"/>
      <c r="K18" s="40"/>
      <c r="L18" s="4"/>
      <c r="M18" s="5"/>
      <c r="N18" s="5"/>
      <c r="O18" s="5"/>
      <c r="P18" s="5"/>
      <c r="Q18" s="5"/>
      <c r="R18" s="5"/>
      <c r="S18" s="5"/>
      <c r="T18" s="5"/>
      <c r="U18" s="5"/>
      <c r="V18" s="5"/>
      <c r="W18" s="6"/>
      <c r="X18" s="44"/>
      <c r="Y18" s="46"/>
      <c r="Z18" s="54"/>
      <c r="AA18" s="55"/>
      <c r="AB18" s="44"/>
      <c r="AC18" s="46"/>
      <c r="AD18" s="41"/>
      <c r="AE18" s="37"/>
      <c r="AF18" s="37"/>
      <c r="AG18" s="37"/>
      <c r="AH18" s="37"/>
    </row>
    <row r="19" spans="1:34" ht="15" thickBot="1" x14ac:dyDescent="0.35">
      <c r="A19" s="37"/>
      <c r="B19" s="37"/>
      <c r="C19" s="37"/>
      <c r="D19" s="41"/>
      <c r="E19" s="42"/>
      <c r="F19" s="42"/>
      <c r="G19" s="43"/>
      <c r="H19" s="44"/>
      <c r="I19" s="45"/>
      <c r="J19" s="45"/>
      <c r="K19" s="46"/>
      <c r="L19" s="4"/>
      <c r="M19" s="5"/>
      <c r="N19" s="5"/>
      <c r="O19" s="5"/>
      <c r="P19" s="5"/>
      <c r="Q19" s="5"/>
      <c r="R19" s="5"/>
      <c r="S19" s="5"/>
      <c r="T19" s="5"/>
      <c r="U19" s="5"/>
      <c r="V19" s="5"/>
      <c r="W19" s="6"/>
      <c r="X19" s="41"/>
      <c r="Y19" s="42"/>
      <c r="Z19" s="42"/>
      <c r="AA19" s="42"/>
      <c r="AB19" s="42"/>
      <c r="AC19" s="42"/>
      <c r="AD19" s="42"/>
      <c r="AE19" s="42"/>
      <c r="AF19" s="37"/>
      <c r="AG19" s="37"/>
      <c r="AH19" s="37"/>
    </row>
    <row r="20" spans="1:34" x14ac:dyDescent="0.3">
      <c r="A20" s="37"/>
      <c r="B20" s="37"/>
      <c r="C20" s="37"/>
      <c r="D20" s="41"/>
      <c r="E20" s="42"/>
      <c r="F20" s="42"/>
      <c r="G20" s="43"/>
      <c r="H20" s="95">
        <f ca="1">Sheet1!AQ6</f>
        <v>29056.356673684688</v>
      </c>
      <c r="I20" s="96"/>
      <c r="J20" s="96"/>
      <c r="K20" s="97"/>
      <c r="L20" s="4"/>
      <c r="M20" s="5"/>
      <c r="N20" s="5"/>
      <c r="O20" s="5"/>
      <c r="P20" s="5"/>
      <c r="Q20" s="5"/>
      <c r="R20" s="5"/>
      <c r="S20" s="5"/>
      <c r="T20" s="5"/>
      <c r="U20" s="5"/>
      <c r="V20" s="5"/>
      <c r="W20" s="6"/>
      <c r="X20" s="41"/>
      <c r="Y20" s="42"/>
      <c r="Z20" s="42"/>
      <c r="AA20" s="42"/>
      <c r="AB20" s="42"/>
      <c r="AC20" s="42"/>
      <c r="AD20" s="42"/>
      <c r="AE20" s="42"/>
      <c r="AF20" s="37"/>
      <c r="AG20" s="37"/>
      <c r="AH20" s="37"/>
    </row>
    <row r="21" spans="1:34" x14ac:dyDescent="0.3">
      <c r="A21" s="37"/>
      <c r="B21" s="37"/>
      <c r="C21" s="37"/>
      <c r="D21" s="41"/>
      <c r="E21" s="42"/>
      <c r="F21" s="42"/>
      <c r="G21" s="43"/>
      <c r="H21" s="98"/>
      <c r="I21" s="99"/>
      <c r="J21" s="99"/>
      <c r="K21" s="100"/>
      <c r="L21" s="4"/>
      <c r="M21" s="5"/>
      <c r="N21" s="5"/>
      <c r="O21" s="5"/>
      <c r="P21" s="5"/>
      <c r="Q21" s="5"/>
      <c r="R21" s="5"/>
      <c r="S21" s="5"/>
      <c r="T21" s="5"/>
      <c r="U21" s="5"/>
      <c r="V21" s="5"/>
      <c r="W21" s="6"/>
      <c r="X21" s="41"/>
      <c r="Y21" s="42"/>
      <c r="Z21" s="42"/>
      <c r="AA21" s="42"/>
      <c r="AB21" s="42"/>
      <c r="AC21" s="42"/>
      <c r="AD21" s="42"/>
      <c r="AE21" s="42"/>
      <c r="AF21" s="37"/>
      <c r="AG21" s="37"/>
      <c r="AH21" s="37"/>
    </row>
    <row r="22" spans="1:34" ht="15" thickBot="1" x14ac:dyDescent="0.35">
      <c r="A22" s="37"/>
      <c r="B22" s="37"/>
      <c r="C22" s="37"/>
      <c r="D22" s="41"/>
      <c r="E22" s="42"/>
      <c r="F22" s="42"/>
      <c r="G22" s="43"/>
      <c r="H22" s="101"/>
      <c r="I22" s="102"/>
      <c r="J22" s="102"/>
      <c r="K22" s="103"/>
      <c r="L22" s="4"/>
      <c r="M22" s="5"/>
      <c r="N22" s="5"/>
      <c r="O22" s="5"/>
      <c r="P22" s="5"/>
      <c r="Q22" s="5"/>
      <c r="R22" s="5"/>
      <c r="S22" s="5"/>
      <c r="T22" s="5"/>
      <c r="U22" s="5"/>
      <c r="V22" s="5"/>
      <c r="W22" s="6"/>
      <c r="X22" s="41"/>
      <c r="Y22" s="42"/>
      <c r="Z22" s="42"/>
      <c r="AA22" s="42"/>
      <c r="AB22" s="42"/>
      <c r="AC22" s="42"/>
      <c r="AD22" s="42"/>
      <c r="AE22" s="42"/>
      <c r="AF22" s="37"/>
      <c r="AG22" s="37"/>
      <c r="AH22" s="37"/>
    </row>
    <row r="23" spans="1:34" x14ac:dyDescent="0.3">
      <c r="A23" s="37"/>
      <c r="B23" s="37"/>
      <c r="C23" s="37"/>
      <c r="D23" s="41"/>
      <c r="E23" s="42"/>
      <c r="F23" s="42"/>
      <c r="G23" s="43"/>
      <c r="H23" s="38" t="s">
        <v>82</v>
      </c>
      <c r="I23" s="39"/>
      <c r="J23" s="39"/>
      <c r="K23" s="40"/>
      <c r="L23" s="4"/>
      <c r="M23" s="5"/>
      <c r="N23" s="5"/>
      <c r="O23" s="5"/>
      <c r="P23" s="5"/>
      <c r="Q23" s="5"/>
      <c r="R23" s="5"/>
      <c r="S23" s="5"/>
      <c r="T23" s="5"/>
      <c r="U23" s="5"/>
      <c r="V23" s="5"/>
      <c r="W23" s="6"/>
      <c r="X23" s="41"/>
      <c r="Y23" s="42"/>
      <c r="Z23" s="42"/>
      <c r="AA23" s="42"/>
      <c r="AB23" s="42"/>
      <c r="AC23" s="42"/>
      <c r="AD23" s="42"/>
      <c r="AE23" s="42"/>
      <c r="AF23" s="37"/>
      <c r="AG23" s="37"/>
      <c r="AH23" s="37"/>
    </row>
    <row r="24" spans="1:34" ht="15" thickBot="1" x14ac:dyDescent="0.35">
      <c r="A24" s="37"/>
      <c r="B24" s="37"/>
      <c r="C24" s="37"/>
      <c r="D24" s="41"/>
      <c r="E24" s="42"/>
      <c r="F24" s="42"/>
      <c r="G24" s="43"/>
      <c r="H24" s="44"/>
      <c r="I24" s="45"/>
      <c r="J24" s="45"/>
      <c r="K24" s="46"/>
      <c r="L24" s="4"/>
      <c r="M24" s="5"/>
      <c r="N24" s="5"/>
      <c r="O24" s="5"/>
      <c r="P24" s="5"/>
      <c r="Q24" s="5"/>
      <c r="R24" s="5"/>
      <c r="S24" s="5"/>
      <c r="T24" s="5"/>
      <c r="U24" s="5"/>
      <c r="V24" s="5"/>
      <c r="W24" s="6"/>
      <c r="X24" s="41"/>
      <c r="Y24" s="42"/>
      <c r="Z24" s="42"/>
      <c r="AA24" s="42"/>
      <c r="AB24" s="42"/>
      <c r="AC24" s="42"/>
      <c r="AD24" s="42"/>
      <c r="AE24" s="42"/>
      <c r="AF24" s="37"/>
      <c r="AG24" s="37"/>
      <c r="AH24" s="37"/>
    </row>
    <row r="25" spans="1:34" x14ac:dyDescent="0.3">
      <c r="A25" s="37"/>
      <c r="B25" s="37"/>
      <c r="C25" s="37"/>
      <c r="D25" s="41"/>
      <c r="E25" s="42"/>
      <c r="F25" s="42"/>
      <c r="G25" s="43"/>
      <c r="H25" s="56">
        <f ca="1">Sheet1!AU6</f>
        <v>500</v>
      </c>
      <c r="I25" s="57"/>
      <c r="J25" s="57"/>
      <c r="K25" s="58"/>
      <c r="L25" s="4"/>
      <c r="M25" s="5"/>
      <c r="N25" s="5"/>
      <c r="O25" s="5"/>
      <c r="P25" s="5"/>
      <c r="Q25" s="5"/>
      <c r="R25" s="5"/>
      <c r="S25" s="5"/>
      <c r="T25" s="5"/>
      <c r="U25" s="5"/>
      <c r="V25" s="5"/>
      <c r="W25" s="6"/>
      <c r="X25" s="41"/>
      <c r="Y25" s="42"/>
      <c r="Z25" s="42"/>
      <c r="AA25" s="42"/>
      <c r="AB25" s="42"/>
      <c r="AC25" s="42"/>
      <c r="AD25" s="42"/>
      <c r="AE25" s="42"/>
      <c r="AF25" s="37"/>
      <c r="AG25" s="37"/>
      <c r="AH25" s="37"/>
    </row>
    <row r="26" spans="1:34" x14ac:dyDescent="0.3">
      <c r="A26" s="37"/>
      <c r="B26" s="37"/>
      <c r="C26" s="37"/>
      <c r="D26" s="41"/>
      <c r="E26" s="42"/>
      <c r="F26" s="42"/>
      <c r="G26" s="43"/>
      <c r="H26" s="59"/>
      <c r="I26" s="60"/>
      <c r="J26" s="60"/>
      <c r="K26" s="61"/>
      <c r="L26" s="4"/>
      <c r="M26" s="5"/>
      <c r="N26" s="5"/>
      <c r="O26" s="5"/>
      <c r="P26" s="5"/>
      <c r="Q26" s="5"/>
      <c r="R26" s="5"/>
      <c r="S26" s="5"/>
      <c r="T26" s="5"/>
      <c r="U26" s="5"/>
      <c r="V26" s="5"/>
      <c r="W26" s="6"/>
      <c r="X26" s="41"/>
      <c r="Y26" s="42"/>
      <c r="Z26" s="42"/>
      <c r="AA26" s="42"/>
      <c r="AB26" s="42"/>
      <c r="AC26" s="42"/>
      <c r="AD26" s="42"/>
      <c r="AE26" s="42"/>
      <c r="AF26" s="37"/>
      <c r="AG26" s="37"/>
      <c r="AH26" s="37"/>
    </row>
    <row r="27" spans="1:34" ht="15" thickBot="1" x14ac:dyDescent="0.35">
      <c r="A27" s="37"/>
      <c r="B27" s="37"/>
      <c r="C27" s="37"/>
      <c r="D27" s="41"/>
      <c r="E27" s="42"/>
      <c r="F27" s="42"/>
      <c r="G27" s="43"/>
      <c r="H27" s="74"/>
      <c r="I27" s="75"/>
      <c r="J27" s="75"/>
      <c r="K27" s="76"/>
      <c r="L27" s="12"/>
      <c r="M27" s="10"/>
      <c r="N27" s="10"/>
      <c r="O27" s="5"/>
      <c r="P27" s="5"/>
      <c r="Q27" s="5"/>
      <c r="R27" s="5"/>
      <c r="S27" s="5"/>
      <c r="T27" s="5"/>
      <c r="U27" s="5"/>
      <c r="V27" s="5"/>
      <c r="W27" s="6"/>
      <c r="X27" s="41"/>
      <c r="Y27" s="42"/>
      <c r="Z27" s="42"/>
      <c r="AA27" s="42"/>
      <c r="AB27" s="42"/>
      <c r="AC27" s="42"/>
      <c r="AD27" s="42"/>
      <c r="AE27" s="42"/>
      <c r="AF27" s="37"/>
      <c r="AG27" s="37"/>
      <c r="AH27" s="37"/>
    </row>
    <row r="28" spans="1:34" x14ac:dyDescent="0.3">
      <c r="A28" s="37"/>
      <c r="B28" s="37"/>
      <c r="C28" s="37"/>
      <c r="D28" s="41"/>
      <c r="E28" s="42"/>
      <c r="F28" s="42"/>
      <c r="G28" s="43"/>
      <c r="H28" s="77" t="s">
        <v>81</v>
      </c>
      <c r="I28" s="78"/>
      <c r="J28" s="78"/>
      <c r="K28" s="79"/>
      <c r="L28" s="4"/>
      <c r="M28" s="5"/>
      <c r="N28" s="5"/>
      <c r="O28" s="5"/>
      <c r="P28" s="5"/>
      <c r="Q28" s="5"/>
      <c r="R28" s="5"/>
      <c r="S28" s="5"/>
      <c r="T28" s="5"/>
      <c r="U28" s="5"/>
      <c r="V28" s="5"/>
      <c r="W28" s="6"/>
      <c r="X28" s="41"/>
      <c r="Y28" s="42"/>
      <c r="Z28" s="42"/>
      <c r="AA28" s="42"/>
      <c r="AB28" s="42"/>
      <c r="AC28" s="42"/>
      <c r="AD28" s="42"/>
      <c r="AE28" s="42"/>
      <c r="AF28" s="37"/>
      <c r="AG28" s="37"/>
      <c r="AH28" s="37"/>
    </row>
    <row r="29" spans="1:34" ht="15" thickBot="1" x14ac:dyDescent="0.35">
      <c r="A29" s="37"/>
      <c r="B29" s="37"/>
      <c r="C29" s="37"/>
      <c r="D29" s="41"/>
      <c r="E29" s="42"/>
      <c r="F29" s="42"/>
      <c r="G29" s="43"/>
      <c r="H29" s="80"/>
      <c r="I29" s="81"/>
      <c r="J29" s="81"/>
      <c r="K29" s="82"/>
      <c r="L29" s="4"/>
      <c r="M29" s="5"/>
      <c r="N29" s="5"/>
      <c r="O29" s="5"/>
      <c r="P29" s="5"/>
      <c r="Q29" s="5"/>
      <c r="R29" s="5"/>
      <c r="S29" s="5"/>
      <c r="T29" s="5"/>
      <c r="U29" s="5"/>
      <c r="V29" s="5"/>
      <c r="W29" s="6"/>
      <c r="X29" s="41"/>
      <c r="Y29" s="42"/>
      <c r="Z29" s="42"/>
      <c r="AA29" s="42"/>
      <c r="AB29" s="42"/>
      <c r="AC29" s="42"/>
      <c r="AD29" s="42"/>
      <c r="AE29" s="42"/>
      <c r="AF29" s="37"/>
      <c r="AG29" s="37"/>
      <c r="AH29" s="37"/>
    </row>
    <row r="30" spans="1:34" ht="14.4" customHeight="1" thickBot="1" x14ac:dyDescent="0.35">
      <c r="A30" s="37"/>
      <c r="B30" s="37"/>
      <c r="C30" s="37"/>
      <c r="D30" s="41"/>
      <c r="E30" s="42"/>
      <c r="F30" s="42"/>
      <c r="G30" s="43"/>
      <c r="H30" s="56">
        <f ca="1">Sheet1!AY7</f>
        <v>141</v>
      </c>
      <c r="I30" s="57"/>
      <c r="J30" s="57"/>
      <c r="K30" s="58"/>
      <c r="L30" s="47" t="s">
        <v>71</v>
      </c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9"/>
      <c r="X30" s="41"/>
      <c r="Y30" s="42"/>
      <c r="Z30" s="42"/>
      <c r="AA30" s="42"/>
      <c r="AB30" s="42"/>
      <c r="AC30" s="42"/>
      <c r="AD30" s="42"/>
      <c r="AE30" s="42"/>
      <c r="AF30" s="37"/>
      <c r="AG30" s="37"/>
      <c r="AH30" s="37"/>
    </row>
    <row r="31" spans="1:34" ht="14.4" customHeight="1" thickBot="1" x14ac:dyDescent="0.35">
      <c r="A31" s="37"/>
      <c r="B31" s="37"/>
      <c r="C31" s="37"/>
      <c r="D31" s="41"/>
      <c r="E31" s="42"/>
      <c r="F31" s="42"/>
      <c r="G31" s="43"/>
      <c r="H31" s="59"/>
      <c r="I31" s="60"/>
      <c r="J31" s="60"/>
      <c r="K31" s="61"/>
      <c r="L31" s="47" t="s">
        <v>54</v>
      </c>
      <c r="M31" s="49"/>
      <c r="N31" s="47" t="s">
        <v>50</v>
      </c>
      <c r="O31" s="49"/>
      <c r="P31" s="47" t="s">
        <v>4</v>
      </c>
      <c r="Q31" s="49"/>
      <c r="R31" s="47" t="s">
        <v>51</v>
      </c>
      <c r="S31" s="49"/>
      <c r="T31" s="47" t="s">
        <v>52</v>
      </c>
      <c r="U31" s="49"/>
      <c r="V31" s="47" t="s">
        <v>53</v>
      </c>
      <c r="W31" s="49"/>
      <c r="X31" s="41"/>
      <c r="Y31" s="42"/>
      <c r="Z31" s="42"/>
      <c r="AA31" s="42"/>
      <c r="AB31" s="42"/>
      <c r="AC31" s="42"/>
      <c r="AD31" s="42"/>
      <c r="AE31" s="42"/>
      <c r="AF31" s="37"/>
      <c r="AG31" s="37"/>
      <c r="AH31" s="37"/>
    </row>
    <row r="32" spans="1:34" ht="13.2" customHeight="1" x14ac:dyDescent="0.3">
      <c r="A32" s="37"/>
      <c r="B32" s="37"/>
      <c r="C32" s="37"/>
      <c r="D32" s="41"/>
      <c r="E32" s="42"/>
      <c r="F32" s="42"/>
      <c r="G32" s="43"/>
      <c r="H32" s="59"/>
      <c r="I32" s="60"/>
      <c r="J32" s="60"/>
      <c r="K32" s="61"/>
      <c r="L32" s="38">
        <f ca="1">Sheet1!BN508</f>
        <v>57585.114942528737</v>
      </c>
      <c r="M32" s="40"/>
      <c r="N32" s="38">
        <f ca="1">Sheet1!BO508</f>
        <v>55052.58108108108</v>
      </c>
      <c r="O32" s="40"/>
      <c r="P32" s="38">
        <f ca="1">Sheet1!BP508</f>
        <v>53115.941747572819</v>
      </c>
      <c r="Q32" s="40"/>
      <c r="R32" s="38">
        <f ca="1">Sheet1!BQ508</f>
        <v>59816.55</v>
      </c>
      <c r="S32" s="40"/>
      <c r="T32" s="38">
        <f ca="1">Sheet1!BR508</f>
        <v>59464.064935064933</v>
      </c>
      <c r="U32" s="40"/>
      <c r="V32" s="38">
        <f ca="1">Sheet1!BS508</f>
        <v>59132.85</v>
      </c>
      <c r="W32" s="40"/>
      <c r="X32" s="41"/>
      <c r="Y32" s="42"/>
      <c r="Z32" s="42"/>
      <c r="AA32" s="42"/>
      <c r="AB32" s="42"/>
      <c r="AC32" s="42"/>
      <c r="AD32" s="42"/>
      <c r="AE32" s="42"/>
      <c r="AF32" s="37"/>
      <c r="AG32" s="37"/>
      <c r="AH32" s="37"/>
    </row>
    <row r="33" spans="1:34" ht="13.2" customHeight="1" thickBot="1" x14ac:dyDescent="0.35">
      <c r="A33" s="37"/>
      <c r="B33" s="37"/>
      <c r="C33" s="37"/>
      <c r="D33" s="41"/>
      <c r="E33" s="42"/>
      <c r="F33" s="42"/>
      <c r="G33" s="43"/>
      <c r="H33" s="62" t="s">
        <v>72</v>
      </c>
      <c r="I33" s="63"/>
      <c r="J33" s="63"/>
      <c r="K33" s="64"/>
      <c r="L33" s="44"/>
      <c r="M33" s="46"/>
      <c r="N33" s="44"/>
      <c r="O33" s="46"/>
      <c r="P33" s="44"/>
      <c r="Q33" s="46"/>
      <c r="R33" s="44"/>
      <c r="S33" s="46"/>
      <c r="T33" s="44"/>
      <c r="U33" s="46"/>
      <c r="V33" s="44"/>
      <c r="W33" s="46"/>
      <c r="X33" s="41"/>
      <c r="Y33" s="42"/>
      <c r="Z33" s="42"/>
      <c r="AA33" s="42"/>
      <c r="AB33" s="42"/>
      <c r="AC33" s="42"/>
      <c r="AD33" s="42"/>
      <c r="AE33" s="42"/>
      <c r="AF33" s="37"/>
      <c r="AG33" s="37"/>
      <c r="AH33" s="37"/>
    </row>
    <row r="34" spans="1:34" ht="13.2" customHeight="1" thickBot="1" x14ac:dyDescent="0.35">
      <c r="A34" s="37"/>
      <c r="B34" s="37"/>
      <c r="C34" s="37"/>
      <c r="D34" s="41"/>
      <c r="E34" s="42"/>
      <c r="F34" s="42"/>
      <c r="G34" s="43"/>
      <c r="H34" s="65"/>
      <c r="I34" s="66"/>
      <c r="J34" s="66"/>
      <c r="K34" s="67"/>
      <c r="L34" s="38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40"/>
      <c r="X34" s="41"/>
      <c r="Y34" s="42"/>
      <c r="Z34" s="42"/>
      <c r="AA34" s="42"/>
      <c r="AB34" s="42"/>
      <c r="AC34" s="42"/>
      <c r="AD34" s="42"/>
      <c r="AE34" s="42"/>
      <c r="AF34" s="37"/>
      <c r="AG34" s="37"/>
      <c r="AH34" s="37"/>
    </row>
    <row r="35" spans="1:34" ht="19.2" customHeight="1" x14ac:dyDescent="0.3">
      <c r="A35" s="37"/>
      <c r="B35" s="37"/>
      <c r="C35" s="37"/>
      <c r="D35" s="41"/>
      <c r="E35" s="42"/>
      <c r="F35" s="42"/>
      <c r="G35" s="43"/>
      <c r="H35" s="68">
        <f ca="1">Sheet1!BV6</f>
        <v>0.97405189620758481</v>
      </c>
      <c r="I35" s="69"/>
      <c r="J35" s="69"/>
      <c r="K35" s="70"/>
      <c r="L35" s="41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3"/>
      <c r="X35" s="41"/>
      <c r="Y35" s="42"/>
      <c r="Z35" s="42"/>
      <c r="AA35" s="42"/>
      <c r="AB35" s="42"/>
      <c r="AC35" s="42"/>
      <c r="AD35" s="42"/>
      <c r="AE35" s="42"/>
      <c r="AF35" s="37"/>
      <c r="AG35" s="37"/>
      <c r="AH35" s="37"/>
    </row>
    <row r="36" spans="1:34" ht="19.8" customHeight="1" x14ac:dyDescent="0.3">
      <c r="A36" s="37"/>
      <c r="B36" s="37"/>
      <c r="C36" s="37"/>
      <c r="D36" s="41"/>
      <c r="E36" s="42"/>
      <c r="F36" s="42"/>
      <c r="G36" s="43"/>
      <c r="H36" s="71"/>
      <c r="I36" s="72"/>
      <c r="J36" s="72"/>
      <c r="K36" s="73"/>
      <c r="L36" s="41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3"/>
      <c r="X36" s="41"/>
      <c r="Y36" s="42"/>
      <c r="Z36" s="42"/>
      <c r="AA36" s="42"/>
      <c r="AB36" s="42"/>
      <c r="AC36" s="42"/>
      <c r="AD36" s="42"/>
      <c r="AE36" s="42"/>
      <c r="AF36" s="37"/>
      <c r="AG36" s="37"/>
      <c r="AH36" s="37"/>
    </row>
    <row r="37" spans="1:34" x14ac:dyDescent="0.3">
      <c r="A37" s="37"/>
      <c r="B37" s="37"/>
      <c r="C37" s="37"/>
      <c r="D37" s="41"/>
      <c r="E37" s="42"/>
      <c r="F37" s="42"/>
      <c r="G37" s="43"/>
      <c r="H37" s="71"/>
      <c r="I37" s="72"/>
      <c r="J37" s="72"/>
      <c r="K37" s="73"/>
      <c r="L37" s="41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3"/>
      <c r="X37" s="41"/>
      <c r="Y37" s="42"/>
      <c r="Z37" s="42"/>
      <c r="AA37" s="42"/>
      <c r="AB37" s="42"/>
      <c r="AC37" s="42"/>
      <c r="AD37" s="42"/>
      <c r="AE37" s="42"/>
      <c r="AF37" s="37"/>
      <c r="AG37" s="37"/>
      <c r="AH37" s="37"/>
    </row>
    <row r="38" spans="1:34" x14ac:dyDescent="0.3">
      <c r="A38" s="37"/>
      <c r="B38" s="37"/>
      <c r="C38" s="37"/>
      <c r="D38" s="41"/>
      <c r="E38" s="42"/>
      <c r="F38" s="42"/>
      <c r="G38" s="43"/>
      <c r="H38" s="83" t="s">
        <v>84</v>
      </c>
      <c r="I38" s="84"/>
      <c r="J38" s="84"/>
      <c r="K38" s="85"/>
      <c r="L38" s="41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3"/>
      <c r="X38" s="41"/>
      <c r="Y38" s="42"/>
      <c r="Z38" s="42"/>
      <c r="AA38" s="42"/>
      <c r="AB38" s="42"/>
      <c r="AC38" s="42"/>
      <c r="AD38" s="42"/>
      <c r="AE38" s="42"/>
      <c r="AF38" s="37"/>
      <c r="AG38" s="37"/>
      <c r="AH38" s="37"/>
    </row>
    <row r="39" spans="1:34" ht="14.4" customHeight="1" thickBot="1" x14ac:dyDescent="0.35">
      <c r="A39" s="37"/>
      <c r="B39" s="37"/>
      <c r="C39" s="37"/>
      <c r="D39" s="41"/>
      <c r="E39" s="42"/>
      <c r="F39" s="42"/>
      <c r="G39" s="43"/>
      <c r="H39" s="80"/>
      <c r="I39" s="81"/>
      <c r="J39" s="81"/>
      <c r="K39" s="82"/>
      <c r="L39" s="41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3"/>
      <c r="X39" s="41"/>
      <c r="Y39" s="42"/>
      <c r="Z39" s="42"/>
      <c r="AA39" s="42"/>
      <c r="AB39" s="42"/>
      <c r="AC39" s="42"/>
      <c r="AD39" s="42"/>
      <c r="AE39" s="42"/>
      <c r="AF39" s="37"/>
      <c r="AG39" s="37"/>
      <c r="AH39" s="37"/>
    </row>
    <row r="40" spans="1:34" x14ac:dyDescent="0.3">
      <c r="A40" s="37"/>
      <c r="B40" s="37"/>
      <c r="C40" s="37"/>
      <c r="D40" s="41"/>
      <c r="E40" s="42"/>
      <c r="F40" s="42"/>
      <c r="G40" s="43"/>
      <c r="H40" s="86">
        <f ca="1">Sheet1!BY5</f>
        <v>35.25088339222615</v>
      </c>
      <c r="I40" s="87"/>
      <c r="J40" s="87"/>
      <c r="K40" s="88"/>
      <c r="L40" s="41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3"/>
      <c r="X40" s="41"/>
      <c r="Y40" s="42"/>
      <c r="Z40" s="42"/>
      <c r="AA40" s="42"/>
      <c r="AB40" s="42"/>
      <c r="AC40" s="42"/>
      <c r="AD40" s="42"/>
      <c r="AE40" s="42"/>
      <c r="AF40" s="37"/>
      <c r="AG40" s="37"/>
      <c r="AH40" s="37"/>
    </row>
    <row r="41" spans="1:34" x14ac:dyDescent="0.3">
      <c r="A41" s="37"/>
      <c r="B41" s="37"/>
      <c r="C41" s="37"/>
      <c r="D41" s="41"/>
      <c r="E41" s="42"/>
      <c r="F41" s="42"/>
      <c r="G41" s="43"/>
      <c r="H41" s="89"/>
      <c r="I41" s="90"/>
      <c r="J41" s="90"/>
      <c r="K41" s="91"/>
      <c r="L41" s="41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3"/>
      <c r="X41" s="41"/>
      <c r="Y41" s="42"/>
      <c r="Z41" s="42"/>
      <c r="AA41" s="42"/>
      <c r="AB41" s="42"/>
      <c r="AC41" s="42"/>
      <c r="AD41" s="42"/>
      <c r="AE41" s="42"/>
      <c r="AF41" s="37"/>
      <c r="AG41" s="37"/>
      <c r="AH41" s="37"/>
    </row>
    <row r="42" spans="1:34" ht="15" thickBot="1" x14ac:dyDescent="0.35">
      <c r="A42" s="37"/>
      <c r="B42" s="37"/>
      <c r="C42" s="37"/>
      <c r="D42" s="44"/>
      <c r="E42" s="45"/>
      <c r="F42" s="45"/>
      <c r="G42" s="46"/>
      <c r="H42" s="92"/>
      <c r="I42" s="93"/>
      <c r="J42" s="93"/>
      <c r="K42" s="94"/>
      <c r="L42" s="44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6"/>
      <c r="X42" s="44"/>
      <c r="Y42" s="45"/>
      <c r="Z42" s="45"/>
      <c r="AA42" s="45"/>
      <c r="AB42" s="45"/>
      <c r="AC42" s="45"/>
      <c r="AD42" s="45"/>
      <c r="AE42" s="45"/>
      <c r="AF42" s="37"/>
      <c r="AG42" s="37"/>
      <c r="AH42" s="37"/>
    </row>
    <row r="43" spans="1:34" x14ac:dyDescent="0.3">
      <c r="A43" s="37"/>
      <c r="B43" s="37"/>
      <c r="C43" s="37"/>
      <c r="D43" s="38" t="s">
        <v>70</v>
      </c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40"/>
      <c r="AF43" s="37"/>
      <c r="AG43" s="37"/>
      <c r="AH43" s="37"/>
    </row>
    <row r="44" spans="1:34" ht="15" thickBot="1" x14ac:dyDescent="0.35">
      <c r="A44" s="37"/>
      <c r="B44" s="37"/>
      <c r="C44" s="37"/>
      <c r="D44" s="44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6"/>
      <c r="AF44" s="37"/>
      <c r="AG44" s="37"/>
      <c r="AH44" s="37"/>
    </row>
    <row r="45" spans="1:34" ht="15" thickBot="1" x14ac:dyDescent="0.35">
      <c r="A45" s="37"/>
      <c r="B45" s="37"/>
      <c r="C45" s="37"/>
      <c r="D45" s="47" t="s">
        <v>17</v>
      </c>
      <c r="E45" s="49"/>
      <c r="F45" s="47" t="s">
        <v>18</v>
      </c>
      <c r="G45" s="49"/>
      <c r="H45" s="47" t="s">
        <v>19</v>
      </c>
      <c r="I45" s="49"/>
      <c r="J45" s="47" t="s">
        <v>20</v>
      </c>
      <c r="K45" s="49"/>
      <c r="L45" s="47" t="s">
        <v>21</v>
      </c>
      <c r="M45" s="49"/>
      <c r="N45" s="47" t="s">
        <v>22</v>
      </c>
      <c r="O45" s="49"/>
      <c r="P45" s="47" t="s">
        <v>23</v>
      </c>
      <c r="Q45" s="49"/>
      <c r="R45" s="47" t="s">
        <v>24</v>
      </c>
      <c r="S45" s="49"/>
      <c r="T45" s="47" t="s">
        <v>25</v>
      </c>
      <c r="U45" s="49"/>
      <c r="V45" s="47" t="s">
        <v>26</v>
      </c>
      <c r="W45" s="49"/>
      <c r="X45" s="47" t="s">
        <v>27</v>
      </c>
      <c r="Y45" s="49"/>
      <c r="Z45" s="47" t="s">
        <v>28</v>
      </c>
      <c r="AA45" s="49"/>
      <c r="AB45" s="47" t="s">
        <v>29</v>
      </c>
      <c r="AC45" s="49"/>
      <c r="AD45" s="47" t="s">
        <v>30</v>
      </c>
      <c r="AE45" s="49"/>
      <c r="AF45" s="37"/>
      <c r="AG45" s="37"/>
      <c r="AH45" s="37"/>
    </row>
    <row r="46" spans="1:34" x14ac:dyDescent="0.3">
      <c r="A46" s="37"/>
      <c r="B46" s="37"/>
      <c r="C46" s="37"/>
      <c r="D46" s="38">
        <f ca="1">Sheet1!AZ508</f>
        <v>59102.153846153844</v>
      </c>
      <c r="E46" s="40"/>
      <c r="F46" s="38">
        <f ca="1">Sheet1!BA508</f>
        <v>53850.416666666664</v>
      </c>
      <c r="G46" s="40"/>
      <c r="H46" s="38">
        <f ca="1">Sheet1!BB508</f>
        <v>62911.030303030304</v>
      </c>
      <c r="I46" s="40"/>
      <c r="J46" s="38">
        <f ca="1">Sheet1!BC508</f>
        <v>50988.129032258068</v>
      </c>
      <c r="K46" s="40"/>
      <c r="L46" s="38">
        <f ca="1">Sheet1!BD508</f>
        <v>57102.07317073171</v>
      </c>
      <c r="M46" s="40"/>
      <c r="N46" s="38">
        <f ca="1">Sheet1!BE508</f>
        <v>58416.895833333336</v>
      </c>
      <c r="O46" s="40"/>
      <c r="P46" s="38">
        <f ca="1">Sheet1!BF508</f>
        <v>61035.542857142857</v>
      </c>
      <c r="Q46" s="40"/>
      <c r="R46" s="38">
        <f ca="1">Sheet1!BG508</f>
        <v>52808.189189189186</v>
      </c>
      <c r="S46" s="40"/>
      <c r="T46" s="38">
        <f ca="1">Sheet1!BH508</f>
        <v>57980.82608695652</v>
      </c>
      <c r="U46" s="40"/>
      <c r="V46" s="38">
        <f ca="1">Sheet1!BI508</f>
        <v>59811.17391304348</v>
      </c>
      <c r="W46" s="40"/>
      <c r="X46" s="38">
        <f ca="1">Sheet1!BJ508</f>
        <v>58416.895833333336</v>
      </c>
      <c r="Y46" s="40"/>
      <c r="Z46" s="38">
        <f ca="1">Sheet1!BK508</f>
        <v>54582.15625</v>
      </c>
      <c r="AA46" s="40"/>
      <c r="AB46" s="38">
        <f ca="1">Sheet1!BL508</f>
        <v>60438.75</v>
      </c>
      <c r="AC46" s="40"/>
      <c r="AD46" s="38">
        <f ca="1">Sheet1!BM508</f>
        <v>58881.15789473684</v>
      </c>
      <c r="AE46" s="40"/>
      <c r="AF46" s="37"/>
      <c r="AG46" s="37"/>
      <c r="AH46" s="37"/>
    </row>
    <row r="47" spans="1:34" ht="15" thickBot="1" x14ac:dyDescent="0.35">
      <c r="A47" s="37"/>
      <c r="B47" s="37"/>
      <c r="C47" s="37"/>
      <c r="D47" s="44"/>
      <c r="E47" s="46"/>
      <c r="F47" s="44"/>
      <c r="G47" s="46"/>
      <c r="H47" s="44"/>
      <c r="I47" s="46"/>
      <c r="J47" s="44"/>
      <c r="K47" s="46"/>
      <c r="L47" s="44"/>
      <c r="M47" s="46"/>
      <c r="N47" s="44"/>
      <c r="O47" s="46"/>
      <c r="P47" s="44"/>
      <c r="Q47" s="46"/>
      <c r="R47" s="44"/>
      <c r="S47" s="46"/>
      <c r="T47" s="44"/>
      <c r="U47" s="46"/>
      <c r="V47" s="44"/>
      <c r="W47" s="46"/>
      <c r="X47" s="44"/>
      <c r="Y47" s="46"/>
      <c r="Z47" s="44"/>
      <c r="AA47" s="46"/>
      <c r="AB47" s="44"/>
      <c r="AC47" s="46"/>
      <c r="AD47" s="44"/>
      <c r="AE47" s="46"/>
      <c r="AF47" s="37"/>
      <c r="AG47" s="37"/>
      <c r="AH47" s="37"/>
    </row>
    <row r="48" spans="1:34" x14ac:dyDescent="0.3">
      <c r="A48" s="37"/>
      <c r="B48" s="37"/>
      <c r="C48" s="37"/>
      <c r="D48" s="38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40"/>
      <c r="AF48" s="37"/>
      <c r="AG48" s="37"/>
      <c r="AH48" s="37"/>
    </row>
    <row r="49" spans="1:34" x14ac:dyDescent="0.3">
      <c r="A49" s="37"/>
      <c r="B49" s="37"/>
      <c r="C49" s="37"/>
      <c r="D49" s="41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3"/>
      <c r="AF49" s="37"/>
      <c r="AG49" s="37"/>
      <c r="AH49" s="37"/>
    </row>
    <row r="50" spans="1:34" x14ac:dyDescent="0.3">
      <c r="A50" s="37"/>
      <c r="B50" s="37"/>
      <c r="C50" s="37"/>
      <c r="D50" s="41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3"/>
      <c r="AF50" s="37"/>
      <c r="AG50" s="37"/>
      <c r="AH50" s="37"/>
    </row>
    <row r="51" spans="1:34" x14ac:dyDescent="0.3">
      <c r="A51" s="37"/>
      <c r="B51" s="37"/>
      <c r="C51" s="37"/>
      <c r="D51" s="41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3"/>
      <c r="AF51" s="37"/>
      <c r="AG51" s="37"/>
      <c r="AH51" s="37"/>
    </row>
    <row r="52" spans="1:34" x14ac:dyDescent="0.3">
      <c r="A52" s="37"/>
      <c r="B52" s="37"/>
      <c r="C52" s="37"/>
      <c r="D52" s="41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3"/>
      <c r="AF52" s="37"/>
      <c r="AG52" s="37"/>
      <c r="AH52" s="37"/>
    </row>
    <row r="53" spans="1:34" x14ac:dyDescent="0.3">
      <c r="A53" s="37"/>
      <c r="B53" s="37"/>
      <c r="C53" s="37"/>
      <c r="D53" s="41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3"/>
      <c r="AF53" s="37"/>
      <c r="AG53" s="37"/>
      <c r="AH53" s="37"/>
    </row>
    <row r="54" spans="1:34" x14ac:dyDescent="0.3">
      <c r="A54" s="37"/>
      <c r="B54" s="37"/>
      <c r="C54" s="37"/>
      <c r="D54" s="41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3"/>
      <c r="AF54" s="37"/>
      <c r="AG54" s="37"/>
      <c r="AH54" s="37"/>
    </row>
    <row r="55" spans="1:34" x14ac:dyDescent="0.3">
      <c r="A55" s="37"/>
      <c r="B55" s="37"/>
      <c r="C55" s="37"/>
      <c r="D55" s="41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3"/>
      <c r="AF55" s="37"/>
      <c r="AG55" s="37"/>
      <c r="AH55" s="37"/>
    </row>
    <row r="56" spans="1:34" x14ac:dyDescent="0.3">
      <c r="A56" s="37"/>
      <c r="B56" s="37"/>
      <c r="C56" s="37"/>
      <c r="D56" s="41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3"/>
      <c r="AF56" s="37"/>
      <c r="AG56" s="37"/>
      <c r="AH56" s="37"/>
    </row>
    <row r="57" spans="1:34" x14ac:dyDescent="0.3">
      <c r="A57" s="37"/>
      <c r="B57" s="37"/>
      <c r="C57" s="37"/>
      <c r="D57" s="41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3"/>
      <c r="AF57" s="37"/>
      <c r="AG57" s="37"/>
      <c r="AH57" s="37"/>
    </row>
    <row r="58" spans="1:34" x14ac:dyDescent="0.3">
      <c r="A58" s="37"/>
      <c r="B58" s="37"/>
      <c r="C58" s="37"/>
      <c r="D58" s="41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3"/>
      <c r="AF58" s="37"/>
      <c r="AG58" s="37"/>
      <c r="AH58" s="37"/>
    </row>
    <row r="59" spans="1:34" x14ac:dyDescent="0.3">
      <c r="A59" s="37"/>
      <c r="B59" s="37"/>
      <c r="C59" s="37"/>
      <c r="D59" s="41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3"/>
      <c r="AF59" s="37"/>
      <c r="AG59" s="37"/>
      <c r="AH59" s="37"/>
    </row>
    <row r="60" spans="1:34" x14ac:dyDescent="0.3">
      <c r="A60" s="37"/>
      <c r="B60" s="37"/>
      <c r="C60" s="37"/>
      <c r="D60" s="41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3"/>
      <c r="AF60" s="37"/>
      <c r="AG60" s="37"/>
      <c r="AH60" s="37"/>
    </row>
    <row r="61" spans="1:34" x14ac:dyDescent="0.3">
      <c r="A61" s="37"/>
      <c r="B61" s="37"/>
      <c r="C61" s="37"/>
      <c r="D61" s="41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3"/>
      <c r="AF61" s="37"/>
      <c r="AG61" s="37"/>
      <c r="AH61" s="37"/>
    </row>
    <row r="62" spans="1:34" x14ac:dyDescent="0.3">
      <c r="A62" s="37"/>
      <c r="B62" s="37"/>
      <c r="C62" s="37"/>
      <c r="D62" s="41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3"/>
      <c r="AF62" s="37"/>
      <c r="AG62" s="37"/>
      <c r="AH62" s="37"/>
    </row>
    <row r="63" spans="1:34" x14ac:dyDescent="0.3">
      <c r="A63" s="37"/>
      <c r="B63" s="37"/>
      <c r="C63" s="37"/>
      <c r="D63" s="41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3"/>
      <c r="AF63" s="37"/>
      <c r="AG63" s="37"/>
      <c r="AH63" s="37"/>
    </row>
    <row r="64" spans="1:34" x14ac:dyDescent="0.3">
      <c r="A64" s="37"/>
      <c r="B64" s="37"/>
      <c r="C64" s="37"/>
      <c r="D64" s="41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3"/>
      <c r="AF64" s="37"/>
      <c r="AG64" s="37"/>
      <c r="AH64" s="37"/>
    </row>
    <row r="65" spans="1:34" x14ac:dyDescent="0.3">
      <c r="A65" s="37"/>
      <c r="B65" s="37"/>
      <c r="C65" s="37"/>
      <c r="D65" s="41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3"/>
      <c r="AF65" s="37"/>
      <c r="AG65" s="37"/>
      <c r="AH65" s="37"/>
    </row>
    <row r="66" spans="1:34" x14ac:dyDescent="0.3">
      <c r="A66" s="37"/>
      <c r="B66" s="37"/>
      <c r="C66" s="37"/>
      <c r="D66" s="41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3"/>
      <c r="AF66" s="37"/>
      <c r="AG66" s="37"/>
      <c r="AH66" s="37"/>
    </row>
    <row r="67" spans="1:34" x14ac:dyDescent="0.3">
      <c r="A67" s="37"/>
      <c r="B67" s="37"/>
      <c r="C67" s="37"/>
      <c r="D67" s="41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3"/>
      <c r="AF67" s="37"/>
      <c r="AG67" s="37"/>
      <c r="AH67" s="37"/>
    </row>
    <row r="68" spans="1:34" x14ac:dyDescent="0.3">
      <c r="A68" s="37"/>
      <c r="B68" s="37"/>
      <c r="C68" s="37"/>
      <c r="D68" s="41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3"/>
      <c r="AF68" s="37"/>
      <c r="AG68" s="37"/>
      <c r="AH68" s="37"/>
    </row>
    <row r="69" spans="1:34" x14ac:dyDescent="0.3">
      <c r="A69" s="37"/>
      <c r="B69" s="37"/>
      <c r="C69" s="37"/>
      <c r="D69" s="41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3"/>
      <c r="AF69" s="37"/>
      <c r="AG69" s="37"/>
      <c r="AH69" s="37"/>
    </row>
    <row r="70" spans="1:34" x14ac:dyDescent="0.3">
      <c r="A70" s="37"/>
      <c r="B70" s="37"/>
      <c r="C70" s="37"/>
      <c r="D70" s="41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3"/>
      <c r="AF70" s="37"/>
      <c r="AG70" s="37"/>
      <c r="AH70" s="37"/>
    </row>
    <row r="71" spans="1:34" ht="15" thickBot="1" x14ac:dyDescent="0.35">
      <c r="A71" s="37"/>
      <c r="B71" s="37"/>
      <c r="C71" s="37"/>
      <c r="D71" s="44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6"/>
      <c r="AF71" s="37"/>
      <c r="AG71" s="37"/>
      <c r="AH71" s="37"/>
    </row>
    <row r="72" spans="1:34" x14ac:dyDescent="0.3">
      <c r="A72" s="37"/>
      <c r="B72" s="37"/>
      <c r="C72" s="37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7"/>
      <c r="AG72" s="37"/>
      <c r="AH72" s="37"/>
    </row>
    <row r="73" spans="1:34" x14ac:dyDescent="0.3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</row>
    <row r="74" spans="1:34" x14ac:dyDescent="0.3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</row>
  </sheetData>
  <mergeCells count="92">
    <mergeCell ref="D11:E12"/>
    <mergeCell ref="F11:G12"/>
    <mergeCell ref="H8:K9"/>
    <mergeCell ref="H10:K12"/>
    <mergeCell ref="V10:W10"/>
    <mergeCell ref="L8:W9"/>
    <mergeCell ref="D6:W7"/>
    <mergeCell ref="L11:M12"/>
    <mergeCell ref="N11:O12"/>
    <mergeCell ref="P11:Q12"/>
    <mergeCell ref="R11:S12"/>
    <mergeCell ref="T11:U12"/>
    <mergeCell ref="L10:M10"/>
    <mergeCell ref="N10:O10"/>
    <mergeCell ref="P10:Q10"/>
    <mergeCell ref="R10:S10"/>
    <mergeCell ref="T10:U10"/>
    <mergeCell ref="D8:G9"/>
    <mergeCell ref="D10:E10"/>
    <mergeCell ref="F10:G10"/>
    <mergeCell ref="V11:W12"/>
    <mergeCell ref="H13:K14"/>
    <mergeCell ref="H15:K17"/>
    <mergeCell ref="H18:K19"/>
    <mergeCell ref="H20:K22"/>
    <mergeCell ref="D13:G42"/>
    <mergeCell ref="D45:E45"/>
    <mergeCell ref="F45:G45"/>
    <mergeCell ref="H45:I45"/>
    <mergeCell ref="J45:K45"/>
    <mergeCell ref="H38:K39"/>
    <mergeCell ref="H40:K42"/>
    <mergeCell ref="H23:K24"/>
    <mergeCell ref="P45:Q45"/>
    <mergeCell ref="R45:S45"/>
    <mergeCell ref="T45:U45"/>
    <mergeCell ref="V45:W45"/>
    <mergeCell ref="H25:K27"/>
    <mergeCell ref="H28:K29"/>
    <mergeCell ref="J46:K47"/>
    <mergeCell ref="L46:M47"/>
    <mergeCell ref="N46:O47"/>
    <mergeCell ref="L45:M45"/>
    <mergeCell ref="N45:O45"/>
    <mergeCell ref="AB46:AC47"/>
    <mergeCell ref="AD46:AE47"/>
    <mergeCell ref="D43:AE44"/>
    <mergeCell ref="P46:Q47"/>
    <mergeCell ref="R46:S47"/>
    <mergeCell ref="T46:U47"/>
    <mergeCell ref="V46:W47"/>
    <mergeCell ref="X46:Y47"/>
    <mergeCell ref="Z46:AA47"/>
    <mergeCell ref="X45:Y45"/>
    <mergeCell ref="Z45:AA45"/>
    <mergeCell ref="AB45:AC45"/>
    <mergeCell ref="AD45:AE45"/>
    <mergeCell ref="D46:E47"/>
    <mergeCell ref="F46:G47"/>
    <mergeCell ref="H46:I47"/>
    <mergeCell ref="A1:C74"/>
    <mergeCell ref="D48:AE71"/>
    <mergeCell ref="X13:AC13"/>
    <mergeCell ref="AB14:AC15"/>
    <mergeCell ref="X14:Y15"/>
    <mergeCell ref="Z14:AA15"/>
    <mergeCell ref="X16:Y18"/>
    <mergeCell ref="Z16:AA18"/>
    <mergeCell ref="AB16:AC18"/>
    <mergeCell ref="X19:AE42"/>
    <mergeCell ref="L30:W30"/>
    <mergeCell ref="L31:M31"/>
    <mergeCell ref="N31:O31"/>
    <mergeCell ref="P31:Q31"/>
    <mergeCell ref="R31:S31"/>
    <mergeCell ref="T31:U31"/>
    <mergeCell ref="X6:AE12"/>
    <mergeCell ref="AD13:AE18"/>
    <mergeCell ref="AF1:AH74"/>
    <mergeCell ref="D1:AE5"/>
    <mergeCell ref="D72:AE74"/>
    <mergeCell ref="V31:W31"/>
    <mergeCell ref="R32:S33"/>
    <mergeCell ref="T32:U33"/>
    <mergeCell ref="V32:W33"/>
    <mergeCell ref="H30:K32"/>
    <mergeCell ref="H33:K34"/>
    <mergeCell ref="H35:K37"/>
    <mergeCell ref="L32:M33"/>
    <mergeCell ref="N32:O33"/>
    <mergeCell ref="P32:Q33"/>
    <mergeCell ref="L34:W42"/>
  </mergeCells>
  <phoneticPr fontId="1" type="noConversion"/>
  <pageMargins left="0" right="0" top="0" bottom="0" header="0" footer="0"/>
  <pageSetup paperSize="3" scale="7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shreeram geedh</dc:creator>
  <cp:lastModifiedBy>shreeram</cp:lastModifiedBy>
  <cp:lastPrinted>2021-05-23T07:14:30Z</cp:lastPrinted>
  <dcterms:created xsi:type="dcterms:W3CDTF">2021-05-22T12:44:40Z</dcterms:created>
  <dcterms:modified xsi:type="dcterms:W3CDTF">2021-05-23T07:20:35Z</dcterms:modified>
</cp:coreProperties>
</file>