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van/Workspace/technogen/eloader/src/templates/"/>
    </mc:Choice>
  </mc:AlternateContent>
  <xr:revisionPtr revIDLastSave="0" documentId="13_ncr:1_{50F02E8D-B6C9-1A4F-A40C-37479A785150}" xr6:coauthVersionLast="45" xr6:coauthVersionMax="45" xr10:uidLastSave="{00000000-0000-0000-0000-000000000000}"/>
  <bookViews>
    <workbookView xWindow="10540" yWindow="4020" windowWidth="27240" windowHeight="16440" xr2:uid="{4D3DF6C7-46A6-FD4B-BEF8-882170146E27}"/>
  </bookViews>
  <sheets>
    <sheet name="ELECTRICAL LOAD SUMMARY" sheetId="1" r:id="rId1"/>
  </sheets>
  <externalReferences>
    <externalReference r:id="rId2"/>
    <externalReference r:id="rId3"/>
    <externalReference r:id="rId4"/>
  </externalReferences>
  <definedNames>
    <definedName name="Alum_Data" localSheetId="0">#REF!</definedName>
    <definedName name="Alum_Data">#REF!</definedName>
    <definedName name="APPROVED_BY">[1]Info!$C$9</definedName>
    <definedName name="Breaker_Rated_Current" localSheetId="0">#REF!</definedName>
    <definedName name="Breaker_Rated_Current">#REF!</definedName>
    <definedName name="Breaker_Tripping_Current" localSheetId="0">#REF!</definedName>
    <definedName name="Breaker_Tripping_Current">#REF!</definedName>
    <definedName name="Breaker_Type" localSheetId="0">#REF!</definedName>
    <definedName name="Breaker_Type">#REF!</definedName>
    <definedName name="Cable_Data" localSheetId="0">#REF!</definedName>
    <definedName name="Cable_Data">#REF!</definedName>
    <definedName name="Cable_Data_HV" localSheetId="0">#REF!</definedName>
    <definedName name="Cable_Data_HV">#REF!</definedName>
    <definedName name="Cable_Size" localSheetId="0">#REF!</definedName>
    <definedName name="Cable_Size">#REF!</definedName>
    <definedName name="Cable_Size__HV" localSheetId="0">#REF!</definedName>
    <definedName name="Cable_Size__HV">#REF!</definedName>
    <definedName name="Cable_Size_HV" localSheetId="0">#REF!</definedName>
    <definedName name="Cable_Size_HV">#REF!</definedName>
    <definedName name="Cable_Size_LV" localSheetId="0">#REF!</definedName>
    <definedName name="Cable_Size_LV">#REF!</definedName>
    <definedName name="Cable_Type" localSheetId="0">#REF!</definedName>
    <definedName name="Cable_Type">#REF!</definedName>
    <definedName name="Cable_Type_Code" localSheetId="0">#REF!</definedName>
    <definedName name="Cable_Type_Code">#REF!</definedName>
    <definedName name="Cable_Voltage" localSheetId="0">#REF!</definedName>
    <definedName name="Cable_Voltage">#REF!</definedName>
    <definedName name="CB" localSheetId="0">#REF!</definedName>
    <definedName name="CB">#REF!</definedName>
    <definedName name="CB_Fuse" localSheetId="0">#REF!</definedName>
    <definedName name="CB_Fuse">#REF!</definedName>
    <definedName name="CB_Type" localSheetId="0">#REF!</definedName>
    <definedName name="CB_Type">#REF!</definedName>
    <definedName name="Circuits" localSheetId="0">#REF!</definedName>
    <definedName name="Circuits">#REF!</definedName>
    <definedName name="Cond_type" localSheetId="0">#REF!</definedName>
    <definedName name="Cond_type">#REF!</definedName>
    <definedName name="Conductor" localSheetId="0">#REF!</definedName>
    <definedName name="Conductor">#REF!</definedName>
    <definedName name="Conductor_Resistivity" localSheetId="0">#REF!</definedName>
    <definedName name="Conductor_Resistivity">#REF!</definedName>
    <definedName name="Data">#REF!</definedName>
    <definedName name="DATE_APPR">[1]Info!$C$10</definedName>
    <definedName name="DATE_PREP">[1]Info!$C$8</definedName>
    <definedName name="depth" localSheetId="0">#REF!</definedName>
    <definedName name="depth">#REF!</definedName>
    <definedName name="Depth_Derating" localSheetId="0">#REF!</definedName>
    <definedName name="Depth_Derating">#REF!</definedName>
    <definedName name="Drive_Sizes" localSheetId="0">#REF!</definedName>
    <definedName name="Drive_Sizes">#REF!</definedName>
    <definedName name="FDR_Rating" localSheetId="0">#REF!</definedName>
    <definedName name="FDR_Rating">#REF!</definedName>
    <definedName name="Fuse_Type" localSheetId="0">#REF!</definedName>
    <definedName name="Fuse_Type">#REF!</definedName>
    <definedName name="gG_Fuse_Gates" localSheetId="0">#REF!</definedName>
    <definedName name="gG_Fuse_Gates">#REF!</definedName>
    <definedName name="gG_Fuse_Rated_Current" localSheetId="0">#REF!</definedName>
    <definedName name="gG_Fuse_Rated_Current">#REF!</definedName>
    <definedName name="Harmonic_Level" localSheetId="0">#REF!</definedName>
    <definedName name="Harmonic_Level">#REF!</definedName>
    <definedName name="Harmonic_Reduction" localSheetId="0">#REF!</definedName>
    <definedName name="Harmonic_Reduction">#REF!</definedName>
    <definedName name="HV_Cond" localSheetId="0">#REF!</definedName>
    <definedName name="HV_Cond">#REF!</definedName>
    <definedName name="HV_Sizes" localSheetId="0">#REF!</definedName>
    <definedName name="HV_Sizes">#REF!</definedName>
    <definedName name="Install_Types" localSheetId="0">#REF!</definedName>
    <definedName name="Install_Types">#REF!</definedName>
    <definedName name="Installation" localSheetId="0">#REF!</definedName>
    <definedName name="Installation">#REF!</definedName>
    <definedName name="Installation_Derating" localSheetId="0">#REF!</definedName>
    <definedName name="Installation_Derating">#REF!</definedName>
    <definedName name="K_Factor" localSheetId="0">#REF!</definedName>
    <definedName name="K_Factor">#REF!</definedName>
    <definedName name="Load_Type" localSheetId="0">#REF!</definedName>
    <definedName name="Load_Type">#REF!</definedName>
    <definedName name="MechEquipIdent">'[2]Equip Designations &amp; Spec''s'!$A$4:$A$78</definedName>
    <definedName name="Min_Earth_Size" localSheetId="0">#REF!</definedName>
    <definedName name="Min_Earth_Size">#REF!</definedName>
    <definedName name="Motor_11000V" localSheetId="0">#REF!</definedName>
    <definedName name="Motor_11000V">#REF!</definedName>
    <definedName name="Motor_3300V" localSheetId="0">#REF!</definedName>
    <definedName name="Motor_3300V">#REF!</definedName>
    <definedName name="Motor_415V" localSheetId="0">#REF!</definedName>
    <definedName name="Motor_415V">#REF!</definedName>
    <definedName name="Motor_6600V" localSheetId="0">#REF!</definedName>
    <definedName name="Motor_6600V">#REF!</definedName>
    <definedName name="Motor_690V" localSheetId="0">#REF!</definedName>
    <definedName name="Motor_690V">#REF!</definedName>
    <definedName name="Motor_kW" localSheetId="0">#REF!</definedName>
    <definedName name="Motor_kW">#REF!</definedName>
    <definedName name="Motor_Start" localSheetId="0">#REF!</definedName>
    <definedName name="Motor_Start">#REF!</definedName>
    <definedName name="N_A" localSheetId="0">#REF!</definedName>
    <definedName name="N_A">#REF!</definedName>
    <definedName name="Plant_Areas">'[3]Plant Areas'!$A$3:$A$50</definedName>
    <definedName name="PREPARED_BY">[1]Info!$C$7</definedName>
    <definedName name="_xlnm.Print_Area" localSheetId="0">'ELECTRICAL LOAD SUMMARY'!$A$1:$M$19</definedName>
    <definedName name="PROY_CODE">[1]Info!$C$5</definedName>
    <definedName name="PROY_NAME">[1]Info!$C$4</definedName>
    <definedName name="REV">[1]Info!$C$6</definedName>
    <definedName name="Single_Multi_Core" localSheetId="0">#REF!</definedName>
    <definedName name="Single_Multi_Core">#REF!</definedName>
    <definedName name="Soil_Resistivity" localSheetId="0">#REF!</definedName>
    <definedName name="Soil_Resistivity">#REF!</definedName>
    <definedName name="Soil_Temp" localSheetId="0">#REF!</definedName>
    <definedName name="Soil_Temp">#REF!</definedName>
    <definedName name="Soil_Thermal_Res_Factor" localSheetId="0">#REF!</definedName>
    <definedName name="Soil_Thermal_Res_Factor">#REF!</definedName>
    <definedName name="SoilCond" localSheetId="0">#REF!</definedName>
    <definedName name="SoilCond">#REF!</definedName>
    <definedName name="Spacing_Conduit" localSheetId="0">#REF!</definedName>
    <definedName name="Spacing_Conduit">#REF!</definedName>
    <definedName name="Spacing_Direct" localSheetId="0">#REF!</definedName>
    <definedName name="Spacing_Direct">#REF!</definedName>
    <definedName name="Spacing_Ladder" localSheetId="0">#REF!</definedName>
    <definedName name="Spacing_Ladder">#REF!</definedName>
    <definedName name="Table" localSheetId="0">#REF!</definedName>
    <definedName name="Table">#REF!</definedName>
    <definedName name="TECO_11kV_DATA" localSheetId="0">#REF!</definedName>
    <definedName name="TECO_11kV_DATA">#REF!</definedName>
    <definedName name="TECO_3.3kV_DATA" localSheetId="0">#REF!</definedName>
    <definedName name="TECO_3.3kV_DATA">#REF!</definedName>
    <definedName name="TECO_415V_DATA" localSheetId="0">#REF!</definedName>
    <definedName name="TECO_415V_DATA">#REF!</definedName>
    <definedName name="TECO_6.6kV_DATA" localSheetId="0">#REF!</definedName>
    <definedName name="TECO_6.6kV_DATA">#REF!</definedName>
    <definedName name="TECO_690V_DATA" localSheetId="0">#REF!</definedName>
    <definedName name="TECO_690V_DATA">#REF!</definedName>
    <definedName name="Temperature" localSheetId="0">#REF!</definedName>
    <definedName name="Temperature">#REF!</definedName>
    <definedName name="Temperature_Derating" localSheetId="0">#REF!</definedName>
    <definedName name="Temperature_Derating">#REF!</definedName>
    <definedName name="TNF_Drive" localSheetId="0">#REF!</definedName>
    <definedName name="TNF_Drive">#REF!</definedName>
    <definedName name="TNF_Sizes" localSheetId="0">#REF!</definedName>
    <definedName name="TNF_Sizes">#REF!</definedName>
    <definedName name="TX_kVA" localSheetId="0">#REF!</definedName>
    <definedName name="TX_kVA">#REF!</definedName>
    <definedName name="Voltage" localSheetId="0">#REF!</definedName>
    <definedName name="Voltage">#REF!</definedName>
    <definedName name="Yes_No" localSheetId="0">#REF!</definedName>
    <definedName name="Yes_N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68" i="1" l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1" i="1"/>
  <c r="A440" i="1"/>
  <c r="A439" i="1"/>
  <c r="A438" i="1"/>
  <c r="A437" i="1"/>
  <c r="A435" i="1"/>
  <c r="A434" i="1"/>
  <c r="A431" i="1"/>
  <c r="B16" i="1"/>
  <c r="B17" i="1" s="1"/>
</calcChain>
</file>

<file path=xl/sharedStrings.xml><?xml version="1.0" encoding="utf-8"?>
<sst xmlns="http://schemas.openxmlformats.org/spreadsheetml/2006/main" count="34" uniqueCount="28">
  <si>
    <t>Project:</t>
  </si>
  <si>
    <t>Revision:</t>
  </si>
  <si>
    <t>Prepared by:</t>
  </si>
  <si>
    <t>Date prepared:</t>
  </si>
  <si>
    <t>Approved by:</t>
  </si>
  <si>
    <t>Date approved:</t>
  </si>
  <si>
    <t>MCC</t>
  </si>
  <si>
    <t>CONNECTED       LOAD</t>
  </si>
  <si>
    <t xml:space="preserve"> MAXIMUM                                                                    DEMAND</t>
  </si>
  <si>
    <t>AVE   LOAD</t>
  </si>
  <si>
    <t>Contigency Factor</t>
  </si>
  <si>
    <t>Total (Actual + Contigency)</t>
  </si>
  <si>
    <t>TX SIZE</t>
  </si>
  <si>
    <t>% SPARE (TX)</t>
  </si>
  <si>
    <t>No</t>
  </si>
  <si>
    <t>VOLTS</t>
  </si>
  <si>
    <t>DESCRIPTION</t>
  </si>
  <si>
    <t>kW</t>
  </si>
  <si>
    <t>kVA</t>
  </si>
  <si>
    <t xml:space="preserve">   kVAR</t>
  </si>
  <si>
    <t>KVA</t>
  </si>
  <si>
    <t>Network Losses</t>
  </si>
  <si>
    <t>Total</t>
  </si>
  <si>
    <t>Notes</t>
  </si>
  <si>
    <t>Power factor for VSDs taken to be 0.9.</t>
  </si>
  <si>
    <t>Network losses taken to be 2% of maximum demand, i.e. VSD Loads, heating, I²R losses.</t>
  </si>
  <si>
    <t>Contingency factor is based off growth due to Client's MEL procurement status.</t>
  </si>
  <si>
    <t>Design standards reuirements for mandatory spare capacity 25%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</si>
</sst>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&quot;$&quot;#,##0_);\(&quot;$&quot;#,##0\)"/>
    <numFmt numFmtId="166" formatCode="0&quot;V&quot;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rgb="FF163168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22"/>
      <color theme="0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E5796"/>
        <bgColor indexed="64"/>
      </patternFill>
    </fill>
    <fill>
      <patternFill patternType="solid">
        <fgColor rgb="FF163168"/>
        <bgColor indexed="9"/>
      </patternFill>
    </fill>
    <fill>
      <patternFill patternType="solid">
        <fgColor rgb="FF163168"/>
        <bgColor indexed="22"/>
      </patternFill>
    </fill>
    <fill>
      <patternFill patternType="solid">
        <fgColor rgb="FF1E5796"/>
        <bgColor indexed="9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4" fillId="0" borderId="0"/>
  </cellStyleXfs>
  <cellXfs count="127">
    <xf numFmtId="0" fontId="0" fillId="0" borderId="0" xfId="0"/>
    <xf numFmtId="0" fontId="3" fillId="2" borderId="4" xfId="2" applyFont="1" applyFill="1" applyBorder="1" applyAlignment="1">
      <alignment horizontal="left" vertical="top" wrapText="1" indent="1"/>
    </xf>
    <xf numFmtId="0" fontId="4" fillId="0" borderId="0" xfId="3"/>
    <xf numFmtId="2" fontId="4" fillId="0" borderId="0" xfId="3" applyNumberFormat="1"/>
    <xf numFmtId="0" fontId="3" fillId="2" borderId="9" xfId="2" applyFont="1" applyFill="1" applyBorder="1" applyAlignment="1">
      <alignment horizontal="left" vertical="top" wrapText="1" indent="1"/>
    </xf>
    <xf numFmtId="9" fontId="4" fillId="0" borderId="0" xfId="1" applyFont="1"/>
    <xf numFmtId="0" fontId="3" fillId="2" borderId="18" xfId="2" applyFont="1" applyFill="1" applyBorder="1" applyAlignment="1">
      <alignment horizontal="left" vertical="top" wrapText="1" indent="1"/>
    </xf>
    <xf numFmtId="0" fontId="6" fillId="0" borderId="7" xfId="3" applyFont="1" applyBorder="1"/>
    <xf numFmtId="0" fontId="4" fillId="0" borderId="15" xfId="3" applyBorder="1" applyAlignment="1">
      <alignment horizontal="center"/>
    </xf>
    <xf numFmtId="0" fontId="4" fillId="0" borderId="0" xfId="3" applyAlignment="1">
      <alignment horizontal="center"/>
    </xf>
    <xf numFmtId="0" fontId="4" fillId="0" borderId="15" xfId="3" applyBorder="1"/>
    <xf numFmtId="4" fontId="4" fillId="0" borderId="15" xfId="3" applyNumberFormat="1" applyBorder="1"/>
    <xf numFmtId="4" fontId="4" fillId="0" borderId="16" xfId="3" applyNumberFormat="1" applyBorder="1"/>
    <xf numFmtId="0" fontId="7" fillId="4" borderId="21" xfId="3" applyFont="1" applyFill="1" applyBorder="1" applyAlignment="1">
      <alignment horizontal="center"/>
    </xf>
    <xf numFmtId="0" fontId="7" fillId="4" borderId="22" xfId="3" applyFont="1" applyFill="1" applyBorder="1" applyAlignment="1">
      <alignment horizontal="center"/>
    </xf>
    <xf numFmtId="0" fontId="7" fillId="4" borderId="22" xfId="3" applyFont="1" applyFill="1" applyBorder="1" applyAlignment="1">
      <alignment horizontal="right"/>
    </xf>
    <xf numFmtId="164" fontId="7" fillId="5" borderId="22" xfId="3" applyNumberFormat="1" applyFont="1" applyFill="1" applyBorder="1" applyAlignment="1">
      <alignment horizontal="center" wrapText="1"/>
    </xf>
    <xf numFmtId="2" fontId="7" fillId="5" borderId="22" xfId="3" applyNumberFormat="1" applyFont="1" applyFill="1" applyBorder="1" applyAlignment="1">
      <alignment horizontal="center" wrapText="1"/>
    </xf>
    <xf numFmtId="0" fontId="7" fillId="5" borderId="22" xfId="3" applyFont="1" applyFill="1" applyBorder="1" applyAlignment="1">
      <alignment horizontal="center" wrapText="1"/>
    </xf>
    <xf numFmtId="9" fontId="7" fillId="5" borderId="23" xfId="1" applyFont="1" applyFill="1" applyBorder="1" applyAlignment="1">
      <alignment horizontal="center" wrapText="1"/>
    </xf>
    <xf numFmtId="37" fontId="8" fillId="0" borderId="0" xfId="3" applyNumberFormat="1" applyFont="1" applyAlignment="1">
      <alignment horizontal="center" wrapText="1"/>
    </xf>
    <xf numFmtId="165" fontId="7" fillId="6" borderId="1" xfId="3" applyNumberFormat="1" applyFont="1" applyFill="1" applyBorder="1" applyAlignment="1">
      <alignment horizontal="center"/>
    </xf>
    <xf numFmtId="165" fontId="7" fillId="6" borderId="24" xfId="3" applyNumberFormat="1" applyFont="1" applyFill="1" applyBorder="1" applyAlignment="1">
      <alignment horizontal="center"/>
    </xf>
    <xf numFmtId="165" fontId="7" fillId="6" borderId="25" xfId="3" applyNumberFormat="1" applyFont="1" applyFill="1" applyBorder="1" applyAlignment="1">
      <alignment horizontal="center"/>
    </xf>
    <xf numFmtId="37" fontId="7" fillId="6" borderId="25" xfId="3" applyNumberFormat="1" applyFont="1" applyFill="1" applyBorder="1" applyAlignment="1">
      <alignment horizontal="center"/>
    </xf>
    <xf numFmtId="164" fontId="7" fillId="6" borderId="25" xfId="3" applyNumberFormat="1" applyFont="1" applyFill="1" applyBorder="1" applyAlignment="1">
      <alignment horizontal="center"/>
    </xf>
    <xf numFmtId="2" fontId="7" fillId="3" borderId="25" xfId="3" applyNumberFormat="1" applyFont="1" applyFill="1" applyBorder="1" applyAlignment="1">
      <alignment horizontal="center"/>
    </xf>
    <xf numFmtId="0" fontId="7" fillId="3" borderId="25" xfId="3" applyFont="1" applyFill="1" applyBorder="1" applyAlignment="1">
      <alignment horizontal="center"/>
    </xf>
    <xf numFmtId="9" fontId="7" fillId="3" borderId="26" xfId="1" applyFont="1" applyFill="1" applyBorder="1" applyAlignment="1">
      <alignment horizontal="center"/>
    </xf>
    <xf numFmtId="37" fontId="8" fillId="0" borderId="0" xfId="3" applyNumberFormat="1" applyFont="1" applyAlignment="1">
      <alignment horizontal="center"/>
    </xf>
    <xf numFmtId="37" fontId="4" fillId="0" borderId="28" xfId="3" applyNumberFormat="1" applyBorder="1" applyAlignment="1">
      <alignment horizontal="center"/>
    </xf>
    <xf numFmtId="164" fontId="4" fillId="0" borderId="28" xfId="3" applyNumberFormat="1" applyBorder="1" applyAlignment="1">
      <alignment horizontal="center"/>
    </xf>
    <xf numFmtId="2" fontId="9" fillId="0" borderId="28" xfId="3" applyNumberFormat="1" applyFont="1" applyBorder="1" applyAlignment="1">
      <alignment horizontal="center"/>
    </xf>
    <xf numFmtId="0" fontId="9" fillId="0" borderId="28" xfId="3" applyFont="1" applyBorder="1" applyAlignment="1">
      <alignment horizontal="center"/>
    </xf>
    <xf numFmtId="9" fontId="9" fillId="0" borderId="29" xfId="1" applyFont="1" applyBorder="1" applyAlignment="1">
      <alignment horizontal="center"/>
    </xf>
    <xf numFmtId="165" fontId="9" fillId="0" borderId="0" xfId="3" applyNumberFormat="1" applyFont="1" applyAlignment="1">
      <alignment horizontal="center"/>
    </xf>
    <xf numFmtId="165" fontId="8" fillId="0" borderId="0" xfId="3" applyNumberFormat="1" applyFont="1" applyAlignment="1">
      <alignment horizontal="center"/>
    </xf>
    <xf numFmtId="0" fontId="6" fillId="0" borderId="9" xfId="3" quotePrefix="1" applyFont="1" applyBorder="1" applyAlignment="1">
      <alignment horizontal="center"/>
    </xf>
    <xf numFmtId="166" fontId="4" fillId="0" borderId="28" xfId="3" applyNumberForma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30" xfId="3" quotePrefix="1" applyFont="1" applyBorder="1" applyAlignment="1">
      <alignment horizontal="center"/>
    </xf>
    <xf numFmtId="0" fontId="0" fillId="0" borderId="19" xfId="0" applyBorder="1"/>
    <xf numFmtId="0" fontId="10" fillId="0" borderId="31" xfId="0" applyFont="1" applyBorder="1"/>
    <xf numFmtId="0" fontId="4" fillId="0" borderId="31" xfId="3" applyBorder="1"/>
    <xf numFmtId="37" fontId="4" fillId="0" borderId="31" xfId="3" applyNumberFormat="1" applyBorder="1" applyAlignment="1">
      <alignment horizontal="center"/>
    </xf>
    <xf numFmtId="4" fontId="4" fillId="0" borderId="31" xfId="3" applyNumberFormat="1" applyBorder="1" applyAlignment="1">
      <alignment horizontal="center"/>
    </xf>
    <xf numFmtId="164" fontId="4" fillId="0" borderId="31" xfId="3" applyNumberFormat="1" applyBorder="1"/>
    <xf numFmtId="0" fontId="4" fillId="0" borderId="32" xfId="3" applyBorder="1"/>
    <xf numFmtId="0" fontId="6" fillId="0" borderId="21" xfId="3" applyFont="1" applyBorder="1" applyAlignment="1">
      <alignment horizontal="center"/>
    </xf>
    <xf numFmtId="0" fontId="0" fillId="0" borderId="33" xfId="0" applyBorder="1"/>
    <xf numFmtId="0" fontId="6" fillId="0" borderId="22" xfId="3" applyFont="1" applyBorder="1"/>
    <xf numFmtId="37" fontId="6" fillId="0" borderId="22" xfId="3" applyNumberFormat="1" applyFont="1" applyBorder="1" applyAlignment="1">
      <alignment horizontal="center"/>
    </xf>
    <xf numFmtId="164" fontId="6" fillId="0" borderId="22" xfId="3" applyNumberFormat="1" applyFont="1" applyBorder="1"/>
    <xf numFmtId="0" fontId="6" fillId="0" borderId="23" xfId="3" applyFont="1" applyBorder="1"/>
    <xf numFmtId="0" fontId="6" fillId="0" borderId="0" xfId="3" applyFont="1"/>
    <xf numFmtId="2" fontId="6" fillId="0" borderId="0" xfId="3" applyNumberFormat="1" applyFont="1"/>
    <xf numFmtId="0" fontId="6" fillId="0" borderId="34" xfId="3" applyFont="1" applyBorder="1" applyAlignment="1">
      <alignment horizontal="center"/>
    </xf>
    <xf numFmtId="0" fontId="6" fillId="0" borderId="13" xfId="3" applyFont="1" applyBorder="1"/>
    <xf numFmtId="37" fontId="6" fillId="0" borderId="13" xfId="3" applyNumberFormat="1" applyFont="1" applyBorder="1"/>
    <xf numFmtId="37" fontId="6" fillId="0" borderId="6" xfId="3" applyNumberFormat="1" applyFont="1" applyBorder="1"/>
    <xf numFmtId="164" fontId="6" fillId="0" borderId="13" xfId="3" applyNumberFormat="1" applyFont="1" applyBorder="1"/>
    <xf numFmtId="0" fontId="6" fillId="0" borderId="35" xfId="3" applyFont="1" applyBorder="1"/>
    <xf numFmtId="0" fontId="6" fillId="0" borderId="36" xfId="3" applyFont="1" applyBorder="1" applyAlignment="1">
      <alignment horizontal="center"/>
    </xf>
    <xf numFmtId="0" fontId="6" fillId="0" borderId="28" xfId="3" applyFont="1" applyBorder="1" applyAlignment="1">
      <alignment horizontal="center"/>
    </xf>
    <xf numFmtId="0" fontId="4" fillId="0" borderId="28" xfId="3" quotePrefix="1" applyBorder="1" applyAlignment="1">
      <alignment horizontal="left" vertical="center"/>
    </xf>
    <xf numFmtId="0" fontId="4" fillId="0" borderId="37" xfId="3" quotePrefix="1" applyBorder="1" applyAlignment="1">
      <alignment horizontal="left" vertical="center"/>
    </xf>
    <xf numFmtId="0" fontId="4" fillId="0" borderId="10" xfId="3" quotePrefix="1" applyBorder="1" applyAlignment="1">
      <alignment horizontal="left" vertical="center"/>
    </xf>
    <xf numFmtId="0" fontId="4" fillId="0" borderId="12" xfId="3" quotePrefix="1" applyBorder="1" applyAlignment="1">
      <alignment horizontal="left" vertical="center"/>
    </xf>
    <xf numFmtId="164" fontId="4" fillId="0" borderId="38" xfId="3" applyNumberFormat="1" applyBorder="1"/>
    <xf numFmtId="0" fontId="4" fillId="0" borderId="29" xfId="3" applyBorder="1" applyAlignment="1">
      <alignment horizontal="center"/>
    </xf>
    <xf numFmtId="0" fontId="6" fillId="0" borderId="9" xfId="3" applyFont="1" applyBorder="1" applyAlignment="1">
      <alignment horizontal="center"/>
    </xf>
    <xf numFmtId="0" fontId="4" fillId="0" borderId="13" xfId="3" applyBorder="1" applyAlignment="1">
      <alignment horizontal="center"/>
    </xf>
    <xf numFmtId="0" fontId="4" fillId="0" borderId="10" xfId="3" applyBorder="1" applyAlignment="1">
      <alignment horizontal="left" vertical="center"/>
    </xf>
    <xf numFmtId="0" fontId="4" fillId="0" borderId="37" xfId="3" applyBorder="1" applyAlignment="1">
      <alignment horizontal="left" vertical="center"/>
    </xf>
    <xf numFmtId="0" fontId="4" fillId="0" borderId="28" xfId="3" applyBorder="1" applyAlignment="1">
      <alignment horizontal="left" vertical="center"/>
    </xf>
    <xf numFmtId="0" fontId="4" fillId="0" borderId="10" xfId="3" applyBorder="1" applyAlignment="1">
      <alignment horizontal="left"/>
    </xf>
    <xf numFmtId="0" fontId="6" fillId="0" borderId="37" xfId="3" applyFont="1" applyBorder="1" applyAlignment="1">
      <alignment horizontal="left"/>
    </xf>
    <xf numFmtId="0" fontId="6" fillId="0" borderId="28" xfId="3" applyFont="1" applyBorder="1" applyAlignment="1">
      <alignment horizontal="left"/>
    </xf>
    <xf numFmtId="0" fontId="6" fillId="0" borderId="13" xfId="3" applyFont="1" applyBorder="1" applyAlignment="1">
      <alignment horizontal="left"/>
    </xf>
    <xf numFmtId="0" fontId="6" fillId="0" borderId="18" xfId="3" applyFont="1" applyBorder="1" applyAlignment="1">
      <alignment horizontal="center"/>
    </xf>
    <xf numFmtId="0" fontId="6" fillId="0" borderId="31" xfId="3" applyFont="1" applyBorder="1" applyAlignment="1">
      <alignment horizontal="center"/>
    </xf>
    <xf numFmtId="0" fontId="4" fillId="0" borderId="19" xfId="3" applyBorder="1" applyAlignment="1">
      <alignment horizontal="left"/>
    </xf>
    <xf numFmtId="0" fontId="4" fillId="0" borderId="31" xfId="3" applyBorder="1" applyAlignment="1">
      <alignment horizontal="left"/>
    </xf>
    <xf numFmtId="0" fontId="4" fillId="0" borderId="39" xfId="3" applyBorder="1" applyAlignment="1">
      <alignment horizontal="left"/>
    </xf>
    <xf numFmtId="0" fontId="4" fillId="0" borderId="20" xfId="3" applyBorder="1" applyAlignment="1">
      <alignment horizontal="left"/>
    </xf>
    <xf numFmtId="0" fontId="4" fillId="0" borderId="0" xfId="3" quotePrefix="1" applyAlignment="1">
      <alignment horizontal="left" vertical="center"/>
    </xf>
    <xf numFmtId="0" fontId="4" fillId="0" borderId="2" xfId="3" quotePrefix="1" applyBorder="1" applyAlignment="1">
      <alignment horizontal="left" vertical="center"/>
    </xf>
    <xf numFmtId="164" fontId="4" fillId="0" borderId="0" xfId="3" applyNumberFormat="1"/>
    <xf numFmtId="4" fontId="4" fillId="0" borderId="0" xfId="3" applyNumberFormat="1" applyAlignment="1">
      <alignment horizontal="center"/>
    </xf>
    <xf numFmtId="37" fontId="7" fillId="5" borderId="22" xfId="3" applyNumberFormat="1" applyFont="1" applyFill="1" applyBorder="1" applyAlignment="1">
      <alignment horizontal="center" wrapText="1"/>
    </xf>
    <xf numFmtId="37" fontId="7" fillId="5" borderId="22" xfId="3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2" fillId="0" borderId="14" xfId="0" applyFont="1" applyBorder="1" applyAlignment="1" applyProtection="1">
      <alignment horizontal="center" vertical="center"/>
      <protection locked="0"/>
    </xf>
    <xf numFmtId="0" fontId="2" fillId="0" borderId="15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14" fontId="0" fillId="0" borderId="5" xfId="0" applyNumberFormat="1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10" xfId="0" applyBorder="1" applyAlignment="1" applyProtection="1">
      <alignment horizontal="left"/>
      <protection locked="0"/>
    </xf>
    <xf numFmtId="0" fontId="0" fillId="0" borderId="11" xfId="0" applyBorder="1" applyAlignment="1" applyProtection="1">
      <alignment horizontal="left"/>
      <protection locked="0"/>
    </xf>
    <xf numFmtId="0" fontId="5" fillId="3" borderId="1" xfId="0" applyFont="1" applyFill="1" applyBorder="1" applyAlignment="1" applyProtection="1">
      <alignment horizontal="center" vertical="center"/>
      <protection locked="0"/>
    </xf>
    <xf numFmtId="0" fontId="5" fillId="3" borderId="2" xfId="0" applyFont="1" applyFill="1" applyBorder="1" applyAlignment="1" applyProtection="1">
      <alignment horizontal="center" vertical="center"/>
      <protection locked="0"/>
    </xf>
    <xf numFmtId="0" fontId="5" fillId="3" borderId="3" xfId="0" applyFont="1" applyFill="1" applyBorder="1" applyAlignment="1" applyProtection="1">
      <alignment horizontal="center" vertical="center"/>
      <protection locked="0"/>
    </xf>
    <xf numFmtId="0" fontId="5" fillId="3" borderId="7" xfId="0" applyFont="1" applyFill="1" applyBorder="1" applyAlignment="1" applyProtection="1">
      <alignment horizontal="center" vertical="center"/>
      <protection locked="0"/>
    </xf>
    <xf numFmtId="0" fontId="5" fillId="3" borderId="0" xfId="0" applyFont="1" applyFill="1" applyAlignment="1" applyProtection="1">
      <alignment horizontal="center" vertical="center"/>
      <protection locked="0"/>
    </xf>
    <xf numFmtId="0" fontId="5" fillId="3" borderId="8" xfId="0" applyFont="1" applyFill="1" applyBorder="1" applyAlignment="1" applyProtection="1">
      <alignment horizontal="center" vertical="center"/>
      <protection locked="0"/>
    </xf>
    <xf numFmtId="0" fontId="5" fillId="3" borderId="14" xfId="0" applyFont="1" applyFill="1" applyBorder="1" applyAlignment="1" applyProtection="1">
      <alignment horizontal="center" vertical="center"/>
      <protection locked="0"/>
    </xf>
    <xf numFmtId="0" fontId="5" fillId="3" borderId="15" xfId="0" applyFont="1" applyFill="1" applyBorder="1" applyAlignment="1" applyProtection="1">
      <alignment horizontal="center" vertical="center"/>
      <protection locked="0"/>
    </xf>
    <xf numFmtId="0" fontId="5" fillId="3" borderId="16" xfId="0" applyFont="1" applyFill="1" applyBorder="1" applyAlignment="1" applyProtection="1">
      <alignment horizontal="center" vertical="center"/>
      <protection locked="0"/>
    </xf>
    <xf numFmtId="14" fontId="0" fillId="0" borderId="10" xfId="0" applyNumberFormat="1" applyBorder="1" applyAlignment="1" applyProtection="1">
      <alignment horizontal="left"/>
      <protection locked="0"/>
    </xf>
    <xf numFmtId="0" fontId="0" fillId="0" borderId="17" xfId="0" applyBorder="1" applyAlignment="1" applyProtection="1">
      <alignment horizontal="left"/>
      <protection locked="0"/>
    </xf>
    <xf numFmtId="0" fontId="0" fillId="0" borderId="8" xfId="0" applyBorder="1" applyAlignment="1" applyProtection="1">
      <alignment horizontal="left"/>
      <protection locked="0"/>
    </xf>
    <xf numFmtId="14" fontId="0" fillId="0" borderId="19" xfId="0" applyNumberFormat="1" applyBorder="1" applyAlignment="1" applyProtection="1">
      <alignment horizontal="left"/>
      <protection locked="0"/>
    </xf>
    <xf numFmtId="0" fontId="0" fillId="0" borderId="20" xfId="0" applyBorder="1" applyAlignment="1" applyProtection="1">
      <alignment horizontal="left"/>
      <protection locked="0"/>
    </xf>
  </cellXfs>
  <cellStyles count="4">
    <cellStyle name="Normal" xfId="0" builtinId="0"/>
    <cellStyle name="Normal 2 2" xfId="3" xr:uid="{9165CC89-57EB-2B46-BE0E-BEE79FDFFDFA}"/>
    <cellStyle name="Normal 4" xfId="2" xr:uid="{68049012-A351-084E-814F-3F913CE56EF3}"/>
    <cellStyle name="Per 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787400</xdr:colOff>
      <xdr:row>0</xdr:row>
      <xdr:rowOff>139700</xdr:rowOff>
    </xdr:from>
    <xdr:to>
      <xdr:col>2</xdr:col>
      <xdr:colOff>3581400</xdr:colOff>
      <xdr:row>5</xdr:row>
      <xdr:rowOff>56926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E63F3D-7E43-C44F-8AC2-2345819F6B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400" y="139700"/>
          <a:ext cx="5041900" cy="83162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chnogencomau.sharepoint.com/Users/a.gahalan/Downloads/XX-XXX-XX-XXX-XXX-Excel%20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chnogencomau.sharepoint.com/Users/a.gahalan/AppData/Local/Microsoft/Windows/INetCache/Content.Outlook/TIR0EH99/2070-000-MLST-001_A%20(WIP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chnogencomau.sharepoint.com/sites/03Admin/Shared%20Documents/3.10%20R%20&amp;%20D/3.10.1%20e-Max/3.10.1.1%20E-Max%20Engineering%20Automation/Software/Trials/Test%20Samples/MEL%20to%20ELL%20Yaoure/2037-000-MLST-001_B%20-%20TECHNOGEN%20M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TechnoGen XXXX"/>
      <sheetName val="XXX"/>
    </sheetNames>
    <sheetDataSet>
      <sheetData sheetId="0">
        <row r="4">
          <cell r="C4" t="str">
            <v>XXXX</v>
          </cell>
        </row>
        <row r="5">
          <cell r="C5" t="str">
            <v>XX-XXX</v>
          </cell>
        </row>
        <row r="6">
          <cell r="C6" t="str">
            <v>A</v>
          </cell>
        </row>
        <row r="7">
          <cell r="C7" t="str">
            <v>XXXX</v>
          </cell>
        </row>
        <row r="8">
          <cell r="C8" t="str">
            <v>XX/XX/XXXX</v>
          </cell>
        </row>
        <row r="9">
          <cell r="C9" t="str">
            <v>XXXX</v>
          </cell>
        </row>
        <row r="10">
          <cell r="C10" t="str">
            <v>XX/XX/XXXX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User Guide"/>
      <sheetName val="Equipment List"/>
      <sheetName val="Generic Type 1-2"/>
      <sheetName val="Generic Type 2-3"/>
      <sheetName val="Plant Areas"/>
      <sheetName val="Materials of Constr"/>
      <sheetName val="Duty Point &amp; Size No"/>
      <sheetName val="Equip Designations &amp; Spec's"/>
      <sheetName val="Yaoure WB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A4" t="str">
            <v>AC</v>
          </cell>
        </row>
        <row r="5">
          <cell r="A5" t="str">
            <v>AD</v>
          </cell>
        </row>
        <row r="6">
          <cell r="A6" t="str">
            <v>AG</v>
          </cell>
        </row>
        <row r="7">
          <cell r="A7" t="str">
            <v>BE</v>
          </cell>
        </row>
        <row r="8">
          <cell r="A8" t="str">
            <v>BL</v>
          </cell>
        </row>
        <row r="9">
          <cell r="A9" t="str">
            <v>BN</v>
          </cell>
        </row>
        <row r="10">
          <cell r="A10" t="str">
            <v>BO</v>
          </cell>
        </row>
        <row r="11">
          <cell r="A11" t="str">
            <v>BU</v>
          </cell>
        </row>
        <row r="12">
          <cell r="A12" t="str">
            <v>BX</v>
          </cell>
        </row>
        <row r="13">
          <cell r="A13" t="str">
            <v>CA</v>
          </cell>
        </row>
        <row r="14">
          <cell r="A14" t="str">
            <v>CF</v>
          </cell>
        </row>
        <row r="15">
          <cell r="A15" t="str">
            <v>CG</v>
          </cell>
        </row>
        <row r="16">
          <cell r="A16" t="str">
            <v>CH</v>
          </cell>
        </row>
        <row r="17">
          <cell r="A17" t="str">
            <v>CL</v>
          </cell>
        </row>
        <row r="18">
          <cell r="A18" t="str">
            <v>CM</v>
          </cell>
        </row>
        <row r="19">
          <cell r="A19" t="str">
            <v>CN</v>
          </cell>
        </row>
        <row r="20">
          <cell r="A20" t="str">
            <v>CO</v>
          </cell>
        </row>
        <row r="21">
          <cell r="A21" t="str">
            <v>CR</v>
          </cell>
        </row>
        <row r="22">
          <cell r="A22" t="str">
            <v>CS</v>
          </cell>
        </row>
        <row r="23">
          <cell r="A23" t="str">
            <v>CU</v>
          </cell>
        </row>
        <row r="24">
          <cell r="A24" t="str">
            <v>CV</v>
          </cell>
        </row>
        <row r="25">
          <cell r="A25" t="str">
            <v>CX</v>
          </cell>
        </row>
        <row r="26">
          <cell r="A26" t="str">
            <v>CY</v>
          </cell>
        </row>
        <row r="27">
          <cell r="A27" t="str">
            <v>DA</v>
          </cell>
        </row>
        <row r="28">
          <cell r="A28" t="str">
            <v>DC</v>
          </cell>
        </row>
        <row r="29">
          <cell r="A29" t="str">
            <v>DR</v>
          </cell>
        </row>
        <row r="30">
          <cell r="A30" t="str">
            <v>DU</v>
          </cell>
        </row>
        <row r="31">
          <cell r="A31" t="str">
            <v>EE</v>
          </cell>
        </row>
        <row r="32">
          <cell r="A32" t="str">
            <v>DV</v>
          </cell>
        </row>
        <row r="33">
          <cell r="A33" t="str">
            <v>EL</v>
          </cell>
        </row>
        <row r="34">
          <cell r="A34" t="str">
            <v>EM</v>
          </cell>
        </row>
        <row r="35">
          <cell r="A35" t="str">
            <v>ES</v>
          </cell>
        </row>
        <row r="36">
          <cell r="A36" t="str">
            <v>EV</v>
          </cell>
        </row>
        <row r="37">
          <cell r="A37" t="str">
            <v>FA</v>
          </cell>
        </row>
        <row r="38">
          <cell r="A38" t="str">
            <v>FC</v>
          </cell>
        </row>
        <row r="39">
          <cell r="A39" t="str">
            <v>FE</v>
          </cell>
        </row>
        <row r="40">
          <cell r="A40" t="str">
            <v>FH</v>
          </cell>
        </row>
        <row r="41">
          <cell r="A41" t="str">
            <v>FL</v>
          </cell>
        </row>
        <row r="42">
          <cell r="A42" t="str">
            <v>FT</v>
          </cell>
        </row>
        <row r="43">
          <cell r="A43" t="str">
            <v>GC</v>
          </cell>
        </row>
        <row r="44">
          <cell r="A44" t="str">
            <v>GE</v>
          </cell>
        </row>
        <row r="45">
          <cell r="A45" t="str">
            <v>HE</v>
          </cell>
        </row>
        <row r="46">
          <cell r="A46" t="str">
            <v>HP</v>
          </cell>
        </row>
        <row r="47">
          <cell r="A47" t="str">
            <v>HR</v>
          </cell>
        </row>
        <row r="48">
          <cell r="A48" t="str">
            <v>HT</v>
          </cell>
        </row>
        <row r="49">
          <cell r="A49" t="str">
            <v>HX</v>
          </cell>
        </row>
        <row r="50">
          <cell r="A50" t="str">
            <v>IB</v>
          </cell>
        </row>
        <row r="51">
          <cell r="A51" t="str">
            <v>LA</v>
          </cell>
        </row>
        <row r="52">
          <cell r="A52" t="str">
            <v>LB</v>
          </cell>
        </row>
        <row r="53">
          <cell r="A53" t="str">
            <v>MA</v>
          </cell>
        </row>
        <row r="54">
          <cell r="A54" t="str">
            <v>MD</v>
          </cell>
        </row>
        <row r="55">
          <cell r="A55" t="str">
            <v>ME</v>
          </cell>
        </row>
        <row r="56">
          <cell r="A56" t="str">
            <v>ML</v>
          </cell>
        </row>
        <row r="57">
          <cell r="A57" t="str">
            <v>PA</v>
          </cell>
        </row>
        <row r="58">
          <cell r="A58" t="str">
            <v>PB</v>
          </cell>
        </row>
        <row r="59">
          <cell r="A59" t="str">
            <v>PO</v>
          </cell>
        </row>
        <row r="60">
          <cell r="A60" t="str">
            <v>PP</v>
          </cell>
        </row>
        <row r="61">
          <cell r="A61" t="str">
            <v>RB</v>
          </cell>
        </row>
        <row r="62">
          <cell r="A62" t="str">
            <v>RC</v>
          </cell>
        </row>
        <row r="63">
          <cell r="A63" t="str">
            <v>RF</v>
          </cell>
        </row>
        <row r="64">
          <cell r="A64" t="str">
            <v>RO</v>
          </cell>
        </row>
        <row r="65">
          <cell r="A65" t="str">
            <v>SA</v>
          </cell>
        </row>
        <row r="66">
          <cell r="A66" t="str">
            <v>SC</v>
          </cell>
        </row>
        <row r="67">
          <cell r="A67" t="str">
            <v>SL</v>
          </cell>
        </row>
        <row r="68">
          <cell r="A68" t="str">
            <v>SP</v>
          </cell>
        </row>
        <row r="69">
          <cell r="A69" t="str">
            <v>ST</v>
          </cell>
        </row>
        <row r="70">
          <cell r="A70" t="str">
            <v>SX</v>
          </cell>
        </row>
        <row r="71">
          <cell r="A71" t="str">
            <v>TE</v>
          </cell>
        </row>
        <row r="72">
          <cell r="A72" t="str">
            <v>TH</v>
          </cell>
        </row>
        <row r="73">
          <cell r="A73" t="str">
            <v>TK</v>
          </cell>
        </row>
        <row r="74">
          <cell r="A74" t="str">
            <v>TW</v>
          </cell>
        </row>
        <row r="75">
          <cell r="A75" t="str">
            <v>VB</v>
          </cell>
        </row>
        <row r="76">
          <cell r="A76" t="str">
            <v>VS</v>
          </cell>
        </row>
        <row r="77">
          <cell r="A77" t="str">
            <v>WE</v>
          </cell>
        </row>
        <row r="78">
          <cell r="A78" t="str">
            <v>ZM</v>
          </cell>
        </row>
      </sheetData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User Guide"/>
      <sheetName val="Equipment List"/>
      <sheetName val="Generic Type 1-2"/>
      <sheetName val="Generic Type 2-3"/>
      <sheetName val="Plant Areas"/>
      <sheetName val="Materials of Constr"/>
      <sheetName val="Duty Point &amp; Size No"/>
      <sheetName val="Equip Designations &amp; Spec's"/>
      <sheetName val="Yaoure WBS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010 Construction Indirects - Contractors</v>
          </cell>
        </row>
        <row r="4">
          <cell r="A4" t="str">
            <v>020 Site Construction Indirects General</v>
          </cell>
        </row>
        <row r="5">
          <cell r="A5" t="str">
            <v>030 Site Construction Facilities</v>
          </cell>
        </row>
        <row r="6">
          <cell r="A6" t="str">
            <v>040 Site Construction Facilities Other</v>
          </cell>
        </row>
        <row r="7">
          <cell r="A7" t="str">
            <v>050 Construction Operations</v>
          </cell>
        </row>
        <row r="8">
          <cell r="A8" t="str">
            <v>060 Construction Accommodation</v>
          </cell>
        </row>
        <row r="9">
          <cell r="A9" t="str">
            <v>110 Treatment Plant - General</v>
          </cell>
        </row>
        <row r="10">
          <cell r="A10" t="str">
            <v>120 Feed Preparation</v>
          </cell>
        </row>
        <row r="11">
          <cell r="A11" t="str">
            <v>130 Milling</v>
          </cell>
        </row>
        <row r="12">
          <cell r="A12" t="str">
            <v>140 Trash Removal &amp; Thickening</v>
          </cell>
        </row>
        <row r="13">
          <cell r="A13" t="str">
            <v>150 Concentrate Handling</v>
          </cell>
        </row>
        <row r="14">
          <cell r="A14" t="str">
            <v>160 Leaching</v>
          </cell>
        </row>
        <row r="15">
          <cell r="A15" t="str">
            <v>170 Elution &amp; Gold Room</v>
          </cell>
        </row>
        <row r="16">
          <cell r="A16" t="str">
            <v>180 Tails Handling</v>
          </cell>
        </row>
        <row r="17">
          <cell r="A17" t="str">
            <v>190 Other Plant Areas</v>
          </cell>
        </row>
        <row r="18">
          <cell r="A18" t="str">
            <v>210 Reagents</v>
          </cell>
        </row>
        <row r="19">
          <cell r="A19" t="str">
            <v xml:space="preserve">220 Water Services </v>
          </cell>
        </row>
        <row r="20">
          <cell r="A20" t="str">
            <v>230 Plant Services</v>
          </cell>
        </row>
        <row r="21">
          <cell r="A21" t="str">
            <v>240 Air Services</v>
          </cell>
        </row>
        <row r="22">
          <cell r="A22" t="str">
            <v>250 Fuels</v>
          </cell>
        </row>
        <row r="23">
          <cell r="A23" t="str">
            <v>260 Electrical Services</v>
          </cell>
        </row>
        <row r="24">
          <cell r="A24" t="str">
            <v>310 Infrastructure - General</v>
          </cell>
        </row>
        <row r="25">
          <cell r="A25" t="str">
            <v>320 Environmental</v>
          </cell>
        </row>
        <row r="26">
          <cell r="A26" t="str">
            <v>330 Water &amp; Sewerage</v>
          </cell>
        </row>
        <row r="27">
          <cell r="A27" t="str">
            <v>340 Power Supply</v>
          </cell>
        </row>
        <row r="28">
          <cell r="A28" t="str">
            <v>350 Tailings Dam</v>
          </cell>
        </row>
        <row r="29">
          <cell r="A29" t="str">
            <v>360 Buildings - Admin &amp; Security</v>
          </cell>
        </row>
        <row r="30">
          <cell r="A30" t="str">
            <v>370 Buildings - Plant</v>
          </cell>
        </row>
        <row r="31">
          <cell r="A31" t="str">
            <v>380 Permanent Accommodation</v>
          </cell>
        </row>
        <row r="32">
          <cell r="A32" t="str">
            <v>410 Mining-General</v>
          </cell>
        </row>
        <row r="33">
          <cell r="A33" t="str">
            <v>420 Mine Establishment</v>
          </cell>
        </row>
        <row r="34">
          <cell r="A34" t="str">
            <v>430 Mining Pre-production</v>
          </cell>
        </row>
        <row r="35">
          <cell r="A35" t="str">
            <v>440 Mining Consultants</v>
          </cell>
        </row>
        <row r="36">
          <cell r="A36" t="str">
            <v>450 Mining Facilities</v>
          </cell>
        </row>
        <row r="37">
          <cell r="A37" t="str">
            <v>460 Mine Mobile Equipment - HME</v>
          </cell>
        </row>
        <row r="38">
          <cell r="A38" t="str">
            <v>470 Mine Mobile Equipment - LME</v>
          </cell>
        </row>
        <row r="39">
          <cell r="A39" t="str">
            <v>510 EPCM - Home Office</v>
          </cell>
        </row>
        <row r="40">
          <cell r="A40" t="str">
            <v>520 EPCM - Site</v>
          </cell>
        </row>
        <row r="41">
          <cell r="A41" t="str">
            <v>530 Specialist Consultants - Design</v>
          </cell>
        </row>
        <row r="42">
          <cell r="A42" t="str">
            <v>540 Specialist Consultants - Construction</v>
          </cell>
        </row>
        <row r="43">
          <cell r="A43" t="str">
            <v>550 Vendor Representatives</v>
          </cell>
        </row>
        <row r="44">
          <cell r="A44" t="str">
            <v>610  Owners Costs - General</v>
          </cell>
        </row>
        <row r="45">
          <cell r="A45" t="str">
            <v>620 Plant &amp; Admin Pre-Production</v>
          </cell>
        </row>
        <row r="46">
          <cell r="A46" t="str">
            <v>630 Admin Pre-Production Other</v>
          </cell>
        </row>
        <row r="47">
          <cell r="A47" t="str">
            <v>640 Spare Parts</v>
          </cell>
        </row>
        <row r="48">
          <cell r="A48" t="str">
            <v>650 Fees / Taxes / Duties</v>
          </cell>
        </row>
        <row r="49">
          <cell r="A49" t="str">
            <v>660 Community</v>
          </cell>
        </row>
        <row r="50">
          <cell r="A50" t="str">
            <v>670 Plant Mobile Equipment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135F1-AEB3-C84C-BBB2-A33543C581E6}">
  <sheetPr codeName="Sheet11">
    <tabColor rgb="FFFF0000"/>
    <pageSetUpPr fitToPage="1"/>
  </sheetPr>
  <dimension ref="A1:AF468"/>
  <sheetViews>
    <sheetView tabSelected="1" view="pageBreakPreview" zoomScaleNormal="75" zoomScaleSheetLayoutView="100" workbookViewId="0">
      <selection activeCell="C26" sqref="C26"/>
    </sheetView>
  </sheetViews>
  <sheetFormatPr baseColWidth="10" defaultColWidth="9.1640625" defaultRowHeight="13" x14ac:dyDescent="0.15"/>
  <cols>
    <col min="1" max="1" width="20.6640625" style="54" bestFit="1" customWidth="1"/>
    <col min="2" max="2" width="8.83203125" style="9" customWidth="1"/>
    <col min="3" max="3" width="66.5" style="2" customWidth="1"/>
    <col min="4" max="4" width="11.83203125" style="2" customWidth="1"/>
    <col min="5" max="5" width="13.83203125" style="2" customWidth="1"/>
    <col min="6" max="6" width="14.5" style="2" customWidth="1"/>
    <col min="7" max="7" width="14" style="2" customWidth="1"/>
    <col min="8" max="8" width="18.5" style="2" customWidth="1"/>
    <col min="9" max="9" width="18.5" style="9" customWidth="1"/>
    <col min="10" max="10" width="19.5" style="2" customWidth="1"/>
    <col min="11" max="11" width="15.5" style="88" bestFit="1" customWidth="1"/>
    <col min="12" max="12" width="17.33203125" style="87" bestFit="1" customWidth="1"/>
    <col min="13" max="13" width="14.1640625" style="9" customWidth="1"/>
    <col min="14" max="14" width="8.6640625" style="2" bestFit="1" customWidth="1"/>
    <col min="15" max="15" width="14" style="3" customWidth="1"/>
    <col min="16" max="16" width="18.6640625" style="2" customWidth="1"/>
    <col min="17" max="17" width="9.1640625" style="2" customWidth="1"/>
    <col min="18" max="16384" width="9.1640625" style="2"/>
  </cols>
  <sheetData>
    <row r="1" spans="1:32" ht="16" x14ac:dyDescent="0.2">
      <c r="A1" s="91"/>
      <c r="B1" s="92"/>
      <c r="C1" s="93"/>
      <c r="D1" s="100"/>
      <c r="E1" s="101"/>
      <c r="F1" s="101"/>
      <c r="G1" s="101"/>
      <c r="H1" s="101"/>
      <c r="I1" s="101"/>
      <c r="J1" s="102"/>
      <c r="K1" s="1" t="s">
        <v>0</v>
      </c>
      <c r="L1" s="109"/>
      <c r="M1" s="110"/>
    </row>
    <row r="2" spans="1:32" ht="14.25" customHeight="1" x14ac:dyDescent="0.2">
      <c r="A2" s="94"/>
      <c r="B2" s="95"/>
      <c r="C2" s="96"/>
      <c r="D2" s="103"/>
      <c r="E2" s="104"/>
      <c r="F2" s="104"/>
      <c r="G2" s="104"/>
      <c r="H2" s="104"/>
      <c r="I2" s="104"/>
      <c r="J2" s="105"/>
      <c r="K2" s="4" t="s">
        <v>1</v>
      </c>
      <c r="L2" s="111"/>
      <c r="M2" s="112"/>
    </row>
    <row r="3" spans="1:32" ht="14.5" customHeight="1" thickBot="1" x14ac:dyDescent="0.25">
      <c r="A3" s="94"/>
      <c r="B3" s="95"/>
      <c r="C3" s="96"/>
      <c r="D3" s="106"/>
      <c r="E3" s="107"/>
      <c r="F3" s="107"/>
      <c r="G3" s="107"/>
      <c r="H3" s="107"/>
      <c r="I3" s="107"/>
      <c r="J3" s="108"/>
      <c r="K3" s="4" t="s">
        <v>2</v>
      </c>
      <c r="L3" s="111"/>
      <c r="M3" s="112"/>
    </row>
    <row r="4" spans="1:32" ht="14.5" customHeight="1" x14ac:dyDescent="0.2">
      <c r="A4" s="94"/>
      <c r="B4" s="95"/>
      <c r="C4" s="96"/>
      <c r="D4" s="113"/>
      <c r="E4" s="114"/>
      <c r="F4" s="114"/>
      <c r="G4" s="114"/>
      <c r="H4" s="114"/>
      <c r="I4" s="114"/>
      <c r="J4" s="115"/>
      <c r="K4" s="4" t="s">
        <v>3</v>
      </c>
      <c r="L4" s="122"/>
      <c r="M4" s="112"/>
    </row>
    <row r="5" spans="1:32" ht="14.5" customHeight="1" x14ac:dyDescent="0.2">
      <c r="A5" s="94"/>
      <c r="B5" s="95"/>
      <c r="C5" s="96"/>
      <c r="D5" s="116"/>
      <c r="E5" s="117"/>
      <c r="F5" s="117"/>
      <c r="G5" s="117"/>
      <c r="H5" s="117"/>
      <c r="I5" s="117"/>
      <c r="J5" s="118"/>
      <c r="K5" s="4" t="s">
        <v>4</v>
      </c>
      <c r="L5" s="123"/>
      <c r="M5" s="124"/>
    </row>
    <row r="6" spans="1:32" ht="14.5" customHeight="1" thickBot="1" x14ac:dyDescent="0.25">
      <c r="A6" s="97"/>
      <c r="B6" s="98"/>
      <c r="C6" s="99"/>
      <c r="D6" s="119"/>
      <c r="E6" s="120"/>
      <c r="F6" s="120"/>
      <c r="G6" s="120"/>
      <c r="H6" s="120"/>
      <c r="I6" s="120"/>
      <c r="J6" s="121"/>
      <c r="K6" s="6" t="s">
        <v>5</v>
      </c>
      <c r="L6" s="125"/>
      <c r="M6" s="126"/>
    </row>
    <row r="7" spans="1:32" ht="15" customHeight="1" thickBot="1" x14ac:dyDescent="0.2">
      <c r="A7" s="7"/>
      <c r="B7" s="8"/>
      <c r="C7" s="10"/>
      <c r="K7" s="11"/>
      <c r="L7" s="11"/>
      <c r="M7" s="12"/>
    </row>
    <row r="8" spans="1:32" ht="39" customHeight="1" thickBot="1" x14ac:dyDescent="0.2">
      <c r="A8" s="13" t="s">
        <v>6</v>
      </c>
      <c r="B8" s="14" t="s">
        <v>6</v>
      </c>
      <c r="C8" s="15"/>
      <c r="D8" s="90" t="s">
        <v>7</v>
      </c>
      <c r="E8" s="90"/>
      <c r="F8" s="90" t="s">
        <v>8</v>
      </c>
      <c r="G8" s="90"/>
      <c r="H8" s="90"/>
      <c r="I8" s="89" t="s">
        <v>9</v>
      </c>
      <c r="J8" s="16" t="s">
        <v>10</v>
      </c>
      <c r="K8" s="17" t="s">
        <v>11</v>
      </c>
      <c r="L8" s="18" t="s">
        <v>12</v>
      </c>
      <c r="M8" s="19" t="s">
        <v>13</v>
      </c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1:32" x14ac:dyDescent="0.15">
      <c r="A9" s="21" t="s">
        <v>14</v>
      </c>
      <c r="B9" s="22" t="s">
        <v>15</v>
      </c>
      <c r="C9" s="23" t="s">
        <v>16</v>
      </c>
      <c r="D9" s="24" t="s">
        <v>17</v>
      </c>
      <c r="E9" s="23" t="s">
        <v>18</v>
      </c>
      <c r="F9" s="24" t="s">
        <v>17</v>
      </c>
      <c r="G9" s="24" t="s">
        <v>19</v>
      </c>
      <c r="H9" s="24" t="s">
        <v>18</v>
      </c>
      <c r="I9" s="24" t="s">
        <v>18</v>
      </c>
      <c r="J9" s="25" t="s">
        <v>18</v>
      </c>
      <c r="K9" s="26" t="s">
        <v>18</v>
      </c>
      <c r="L9" s="27" t="s">
        <v>20</v>
      </c>
      <c r="M9" s="28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</row>
    <row r="10" spans="1:32" x14ac:dyDescent="0.15">
      <c r="A10" s="37"/>
      <c r="B10" s="38"/>
      <c r="C10" s="39"/>
      <c r="D10" s="30"/>
      <c r="E10" s="30"/>
      <c r="F10" s="30"/>
      <c r="G10" s="30"/>
      <c r="H10" s="30"/>
      <c r="I10" s="30"/>
      <c r="J10" s="31"/>
      <c r="K10" s="32"/>
      <c r="L10" s="33"/>
      <c r="M10" s="34"/>
      <c r="O10" s="2"/>
      <c r="Q10" s="35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</row>
    <row r="11" spans="1:32" ht="16" thickBot="1" x14ac:dyDescent="0.25">
      <c r="A11" s="40"/>
      <c r="B11" s="41"/>
      <c r="C11" s="42" t="s">
        <v>21</v>
      </c>
      <c r="D11" s="43"/>
      <c r="E11" s="43"/>
      <c r="F11" s="44"/>
      <c r="G11" s="44"/>
      <c r="H11" s="44"/>
      <c r="I11" s="44"/>
      <c r="J11" s="43"/>
      <c r="K11" s="45"/>
      <c r="L11" s="46"/>
      <c r="M11" s="47"/>
    </row>
    <row r="12" spans="1:32" ht="16" thickBot="1" x14ac:dyDescent="0.25">
      <c r="A12" s="48" t="s">
        <v>22</v>
      </c>
      <c r="B12" s="49"/>
      <c r="C12" s="50"/>
      <c r="D12" s="51"/>
      <c r="E12" s="51"/>
      <c r="F12" s="51"/>
      <c r="G12" s="51"/>
      <c r="H12" s="51"/>
      <c r="I12" s="51"/>
      <c r="J12" s="51"/>
      <c r="K12" s="51"/>
      <c r="L12" s="52"/>
      <c r="M12" s="53"/>
      <c r="N12" s="54"/>
      <c r="O12" s="55"/>
      <c r="P12" s="54"/>
      <c r="Q12" s="54"/>
    </row>
    <row r="13" spans="1:32" ht="15" x14ac:dyDescent="0.2">
      <c r="A13" s="56"/>
      <c r="B13"/>
      <c r="C13" s="57"/>
      <c r="D13" s="58"/>
      <c r="E13" s="58"/>
      <c r="F13" s="58"/>
      <c r="G13" s="58"/>
      <c r="H13" s="58"/>
      <c r="I13" s="58"/>
      <c r="J13" s="59"/>
      <c r="K13" s="58"/>
      <c r="L13" s="60"/>
      <c r="M13" s="61"/>
      <c r="N13" s="54"/>
      <c r="O13" s="55"/>
      <c r="P13" s="54"/>
      <c r="Q13" s="54"/>
    </row>
    <row r="14" spans="1:32" x14ac:dyDescent="0.15">
      <c r="A14" s="62"/>
      <c r="B14" s="63" t="s">
        <v>23</v>
      </c>
      <c r="C14" s="64"/>
      <c r="D14" s="65"/>
      <c r="E14" s="64"/>
      <c r="F14" s="64"/>
      <c r="G14" s="64"/>
      <c r="H14" s="64"/>
      <c r="I14" s="66"/>
      <c r="J14" s="64"/>
      <c r="K14" s="67"/>
      <c r="L14" s="68"/>
      <c r="M14" s="69"/>
    </row>
    <row r="15" spans="1:32" x14ac:dyDescent="0.15">
      <c r="A15" s="70"/>
      <c r="B15" s="71"/>
      <c r="C15" s="66"/>
      <c r="D15" s="64"/>
      <c r="E15" s="64"/>
      <c r="F15" s="64"/>
      <c r="G15" s="64"/>
      <c r="H15" s="64"/>
      <c r="I15" s="66"/>
      <c r="J15" s="64"/>
      <c r="K15" s="67"/>
      <c r="L15" s="68"/>
      <c r="M15" s="69"/>
    </row>
    <row r="16" spans="1:32" x14ac:dyDescent="0.15">
      <c r="A16" s="70"/>
      <c r="B16" s="63">
        <f>1+B15</f>
        <v>1</v>
      </c>
      <c r="C16" s="66" t="s">
        <v>24</v>
      </c>
      <c r="D16" s="64"/>
      <c r="E16" s="64"/>
      <c r="F16" s="64"/>
      <c r="G16" s="64"/>
      <c r="H16" s="64"/>
      <c r="I16" s="66"/>
      <c r="J16" s="64"/>
      <c r="K16" s="67"/>
      <c r="L16" s="68"/>
      <c r="M16" s="69"/>
    </row>
    <row r="17" spans="1:17" x14ac:dyDescent="0.15">
      <c r="A17" s="70"/>
      <c r="B17" s="63">
        <f>1+B16</f>
        <v>2</v>
      </c>
      <c r="C17" s="72" t="s">
        <v>25</v>
      </c>
      <c r="D17" s="73"/>
      <c r="E17" s="74"/>
      <c r="F17" s="74"/>
      <c r="G17" s="74"/>
      <c r="H17" s="74"/>
      <c r="I17" s="72"/>
      <c r="J17" s="74"/>
      <c r="K17" s="67"/>
      <c r="L17" s="68"/>
      <c r="M17" s="69"/>
    </row>
    <row r="18" spans="1:17" x14ac:dyDescent="0.15">
      <c r="A18" s="70"/>
      <c r="B18" s="63">
        <v>3</v>
      </c>
      <c r="C18" s="75" t="s">
        <v>26</v>
      </c>
      <c r="D18" s="76"/>
      <c r="E18" s="77"/>
      <c r="F18" s="77"/>
      <c r="G18" s="77"/>
      <c r="H18" s="77"/>
      <c r="I18" s="77"/>
      <c r="J18" s="78"/>
      <c r="K18" s="67"/>
      <c r="L18" s="68"/>
      <c r="M18" s="69"/>
      <c r="N18" s="54"/>
      <c r="O18" s="55"/>
      <c r="P18" s="54"/>
      <c r="Q18" s="54"/>
    </row>
    <row r="19" spans="1:17" ht="14" thickBot="1" x14ac:dyDescent="0.2">
      <c r="A19" s="79"/>
      <c r="B19" s="80">
        <v>4</v>
      </c>
      <c r="C19" s="81" t="s">
        <v>27</v>
      </c>
      <c r="D19" s="81"/>
      <c r="E19" s="81"/>
      <c r="F19" s="81"/>
      <c r="G19" s="82"/>
      <c r="H19" s="82"/>
      <c r="I19" s="83"/>
      <c r="J19" s="82"/>
      <c r="K19" s="83"/>
      <c r="L19" s="82"/>
      <c r="M19" s="84"/>
      <c r="N19" s="54"/>
      <c r="O19" s="55"/>
      <c r="P19" s="54"/>
      <c r="Q19" s="54"/>
    </row>
    <row r="20" spans="1:17" x14ac:dyDescent="0.15">
      <c r="C20" s="85"/>
      <c r="D20" s="85"/>
      <c r="E20" s="85"/>
      <c r="F20" s="86"/>
      <c r="G20" s="86"/>
      <c r="H20" s="85"/>
      <c r="I20" s="85"/>
      <c r="J20" s="86"/>
      <c r="K20" s="86"/>
    </row>
    <row r="68" spans="1:15" s="5" customFormat="1" x14ac:dyDescent="0.15">
      <c r="A68" s="54"/>
      <c r="B68" s="9"/>
      <c r="C68" s="2"/>
      <c r="D68" s="2"/>
      <c r="E68" s="2"/>
      <c r="F68" s="2"/>
      <c r="G68" s="2"/>
      <c r="H68" s="2"/>
      <c r="I68" s="9"/>
      <c r="J68" s="2"/>
      <c r="K68" s="88"/>
      <c r="L68" s="87"/>
      <c r="M68" s="9"/>
      <c r="N68" s="2"/>
      <c r="O68" s="3"/>
    </row>
    <row r="431" spans="1:1" x14ac:dyDescent="0.15">
      <c r="A431" s="54">
        <f>MATCH("Total",$A$1:$A$430,0)-34</f>
        <v>-22</v>
      </c>
    </row>
    <row r="434" spans="1:15" x14ac:dyDescent="0.15">
      <c r="A434" s="54">
        <f>MATCH("Total",$A$1:$A$433,0)-34</f>
        <v>-22</v>
      </c>
    </row>
    <row r="435" spans="1:15" x14ac:dyDescent="0.15">
      <c r="A435" s="54">
        <f>MATCH("Total",$A$1:$A$434,0)-34</f>
        <v>-22</v>
      </c>
    </row>
    <row r="437" spans="1:15" s="9" customFormat="1" x14ac:dyDescent="0.15">
      <c r="A437" s="54">
        <f>MATCH("Total",$A$1:$A$436,0)-33</f>
        <v>-21</v>
      </c>
      <c r="C437" s="2"/>
      <c r="D437" s="2"/>
      <c r="E437" s="2"/>
      <c r="F437" s="2"/>
      <c r="G437" s="2"/>
      <c r="H437" s="2"/>
      <c r="J437" s="2"/>
      <c r="K437" s="88"/>
      <c r="L437" s="87"/>
      <c r="N437" s="2"/>
      <c r="O437" s="3"/>
    </row>
    <row r="438" spans="1:15" s="9" customFormat="1" x14ac:dyDescent="0.15">
      <c r="A438" s="54">
        <f>MATCH("Total",$A$1:$A$437,0)-34</f>
        <v>-22</v>
      </c>
      <c r="C438" s="2"/>
      <c r="D438" s="2"/>
      <c r="E438" s="2"/>
      <c r="F438" s="2"/>
      <c r="G438" s="2"/>
      <c r="H438" s="2"/>
      <c r="J438" s="2"/>
      <c r="K438" s="88"/>
      <c r="L438" s="87"/>
      <c r="N438" s="2"/>
      <c r="O438" s="3"/>
    </row>
    <row r="439" spans="1:15" s="9" customFormat="1" x14ac:dyDescent="0.15">
      <c r="A439" s="54">
        <f>MATCH("Total",$A$1:$A$438,0)-34</f>
        <v>-22</v>
      </c>
      <c r="C439" s="2"/>
      <c r="D439" s="2"/>
      <c r="E439" s="2"/>
      <c r="F439" s="2"/>
      <c r="G439" s="2"/>
      <c r="H439" s="2"/>
      <c r="J439" s="2"/>
      <c r="K439" s="88"/>
      <c r="L439" s="87"/>
      <c r="N439" s="2"/>
      <c r="O439" s="3"/>
    </row>
    <row r="440" spans="1:15" x14ac:dyDescent="0.15">
      <c r="A440" s="54">
        <f>MATCH("Total",$A$1:$A$439,0)-34</f>
        <v>-22</v>
      </c>
    </row>
    <row r="441" spans="1:15" x14ac:dyDescent="0.15">
      <c r="A441" s="54">
        <f>MATCH("Total",$A$1:$A$440,0)-34</f>
        <v>-22</v>
      </c>
    </row>
    <row r="443" spans="1:15" s="9" customFormat="1" x14ac:dyDescent="0.15">
      <c r="A443" s="54">
        <f>MATCH("Total",$A$1:$A$442,0)-33</f>
        <v>-21</v>
      </c>
      <c r="C443" s="2"/>
      <c r="D443" s="2"/>
      <c r="E443" s="2"/>
      <c r="F443" s="2"/>
      <c r="G443" s="2"/>
      <c r="H443" s="2"/>
      <c r="J443" s="2"/>
      <c r="K443" s="88"/>
      <c r="L443" s="87"/>
      <c r="N443" s="2"/>
      <c r="O443" s="3"/>
    </row>
    <row r="444" spans="1:15" s="9" customFormat="1" x14ac:dyDescent="0.15">
      <c r="A444" s="54">
        <f>MATCH("Total",$A$1:$A$443,0)-33</f>
        <v>-21</v>
      </c>
      <c r="C444" s="2"/>
      <c r="D444" s="2"/>
      <c r="E444" s="2"/>
      <c r="F444" s="2"/>
      <c r="G444" s="2"/>
      <c r="H444" s="2"/>
      <c r="J444" s="2"/>
      <c r="K444" s="88"/>
      <c r="L444" s="87"/>
      <c r="N444" s="2"/>
      <c r="O444" s="3"/>
    </row>
    <row r="445" spans="1:15" s="9" customFormat="1" x14ac:dyDescent="0.15">
      <c r="A445" s="54">
        <f>MATCH("Total",$A$1:$A$444,0)-34</f>
        <v>-22</v>
      </c>
      <c r="C445" s="2"/>
      <c r="D445" s="2"/>
      <c r="E445" s="2"/>
      <c r="F445" s="2"/>
      <c r="G445" s="2"/>
      <c r="H445" s="2"/>
      <c r="J445" s="2"/>
      <c r="K445" s="88"/>
      <c r="L445" s="87"/>
      <c r="N445" s="2"/>
      <c r="O445" s="3"/>
    </row>
    <row r="446" spans="1:15" x14ac:dyDescent="0.15">
      <c r="A446" s="54">
        <f>MATCH("Total",$A$1:$A$445,0)-34</f>
        <v>-22</v>
      </c>
    </row>
    <row r="447" spans="1:15" s="9" customFormat="1" x14ac:dyDescent="0.15">
      <c r="A447" s="54">
        <f>MATCH("Total",$A$1:$A$446,0)-13</f>
        <v>-1</v>
      </c>
      <c r="C447" s="2"/>
      <c r="D447" s="2"/>
      <c r="E447" s="2"/>
      <c r="F447" s="2"/>
      <c r="G447" s="2"/>
      <c r="H447" s="2"/>
      <c r="J447" s="2"/>
      <c r="K447" s="88"/>
      <c r="L447" s="87"/>
      <c r="N447" s="2"/>
      <c r="O447" s="3"/>
    </row>
    <row r="448" spans="1:15" s="9" customFormat="1" x14ac:dyDescent="0.15">
      <c r="A448" s="54">
        <f>MATCH("Total",$A$1:$A$447,0)-33</f>
        <v>-21</v>
      </c>
      <c r="C448" s="2"/>
      <c r="D448" s="2"/>
      <c r="E448" s="2"/>
      <c r="F448" s="2"/>
      <c r="G448" s="2"/>
      <c r="H448" s="2"/>
      <c r="J448" s="2"/>
      <c r="K448" s="88"/>
      <c r="L448" s="87"/>
      <c r="N448" s="2"/>
      <c r="O448" s="3"/>
    </row>
    <row r="449" spans="1:15" s="9" customFormat="1" x14ac:dyDescent="0.15">
      <c r="A449" s="54">
        <f>MATCH("Total",$A$1:$A$448,0)-33</f>
        <v>-21</v>
      </c>
      <c r="C449" s="2"/>
      <c r="D449" s="2"/>
      <c r="E449" s="2"/>
      <c r="F449" s="2"/>
      <c r="G449" s="2"/>
      <c r="H449" s="2"/>
      <c r="J449" s="2"/>
      <c r="K449" s="88"/>
      <c r="L449" s="87"/>
      <c r="N449" s="2"/>
      <c r="O449" s="3"/>
    </row>
    <row r="450" spans="1:15" s="9" customFormat="1" x14ac:dyDescent="0.15">
      <c r="A450" s="54">
        <f>MATCH("Total",$A$1:$A$449,0)-33</f>
        <v>-21</v>
      </c>
      <c r="C450" s="2"/>
      <c r="D450" s="2"/>
      <c r="E450" s="2"/>
      <c r="F450" s="2"/>
      <c r="G450" s="2"/>
      <c r="H450" s="2"/>
      <c r="J450" s="2"/>
      <c r="K450" s="88"/>
      <c r="L450" s="87"/>
      <c r="N450" s="2"/>
      <c r="O450" s="3"/>
    </row>
    <row r="451" spans="1:15" s="9" customFormat="1" x14ac:dyDescent="0.15">
      <c r="A451" s="54">
        <f>MATCH("Total",$A$1:$A$450,0)-33</f>
        <v>-21</v>
      </c>
      <c r="C451" s="2"/>
      <c r="D451" s="2"/>
      <c r="E451" s="2"/>
      <c r="F451" s="2"/>
      <c r="G451" s="2"/>
      <c r="H451" s="2"/>
      <c r="J451" s="2"/>
      <c r="K451" s="88"/>
      <c r="L451" s="87"/>
      <c r="N451" s="2"/>
      <c r="O451" s="3"/>
    </row>
    <row r="452" spans="1:15" s="9" customFormat="1" x14ac:dyDescent="0.15">
      <c r="A452" s="54">
        <f>MATCH("Total",$A$1:$A$451,0)-13</f>
        <v>-1</v>
      </c>
      <c r="C452" s="2"/>
      <c r="D452" s="2"/>
      <c r="E452" s="2"/>
      <c r="F452" s="2"/>
      <c r="G452" s="2"/>
      <c r="H452" s="2"/>
      <c r="J452" s="2"/>
      <c r="K452" s="88"/>
      <c r="L452" s="87"/>
      <c r="N452" s="2"/>
      <c r="O452" s="3"/>
    </row>
    <row r="453" spans="1:15" s="9" customFormat="1" x14ac:dyDescent="0.15">
      <c r="A453" s="54">
        <f>MATCH("Total",$A$1:$A$452,0)-13</f>
        <v>-1</v>
      </c>
      <c r="C453" s="2"/>
      <c r="D453" s="2"/>
      <c r="E453" s="2"/>
      <c r="F453" s="2"/>
      <c r="G453" s="2"/>
      <c r="H453" s="2"/>
      <c r="J453" s="2"/>
      <c r="K453" s="88"/>
      <c r="L453" s="87"/>
      <c r="N453" s="2"/>
      <c r="O453" s="3"/>
    </row>
    <row r="454" spans="1:15" s="9" customFormat="1" x14ac:dyDescent="0.15">
      <c r="A454" s="54">
        <f>MATCH("Total",$A$1:$A$453,0)-33</f>
        <v>-21</v>
      </c>
      <c r="C454" s="2"/>
      <c r="D454" s="2"/>
      <c r="E454" s="2"/>
      <c r="F454" s="2"/>
      <c r="G454" s="2"/>
      <c r="H454" s="2"/>
      <c r="J454" s="2"/>
      <c r="K454" s="88"/>
      <c r="L454" s="87"/>
      <c r="N454" s="2"/>
      <c r="O454" s="3"/>
    </row>
    <row r="455" spans="1:15" s="9" customFormat="1" x14ac:dyDescent="0.15">
      <c r="A455" s="54">
        <f>MATCH("Total",$A$1:$A$454,0)-13</f>
        <v>-1</v>
      </c>
      <c r="C455" s="2"/>
      <c r="D455" s="2"/>
      <c r="E455" s="2"/>
      <c r="F455" s="2"/>
      <c r="G455" s="2"/>
      <c r="H455" s="2"/>
      <c r="J455" s="2"/>
      <c r="K455" s="88"/>
      <c r="L455" s="87"/>
      <c r="N455" s="2"/>
      <c r="O455" s="3"/>
    </row>
    <row r="456" spans="1:15" s="9" customFormat="1" x14ac:dyDescent="0.15">
      <c r="A456" s="54">
        <f>MATCH("Total",$A$1:$A$455,0)-13</f>
        <v>-1</v>
      </c>
      <c r="C456" s="2"/>
      <c r="D456" s="2"/>
      <c r="E456" s="2"/>
      <c r="F456" s="2"/>
      <c r="G456" s="2"/>
      <c r="H456" s="2"/>
      <c r="J456" s="2"/>
      <c r="K456" s="88"/>
      <c r="L456" s="87"/>
      <c r="N456" s="2"/>
      <c r="O456" s="3"/>
    </row>
    <row r="457" spans="1:15" x14ac:dyDescent="0.15">
      <c r="A457" s="54">
        <f>MATCH("Total",$A$1:$A$456,0)-13</f>
        <v>-1</v>
      </c>
    </row>
    <row r="458" spans="1:15" s="9" customFormat="1" x14ac:dyDescent="0.15">
      <c r="A458" s="54">
        <f>MATCH("Total",$A$1:$A$457,0)-13</f>
        <v>-1</v>
      </c>
      <c r="C458" s="2"/>
      <c r="D458" s="2"/>
      <c r="E458" s="2"/>
      <c r="F458" s="2"/>
      <c r="G458" s="2"/>
      <c r="H458" s="2"/>
      <c r="J458" s="2"/>
      <c r="K458" s="88"/>
      <c r="L458" s="87"/>
      <c r="N458" s="2"/>
      <c r="O458" s="3"/>
    </row>
    <row r="459" spans="1:15" s="9" customFormat="1" x14ac:dyDescent="0.15">
      <c r="A459" s="54">
        <f>MATCH("Total",$A$1:$A$458,0)-13</f>
        <v>-1</v>
      </c>
      <c r="C459" s="2"/>
      <c r="D459" s="2"/>
      <c r="E459" s="2"/>
      <c r="F459" s="2"/>
      <c r="G459" s="2"/>
      <c r="H459" s="2"/>
      <c r="J459" s="2"/>
      <c r="K459" s="88"/>
      <c r="L459" s="87"/>
      <c r="N459" s="2"/>
      <c r="O459" s="3"/>
    </row>
    <row r="460" spans="1:15" s="9" customFormat="1" x14ac:dyDescent="0.15">
      <c r="A460" s="54">
        <f>MATCH("Total",$A$1:$A$459,0)-13</f>
        <v>-1</v>
      </c>
      <c r="C460" s="2"/>
      <c r="D460" s="2"/>
      <c r="E460" s="2"/>
      <c r="F460" s="2"/>
      <c r="G460" s="2"/>
      <c r="H460" s="2"/>
      <c r="J460" s="2"/>
      <c r="K460" s="88"/>
      <c r="L460" s="87"/>
      <c r="N460" s="2"/>
      <c r="O460" s="3"/>
    </row>
    <row r="461" spans="1:15" s="9" customFormat="1" x14ac:dyDescent="0.15">
      <c r="A461" s="54">
        <f>MATCH("Total",$A$1:$A$460,0)-13</f>
        <v>-1</v>
      </c>
      <c r="C461" s="2"/>
      <c r="D461" s="2"/>
      <c r="E461" s="2"/>
      <c r="F461" s="2"/>
      <c r="G461" s="2"/>
      <c r="H461" s="2"/>
      <c r="J461" s="2"/>
      <c r="K461" s="88"/>
      <c r="L461" s="87"/>
      <c r="N461" s="2"/>
      <c r="O461" s="3"/>
    </row>
    <row r="462" spans="1:15" s="9" customFormat="1" x14ac:dyDescent="0.15">
      <c r="A462" s="54">
        <f>MATCH("Total",$A$1:$A$461,0)-13</f>
        <v>-1</v>
      </c>
      <c r="C462" s="2"/>
      <c r="D462" s="2"/>
      <c r="E462" s="2"/>
      <c r="F462" s="2"/>
      <c r="G462" s="2"/>
      <c r="H462" s="2"/>
      <c r="J462" s="2"/>
      <c r="K462" s="88"/>
      <c r="L462" s="87"/>
      <c r="N462" s="2"/>
      <c r="O462" s="3"/>
    </row>
    <row r="463" spans="1:15" s="9" customFormat="1" x14ac:dyDescent="0.15">
      <c r="A463" s="54">
        <f>MATCH("Total",$A$1:$A$462,0)-33</f>
        <v>-21</v>
      </c>
      <c r="C463" s="2"/>
      <c r="D463" s="2"/>
      <c r="E463" s="2"/>
      <c r="F463" s="2"/>
      <c r="G463" s="2"/>
      <c r="H463" s="2"/>
      <c r="J463" s="2"/>
      <c r="K463" s="88"/>
      <c r="L463" s="87"/>
      <c r="N463" s="2"/>
      <c r="O463" s="3"/>
    </row>
    <row r="464" spans="1:15" s="9" customFormat="1" x14ac:dyDescent="0.15">
      <c r="A464" s="54">
        <f>MATCH("Total",$A$1:$A$463,0)-33</f>
        <v>-21</v>
      </c>
      <c r="C464" s="2"/>
      <c r="D464" s="2"/>
      <c r="E464" s="2"/>
      <c r="F464" s="2"/>
      <c r="G464" s="2"/>
      <c r="H464" s="2"/>
      <c r="J464" s="2"/>
      <c r="K464" s="88"/>
      <c r="L464" s="87"/>
      <c r="N464" s="2"/>
      <c r="O464" s="3"/>
    </row>
    <row r="465" spans="1:15" s="9" customFormat="1" x14ac:dyDescent="0.15">
      <c r="A465" s="54">
        <f>MATCH("Total",$A$1:$A$464,0)-33</f>
        <v>-21</v>
      </c>
      <c r="C465" s="2"/>
      <c r="D465" s="2"/>
      <c r="E465" s="2"/>
      <c r="F465" s="2"/>
      <c r="G465" s="2"/>
      <c r="H465" s="2"/>
      <c r="J465" s="2"/>
      <c r="K465" s="88"/>
      <c r="L465" s="87"/>
      <c r="N465" s="2"/>
      <c r="O465" s="3"/>
    </row>
    <row r="468" spans="1:15" s="9" customFormat="1" x14ac:dyDescent="0.15">
      <c r="A468" s="54">
        <f>MATCH("Total",$A$1:$A$467,0)-33</f>
        <v>-21</v>
      </c>
      <c r="C468" s="2"/>
      <c r="D468" s="2"/>
      <c r="E468" s="2"/>
      <c r="F468" s="2"/>
      <c r="G468" s="2"/>
      <c r="H468" s="2"/>
      <c r="J468" s="2"/>
      <c r="K468" s="88"/>
      <c r="L468" s="87"/>
      <c r="N468" s="2"/>
      <c r="O468" s="3"/>
    </row>
  </sheetData>
  <mergeCells count="11">
    <mergeCell ref="D8:E8"/>
    <mergeCell ref="F8:H8"/>
    <mergeCell ref="A1:C6"/>
    <mergeCell ref="D1:J3"/>
    <mergeCell ref="L1:M1"/>
    <mergeCell ref="L2:M2"/>
    <mergeCell ref="L3:M3"/>
    <mergeCell ref="D4:J6"/>
    <mergeCell ref="L4:M4"/>
    <mergeCell ref="L5:M5"/>
    <mergeCell ref="L6:M6"/>
  </mergeCells>
  <conditionalFormatting sqref="M10">
    <cfRule type="cellIs" dxfId="0" priority="1" operator="greaterThan">
      <formula>25</formula>
    </cfRule>
  </conditionalFormatting>
  <pageMargins left="0.55118110236220474" right="0.23622047244094491" top="0.78740157480314965" bottom="0.70866141732283472" header="0.51181102362204722" footer="0.51181102362204722"/>
  <pageSetup paperSize="8" scale="74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ELECTRICAL LOAD SUMMARY</vt:lpstr>
      <vt:lpstr>'ELECTRICAL LOAD SUMMARY'!Print_Area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devan.rehunathan@outlook.com</dc:creator>
  <cp:lastModifiedBy>devan.rehunathan@outlook.com</cp:lastModifiedBy>
  <dcterms:created xsi:type="dcterms:W3CDTF">2020-10-13T03:10:20Z</dcterms:created>
  <dcterms:modified xsi:type="dcterms:W3CDTF">2020-10-14T14:57:19Z</dcterms:modified>
</cp:coreProperties>
</file>