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src/templates/"/>
    </mc:Choice>
  </mc:AlternateContent>
  <xr:revisionPtr revIDLastSave="0" documentId="13_ncr:1_{AA099236-64A9-264A-844F-628A89B97AA8}" xr6:coauthVersionLast="45" xr6:coauthVersionMax="45" xr10:uidLastSave="{00000000-0000-0000-0000-000000000000}"/>
  <bookViews>
    <workbookView xWindow="10540" yWindow="4020" windowWidth="27240" windowHeight="16440" xr2:uid="{4D3DF6C7-46A6-FD4B-BEF8-882170146E27}"/>
  </bookViews>
  <sheets>
    <sheet name="ELECTRICAL LOAD SUMMARY" sheetId="1" r:id="rId1"/>
  </sheets>
  <externalReferences>
    <externalReference r:id="rId2"/>
    <externalReference r:id="rId3"/>
    <externalReference r:id="rId4"/>
  </externalReferences>
  <definedNames>
    <definedName name="Alum_Data" localSheetId="0">#REF!</definedName>
    <definedName name="Alum_Data">#REF!</definedName>
    <definedName name="APPROVED_BY">[1]Info!$C$9</definedName>
    <definedName name="Breaker_Rated_Current" localSheetId="0">#REF!</definedName>
    <definedName name="Breaker_Rated_Current">#REF!</definedName>
    <definedName name="Breaker_Tripping_Current" localSheetId="0">#REF!</definedName>
    <definedName name="Breaker_Tripping_Current">#REF!</definedName>
    <definedName name="Breaker_Type" localSheetId="0">#REF!</definedName>
    <definedName name="Breaker_Type">#REF!</definedName>
    <definedName name="Cable_Data" localSheetId="0">#REF!</definedName>
    <definedName name="Cable_Data">#REF!</definedName>
    <definedName name="Cable_Data_HV" localSheetId="0">#REF!</definedName>
    <definedName name="Cable_Data_HV">#REF!</definedName>
    <definedName name="Cable_Size" localSheetId="0">#REF!</definedName>
    <definedName name="Cable_Size">#REF!</definedName>
    <definedName name="Cable_Size__HV" localSheetId="0">#REF!</definedName>
    <definedName name="Cable_Size__HV">#REF!</definedName>
    <definedName name="Cable_Size_HV" localSheetId="0">#REF!</definedName>
    <definedName name="Cable_Size_HV">#REF!</definedName>
    <definedName name="Cable_Size_LV" localSheetId="0">#REF!</definedName>
    <definedName name="Cable_Size_LV">#REF!</definedName>
    <definedName name="Cable_Type" localSheetId="0">#REF!</definedName>
    <definedName name="Cable_Type">#REF!</definedName>
    <definedName name="Cable_Type_Code" localSheetId="0">#REF!</definedName>
    <definedName name="Cable_Type_Code">#REF!</definedName>
    <definedName name="Cable_Voltage" localSheetId="0">#REF!</definedName>
    <definedName name="Cable_Voltage">#REF!</definedName>
    <definedName name="CB" localSheetId="0">#REF!</definedName>
    <definedName name="CB">#REF!</definedName>
    <definedName name="CB_Fuse" localSheetId="0">#REF!</definedName>
    <definedName name="CB_Fuse">#REF!</definedName>
    <definedName name="CB_Type" localSheetId="0">#REF!</definedName>
    <definedName name="CB_Type">#REF!</definedName>
    <definedName name="Circuits" localSheetId="0">#REF!</definedName>
    <definedName name="Circuits">#REF!</definedName>
    <definedName name="Cond_type" localSheetId="0">#REF!</definedName>
    <definedName name="Cond_type">#REF!</definedName>
    <definedName name="Conductor" localSheetId="0">#REF!</definedName>
    <definedName name="Conductor">#REF!</definedName>
    <definedName name="Conductor_Resistivity" localSheetId="0">#REF!</definedName>
    <definedName name="Conductor_Resistivity">#REF!</definedName>
    <definedName name="Data">#REF!</definedName>
    <definedName name="DATE_APPR">[1]Info!$C$10</definedName>
    <definedName name="DATE_PREP">[1]Info!$C$8</definedName>
    <definedName name="depth" localSheetId="0">#REF!</definedName>
    <definedName name="depth">#REF!</definedName>
    <definedName name="Depth_Derating" localSheetId="0">#REF!</definedName>
    <definedName name="Depth_Derating">#REF!</definedName>
    <definedName name="Drive_Sizes" localSheetId="0">#REF!</definedName>
    <definedName name="Drive_Sizes">#REF!</definedName>
    <definedName name="FDR_Rating" localSheetId="0">#REF!</definedName>
    <definedName name="FDR_Rating">#REF!</definedName>
    <definedName name="Fuse_Type" localSheetId="0">#REF!</definedName>
    <definedName name="Fuse_Type">#REF!</definedName>
    <definedName name="gG_Fuse_Gates" localSheetId="0">#REF!</definedName>
    <definedName name="gG_Fuse_Gates">#REF!</definedName>
    <definedName name="gG_Fuse_Rated_Current" localSheetId="0">#REF!</definedName>
    <definedName name="gG_Fuse_Rated_Current">#REF!</definedName>
    <definedName name="Harmonic_Level" localSheetId="0">#REF!</definedName>
    <definedName name="Harmonic_Level">#REF!</definedName>
    <definedName name="Harmonic_Reduction" localSheetId="0">#REF!</definedName>
    <definedName name="Harmonic_Reduction">#REF!</definedName>
    <definedName name="HV_Cond" localSheetId="0">#REF!</definedName>
    <definedName name="HV_Cond">#REF!</definedName>
    <definedName name="HV_Sizes" localSheetId="0">#REF!</definedName>
    <definedName name="HV_Sizes">#REF!</definedName>
    <definedName name="Install_Types" localSheetId="0">#REF!</definedName>
    <definedName name="Install_Types">#REF!</definedName>
    <definedName name="Installation" localSheetId="0">#REF!</definedName>
    <definedName name="Installation">#REF!</definedName>
    <definedName name="Installation_Derating" localSheetId="0">#REF!</definedName>
    <definedName name="Installation_Derating">#REF!</definedName>
    <definedName name="K_Factor" localSheetId="0">#REF!</definedName>
    <definedName name="K_Factor">#REF!</definedName>
    <definedName name="Load_Type" localSheetId="0">#REF!</definedName>
    <definedName name="Load_Type">#REF!</definedName>
    <definedName name="MechEquipIdent">'[2]Equip Designations &amp; Spec''s'!$A$4:$A$78</definedName>
    <definedName name="Min_Earth_Size" localSheetId="0">#REF!</definedName>
    <definedName name="Min_Earth_Size">#REF!</definedName>
    <definedName name="Motor_11000V" localSheetId="0">#REF!</definedName>
    <definedName name="Motor_11000V">#REF!</definedName>
    <definedName name="Motor_3300V" localSheetId="0">#REF!</definedName>
    <definedName name="Motor_3300V">#REF!</definedName>
    <definedName name="Motor_415V" localSheetId="0">#REF!</definedName>
    <definedName name="Motor_415V">#REF!</definedName>
    <definedName name="Motor_6600V" localSheetId="0">#REF!</definedName>
    <definedName name="Motor_6600V">#REF!</definedName>
    <definedName name="Motor_690V" localSheetId="0">#REF!</definedName>
    <definedName name="Motor_690V">#REF!</definedName>
    <definedName name="Motor_kW" localSheetId="0">#REF!</definedName>
    <definedName name="Motor_kW">#REF!</definedName>
    <definedName name="Motor_Start" localSheetId="0">#REF!</definedName>
    <definedName name="Motor_Start">#REF!</definedName>
    <definedName name="N_A" localSheetId="0">#REF!</definedName>
    <definedName name="N_A">#REF!</definedName>
    <definedName name="Plant_Areas">'[3]Plant Areas'!$A$3:$A$50</definedName>
    <definedName name="PREPARED_BY">[1]Info!$C$7</definedName>
    <definedName name="_xlnm.Print_Area" localSheetId="0">'ELECTRICAL LOAD SUMMARY'!$A$1:$M$59</definedName>
    <definedName name="PROY_CODE">[1]Info!$C$5</definedName>
    <definedName name="PROY_NAME">[1]Info!$C$4</definedName>
    <definedName name="REV">[1]Info!$C$6</definedName>
    <definedName name="Single_Multi_Core" localSheetId="0">#REF!</definedName>
    <definedName name="Single_Multi_Core">#REF!</definedName>
    <definedName name="Soil_Resistivity" localSheetId="0">#REF!</definedName>
    <definedName name="Soil_Resistivity">#REF!</definedName>
    <definedName name="Soil_Temp" localSheetId="0">#REF!</definedName>
    <definedName name="Soil_Temp">#REF!</definedName>
    <definedName name="Soil_Thermal_Res_Factor" localSheetId="0">#REF!</definedName>
    <definedName name="Soil_Thermal_Res_Factor">#REF!</definedName>
    <definedName name="SoilCond" localSheetId="0">#REF!</definedName>
    <definedName name="SoilCond">#REF!</definedName>
    <definedName name="Spacing_Conduit" localSheetId="0">#REF!</definedName>
    <definedName name="Spacing_Conduit">#REF!</definedName>
    <definedName name="Spacing_Direct" localSheetId="0">#REF!</definedName>
    <definedName name="Spacing_Direct">#REF!</definedName>
    <definedName name="Spacing_Ladder" localSheetId="0">#REF!</definedName>
    <definedName name="Spacing_Ladder">#REF!</definedName>
    <definedName name="Table" localSheetId="0">#REF!</definedName>
    <definedName name="Table">#REF!</definedName>
    <definedName name="TECO_11kV_DATA" localSheetId="0">#REF!</definedName>
    <definedName name="TECO_11kV_DATA">#REF!</definedName>
    <definedName name="TECO_3.3kV_DATA" localSheetId="0">#REF!</definedName>
    <definedName name="TECO_3.3kV_DATA">#REF!</definedName>
    <definedName name="TECO_415V_DATA" localSheetId="0">#REF!</definedName>
    <definedName name="TECO_415V_DATA">#REF!</definedName>
    <definedName name="TECO_6.6kV_DATA" localSheetId="0">#REF!</definedName>
    <definedName name="TECO_6.6kV_DATA">#REF!</definedName>
    <definedName name="TECO_690V_DATA" localSheetId="0">#REF!</definedName>
    <definedName name="TECO_690V_DATA">#REF!</definedName>
    <definedName name="Temperature" localSheetId="0">#REF!</definedName>
    <definedName name="Temperature">#REF!</definedName>
    <definedName name="Temperature_Derating" localSheetId="0">#REF!</definedName>
    <definedName name="Temperature_Derating">#REF!</definedName>
    <definedName name="TNF_Drive" localSheetId="0">#REF!</definedName>
    <definedName name="TNF_Drive">#REF!</definedName>
    <definedName name="TNF_Sizes" localSheetId="0">#REF!</definedName>
    <definedName name="TNF_Sizes">#REF!</definedName>
    <definedName name="TX_kVA" localSheetId="0">#REF!</definedName>
    <definedName name="TX_kVA">#REF!</definedName>
    <definedName name="Voltage" localSheetId="0">#REF!</definedName>
    <definedName name="Voltage">#REF!</definedName>
    <definedName name="Yes_No" localSheetId="0">#REF!</definedName>
    <definedName name="Yes_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8" i="1" l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1" i="1"/>
  <c r="A480" i="1"/>
  <c r="A479" i="1"/>
  <c r="A478" i="1"/>
  <c r="A477" i="1"/>
  <c r="A475" i="1"/>
  <c r="A474" i="1"/>
  <c r="A471" i="1"/>
  <c r="B16" i="1"/>
  <c r="B17" i="1" s="1"/>
  <c r="H54" i="1" l="1"/>
  <c r="H50" i="1"/>
  <c r="H46" i="1"/>
  <c r="H42" i="1"/>
  <c r="H38" i="1"/>
  <c r="H34" i="1"/>
  <c r="H30" i="1"/>
  <c r="H26" i="1"/>
  <c r="H44" i="1"/>
  <c r="H28" i="1"/>
  <c r="H35" i="1"/>
  <c r="H41" i="1"/>
  <c r="H37" i="1"/>
  <c r="H29" i="1"/>
  <c r="H25" i="1"/>
  <c r="H36" i="1"/>
  <c r="H47" i="1"/>
  <c r="H33" i="1"/>
  <c r="H52" i="1"/>
  <c r="H40" i="1"/>
  <c r="H32" i="1"/>
  <c r="H53" i="1"/>
  <c r="H49" i="1"/>
  <c r="H45" i="1"/>
  <c r="H48" i="1"/>
  <c r="H43" i="1"/>
  <c r="H27" i="1"/>
  <c r="H51" i="1"/>
  <c r="H31" i="1"/>
  <c r="H39" i="1"/>
  <c r="H55" i="1" l="1"/>
</calcChain>
</file>

<file path=xl/sharedStrings.xml><?xml version="1.0" encoding="utf-8"?>
<sst xmlns="http://schemas.openxmlformats.org/spreadsheetml/2006/main" count="47" uniqueCount="40">
  <si>
    <t>Project:</t>
  </si>
  <si>
    <t>Revision:</t>
  </si>
  <si>
    <t>Prepared by:</t>
  </si>
  <si>
    <t>Date prepared:</t>
  </si>
  <si>
    <t>Approved by:</t>
  </si>
  <si>
    <t>Date approved:</t>
  </si>
  <si>
    <t>MCC</t>
  </si>
  <si>
    <t>CONNECTED       LOAD</t>
  </si>
  <si>
    <t xml:space="preserve"> MAXIMUM                                                                    DEMAND</t>
  </si>
  <si>
    <t>AVE   LOAD</t>
  </si>
  <si>
    <t>Contigency Factor</t>
  </si>
  <si>
    <t>Total (Actual + Contigency)</t>
  </si>
  <si>
    <t>TX SIZE</t>
  </si>
  <si>
    <t>% SPARE (TX)</t>
  </si>
  <si>
    <t>No</t>
  </si>
  <si>
    <t>VOLTS</t>
  </si>
  <si>
    <t>DESCRIPTION</t>
  </si>
  <si>
    <t>kW</t>
  </si>
  <si>
    <t>kVA</t>
  </si>
  <si>
    <t xml:space="preserve">   kVAR</t>
  </si>
  <si>
    <t>KVA</t>
  </si>
  <si>
    <t>Network Losses</t>
  </si>
  <si>
    <t>Total</t>
  </si>
  <si>
    <t>Notes</t>
  </si>
  <si>
    <t>Power factor for VSDs taken to be 0.9.</t>
  </si>
  <si>
    <t>Network losses taken to be 2% of maximum demand, i.e. VSD Loads, heating, I²R losses.</t>
  </si>
  <si>
    <t>Contingency factor is based off growth due to Client's MEL procurement status.</t>
  </si>
  <si>
    <t>Design standards reuirements for mandatory spare capacity 25%</t>
  </si>
  <si>
    <t xml:space="preserve">Tranformer BoQ &amp; Costing Estimate </t>
  </si>
  <si>
    <t>Transformers required:</t>
  </si>
  <si>
    <t>Qty</t>
  </si>
  <si>
    <t>Each Tx Cost</t>
  </si>
  <si>
    <t xml:space="preserve">Total Cost </t>
  </si>
  <si>
    <t>Rating</t>
  </si>
  <si>
    <t>Primary</t>
  </si>
  <si>
    <t>Sec</t>
  </si>
  <si>
    <t>500kVA</t>
  </si>
  <si>
    <t>.</t>
  </si>
  <si>
    <t xml:space="preserve">TOTAL  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</si>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</sst>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&quot;$&quot;#,##0_);\(&quot;$&quot;#,##0\)"/>
    <numFmt numFmtId="166" formatCode="0&quot;V&quot;"/>
    <numFmt numFmtId="167" formatCode="#,##0.0_);\(#,##0.0\)"/>
    <numFmt numFmtId="168" formatCode="0&quot;kVA&quot;"/>
    <numFmt numFmtId="169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16316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22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9"/>
      </patternFill>
    </fill>
    <fill>
      <patternFill patternType="solid">
        <fgColor rgb="FF163168"/>
        <bgColor indexed="22"/>
      </patternFill>
    </fill>
    <fill>
      <patternFill patternType="solid">
        <fgColor rgb="FF1E579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</cellStyleXfs>
  <cellXfs count="190">
    <xf numFmtId="0" fontId="0" fillId="0" borderId="0" xfId="0"/>
    <xf numFmtId="0" fontId="3" fillId="2" borderId="4" xfId="3" applyFont="1" applyFill="1" applyBorder="1" applyAlignment="1">
      <alignment horizontal="left" vertical="top" wrapText="1" indent="1"/>
    </xf>
    <xf numFmtId="0" fontId="4" fillId="0" borderId="6" xfId="4" applyBorder="1"/>
    <xf numFmtId="0" fontId="4" fillId="0" borderId="0" xfId="4"/>
    <xf numFmtId="2" fontId="4" fillId="0" borderId="0" xfId="4" applyNumberFormat="1"/>
    <xf numFmtId="0" fontId="3" fillId="2" borderId="9" xfId="3" applyFont="1" applyFill="1" applyBorder="1" applyAlignment="1">
      <alignment horizontal="left" vertical="top" wrapText="1" indent="1"/>
    </xf>
    <xf numFmtId="0" fontId="4" fillId="0" borderId="13" xfId="4" applyBorder="1"/>
    <xf numFmtId="9" fontId="4" fillId="0" borderId="0" xfId="2" applyFont="1"/>
    <xf numFmtId="0" fontId="3" fillId="2" borderId="18" xfId="3" applyFont="1" applyFill="1" applyBorder="1" applyAlignment="1">
      <alignment horizontal="left" vertical="top" wrapText="1" indent="1"/>
    </xf>
    <xf numFmtId="0" fontId="6" fillId="0" borderId="7" xfId="4" applyFont="1" applyBorder="1"/>
    <xf numFmtId="0" fontId="4" fillId="0" borderId="15" xfId="4" applyBorder="1" applyAlignment="1">
      <alignment horizontal="center"/>
    </xf>
    <xf numFmtId="0" fontId="4" fillId="0" borderId="0" xfId="4" applyAlignment="1">
      <alignment horizontal="center"/>
    </xf>
    <xf numFmtId="0" fontId="4" fillId="0" borderId="15" xfId="4" applyBorder="1"/>
    <xf numFmtId="4" fontId="4" fillId="0" borderId="15" xfId="4" applyNumberFormat="1" applyBorder="1"/>
    <xf numFmtId="4" fontId="4" fillId="0" borderId="16" xfId="4" applyNumberFormat="1" applyBorder="1"/>
    <xf numFmtId="0" fontId="7" fillId="4" borderId="21" xfId="4" applyFont="1" applyFill="1" applyBorder="1" applyAlignment="1">
      <alignment horizontal="center"/>
    </xf>
    <xf numFmtId="0" fontId="7" fillId="4" borderId="22" xfId="4" applyFont="1" applyFill="1" applyBorder="1" applyAlignment="1">
      <alignment horizontal="center"/>
    </xf>
    <xf numFmtId="0" fontId="7" fillId="4" borderId="22" xfId="4" applyFont="1" applyFill="1" applyBorder="1" applyAlignment="1">
      <alignment horizontal="right"/>
    </xf>
    <xf numFmtId="164" fontId="7" fillId="5" borderId="22" xfId="4" applyNumberFormat="1" applyFont="1" applyFill="1" applyBorder="1" applyAlignment="1">
      <alignment horizontal="center" wrapText="1"/>
    </xf>
    <xf numFmtId="2" fontId="7" fillId="5" borderId="22" xfId="4" applyNumberFormat="1" applyFont="1" applyFill="1" applyBorder="1" applyAlignment="1">
      <alignment horizontal="center" wrapText="1"/>
    </xf>
    <xf numFmtId="0" fontId="7" fillId="5" borderId="22" xfId="4" applyFont="1" applyFill="1" applyBorder="1" applyAlignment="1">
      <alignment horizontal="center" wrapText="1"/>
    </xf>
    <xf numFmtId="9" fontId="7" fillId="5" borderId="23" xfId="2" applyFont="1" applyFill="1" applyBorder="1" applyAlignment="1">
      <alignment horizontal="center" wrapText="1"/>
    </xf>
    <xf numFmtId="37" fontId="8" fillId="0" borderId="0" xfId="4" applyNumberFormat="1" applyFont="1" applyAlignment="1">
      <alignment horizontal="center" wrapText="1"/>
    </xf>
    <xf numFmtId="165" fontId="7" fillId="6" borderId="1" xfId="4" applyNumberFormat="1" applyFont="1" applyFill="1" applyBorder="1" applyAlignment="1">
      <alignment horizontal="center"/>
    </xf>
    <xf numFmtId="165" fontId="7" fillId="6" borderId="24" xfId="4" applyNumberFormat="1" applyFont="1" applyFill="1" applyBorder="1" applyAlignment="1">
      <alignment horizontal="center"/>
    </xf>
    <xf numFmtId="165" fontId="7" fillId="6" borderId="25" xfId="4" applyNumberFormat="1" applyFont="1" applyFill="1" applyBorder="1" applyAlignment="1">
      <alignment horizontal="center"/>
    </xf>
    <xf numFmtId="37" fontId="7" fillId="6" borderId="25" xfId="4" applyNumberFormat="1" applyFont="1" applyFill="1" applyBorder="1" applyAlignment="1">
      <alignment horizontal="center"/>
    </xf>
    <xf numFmtId="164" fontId="7" fillId="6" borderId="25" xfId="4" applyNumberFormat="1" applyFont="1" applyFill="1" applyBorder="1" applyAlignment="1">
      <alignment horizontal="center"/>
    </xf>
    <xf numFmtId="2" fontId="7" fillId="3" borderId="25" xfId="4" applyNumberFormat="1" applyFont="1" applyFill="1" applyBorder="1" applyAlignment="1">
      <alignment horizontal="center"/>
    </xf>
    <xf numFmtId="0" fontId="7" fillId="3" borderId="25" xfId="4" applyFont="1" applyFill="1" applyBorder="1" applyAlignment="1">
      <alignment horizontal="center"/>
    </xf>
    <xf numFmtId="9" fontId="7" fillId="3" borderId="26" xfId="2" applyFont="1" applyFill="1" applyBorder="1" applyAlignment="1">
      <alignment horizontal="center"/>
    </xf>
    <xf numFmtId="37" fontId="8" fillId="0" borderId="0" xfId="4" applyNumberFormat="1" applyFont="1" applyAlignment="1">
      <alignment horizontal="center"/>
    </xf>
    <xf numFmtId="0" fontId="4" fillId="0" borderId="29" xfId="4" applyBorder="1" applyAlignment="1">
      <alignment horizontal="center"/>
    </xf>
    <xf numFmtId="37" fontId="4" fillId="0" borderId="29" xfId="4" applyNumberFormat="1" applyBorder="1" applyAlignment="1">
      <alignment horizontal="center"/>
    </xf>
    <xf numFmtId="164" fontId="4" fillId="0" borderId="29" xfId="4" applyNumberFormat="1" applyBorder="1" applyAlignment="1">
      <alignment horizontal="center"/>
    </xf>
    <xf numFmtId="2" fontId="9" fillId="0" borderId="29" xfId="4" applyNumberFormat="1" applyFont="1" applyBorder="1" applyAlignment="1">
      <alignment horizontal="center"/>
    </xf>
    <xf numFmtId="0" fontId="9" fillId="0" borderId="29" xfId="4" applyFont="1" applyBorder="1" applyAlignment="1">
      <alignment horizontal="center"/>
    </xf>
    <xf numFmtId="9" fontId="9" fillId="0" borderId="30" xfId="2" applyFont="1" applyBorder="1" applyAlignment="1">
      <alignment horizontal="center"/>
    </xf>
    <xf numFmtId="165" fontId="9" fillId="0" borderId="0" xfId="4" applyNumberFormat="1" applyFont="1" applyAlignment="1">
      <alignment horizontal="center"/>
    </xf>
    <xf numFmtId="165" fontId="8" fillId="0" borderId="0" xfId="4" applyNumberFormat="1" applyFont="1" applyAlignment="1">
      <alignment horizontal="center"/>
    </xf>
    <xf numFmtId="0" fontId="6" fillId="0" borderId="9" xfId="4" quotePrefix="1" applyFont="1" applyBorder="1" applyAlignment="1">
      <alignment horizontal="center"/>
    </xf>
    <xf numFmtId="166" fontId="4" fillId="0" borderId="29" xfId="4" applyNumberForma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1" xfId="4" quotePrefix="1" applyFont="1" applyBorder="1" applyAlignment="1">
      <alignment horizontal="center"/>
    </xf>
    <xf numFmtId="0" fontId="0" fillId="0" borderId="19" xfId="0" applyBorder="1"/>
    <xf numFmtId="0" fontId="10" fillId="0" borderId="32" xfId="0" applyFont="1" applyBorder="1"/>
    <xf numFmtId="0" fontId="4" fillId="0" borderId="32" xfId="4" applyBorder="1"/>
    <xf numFmtId="37" fontId="4" fillId="0" borderId="32" xfId="4" applyNumberFormat="1" applyBorder="1" applyAlignment="1">
      <alignment horizontal="center"/>
    </xf>
    <xf numFmtId="4" fontId="4" fillId="0" borderId="32" xfId="4" applyNumberFormat="1" applyBorder="1" applyAlignment="1">
      <alignment horizontal="center"/>
    </xf>
    <xf numFmtId="164" fontId="4" fillId="0" borderId="32" xfId="4" applyNumberFormat="1" applyBorder="1"/>
    <xf numFmtId="0" fontId="4" fillId="0" borderId="33" xfId="4" applyBorder="1"/>
    <xf numFmtId="0" fontId="6" fillId="0" borderId="21" xfId="4" applyFont="1" applyBorder="1" applyAlignment="1">
      <alignment horizontal="center"/>
    </xf>
    <xf numFmtId="0" fontId="0" fillId="0" borderId="34" xfId="0" applyBorder="1"/>
    <xf numFmtId="0" fontId="6" fillId="0" borderId="22" xfId="4" applyFont="1" applyBorder="1"/>
    <xf numFmtId="37" fontId="6" fillId="0" borderId="22" xfId="4" applyNumberFormat="1" applyFont="1" applyBorder="1" applyAlignment="1">
      <alignment horizontal="center"/>
    </xf>
    <xf numFmtId="164" fontId="6" fillId="0" borderId="22" xfId="4" applyNumberFormat="1" applyFont="1" applyBorder="1"/>
    <xf numFmtId="0" fontId="6" fillId="0" borderId="23" xfId="4" applyFont="1" applyBorder="1"/>
    <xf numFmtId="0" fontId="6" fillId="0" borderId="0" xfId="4" applyFont="1"/>
    <xf numFmtId="2" fontId="6" fillId="0" borderId="0" xfId="4" applyNumberFormat="1" applyFont="1"/>
    <xf numFmtId="0" fontId="6" fillId="0" borderId="36" xfId="4" applyFont="1" applyBorder="1" applyAlignment="1">
      <alignment horizontal="center"/>
    </xf>
    <xf numFmtId="0" fontId="6" fillId="0" borderId="13" xfId="4" applyFont="1" applyBorder="1"/>
    <xf numFmtId="37" fontId="6" fillId="0" borderId="13" xfId="4" applyNumberFormat="1" applyFont="1" applyBorder="1"/>
    <xf numFmtId="37" fontId="6" fillId="0" borderId="6" xfId="4" applyNumberFormat="1" applyFont="1" applyBorder="1"/>
    <xf numFmtId="164" fontId="6" fillId="0" borderId="13" xfId="4" applyNumberFormat="1" applyFont="1" applyBorder="1"/>
    <xf numFmtId="0" fontId="6" fillId="0" borderId="37" xfId="4" applyFont="1" applyBorder="1"/>
    <xf numFmtId="0" fontId="6" fillId="0" borderId="38" xfId="4" applyFont="1" applyBorder="1" applyAlignment="1">
      <alignment horizontal="center"/>
    </xf>
    <xf numFmtId="0" fontId="6" fillId="0" borderId="29" xfId="4" applyFont="1" applyBorder="1" applyAlignment="1">
      <alignment horizontal="center"/>
    </xf>
    <xf numFmtId="0" fontId="4" fillId="0" borderId="29" xfId="4" quotePrefix="1" applyBorder="1" applyAlignment="1">
      <alignment horizontal="left" vertical="center"/>
    </xf>
    <xf numFmtId="0" fontId="4" fillId="0" borderId="39" xfId="4" quotePrefix="1" applyBorder="1" applyAlignment="1">
      <alignment horizontal="left" vertical="center"/>
    </xf>
    <xf numFmtId="0" fontId="4" fillId="0" borderId="10" xfId="4" quotePrefix="1" applyBorder="1" applyAlignment="1">
      <alignment horizontal="left" vertical="center"/>
    </xf>
    <xf numFmtId="0" fontId="4" fillId="0" borderId="12" xfId="4" quotePrefix="1" applyBorder="1" applyAlignment="1">
      <alignment horizontal="left" vertical="center"/>
    </xf>
    <xf numFmtId="164" fontId="4" fillId="0" borderId="40" xfId="4" applyNumberFormat="1" applyBorder="1"/>
    <xf numFmtId="0" fontId="4" fillId="0" borderId="30" xfId="4" applyBorder="1" applyAlignment="1">
      <alignment horizontal="center"/>
    </xf>
    <xf numFmtId="0" fontId="6" fillId="0" borderId="9" xfId="4" applyFont="1" applyBorder="1" applyAlignment="1">
      <alignment horizontal="center"/>
    </xf>
    <xf numFmtId="0" fontId="4" fillId="0" borderId="13" xfId="4" applyBorder="1" applyAlignment="1">
      <alignment horizontal="center"/>
    </xf>
    <xf numFmtId="0" fontId="4" fillId="0" borderId="10" xfId="4" applyBorder="1" applyAlignment="1">
      <alignment horizontal="left" vertical="center"/>
    </xf>
    <xf numFmtId="0" fontId="4" fillId="0" borderId="39" xfId="4" applyBorder="1" applyAlignment="1">
      <alignment horizontal="left" vertical="center"/>
    </xf>
    <xf numFmtId="0" fontId="4" fillId="0" borderId="29" xfId="4" applyBorder="1" applyAlignment="1">
      <alignment horizontal="left" vertical="center"/>
    </xf>
    <xf numFmtId="0" fontId="4" fillId="0" borderId="10" xfId="4" applyBorder="1" applyAlignment="1">
      <alignment horizontal="left"/>
    </xf>
    <xf numFmtId="0" fontId="6" fillId="0" borderId="39" xfId="4" applyFont="1" applyBorder="1" applyAlignment="1">
      <alignment horizontal="left"/>
    </xf>
    <xf numFmtId="0" fontId="6" fillId="0" borderId="29" xfId="4" applyFont="1" applyBorder="1" applyAlignment="1">
      <alignment horizontal="left"/>
    </xf>
    <xf numFmtId="0" fontId="6" fillId="0" borderId="13" xfId="4" applyFont="1" applyBorder="1" applyAlignment="1">
      <alignment horizontal="left"/>
    </xf>
    <xf numFmtId="0" fontId="6" fillId="0" borderId="18" xfId="4" applyFont="1" applyBorder="1" applyAlignment="1">
      <alignment horizontal="center"/>
    </xf>
    <xf numFmtId="0" fontId="6" fillId="0" borderId="32" xfId="4" applyFont="1" applyBorder="1" applyAlignment="1">
      <alignment horizontal="center"/>
    </xf>
    <xf numFmtId="0" fontId="4" fillId="0" borderId="19" xfId="4" applyBorder="1" applyAlignment="1">
      <alignment horizontal="left"/>
    </xf>
    <xf numFmtId="0" fontId="4" fillId="0" borderId="32" xfId="4" applyBorder="1" applyAlignment="1">
      <alignment horizontal="left"/>
    </xf>
    <xf numFmtId="0" fontId="4" fillId="0" borderId="41" xfId="4" applyBorder="1" applyAlignment="1">
      <alignment horizontal="left"/>
    </xf>
    <xf numFmtId="0" fontId="4" fillId="0" borderId="20" xfId="4" applyBorder="1" applyAlignment="1">
      <alignment horizontal="left"/>
    </xf>
    <xf numFmtId="0" fontId="6" fillId="0" borderId="13" xfId="4" applyFont="1" applyBorder="1" applyAlignment="1">
      <alignment horizontal="center"/>
    </xf>
    <xf numFmtId="0" fontId="6" fillId="0" borderId="42" xfId="4" applyFont="1" applyBorder="1" applyAlignment="1">
      <alignment horizontal="center"/>
    </xf>
    <xf numFmtId="37" fontId="6" fillId="0" borderId="29" xfId="4" applyNumberFormat="1" applyFont="1" applyBorder="1"/>
    <xf numFmtId="0" fontId="6" fillId="0" borderId="36" xfId="4" applyFont="1" applyBorder="1"/>
    <xf numFmtId="0" fontId="4" fillId="0" borderId="6" xfId="4" applyBorder="1" applyAlignment="1">
      <alignment horizontal="center"/>
    </xf>
    <xf numFmtId="0" fontId="6" fillId="0" borderId="9" xfId="4" applyFont="1" applyBorder="1"/>
    <xf numFmtId="0" fontId="4" fillId="0" borderId="29" xfId="4" applyBorder="1" applyAlignment="1">
      <alignment horizontal="center" vertical="top" wrapText="1"/>
    </xf>
    <xf numFmtId="0" fontId="6" fillId="0" borderId="29" xfId="4" applyFont="1" applyBorder="1" applyAlignment="1">
      <alignment vertical="top" wrapText="1"/>
    </xf>
    <xf numFmtId="0" fontId="6" fillId="7" borderId="21" xfId="4" applyFont="1" applyFill="1" applyBorder="1" applyAlignment="1">
      <alignment horizontal="left" vertical="top"/>
    </xf>
    <xf numFmtId="0" fontId="4" fillId="7" borderId="22" xfId="4" applyFill="1" applyBorder="1" applyAlignment="1">
      <alignment vertical="top" wrapText="1"/>
    </xf>
    <xf numFmtId="0" fontId="4" fillId="7" borderId="22" xfId="4" applyFill="1" applyBorder="1" applyAlignment="1">
      <alignment horizontal="center" vertical="top" wrapText="1"/>
    </xf>
    <xf numFmtId="4" fontId="6" fillId="7" borderId="22" xfId="4" applyNumberFormat="1" applyFont="1" applyFill="1" applyBorder="1" applyAlignment="1">
      <alignment horizontal="center" vertical="top" wrapText="1"/>
    </xf>
    <xf numFmtId="2" fontId="6" fillId="8" borderId="22" xfId="4" applyNumberFormat="1" applyFont="1" applyFill="1" applyBorder="1" applyAlignment="1">
      <alignment horizontal="center" vertical="top" wrapText="1"/>
    </xf>
    <xf numFmtId="0" fontId="6" fillId="8" borderId="35" xfId="4" applyFont="1" applyFill="1" applyBorder="1" applyAlignment="1">
      <alignment horizontal="center"/>
    </xf>
    <xf numFmtId="0" fontId="4" fillId="0" borderId="0" xfId="4" applyAlignment="1">
      <alignment vertical="top" wrapText="1"/>
    </xf>
    <xf numFmtId="2" fontId="4" fillId="0" borderId="0" xfId="4" applyNumberFormat="1" applyAlignment="1">
      <alignment vertical="top" wrapText="1"/>
    </xf>
    <xf numFmtId="167" fontId="4" fillId="0" borderId="0" xfId="4" applyNumberFormat="1" applyAlignment="1">
      <alignment vertical="top" wrapText="1"/>
    </xf>
    <xf numFmtId="0" fontId="6" fillId="0" borderId="29" xfId="4" applyFont="1" applyBorder="1"/>
    <xf numFmtId="0" fontId="6" fillId="7" borderId="31" xfId="4" applyFont="1" applyFill="1" applyBorder="1" applyAlignment="1">
      <alignment horizontal="center" vertical="center"/>
    </xf>
    <xf numFmtId="0" fontId="6" fillId="7" borderId="43" xfId="4" applyFont="1" applyFill="1" applyBorder="1" applyAlignment="1">
      <alignment horizontal="center" vertical="center"/>
    </xf>
    <xf numFmtId="0" fontId="4" fillId="7" borderId="43" xfId="4" applyFill="1" applyBorder="1" applyAlignment="1">
      <alignment horizontal="center"/>
    </xf>
    <xf numFmtId="4" fontId="6" fillId="7" borderId="43" xfId="4" applyNumberFormat="1" applyFont="1" applyFill="1" applyBorder="1" applyAlignment="1">
      <alignment horizontal="center"/>
    </xf>
    <xf numFmtId="2" fontId="6" fillId="8" borderId="43" xfId="4" applyNumberFormat="1" applyFont="1" applyFill="1" applyBorder="1" applyAlignment="1">
      <alignment horizontal="center"/>
    </xf>
    <xf numFmtId="0" fontId="4" fillId="8" borderId="23" xfId="4" applyFill="1" applyBorder="1" applyAlignment="1">
      <alignment horizontal="center"/>
    </xf>
    <xf numFmtId="168" fontId="4" fillId="0" borderId="36" xfId="4" applyNumberFormat="1" applyBorder="1" applyAlignment="1">
      <alignment horizontal="center" vertical="center"/>
    </xf>
    <xf numFmtId="166" fontId="4" fillId="0" borderId="13" xfId="4" applyNumberFormat="1" applyBorder="1" applyAlignment="1">
      <alignment horizontal="center" vertical="center"/>
    </xf>
    <xf numFmtId="166" fontId="4" fillId="0" borderId="13" xfId="4" applyNumberFormat="1" applyBorder="1" applyAlignment="1">
      <alignment horizontal="center"/>
    </xf>
    <xf numFmtId="4" fontId="4" fillId="0" borderId="40" xfId="4" applyNumberFormat="1" applyBorder="1" applyAlignment="1">
      <alignment horizontal="center"/>
    </xf>
    <xf numFmtId="169" fontId="4" fillId="0" borderId="13" xfId="1" applyFont="1" applyBorder="1"/>
    <xf numFmtId="169" fontId="4" fillId="0" borderId="37" xfId="1" applyFont="1" applyBorder="1"/>
    <xf numFmtId="0" fontId="4" fillId="0" borderId="29" xfId="4" applyBorder="1"/>
    <xf numFmtId="168" fontId="4" fillId="0" borderId="9" xfId="4" applyNumberFormat="1" applyBorder="1" applyAlignment="1">
      <alignment horizontal="center" vertical="center"/>
    </xf>
    <xf numFmtId="166" fontId="4" fillId="0" borderId="29" xfId="4" applyNumberFormat="1" applyBorder="1" applyAlignment="1">
      <alignment horizontal="center" vertical="center"/>
    </xf>
    <xf numFmtId="169" fontId="4" fillId="0" borderId="30" xfId="1" applyFont="1" applyBorder="1"/>
    <xf numFmtId="0" fontId="4" fillId="0" borderId="12" xfId="4" applyBorder="1"/>
    <xf numFmtId="0" fontId="4" fillId="0" borderId="12" xfId="4" applyBorder="1" applyAlignment="1">
      <alignment horizontal="center"/>
    </xf>
    <xf numFmtId="0" fontId="4" fillId="0" borderId="7" xfId="4" applyBorder="1"/>
    <xf numFmtId="0" fontId="4" fillId="0" borderId="29" xfId="4" applyBorder="1" applyAlignment="1">
      <alignment horizontal="right"/>
    </xf>
    <xf numFmtId="4" fontId="4" fillId="0" borderId="13" xfId="4" applyNumberFormat="1" applyBorder="1" applyAlignment="1">
      <alignment horizontal="center"/>
    </xf>
    <xf numFmtId="164" fontId="4" fillId="0" borderId="13" xfId="4" applyNumberFormat="1" applyBorder="1"/>
    <xf numFmtId="169" fontId="4" fillId="0" borderId="27" xfId="1" applyFont="1" applyBorder="1"/>
    <xf numFmtId="168" fontId="4" fillId="0" borderId="44" xfId="4" applyNumberFormat="1" applyBorder="1" applyAlignment="1">
      <alignment horizontal="center" vertical="center"/>
    </xf>
    <xf numFmtId="166" fontId="4" fillId="0" borderId="6" xfId="4" applyNumberFormat="1" applyBorder="1" applyAlignment="1">
      <alignment horizontal="center" vertical="center"/>
    </xf>
    <xf numFmtId="166" fontId="4" fillId="0" borderId="6" xfId="4" applyNumberFormat="1" applyBorder="1" applyAlignment="1">
      <alignment horizontal="center"/>
    </xf>
    <xf numFmtId="166" fontId="4" fillId="0" borderId="32" xfId="4" applyNumberFormat="1" applyBorder="1" applyAlignment="1">
      <alignment horizontal="center" vertical="center"/>
    </xf>
    <xf numFmtId="166" fontId="4" fillId="0" borderId="32" xfId="4" applyNumberFormat="1" applyBorder="1" applyAlignment="1">
      <alignment horizontal="center"/>
    </xf>
    <xf numFmtId="169" fontId="4" fillId="0" borderId="45" xfId="1" applyFont="1" applyBorder="1"/>
    <xf numFmtId="0" fontId="4" fillId="0" borderId="21" xfId="4" applyBorder="1"/>
    <xf numFmtId="0" fontId="4" fillId="0" borderId="22" xfId="4" applyBorder="1"/>
    <xf numFmtId="0" fontId="6" fillId="0" borderId="22" xfId="4" applyFont="1" applyBorder="1" applyAlignment="1">
      <alignment horizontal="right"/>
    </xf>
    <xf numFmtId="0" fontId="6" fillId="0" borderId="22" xfId="4" applyFont="1" applyBorder="1" applyAlignment="1">
      <alignment horizontal="center"/>
    </xf>
    <xf numFmtId="4" fontId="6" fillId="0" borderId="22" xfId="4" applyNumberFormat="1" applyFont="1" applyBorder="1" applyAlignment="1">
      <alignment horizontal="center"/>
    </xf>
    <xf numFmtId="2" fontId="6" fillId="0" borderId="21" xfId="4" applyNumberFormat="1" applyFont="1" applyBorder="1"/>
    <xf numFmtId="169" fontId="6" fillId="0" borderId="23" xfId="1" applyFont="1" applyBorder="1"/>
    <xf numFmtId="0" fontId="4" fillId="0" borderId="10" xfId="4" applyBorder="1"/>
    <xf numFmtId="4" fontId="4" fillId="0" borderId="29" xfId="4" applyNumberFormat="1" applyBorder="1" applyAlignment="1">
      <alignment horizontal="center"/>
    </xf>
    <xf numFmtId="164" fontId="4" fillId="0" borderId="29" xfId="4" applyNumberFormat="1" applyBorder="1"/>
    <xf numFmtId="0" fontId="4" fillId="0" borderId="32" xfId="4" applyBorder="1" applyAlignment="1">
      <alignment horizontal="center"/>
    </xf>
    <xf numFmtId="0" fontId="4" fillId="0" borderId="32" xfId="4" quotePrefix="1" applyBorder="1" applyAlignment="1">
      <alignment horizontal="left" vertical="center"/>
    </xf>
    <xf numFmtId="0" fontId="4" fillId="0" borderId="28" xfId="4" quotePrefix="1" applyBorder="1" applyAlignment="1">
      <alignment horizontal="left" vertical="center"/>
    </xf>
    <xf numFmtId="0" fontId="4" fillId="0" borderId="0" xfId="4" quotePrefix="1" applyAlignment="1">
      <alignment horizontal="left" vertical="center"/>
    </xf>
    <xf numFmtId="0" fontId="4" fillId="0" borderId="2" xfId="4" quotePrefix="1" applyBorder="1" applyAlignment="1">
      <alignment horizontal="left" vertical="center"/>
    </xf>
    <xf numFmtId="164" fontId="4" fillId="0" borderId="0" xfId="4" applyNumberFormat="1"/>
    <xf numFmtId="4" fontId="4" fillId="0" borderId="0" xfId="4" applyNumberFormat="1" applyAlignment="1">
      <alignment horizontal="center"/>
    </xf>
    <xf numFmtId="37" fontId="7" fillId="5" borderId="22" xfId="4" applyNumberFormat="1" applyFont="1" applyFill="1" applyBorder="1" applyAlignment="1">
      <alignment horizontal="center" wrapText="1"/>
    </xf>
    <xf numFmtId="37" fontId="7" fillId="5" borderId="22" xfId="4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14" xfId="0" applyFont="1" applyFill="1" applyBorder="1" applyAlignment="1" applyProtection="1">
      <alignment horizontal="center" vertical="center"/>
      <protection locked="0"/>
    </xf>
    <xf numFmtId="0" fontId="5" fillId="3" borderId="15" xfId="0" applyFont="1" applyFill="1" applyBorder="1" applyAlignment="1" applyProtection="1">
      <alignment horizontal="center" vertical="center"/>
      <protection locked="0"/>
    </xf>
    <xf numFmtId="0" fontId="5" fillId="3" borderId="16" xfId="0" applyFont="1" applyFill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14" fontId="0" fillId="0" borderId="19" xfId="0" applyNumberForma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</cellXfs>
  <cellStyles count="5">
    <cellStyle name="Currency" xfId="1" builtinId="4"/>
    <cellStyle name="Normal" xfId="0" builtinId="0"/>
    <cellStyle name="Normal 2 2" xfId="4" xr:uid="{9165CC89-57EB-2B46-BE0E-BEE79FDFFDFA}"/>
    <cellStyle name="Normal 4" xfId="3" xr:uid="{68049012-A351-084E-814F-3F913CE56EF3}"/>
    <cellStyle name="Per 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0</xdr:row>
      <xdr:rowOff>139700</xdr:rowOff>
    </xdr:from>
    <xdr:to>
      <xdr:col>2</xdr:col>
      <xdr:colOff>3581400</xdr:colOff>
      <xdr:row>5</xdr:row>
      <xdr:rowOff>56926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63F3D-7E43-C44F-8AC2-2345819F6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" y="139700"/>
          <a:ext cx="5041900" cy="8316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35F1-AEB3-C84C-BBB2-A33543C581E6}">
  <sheetPr codeName="Sheet11">
    <tabColor rgb="FFFF0000"/>
    <pageSetUpPr fitToPage="1"/>
  </sheetPr>
  <dimension ref="A1:AF508"/>
  <sheetViews>
    <sheetView tabSelected="1" view="pageBreakPreview" topLeftCell="C1" zoomScaleNormal="75" zoomScaleSheetLayoutView="100" workbookViewId="0">
      <selection activeCell="L1" sqref="L1:M1"/>
    </sheetView>
  </sheetViews>
  <sheetFormatPr baseColWidth="10" defaultColWidth="9.1640625" defaultRowHeight="13" x14ac:dyDescent="0.15"/>
  <cols>
    <col min="1" max="1" width="20.6640625" style="57" bestFit="1" customWidth="1"/>
    <col min="2" max="2" width="8.83203125" style="11" customWidth="1"/>
    <col min="3" max="3" width="66.5" style="3" customWidth="1"/>
    <col min="4" max="4" width="11.83203125" style="3" customWidth="1"/>
    <col min="5" max="5" width="13.83203125" style="3" customWidth="1"/>
    <col min="6" max="6" width="14.5" style="3" customWidth="1"/>
    <col min="7" max="7" width="14" style="3" customWidth="1"/>
    <col min="8" max="8" width="18.5" style="3" customWidth="1"/>
    <col min="9" max="9" width="18.5" style="11" customWidth="1"/>
    <col min="10" max="10" width="19.5" style="3" customWidth="1"/>
    <col min="11" max="11" width="15.5" style="151" bestFit="1" customWidth="1"/>
    <col min="12" max="12" width="17.33203125" style="150" bestFit="1" customWidth="1"/>
    <col min="13" max="13" width="14.1640625" style="11" customWidth="1"/>
    <col min="14" max="14" width="8.6640625" style="3" bestFit="1" customWidth="1"/>
    <col min="15" max="15" width="14" style="4" customWidth="1"/>
    <col min="16" max="16" width="18.6640625" style="3" customWidth="1"/>
    <col min="17" max="17" width="9.1640625" style="3" customWidth="1"/>
    <col min="18" max="16384" width="9.1640625" style="3"/>
  </cols>
  <sheetData>
    <row r="1" spans="1:32" ht="16" x14ac:dyDescent="0.2">
      <c r="A1" s="154"/>
      <c r="B1" s="155"/>
      <c r="C1" s="156"/>
      <c r="D1" s="163"/>
      <c r="E1" s="164"/>
      <c r="F1" s="164"/>
      <c r="G1" s="164"/>
      <c r="H1" s="164"/>
      <c r="I1" s="164"/>
      <c r="J1" s="165"/>
      <c r="K1" s="1" t="s">
        <v>0</v>
      </c>
      <c r="L1" s="172"/>
      <c r="M1" s="173"/>
    </row>
    <row r="2" spans="1:32" ht="14.25" customHeight="1" x14ac:dyDescent="0.2">
      <c r="A2" s="157"/>
      <c r="B2" s="158"/>
      <c r="C2" s="159"/>
      <c r="D2" s="166"/>
      <c r="E2" s="167"/>
      <c r="F2" s="167"/>
      <c r="G2" s="167"/>
      <c r="H2" s="167"/>
      <c r="I2" s="167"/>
      <c r="J2" s="168"/>
      <c r="K2" s="5" t="s">
        <v>1</v>
      </c>
      <c r="L2" s="174"/>
      <c r="M2" s="175"/>
    </row>
    <row r="3" spans="1:32" ht="14.5" customHeight="1" thickBot="1" x14ac:dyDescent="0.25">
      <c r="A3" s="157"/>
      <c r="B3" s="158"/>
      <c r="C3" s="159"/>
      <c r="D3" s="169"/>
      <c r="E3" s="170"/>
      <c r="F3" s="170"/>
      <c r="G3" s="170"/>
      <c r="H3" s="170"/>
      <c r="I3" s="170"/>
      <c r="J3" s="171"/>
      <c r="K3" s="5" t="s">
        <v>2</v>
      </c>
      <c r="L3" s="174"/>
      <c r="M3" s="175"/>
    </row>
    <row r="4" spans="1:32" ht="14.5" customHeight="1" x14ac:dyDescent="0.2">
      <c r="A4" s="157"/>
      <c r="B4" s="158"/>
      <c r="C4" s="159"/>
      <c r="D4" s="176"/>
      <c r="E4" s="177"/>
      <c r="F4" s="177"/>
      <c r="G4" s="177"/>
      <c r="H4" s="177"/>
      <c r="I4" s="177"/>
      <c r="J4" s="178"/>
      <c r="K4" s="5" t="s">
        <v>3</v>
      </c>
      <c r="L4" s="185"/>
      <c r="M4" s="175"/>
    </row>
    <row r="5" spans="1:32" ht="14.5" customHeight="1" x14ac:dyDescent="0.2">
      <c r="A5" s="157"/>
      <c r="B5" s="158"/>
      <c r="C5" s="159"/>
      <c r="D5" s="179"/>
      <c r="E5" s="180"/>
      <c r="F5" s="180"/>
      <c r="G5" s="180"/>
      <c r="H5" s="180"/>
      <c r="I5" s="180"/>
      <c r="J5" s="181"/>
      <c r="K5" s="5" t="s">
        <v>4</v>
      </c>
      <c r="L5" s="186"/>
      <c r="M5" s="187"/>
    </row>
    <row r="6" spans="1:32" ht="14.5" customHeight="1" thickBot="1" x14ac:dyDescent="0.25">
      <c r="A6" s="160"/>
      <c r="B6" s="161"/>
      <c r="C6" s="162"/>
      <c r="D6" s="182"/>
      <c r="E6" s="183"/>
      <c r="F6" s="183"/>
      <c r="G6" s="183"/>
      <c r="H6" s="183"/>
      <c r="I6" s="183"/>
      <c r="J6" s="184"/>
      <c r="K6" s="8" t="s">
        <v>5</v>
      </c>
      <c r="L6" s="188"/>
      <c r="M6" s="189"/>
    </row>
    <row r="7" spans="1:32" ht="15" customHeight="1" thickBot="1" x14ac:dyDescent="0.2">
      <c r="A7" s="9"/>
      <c r="B7" s="10"/>
      <c r="C7" s="12"/>
      <c r="K7" s="13"/>
      <c r="L7" s="13"/>
      <c r="M7" s="14"/>
    </row>
    <row r="8" spans="1:32" ht="39" customHeight="1" thickBot="1" x14ac:dyDescent="0.2">
      <c r="A8" s="15" t="s">
        <v>6</v>
      </c>
      <c r="B8" s="16" t="s">
        <v>6</v>
      </c>
      <c r="C8" s="17"/>
      <c r="D8" s="153" t="s">
        <v>7</v>
      </c>
      <c r="E8" s="153"/>
      <c r="F8" s="153" t="s">
        <v>8</v>
      </c>
      <c r="G8" s="153"/>
      <c r="H8" s="153"/>
      <c r="I8" s="152" t="s">
        <v>9</v>
      </c>
      <c r="J8" s="18" t="s">
        <v>10</v>
      </c>
      <c r="K8" s="19" t="s">
        <v>11</v>
      </c>
      <c r="L8" s="20" t="s">
        <v>12</v>
      </c>
      <c r="M8" s="21" t="s">
        <v>13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spans="1:32" x14ac:dyDescent="0.15">
      <c r="A9" s="23" t="s">
        <v>14</v>
      </c>
      <c r="B9" s="24" t="s">
        <v>15</v>
      </c>
      <c r="C9" s="25" t="s">
        <v>16</v>
      </c>
      <c r="D9" s="26" t="s">
        <v>17</v>
      </c>
      <c r="E9" s="25" t="s">
        <v>18</v>
      </c>
      <c r="F9" s="26" t="s">
        <v>17</v>
      </c>
      <c r="G9" s="26" t="s">
        <v>19</v>
      </c>
      <c r="H9" s="26" t="s">
        <v>18</v>
      </c>
      <c r="I9" s="26" t="s">
        <v>18</v>
      </c>
      <c r="J9" s="27" t="s">
        <v>18</v>
      </c>
      <c r="K9" s="28" t="s">
        <v>18</v>
      </c>
      <c r="L9" s="29" t="s">
        <v>20</v>
      </c>
      <c r="M9" s="3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spans="1:32" x14ac:dyDescent="0.15">
      <c r="A10" s="40"/>
      <c r="B10" s="41"/>
      <c r="C10" s="42"/>
      <c r="D10" s="33"/>
      <c r="E10" s="33"/>
      <c r="F10" s="33"/>
      <c r="G10" s="33"/>
      <c r="H10" s="33"/>
      <c r="I10" s="33"/>
      <c r="J10" s="34"/>
      <c r="K10" s="35"/>
      <c r="L10" s="36"/>
      <c r="M10" s="37"/>
      <c r="O10" s="3"/>
      <c r="Q10" s="38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ht="16" thickBot="1" x14ac:dyDescent="0.25">
      <c r="A11" s="43"/>
      <c r="B11" s="44"/>
      <c r="C11" s="45" t="s">
        <v>21</v>
      </c>
      <c r="D11" s="46"/>
      <c r="E11" s="46"/>
      <c r="F11" s="47"/>
      <c r="G11" s="47"/>
      <c r="H11" s="47"/>
      <c r="I11" s="47"/>
      <c r="J11" s="46"/>
      <c r="K11" s="48"/>
      <c r="L11" s="49"/>
      <c r="M11" s="50"/>
    </row>
    <row r="12" spans="1:32" ht="16" thickBot="1" x14ac:dyDescent="0.25">
      <c r="A12" s="51" t="s">
        <v>22</v>
      </c>
      <c r="B12" s="52"/>
      <c r="C12" s="53"/>
      <c r="D12" s="54"/>
      <c r="E12" s="54"/>
      <c r="F12" s="54"/>
      <c r="G12" s="54"/>
      <c r="H12" s="54"/>
      <c r="I12" s="54"/>
      <c r="J12" s="54"/>
      <c r="K12" s="54"/>
      <c r="L12" s="55"/>
      <c r="M12" s="56"/>
      <c r="N12" s="57"/>
      <c r="O12" s="58"/>
      <c r="P12" s="57"/>
      <c r="Q12" s="57"/>
    </row>
    <row r="13" spans="1:32" ht="15" x14ac:dyDescent="0.2">
      <c r="A13" s="59"/>
      <c r="B13"/>
      <c r="C13" s="60"/>
      <c r="D13" s="61"/>
      <c r="E13" s="61"/>
      <c r="F13" s="61"/>
      <c r="G13" s="61"/>
      <c r="H13" s="61"/>
      <c r="I13" s="61"/>
      <c r="J13" s="62"/>
      <c r="K13" s="61"/>
      <c r="L13" s="63"/>
      <c r="M13" s="64"/>
      <c r="N13" s="57"/>
      <c r="O13" s="58"/>
      <c r="P13" s="57"/>
      <c r="Q13" s="57"/>
    </row>
    <row r="14" spans="1:32" x14ac:dyDescent="0.15">
      <c r="A14" s="65"/>
      <c r="B14" s="66" t="s">
        <v>23</v>
      </c>
      <c r="C14" s="67"/>
      <c r="D14" s="68"/>
      <c r="E14" s="67"/>
      <c r="F14" s="67"/>
      <c r="G14" s="67"/>
      <c r="H14" s="67"/>
      <c r="I14" s="69"/>
      <c r="J14" s="67"/>
      <c r="K14" s="70"/>
      <c r="L14" s="71"/>
      <c r="M14" s="72"/>
    </row>
    <row r="15" spans="1:32" x14ac:dyDescent="0.15">
      <c r="A15" s="73"/>
      <c r="B15" s="74"/>
      <c r="C15" s="69"/>
      <c r="D15" s="67"/>
      <c r="E15" s="67"/>
      <c r="F15" s="67"/>
      <c r="G15" s="67"/>
      <c r="H15" s="67"/>
      <c r="I15" s="69"/>
      <c r="J15" s="67"/>
      <c r="K15" s="70"/>
      <c r="L15" s="71"/>
      <c r="M15" s="72"/>
    </row>
    <row r="16" spans="1:32" x14ac:dyDescent="0.15">
      <c r="A16" s="73"/>
      <c r="B16" s="66">
        <f>1+B15</f>
        <v>1</v>
      </c>
      <c r="C16" s="69" t="s">
        <v>24</v>
      </c>
      <c r="D16" s="67"/>
      <c r="E16" s="67"/>
      <c r="F16" s="67"/>
      <c r="G16" s="67"/>
      <c r="H16" s="67"/>
      <c r="I16" s="69"/>
      <c r="J16" s="67"/>
      <c r="K16" s="70"/>
      <c r="L16" s="71"/>
      <c r="M16" s="72"/>
    </row>
    <row r="17" spans="1:17" x14ac:dyDescent="0.15">
      <c r="A17" s="73"/>
      <c r="B17" s="66">
        <f>1+B16</f>
        <v>2</v>
      </c>
      <c r="C17" s="75" t="s">
        <v>25</v>
      </c>
      <c r="D17" s="76"/>
      <c r="E17" s="77"/>
      <c r="F17" s="77"/>
      <c r="G17" s="77"/>
      <c r="H17" s="77"/>
      <c r="I17" s="75"/>
      <c r="J17" s="77"/>
      <c r="K17" s="70"/>
      <c r="L17" s="71"/>
      <c r="M17" s="72"/>
    </row>
    <row r="18" spans="1:17" x14ac:dyDescent="0.15">
      <c r="A18" s="73"/>
      <c r="B18" s="66">
        <v>3</v>
      </c>
      <c r="C18" s="78" t="s">
        <v>26</v>
      </c>
      <c r="D18" s="79"/>
      <c r="E18" s="80"/>
      <c r="F18" s="80"/>
      <c r="G18" s="80"/>
      <c r="H18" s="80"/>
      <c r="I18" s="80"/>
      <c r="J18" s="81"/>
      <c r="K18" s="70"/>
      <c r="L18" s="71"/>
      <c r="M18" s="72"/>
      <c r="N18" s="57"/>
      <c r="O18" s="58"/>
      <c r="P18" s="57"/>
      <c r="Q18" s="57"/>
    </row>
    <row r="19" spans="1:17" ht="14" thickBot="1" x14ac:dyDescent="0.2">
      <c r="A19" s="82"/>
      <c r="B19" s="83">
        <v>4</v>
      </c>
      <c r="C19" s="84" t="s">
        <v>27</v>
      </c>
      <c r="D19" s="84"/>
      <c r="E19" s="84"/>
      <c r="F19" s="84"/>
      <c r="G19" s="85"/>
      <c r="H19" s="85"/>
      <c r="I19" s="86"/>
      <c r="J19" s="85"/>
      <c r="K19" s="86"/>
      <c r="L19" s="85"/>
      <c r="M19" s="87"/>
      <c r="N19" s="57"/>
      <c r="O19" s="58"/>
      <c r="P19" s="57"/>
      <c r="Q19" s="57"/>
    </row>
    <row r="20" spans="1:17" x14ac:dyDescent="0.15">
      <c r="A20" s="88"/>
      <c r="B20" s="88"/>
      <c r="C20" s="60"/>
      <c r="D20" s="61"/>
      <c r="E20" s="61"/>
      <c r="F20" s="61"/>
      <c r="G20" s="61"/>
      <c r="H20" s="61"/>
      <c r="I20" s="61"/>
      <c r="J20" s="61"/>
      <c r="K20" s="70"/>
      <c r="L20" s="71"/>
      <c r="M20" s="72"/>
      <c r="N20" s="57"/>
      <c r="O20" s="58"/>
      <c r="P20" s="57"/>
      <c r="Q20" s="57"/>
    </row>
    <row r="21" spans="1:17" x14ac:dyDescent="0.15">
      <c r="A21" s="89"/>
      <c r="B21" s="88"/>
      <c r="C21" s="60"/>
      <c r="D21" s="61"/>
      <c r="E21" s="61"/>
      <c r="F21" s="90"/>
      <c r="G21" s="90"/>
      <c r="H21" s="90"/>
      <c r="I21" s="90"/>
      <c r="J21" s="90"/>
      <c r="K21" s="70"/>
      <c r="L21" s="71"/>
      <c r="M21" s="72"/>
      <c r="N21" s="57"/>
      <c r="O21" s="58"/>
      <c r="P21" s="57"/>
      <c r="Q21" s="57"/>
    </row>
    <row r="22" spans="1:17" ht="14" thickBot="1" x14ac:dyDescent="0.2">
      <c r="A22" s="91"/>
      <c r="B22" s="74"/>
      <c r="C22" s="6"/>
      <c r="D22" s="60" t="s">
        <v>28</v>
      </c>
      <c r="E22" s="6"/>
      <c r="F22" s="2"/>
      <c r="G22" s="2"/>
      <c r="H22" s="2"/>
      <c r="I22" s="92"/>
      <c r="J22" s="2"/>
      <c r="K22" s="70"/>
      <c r="L22" s="71"/>
      <c r="M22" s="72"/>
    </row>
    <row r="23" spans="1:17" ht="13.5" customHeight="1" thickBot="1" x14ac:dyDescent="0.2">
      <c r="A23" s="93"/>
      <c r="B23" s="94"/>
      <c r="C23" s="95"/>
      <c r="D23" s="96" t="s">
        <v>29</v>
      </c>
      <c r="E23" s="97"/>
      <c r="F23" s="97"/>
      <c r="G23" s="98"/>
      <c r="H23" s="99" t="s">
        <v>30</v>
      </c>
      <c r="I23" s="100" t="s">
        <v>31</v>
      </c>
      <c r="J23" s="101" t="s">
        <v>32</v>
      </c>
      <c r="K23" s="70"/>
      <c r="L23" s="71"/>
      <c r="M23" s="72"/>
      <c r="N23" s="102"/>
      <c r="O23" s="103"/>
      <c r="P23" s="104"/>
    </row>
    <row r="24" spans="1:17" ht="14" thickBot="1" x14ac:dyDescent="0.2">
      <c r="A24" s="93"/>
      <c r="B24" s="32"/>
      <c r="C24" s="105"/>
      <c r="D24" s="106" t="s">
        <v>33</v>
      </c>
      <c r="E24" s="107" t="s">
        <v>34</v>
      </c>
      <c r="F24" s="107" t="s">
        <v>35</v>
      </c>
      <c r="G24" s="108"/>
      <c r="H24" s="109"/>
      <c r="I24" s="110"/>
      <c r="J24" s="111"/>
      <c r="K24" s="70"/>
      <c r="L24" s="71"/>
      <c r="M24" s="72"/>
    </row>
    <row r="25" spans="1:17" x14ac:dyDescent="0.15">
      <c r="A25" s="93"/>
      <c r="B25" s="32"/>
      <c r="C25" s="105"/>
      <c r="D25" s="112">
        <v>500</v>
      </c>
      <c r="E25" s="113">
        <v>22000</v>
      </c>
      <c r="F25" s="113">
        <v>433</v>
      </c>
      <c r="G25" s="114">
        <v>415</v>
      </c>
      <c r="H25" s="115">
        <f t="shared" ref="H25:H54" si="0">COUNTIFS(L$10:L$11,D25,B$10:B$11,G25)</f>
        <v>0</v>
      </c>
      <c r="I25" s="116"/>
      <c r="J25" s="117"/>
      <c r="K25" s="70"/>
      <c r="L25" s="71"/>
      <c r="M25" s="72"/>
    </row>
    <row r="26" spans="1:17" x14ac:dyDescent="0.15">
      <c r="A26" s="93"/>
      <c r="B26" s="32"/>
      <c r="C26" s="118"/>
      <c r="D26" s="112">
        <v>750</v>
      </c>
      <c r="E26" s="113">
        <v>22000</v>
      </c>
      <c r="F26" s="113">
        <v>433</v>
      </c>
      <c r="G26" s="114">
        <v>415</v>
      </c>
      <c r="H26" s="115">
        <f t="shared" si="0"/>
        <v>0</v>
      </c>
      <c r="I26" s="116"/>
      <c r="J26" s="117"/>
      <c r="K26" s="70"/>
      <c r="L26" s="71"/>
      <c r="M26" s="72"/>
    </row>
    <row r="27" spans="1:17" x14ac:dyDescent="0.15">
      <c r="A27" s="93"/>
      <c r="B27" s="32"/>
      <c r="C27" s="118"/>
      <c r="D27" s="119">
        <v>1000</v>
      </c>
      <c r="E27" s="120">
        <v>22000</v>
      </c>
      <c r="F27" s="120">
        <v>433</v>
      </c>
      <c r="G27" s="41">
        <v>415</v>
      </c>
      <c r="H27" s="115">
        <f t="shared" si="0"/>
        <v>0</v>
      </c>
      <c r="I27" s="116"/>
      <c r="J27" s="121"/>
      <c r="K27" s="70"/>
      <c r="L27" s="71"/>
      <c r="M27" s="72"/>
    </row>
    <row r="28" spans="1:17" x14ac:dyDescent="0.15">
      <c r="A28" s="93"/>
      <c r="B28" s="32"/>
      <c r="C28" s="118"/>
      <c r="D28" s="119">
        <v>1500</v>
      </c>
      <c r="E28" s="120">
        <v>22000</v>
      </c>
      <c r="F28" s="120">
        <v>433</v>
      </c>
      <c r="G28" s="41">
        <v>415</v>
      </c>
      <c r="H28" s="115">
        <f t="shared" si="0"/>
        <v>0</v>
      </c>
      <c r="I28" s="116"/>
      <c r="J28" s="121"/>
      <c r="K28" s="70"/>
      <c r="L28" s="71"/>
      <c r="M28" s="72"/>
    </row>
    <row r="29" spans="1:17" x14ac:dyDescent="0.15">
      <c r="A29" s="93"/>
      <c r="B29" s="32"/>
      <c r="C29" s="118"/>
      <c r="D29" s="119">
        <v>2000</v>
      </c>
      <c r="E29" s="120">
        <v>22000</v>
      </c>
      <c r="F29" s="120">
        <v>433</v>
      </c>
      <c r="G29" s="41">
        <v>415</v>
      </c>
      <c r="H29" s="115">
        <f t="shared" si="0"/>
        <v>0</v>
      </c>
      <c r="I29" s="116"/>
      <c r="J29" s="121"/>
      <c r="K29" s="70"/>
      <c r="L29" s="71"/>
      <c r="M29" s="72"/>
    </row>
    <row r="30" spans="1:17" x14ac:dyDescent="0.15">
      <c r="A30" s="93"/>
      <c r="B30" s="32"/>
      <c r="C30" s="118"/>
      <c r="D30" s="119">
        <v>2500</v>
      </c>
      <c r="E30" s="120">
        <v>22000</v>
      </c>
      <c r="F30" s="120">
        <v>433</v>
      </c>
      <c r="G30" s="41">
        <v>415</v>
      </c>
      <c r="H30" s="115">
        <f t="shared" si="0"/>
        <v>0</v>
      </c>
      <c r="I30" s="116"/>
      <c r="J30" s="121"/>
      <c r="K30" s="70"/>
      <c r="L30" s="71"/>
      <c r="M30" s="72"/>
    </row>
    <row r="31" spans="1:17" x14ac:dyDescent="0.15">
      <c r="A31" s="93"/>
      <c r="B31" s="32"/>
      <c r="C31" s="118"/>
      <c r="D31" s="119">
        <v>5000</v>
      </c>
      <c r="E31" s="120">
        <v>22000</v>
      </c>
      <c r="F31" s="120">
        <v>433</v>
      </c>
      <c r="G31" s="41">
        <v>415</v>
      </c>
      <c r="H31" s="115">
        <f t="shared" si="0"/>
        <v>0</v>
      </c>
      <c r="I31" s="116"/>
      <c r="J31" s="121"/>
      <c r="K31" s="122"/>
      <c r="L31" s="118"/>
      <c r="M31" s="123"/>
      <c r="N31" s="124"/>
    </row>
    <row r="32" spans="1:17" x14ac:dyDescent="0.15">
      <c r="A32" s="93"/>
      <c r="B32" s="32"/>
      <c r="C32" s="118"/>
      <c r="D32" s="119">
        <v>8000</v>
      </c>
      <c r="E32" s="120">
        <v>22000</v>
      </c>
      <c r="F32" s="120">
        <v>433</v>
      </c>
      <c r="G32" s="41">
        <v>415</v>
      </c>
      <c r="H32" s="115">
        <f t="shared" si="0"/>
        <v>0</v>
      </c>
      <c r="I32" s="116"/>
      <c r="J32" s="121"/>
      <c r="K32" s="122"/>
      <c r="L32" s="118"/>
      <c r="M32" s="123"/>
      <c r="N32" s="124"/>
    </row>
    <row r="33" spans="1:14" x14ac:dyDescent="0.15">
      <c r="A33" s="93"/>
      <c r="B33" s="32"/>
      <c r="C33" s="118"/>
      <c r="D33" s="119">
        <v>10000</v>
      </c>
      <c r="E33" s="120">
        <v>22000</v>
      </c>
      <c r="F33" s="120">
        <v>433</v>
      </c>
      <c r="G33" s="41">
        <v>415</v>
      </c>
      <c r="H33" s="115">
        <f t="shared" si="0"/>
        <v>0</v>
      </c>
      <c r="I33" s="116"/>
      <c r="J33" s="121"/>
      <c r="K33" s="122"/>
      <c r="L33" s="118"/>
      <c r="M33" s="123"/>
      <c r="N33" s="124"/>
    </row>
    <row r="34" spans="1:14" x14ac:dyDescent="0.15">
      <c r="A34" s="93"/>
      <c r="B34" s="32"/>
      <c r="C34" s="118"/>
      <c r="D34" s="119">
        <v>11000</v>
      </c>
      <c r="E34" s="120">
        <v>22000</v>
      </c>
      <c r="F34" s="120">
        <v>433</v>
      </c>
      <c r="G34" s="41">
        <v>415</v>
      </c>
      <c r="H34" s="115">
        <f t="shared" si="0"/>
        <v>0</v>
      </c>
      <c r="I34" s="116"/>
      <c r="J34" s="121"/>
      <c r="K34" s="122"/>
      <c r="L34" s="118"/>
      <c r="M34" s="123"/>
      <c r="N34" s="124"/>
    </row>
    <row r="35" spans="1:14" x14ac:dyDescent="0.15">
      <c r="A35" s="93"/>
      <c r="B35" s="32"/>
      <c r="C35" s="118"/>
      <c r="D35" s="119" t="s">
        <v>36</v>
      </c>
      <c r="E35" s="120">
        <v>22000</v>
      </c>
      <c r="F35" s="120">
        <v>6600</v>
      </c>
      <c r="G35" s="41">
        <v>6600</v>
      </c>
      <c r="H35" s="115">
        <f t="shared" si="0"/>
        <v>0</v>
      </c>
      <c r="I35" s="116"/>
      <c r="J35" s="121"/>
      <c r="K35" s="122"/>
      <c r="L35" s="118"/>
      <c r="M35" s="123"/>
      <c r="N35" s="124"/>
    </row>
    <row r="36" spans="1:14" x14ac:dyDescent="0.15">
      <c r="A36" s="93"/>
      <c r="B36" s="32"/>
      <c r="C36" s="118"/>
      <c r="D36" s="119">
        <v>750</v>
      </c>
      <c r="E36" s="120">
        <v>22000</v>
      </c>
      <c r="F36" s="120">
        <v>6600</v>
      </c>
      <c r="G36" s="41">
        <v>6600</v>
      </c>
      <c r="H36" s="115">
        <f t="shared" si="0"/>
        <v>0</v>
      </c>
      <c r="I36" s="116"/>
      <c r="J36" s="121"/>
      <c r="K36" s="122"/>
      <c r="L36" s="118"/>
      <c r="M36" s="123"/>
      <c r="N36" s="124"/>
    </row>
    <row r="37" spans="1:14" x14ac:dyDescent="0.15">
      <c r="A37" s="93"/>
      <c r="B37" s="32"/>
      <c r="C37" s="118"/>
      <c r="D37" s="119">
        <v>1000</v>
      </c>
      <c r="E37" s="120">
        <v>22000</v>
      </c>
      <c r="F37" s="120">
        <v>6600</v>
      </c>
      <c r="G37" s="41">
        <v>6600</v>
      </c>
      <c r="H37" s="115">
        <f t="shared" si="0"/>
        <v>0</v>
      </c>
      <c r="I37" s="116"/>
      <c r="J37" s="121"/>
      <c r="K37" s="122"/>
      <c r="L37" s="118"/>
      <c r="M37" s="123"/>
      <c r="N37" s="124"/>
    </row>
    <row r="38" spans="1:14" x14ac:dyDescent="0.15">
      <c r="A38" s="93"/>
      <c r="B38" s="32"/>
      <c r="C38" s="118"/>
      <c r="D38" s="119">
        <v>1500</v>
      </c>
      <c r="E38" s="120">
        <v>22000</v>
      </c>
      <c r="F38" s="120">
        <v>6600</v>
      </c>
      <c r="G38" s="41">
        <v>6600</v>
      </c>
      <c r="H38" s="115">
        <f t="shared" si="0"/>
        <v>0</v>
      </c>
      <c r="I38" s="116"/>
      <c r="J38" s="121"/>
      <c r="K38" s="122"/>
      <c r="L38" s="118"/>
      <c r="M38" s="123"/>
      <c r="N38" s="124"/>
    </row>
    <row r="39" spans="1:14" x14ac:dyDescent="0.15">
      <c r="A39" s="93"/>
      <c r="B39" s="32"/>
      <c r="C39" s="118"/>
      <c r="D39" s="119">
        <v>2000</v>
      </c>
      <c r="E39" s="120">
        <v>22000</v>
      </c>
      <c r="F39" s="120">
        <v>6600</v>
      </c>
      <c r="G39" s="41">
        <v>6600</v>
      </c>
      <c r="H39" s="115">
        <f t="shared" si="0"/>
        <v>0</v>
      </c>
      <c r="I39" s="116"/>
      <c r="J39" s="121"/>
      <c r="K39" s="122"/>
      <c r="L39" s="118"/>
      <c r="M39" s="122"/>
      <c r="N39" s="124"/>
    </row>
    <row r="40" spans="1:14" x14ac:dyDescent="0.15">
      <c r="A40" s="93"/>
      <c r="B40" s="32"/>
      <c r="C40" s="118"/>
      <c r="D40" s="119">
        <v>2500</v>
      </c>
      <c r="E40" s="120">
        <v>22000</v>
      </c>
      <c r="F40" s="120">
        <v>6600</v>
      </c>
      <c r="G40" s="41">
        <v>6600</v>
      </c>
      <c r="H40" s="115">
        <f t="shared" si="0"/>
        <v>0</v>
      </c>
      <c r="I40" s="116"/>
      <c r="J40" s="121"/>
      <c r="K40" s="122"/>
      <c r="L40" s="118"/>
      <c r="M40" s="122"/>
      <c r="N40" s="124"/>
    </row>
    <row r="41" spans="1:14" x14ac:dyDescent="0.15">
      <c r="A41" s="93"/>
      <c r="B41" s="32"/>
      <c r="C41" s="118"/>
      <c r="D41" s="119">
        <v>5000</v>
      </c>
      <c r="E41" s="120">
        <v>22000</v>
      </c>
      <c r="F41" s="120">
        <v>6600</v>
      </c>
      <c r="G41" s="41">
        <v>6600</v>
      </c>
      <c r="H41" s="115">
        <f t="shared" si="0"/>
        <v>0</v>
      </c>
      <c r="I41" s="116"/>
      <c r="J41" s="121"/>
      <c r="K41" s="122"/>
      <c r="L41" s="118"/>
      <c r="M41" s="122"/>
      <c r="N41" s="124"/>
    </row>
    <row r="42" spans="1:14" x14ac:dyDescent="0.15">
      <c r="A42" s="93"/>
      <c r="B42" s="32"/>
      <c r="C42" s="118"/>
      <c r="D42" s="119">
        <v>8000</v>
      </c>
      <c r="E42" s="120">
        <v>22000</v>
      </c>
      <c r="F42" s="120">
        <v>6600</v>
      </c>
      <c r="G42" s="41">
        <v>6600</v>
      </c>
      <c r="H42" s="115">
        <f t="shared" si="0"/>
        <v>0</v>
      </c>
      <c r="I42" s="116"/>
      <c r="J42" s="121"/>
      <c r="K42" s="122"/>
      <c r="L42" s="118"/>
      <c r="M42" s="122"/>
      <c r="N42" s="124"/>
    </row>
    <row r="43" spans="1:14" x14ac:dyDescent="0.15">
      <c r="A43" s="93"/>
      <c r="B43" s="32"/>
      <c r="C43" s="118"/>
      <c r="D43" s="119">
        <v>10000</v>
      </c>
      <c r="E43" s="120">
        <v>22000</v>
      </c>
      <c r="F43" s="120">
        <v>6600</v>
      </c>
      <c r="G43" s="41">
        <v>6600</v>
      </c>
      <c r="H43" s="115">
        <f t="shared" si="0"/>
        <v>0</v>
      </c>
      <c r="I43" s="116"/>
      <c r="J43" s="121"/>
      <c r="K43" s="122"/>
      <c r="L43" s="118"/>
      <c r="M43" s="122"/>
      <c r="N43" s="124"/>
    </row>
    <row r="44" spans="1:14" x14ac:dyDescent="0.15">
      <c r="A44" s="93"/>
      <c r="B44" s="32"/>
      <c r="C44" s="118"/>
      <c r="D44" s="119">
        <v>11000</v>
      </c>
      <c r="E44" s="120">
        <v>22000</v>
      </c>
      <c r="F44" s="120">
        <v>6600</v>
      </c>
      <c r="G44" s="41">
        <v>6600</v>
      </c>
      <c r="H44" s="115">
        <f t="shared" si="0"/>
        <v>0</v>
      </c>
      <c r="I44" s="116"/>
      <c r="J44" s="121"/>
      <c r="K44" s="122"/>
      <c r="L44" s="118"/>
      <c r="M44" s="122"/>
      <c r="N44" s="124"/>
    </row>
    <row r="45" spans="1:14" x14ac:dyDescent="0.15">
      <c r="A45" s="93"/>
      <c r="B45" s="32"/>
      <c r="C45" s="118"/>
      <c r="D45" s="119" t="s">
        <v>36</v>
      </c>
      <c r="E45" s="120">
        <v>22000</v>
      </c>
      <c r="F45" s="120">
        <v>11000</v>
      </c>
      <c r="G45" s="41">
        <v>11000</v>
      </c>
      <c r="H45" s="115">
        <f t="shared" si="0"/>
        <v>0</v>
      </c>
      <c r="I45" s="116"/>
      <c r="J45" s="121"/>
      <c r="K45" s="122"/>
      <c r="L45" s="118"/>
      <c r="M45" s="122"/>
      <c r="N45" s="124"/>
    </row>
    <row r="46" spans="1:14" x14ac:dyDescent="0.15">
      <c r="A46" s="93"/>
      <c r="B46" s="32"/>
      <c r="C46" s="118"/>
      <c r="D46" s="119">
        <v>750</v>
      </c>
      <c r="E46" s="120">
        <v>22000</v>
      </c>
      <c r="F46" s="120">
        <v>11000</v>
      </c>
      <c r="G46" s="41">
        <v>11000</v>
      </c>
      <c r="H46" s="115">
        <f t="shared" si="0"/>
        <v>0</v>
      </c>
      <c r="I46" s="116"/>
      <c r="J46" s="121"/>
      <c r="K46" s="122"/>
      <c r="L46" s="118"/>
      <c r="M46" s="122"/>
      <c r="N46" s="124"/>
    </row>
    <row r="47" spans="1:14" x14ac:dyDescent="0.15">
      <c r="A47" s="93"/>
      <c r="B47" s="32"/>
      <c r="C47" s="118"/>
      <c r="D47" s="119">
        <v>1000</v>
      </c>
      <c r="E47" s="120">
        <v>22000</v>
      </c>
      <c r="F47" s="120">
        <v>11000</v>
      </c>
      <c r="G47" s="41">
        <v>11000</v>
      </c>
      <c r="H47" s="115">
        <f t="shared" si="0"/>
        <v>0</v>
      </c>
      <c r="I47" s="116"/>
      <c r="J47" s="121"/>
      <c r="K47" s="122"/>
      <c r="L47" s="118"/>
      <c r="M47" s="122"/>
      <c r="N47" s="124"/>
    </row>
    <row r="48" spans="1:14" x14ac:dyDescent="0.15">
      <c r="A48" s="93"/>
      <c r="B48" s="32"/>
      <c r="C48" s="118"/>
      <c r="D48" s="119">
        <v>1500</v>
      </c>
      <c r="E48" s="120">
        <v>22000</v>
      </c>
      <c r="F48" s="120">
        <v>11000</v>
      </c>
      <c r="G48" s="41">
        <v>11000</v>
      </c>
      <c r="H48" s="115">
        <f t="shared" si="0"/>
        <v>0</v>
      </c>
      <c r="I48" s="116"/>
      <c r="J48" s="121"/>
      <c r="K48" s="122"/>
      <c r="L48" s="118"/>
      <c r="M48" s="122"/>
      <c r="N48" s="124"/>
    </row>
    <row r="49" spans="1:14" x14ac:dyDescent="0.15">
      <c r="A49" s="93"/>
      <c r="B49" s="32"/>
      <c r="C49" s="118"/>
      <c r="D49" s="119">
        <v>2000</v>
      </c>
      <c r="E49" s="120">
        <v>22000</v>
      </c>
      <c r="F49" s="120">
        <v>11000</v>
      </c>
      <c r="G49" s="41">
        <v>11000</v>
      </c>
      <c r="H49" s="115">
        <f t="shared" si="0"/>
        <v>0</v>
      </c>
      <c r="I49" s="116"/>
      <c r="J49" s="121"/>
      <c r="K49" s="122"/>
      <c r="L49" s="118"/>
      <c r="M49" s="122"/>
      <c r="N49" s="124"/>
    </row>
    <row r="50" spans="1:14" x14ac:dyDescent="0.15">
      <c r="A50" s="93"/>
      <c r="B50" s="32"/>
      <c r="C50" s="125"/>
      <c r="D50" s="119">
        <v>2500</v>
      </c>
      <c r="E50" s="120">
        <v>22000</v>
      </c>
      <c r="F50" s="120">
        <v>11000</v>
      </c>
      <c r="G50" s="41">
        <v>11000</v>
      </c>
      <c r="H50" s="115">
        <f t="shared" si="0"/>
        <v>0</v>
      </c>
      <c r="I50" s="116"/>
      <c r="J50" s="121"/>
      <c r="K50" s="122"/>
      <c r="L50" s="118"/>
      <c r="M50" s="123"/>
      <c r="N50" s="124"/>
    </row>
    <row r="51" spans="1:14" x14ac:dyDescent="0.15">
      <c r="A51" s="93"/>
      <c r="B51" s="32"/>
      <c r="C51" s="118"/>
      <c r="D51" s="119">
        <v>5000</v>
      </c>
      <c r="E51" s="120">
        <v>22000</v>
      </c>
      <c r="F51" s="120">
        <v>11000</v>
      </c>
      <c r="G51" s="41">
        <v>11000</v>
      </c>
      <c r="H51" s="115">
        <f t="shared" si="0"/>
        <v>0</v>
      </c>
      <c r="I51" s="116"/>
      <c r="J51" s="121"/>
      <c r="K51" s="126"/>
      <c r="L51" s="127"/>
      <c r="M51" s="123"/>
      <c r="N51" s="124"/>
    </row>
    <row r="52" spans="1:14" x14ac:dyDescent="0.15">
      <c r="A52" s="93"/>
      <c r="B52" s="32"/>
      <c r="C52" s="118"/>
      <c r="D52" s="119">
        <v>8000</v>
      </c>
      <c r="E52" s="120">
        <v>22000</v>
      </c>
      <c r="F52" s="120">
        <v>11000</v>
      </c>
      <c r="G52" s="41">
        <v>11000</v>
      </c>
      <c r="H52" s="115">
        <f t="shared" si="0"/>
        <v>0</v>
      </c>
      <c r="I52" s="116"/>
      <c r="J52" s="128"/>
      <c r="K52" s="126"/>
      <c r="L52" s="127"/>
      <c r="M52" s="123"/>
      <c r="N52" s="124"/>
    </row>
    <row r="53" spans="1:14" x14ac:dyDescent="0.15">
      <c r="A53" s="93"/>
      <c r="B53" s="32"/>
      <c r="C53" s="118"/>
      <c r="D53" s="129">
        <v>10000</v>
      </c>
      <c r="E53" s="130">
        <v>22000</v>
      </c>
      <c r="F53" s="130">
        <v>11000</v>
      </c>
      <c r="G53" s="131">
        <v>11000</v>
      </c>
      <c r="H53" s="115">
        <f t="shared" si="0"/>
        <v>0</v>
      </c>
      <c r="I53" s="116"/>
      <c r="J53" s="121"/>
      <c r="K53" s="126"/>
      <c r="L53" s="127"/>
      <c r="M53" s="123"/>
      <c r="N53" s="124"/>
    </row>
    <row r="54" spans="1:14" ht="14" thickBot="1" x14ac:dyDescent="0.2">
      <c r="A54" s="93"/>
      <c r="B54" s="32"/>
      <c r="C54" s="118"/>
      <c r="D54" s="119">
        <v>11000</v>
      </c>
      <c r="E54" s="132">
        <v>22000</v>
      </c>
      <c r="F54" s="132">
        <v>11000</v>
      </c>
      <c r="G54" s="133">
        <v>11000</v>
      </c>
      <c r="H54" s="115">
        <f t="shared" si="0"/>
        <v>0</v>
      </c>
      <c r="I54" s="116"/>
      <c r="J54" s="134"/>
      <c r="K54" s="126"/>
      <c r="L54" s="127"/>
      <c r="M54" s="123"/>
      <c r="N54" s="124"/>
    </row>
    <row r="55" spans="1:14" ht="14" thickBot="1" x14ac:dyDescent="0.2">
      <c r="A55" s="93"/>
      <c r="B55" s="32"/>
      <c r="C55" s="118"/>
      <c r="D55" s="135" t="s">
        <v>37</v>
      </c>
      <c r="E55" s="136"/>
      <c r="F55" s="137" t="s">
        <v>38</v>
      </c>
      <c r="G55" s="138"/>
      <c r="H55" s="139">
        <f>SUM(H25:H54)</f>
        <v>0</v>
      </c>
      <c r="I55" s="140" t="s">
        <v>39</v>
      </c>
      <c r="J55" s="141"/>
      <c r="K55" s="126"/>
      <c r="L55" s="127"/>
      <c r="M55" s="123"/>
      <c r="N55" s="124"/>
    </row>
    <row r="56" spans="1:14" x14ac:dyDescent="0.15">
      <c r="A56" s="93"/>
      <c r="B56" s="32"/>
      <c r="C56" s="118"/>
      <c r="D56" s="32"/>
      <c r="E56" s="142"/>
      <c r="F56" s="6"/>
      <c r="G56" s="6"/>
      <c r="H56" s="6"/>
      <c r="I56" s="74"/>
      <c r="J56" s="6"/>
      <c r="K56" s="126"/>
      <c r="L56" s="127"/>
      <c r="M56" s="123"/>
      <c r="N56" s="124"/>
    </row>
    <row r="57" spans="1:14" x14ac:dyDescent="0.15">
      <c r="A57" s="93"/>
      <c r="B57" s="32"/>
      <c r="C57" s="118"/>
      <c r="D57" s="118"/>
      <c r="E57" s="142"/>
      <c r="F57" s="118"/>
      <c r="G57" s="118"/>
      <c r="H57" s="118"/>
      <c r="I57" s="32"/>
      <c r="J57" s="118"/>
      <c r="K57" s="143"/>
      <c r="L57" s="144"/>
      <c r="M57" s="123"/>
      <c r="N57" s="124"/>
    </row>
    <row r="58" spans="1:14" x14ac:dyDescent="0.15">
      <c r="A58" s="93"/>
      <c r="C58" s="118"/>
      <c r="D58" s="118"/>
      <c r="E58" s="142"/>
      <c r="F58" s="118"/>
      <c r="G58" s="118"/>
      <c r="H58" s="118"/>
      <c r="I58" s="32"/>
      <c r="J58" s="118"/>
      <c r="K58" s="143"/>
      <c r="L58" s="144"/>
      <c r="M58" s="32"/>
      <c r="N58" s="124"/>
    </row>
    <row r="59" spans="1:14" ht="14" thickBot="1" x14ac:dyDescent="0.2">
      <c r="A59" s="82"/>
      <c r="B59" s="145"/>
      <c r="C59" s="146"/>
      <c r="D59" s="146"/>
      <c r="E59" s="146"/>
      <c r="F59" s="147"/>
      <c r="G59" s="147"/>
      <c r="H59" s="146"/>
      <c r="I59" s="146"/>
      <c r="J59" s="147"/>
      <c r="K59" s="147"/>
      <c r="L59" s="49"/>
      <c r="M59" s="145"/>
      <c r="N59" s="124"/>
    </row>
    <row r="60" spans="1:14" x14ac:dyDescent="0.15">
      <c r="C60" s="148"/>
      <c r="D60" s="148"/>
      <c r="E60" s="148"/>
      <c r="F60" s="149"/>
      <c r="G60" s="149"/>
      <c r="H60" s="148"/>
      <c r="I60" s="148"/>
      <c r="J60" s="149"/>
      <c r="K60" s="149"/>
    </row>
    <row r="108" spans="1:15" s="7" customFormat="1" x14ac:dyDescent="0.15">
      <c r="A108" s="57"/>
      <c r="B108" s="11"/>
      <c r="C108" s="3"/>
      <c r="D108" s="3"/>
      <c r="E108" s="3"/>
      <c r="F108" s="3"/>
      <c r="G108" s="3"/>
      <c r="H108" s="3"/>
      <c r="I108" s="11"/>
      <c r="J108" s="3"/>
      <c r="K108" s="151"/>
      <c r="L108" s="150"/>
      <c r="M108" s="11"/>
      <c r="N108" s="3"/>
      <c r="O108" s="4"/>
    </row>
    <row r="471" spans="1:15" x14ac:dyDescent="0.15">
      <c r="A471" s="57">
        <f>MATCH("Total",$A$1:$A$470,0)-34</f>
        <v>-22</v>
      </c>
    </row>
    <row r="474" spans="1:15" x14ac:dyDescent="0.15">
      <c r="A474" s="57">
        <f>MATCH("Total",$A$1:$A$473,0)-34</f>
        <v>-22</v>
      </c>
    </row>
    <row r="475" spans="1:15" x14ac:dyDescent="0.15">
      <c r="A475" s="57">
        <f>MATCH("Total",$A$1:$A$474,0)-34</f>
        <v>-22</v>
      </c>
    </row>
    <row r="477" spans="1:15" s="11" customFormat="1" x14ac:dyDescent="0.15">
      <c r="A477" s="57">
        <f>MATCH("Total",$A$1:$A$476,0)-33</f>
        <v>-21</v>
      </c>
      <c r="C477" s="3"/>
      <c r="D477" s="3"/>
      <c r="E477" s="3"/>
      <c r="F477" s="3"/>
      <c r="G477" s="3"/>
      <c r="H477" s="3"/>
      <c r="J477" s="3"/>
      <c r="K477" s="151"/>
      <c r="L477" s="150"/>
      <c r="N477" s="3"/>
      <c r="O477" s="4"/>
    </row>
    <row r="478" spans="1:15" s="11" customFormat="1" x14ac:dyDescent="0.15">
      <c r="A478" s="57">
        <f>MATCH("Total",$A$1:$A$477,0)-34</f>
        <v>-22</v>
      </c>
      <c r="C478" s="3"/>
      <c r="D478" s="3"/>
      <c r="E478" s="3"/>
      <c r="F478" s="3"/>
      <c r="G478" s="3"/>
      <c r="H478" s="3"/>
      <c r="J478" s="3"/>
      <c r="K478" s="151"/>
      <c r="L478" s="150"/>
      <c r="N478" s="3"/>
      <c r="O478" s="4"/>
    </row>
    <row r="479" spans="1:15" s="11" customFormat="1" x14ac:dyDescent="0.15">
      <c r="A479" s="57">
        <f>MATCH("Total",$A$1:$A$478,0)-34</f>
        <v>-22</v>
      </c>
      <c r="C479" s="3"/>
      <c r="D479" s="3"/>
      <c r="E479" s="3"/>
      <c r="F479" s="3"/>
      <c r="G479" s="3"/>
      <c r="H479" s="3"/>
      <c r="J479" s="3"/>
      <c r="K479" s="151"/>
      <c r="L479" s="150"/>
      <c r="N479" s="3"/>
      <c r="O479" s="4"/>
    </row>
    <row r="480" spans="1:15" x14ac:dyDescent="0.15">
      <c r="A480" s="57">
        <f>MATCH("Total",$A$1:$A$479,0)-34</f>
        <v>-22</v>
      </c>
    </row>
    <row r="481" spans="1:15" x14ac:dyDescent="0.15">
      <c r="A481" s="57">
        <f>MATCH("Total",$A$1:$A$480,0)-34</f>
        <v>-22</v>
      </c>
    </row>
    <row r="483" spans="1:15" s="11" customFormat="1" x14ac:dyDescent="0.15">
      <c r="A483" s="57">
        <f>MATCH("Total",$A$1:$A$482,0)-33</f>
        <v>-21</v>
      </c>
      <c r="C483" s="3"/>
      <c r="D483" s="3"/>
      <c r="E483" s="3"/>
      <c r="F483" s="3"/>
      <c r="G483" s="3"/>
      <c r="H483" s="3"/>
      <c r="J483" s="3"/>
      <c r="K483" s="151"/>
      <c r="L483" s="150"/>
      <c r="N483" s="3"/>
      <c r="O483" s="4"/>
    </row>
    <row r="484" spans="1:15" s="11" customFormat="1" x14ac:dyDescent="0.15">
      <c r="A484" s="57">
        <f>MATCH("Total",$A$1:$A$483,0)-33</f>
        <v>-21</v>
      </c>
      <c r="C484" s="3"/>
      <c r="D484" s="3"/>
      <c r="E484" s="3"/>
      <c r="F484" s="3"/>
      <c r="G484" s="3"/>
      <c r="H484" s="3"/>
      <c r="J484" s="3"/>
      <c r="K484" s="151"/>
      <c r="L484" s="150"/>
      <c r="N484" s="3"/>
      <c r="O484" s="4"/>
    </row>
    <row r="485" spans="1:15" s="11" customFormat="1" x14ac:dyDescent="0.15">
      <c r="A485" s="57">
        <f>MATCH("Total",$A$1:$A$484,0)-34</f>
        <v>-22</v>
      </c>
      <c r="C485" s="3"/>
      <c r="D485" s="3"/>
      <c r="E485" s="3"/>
      <c r="F485" s="3"/>
      <c r="G485" s="3"/>
      <c r="H485" s="3"/>
      <c r="J485" s="3"/>
      <c r="K485" s="151"/>
      <c r="L485" s="150"/>
      <c r="N485" s="3"/>
      <c r="O485" s="4"/>
    </row>
    <row r="486" spans="1:15" x14ac:dyDescent="0.15">
      <c r="A486" s="57">
        <f>MATCH("Total",$A$1:$A$485,0)-34</f>
        <v>-22</v>
      </c>
    </row>
    <row r="487" spans="1:15" s="11" customFormat="1" x14ac:dyDescent="0.15">
      <c r="A487" s="57">
        <f>MATCH("Total",$A$1:$A$486,0)-13</f>
        <v>-1</v>
      </c>
      <c r="C487" s="3"/>
      <c r="D487" s="3"/>
      <c r="E487" s="3"/>
      <c r="F487" s="3"/>
      <c r="G487" s="3"/>
      <c r="H487" s="3"/>
      <c r="J487" s="3"/>
      <c r="K487" s="151"/>
      <c r="L487" s="150"/>
      <c r="N487" s="3"/>
      <c r="O487" s="4"/>
    </row>
    <row r="488" spans="1:15" s="11" customFormat="1" x14ac:dyDescent="0.15">
      <c r="A488" s="57">
        <f>MATCH("Total",$A$1:$A$487,0)-33</f>
        <v>-21</v>
      </c>
      <c r="C488" s="3"/>
      <c r="D488" s="3"/>
      <c r="E488" s="3"/>
      <c r="F488" s="3"/>
      <c r="G488" s="3"/>
      <c r="H488" s="3"/>
      <c r="J488" s="3"/>
      <c r="K488" s="151"/>
      <c r="L488" s="150"/>
      <c r="N488" s="3"/>
      <c r="O488" s="4"/>
    </row>
    <row r="489" spans="1:15" s="11" customFormat="1" x14ac:dyDescent="0.15">
      <c r="A489" s="57">
        <f>MATCH("Total",$A$1:$A$488,0)-33</f>
        <v>-21</v>
      </c>
      <c r="C489" s="3"/>
      <c r="D489" s="3"/>
      <c r="E489" s="3"/>
      <c r="F489" s="3"/>
      <c r="G489" s="3"/>
      <c r="H489" s="3"/>
      <c r="J489" s="3"/>
      <c r="K489" s="151"/>
      <c r="L489" s="150"/>
      <c r="N489" s="3"/>
      <c r="O489" s="4"/>
    </row>
    <row r="490" spans="1:15" s="11" customFormat="1" x14ac:dyDescent="0.15">
      <c r="A490" s="57">
        <f>MATCH("Total",$A$1:$A$489,0)-33</f>
        <v>-21</v>
      </c>
      <c r="C490" s="3"/>
      <c r="D490" s="3"/>
      <c r="E490" s="3"/>
      <c r="F490" s="3"/>
      <c r="G490" s="3"/>
      <c r="H490" s="3"/>
      <c r="J490" s="3"/>
      <c r="K490" s="151"/>
      <c r="L490" s="150"/>
      <c r="N490" s="3"/>
      <c r="O490" s="4"/>
    </row>
    <row r="491" spans="1:15" s="11" customFormat="1" x14ac:dyDescent="0.15">
      <c r="A491" s="57">
        <f>MATCH("Total",$A$1:$A$490,0)-33</f>
        <v>-21</v>
      </c>
      <c r="C491" s="3"/>
      <c r="D491" s="3"/>
      <c r="E491" s="3"/>
      <c r="F491" s="3"/>
      <c r="G491" s="3"/>
      <c r="H491" s="3"/>
      <c r="J491" s="3"/>
      <c r="K491" s="151"/>
      <c r="L491" s="150"/>
      <c r="N491" s="3"/>
      <c r="O491" s="4"/>
    </row>
    <row r="492" spans="1:15" s="11" customFormat="1" x14ac:dyDescent="0.15">
      <c r="A492" s="57">
        <f>MATCH("Total",$A$1:$A$491,0)-13</f>
        <v>-1</v>
      </c>
      <c r="C492" s="3"/>
      <c r="D492" s="3"/>
      <c r="E492" s="3"/>
      <c r="F492" s="3"/>
      <c r="G492" s="3"/>
      <c r="H492" s="3"/>
      <c r="J492" s="3"/>
      <c r="K492" s="151"/>
      <c r="L492" s="150"/>
      <c r="N492" s="3"/>
      <c r="O492" s="4"/>
    </row>
    <row r="493" spans="1:15" s="11" customFormat="1" x14ac:dyDescent="0.15">
      <c r="A493" s="57">
        <f>MATCH("Total",$A$1:$A$492,0)-13</f>
        <v>-1</v>
      </c>
      <c r="C493" s="3"/>
      <c r="D493" s="3"/>
      <c r="E493" s="3"/>
      <c r="F493" s="3"/>
      <c r="G493" s="3"/>
      <c r="H493" s="3"/>
      <c r="J493" s="3"/>
      <c r="K493" s="151"/>
      <c r="L493" s="150"/>
      <c r="N493" s="3"/>
      <c r="O493" s="4"/>
    </row>
    <row r="494" spans="1:15" s="11" customFormat="1" x14ac:dyDescent="0.15">
      <c r="A494" s="57">
        <f>MATCH("Total",$A$1:$A$493,0)-33</f>
        <v>-21</v>
      </c>
      <c r="C494" s="3"/>
      <c r="D494" s="3"/>
      <c r="E494" s="3"/>
      <c r="F494" s="3"/>
      <c r="G494" s="3"/>
      <c r="H494" s="3"/>
      <c r="J494" s="3"/>
      <c r="K494" s="151"/>
      <c r="L494" s="150"/>
      <c r="N494" s="3"/>
      <c r="O494" s="4"/>
    </row>
    <row r="495" spans="1:15" s="11" customFormat="1" x14ac:dyDescent="0.15">
      <c r="A495" s="57">
        <f>MATCH("Total",$A$1:$A$494,0)-13</f>
        <v>-1</v>
      </c>
      <c r="C495" s="3"/>
      <c r="D495" s="3"/>
      <c r="E495" s="3"/>
      <c r="F495" s="3"/>
      <c r="G495" s="3"/>
      <c r="H495" s="3"/>
      <c r="J495" s="3"/>
      <c r="K495" s="151"/>
      <c r="L495" s="150"/>
      <c r="N495" s="3"/>
      <c r="O495" s="4"/>
    </row>
    <row r="496" spans="1:15" s="11" customFormat="1" x14ac:dyDescent="0.15">
      <c r="A496" s="57">
        <f>MATCH("Total",$A$1:$A$495,0)-13</f>
        <v>-1</v>
      </c>
      <c r="C496" s="3"/>
      <c r="D496" s="3"/>
      <c r="E496" s="3"/>
      <c r="F496" s="3"/>
      <c r="G496" s="3"/>
      <c r="H496" s="3"/>
      <c r="J496" s="3"/>
      <c r="K496" s="151"/>
      <c r="L496" s="150"/>
      <c r="N496" s="3"/>
      <c r="O496" s="4"/>
    </row>
    <row r="497" spans="1:15" x14ac:dyDescent="0.15">
      <c r="A497" s="57">
        <f>MATCH("Total",$A$1:$A$496,0)-13</f>
        <v>-1</v>
      </c>
    </row>
    <row r="498" spans="1:15" s="11" customFormat="1" x14ac:dyDescent="0.15">
      <c r="A498" s="57">
        <f>MATCH("Total",$A$1:$A$497,0)-13</f>
        <v>-1</v>
      </c>
      <c r="C498" s="3"/>
      <c r="D498" s="3"/>
      <c r="E498" s="3"/>
      <c r="F498" s="3"/>
      <c r="G498" s="3"/>
      <c r="H498" s="3"/>
      <c r="J498" s="3"/>
      <c r="K498" s="151"/>
      <c r="L498" s="150"/>
      <c r="N498" s="3"/>
      <c r="O498" s="4"/>
    </row>
    <row r="499" spans="1:15" s="11" customFormat="1" x14ac:dyDescent="0.15">
      <c r="A499" s="57">
        <f>MATCH("Total",$A$1:$A$498,0)-13</f>
        <v>-1</v>
      </c>
      <c r="C499" s="3"/>
      <c r="D499" s="3"/>
      <c r="E499" s="3"/>
      <c r="F499" s="3"/>
      <c r="G499" s="3"/>
      <c r="H499" s="3"/>
      <c r="J499" s="3"/>
      <c r="K499" s="151"/>
      <c r="L499" s="150"/>
      <c r="N499" s="3"/>
      <c r="O499" s="4"/>
    </row>
    <row r="500" spans="1:15" s="11" customFormat="1" x14ac:dyDescent="0.15">
      <c r="A500" s="57">
        <f>MATCH("Total",$A$1:$A$499,0)-13</f>
        <v>-1</v>
      </c>
      <c r="C500" s="3"/>
      <c r="D500" s="3"/>
      <c r="E500" s="3"/>
      <c r="F500" s="3"/>
      <c r="G500" s="3"/>
      <c r="H500" s="3"/>
      <c r="J500" s="3"/>
      <c r="K500" s="151"/>
      <c r="L500" s="150"/>
      <c r="N500" s="3"/>
      <c r="O500" s="4"/>
    </row>
    <row r="501" spans="1:15" s="11" customFormat="1" x14ac:dyDescent="0.15">
      <c r="A501" s="57">
        <f>MATCH("Total",$A$1:$A$500,0)-13</f>
        <v>-1</v>
      </c>
      <c r="C501" s="3"/>
      <c r="D501" s="3"/>
      <c r="E501" s="3"/>
      <c r="F501" s="3"/>
      <c r="G501" s="3"/>
      <c r="H501" s="3"/>
      <c r="J501" s="3"/>
      <c r="K501" s="151"/>
      <c r="L501" s="150"/>
      <c r="N501" s="3"/>
      <c r="O501" s="4"/>
    </row>
    <row r="502" spans="1:15" s="11" customFormat="1" x14ac:dyDescent="0.15">
      <c r="A502" s="57">
        <f>MATCH("Total",$A$1:$A$501,0)-13</f>
        <v>-1</v>
      </c>
      <c r="C502" s="3"/>
      <c r="D502" s="3"/>
      <c r="E502" s="3"/>
      <c r="F502" s="3"/>
      <c r="G502" s="3"/>
      <c r="H502" s="3"/>
      <c r="J502" s="3"/>
      <c r="K502" s="151"/>
      <c r="L502" s="150"/>
      <c r="N502" s="3"/>
      <c r="O502" s="4"/>
    </row>
    <row r="503" spans="1:15" s="11" customFormat="1" x14ac:dyDescent="0.15">
      <c r="A503" s="57">
        <f>MATCH("Total",$A$1:$A$502,0)-33</f>
        <v>-21</v>
      </c>
      <c r="C503" s="3"/>
      <c r="D503" s="3"/>
      <c r="E503" s="3"/>
      <c r="F503" s="3"/>
      <c r="G503" s="3"/>
      <c r="H503" s="3"/>
      <c r="J503" s="3"/>
      <c r="K503" s="151"/>
      <c r="L503" s="150"/>
      <c r="N503" s="3"/>
      <c r="O503" s="4"/>
    </row>
    <row r="504" spans="1:15" s="11" customFormat="1" x14ac:dyDescent="0.15">
      <c r="A504" s="57">
        <f>MATCH("Total",$A$1:$A$503,0)-33</f>
        <v>-21</v>
      </c>
      <c r="C504" s="3"/>
      <c r="D504" s="3"/>
      <c r="E504" s="3"/>
      <c r="F504" s="3"/>
      <c r="G504" s="3"/>
      <c r="H504" s="3"/>
      <c r="J504" s="3"/>
      <c r="K504" s="151"/>
      <c r="L504" s="150"/>
      <c r="N504" s="3"/>
      <c r="O504" s="4"/>
    </row>
    <row r="505" spans="1:15" s="11" customFormat="1" x14ac:dyDescent="0.15">
      <c r="A505" s="57">
        <f>MATCH("Total",$A$1:$A$504,0)-33</f>
        <v>-21</v>
      </c>
      <c r="C505" s="3"/>
      <c r="D505" s="3"/>
      <c r="E505" s="3"/>
      <c r="F505" s="3"/>
      <c r="G505" s="3"/>
      <c r="H505" s="3"/>
      <c r="J505" s="3"/>
      <c r="K505" s="151"/>
      <c r="L505" s="150"/>
      <c r="N505" s="3"/>
      <c r="O505" s="4"/>
    </row>
    <row r="508" spans="1:15" s="11" customFormat="1" x14ac:dyDescent="0.15">
      <c r="A508" s="57">
        <f>MATCH("Total",$A$1:$A$507,0)-33</f>
        <v>-21</v>
      </c>
      <c r="C508" s="3"/>
      <c r="D508" s="3"/>
      <c r="E508" s="3"/>
      <c r="F508" s="3"/>
      <c r="G508" s="3"/>
      <c r="H508" s="3"/>
      <c r="J508" s="3"/>
      <c r="K508" s="151"/>
      <c r="L508" s="150"/>
      <c r="N508" s="3"/>
      <c r="O508" s="4"/>
    </row>
  </sheetData>
  <mergeCells count="11">
    <mergeCell ref="D8:E8"/>
    <mergeCell ref="F8:H8"/>
    <mergeCell ref="A1:C6"/>
    <mergeCell ref="D1:J3"/>
    <mergeCell ref="L1:M1"/>
    <mergeCell ref="L2:M2"/>
    <mergeCell ref="L3:M3"/>
    <mergeCell ref="D4:J6"/>
    <mergeCell ref="L4:M4"/>
    <mergeCell ref="L5:M5"/>
    <mergeCell ref="L6:M6"/>
  </mergeCells>
  <conditionalFormatting sqref="M10">
    <cfRule type="cellIs" dxfId="0" priority="1" operator="greaterThan">
      <formula>25</formula>
    </cfRule>
  </conditionalFormatting>
  <pageMargins left="0.55118110236220474" right="0.23622047244094491" top="0.78740157480314965" bottom="0.70866141732283472" header="0.51181102362204722" footer="0.51181102362204722"/>
  <pageSetup paperSize="8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LOAD SUMMARY</vt:lpstr>
      <vt:lpstr>'ELECTRICAL LOAD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2020-10-13T03:10:20Z</dcterms:created>
  <dcterms:modified xsi:type="dcterms:W3CDTF">2020-10-14T14:26:40Z</dcterms:modified>
</cp:coreProperties>
</file>