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data/"/>
    </mc:Choice>
  </mc:AlternateContent>
  <xr:revisionPtr revIDLastSave="0" documentId="8_{A413E8FE-5BD8-2A49-9606-6683A23CB698}" xr6:coauthVersionLast="45" xr6:coauthVersionMax="45" xr10:uidLastSave="{00000000-0000-0000-0000-000000000000}"/>
  <bookViews>
    <workbookView xWindow="0" yWindow="0" windowWidth="38400" windowHeight="24000" xr2:uid="{8FF0CD98-16FD-0749-B869-0E4BEA0AF4D6}"/>
  </bookViews>
  <sheets>
    <sheet name="Motor Data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lum_Data" localSheetId="0">'[1]AS3008 Look_Up_Tables'!$F$2:$AE$23</definedName>
    <definedName name="Alum_Data">#REF!</definedName>
    <definedName name="APPROVED_BY">[3]Info!$C$9</definedName>
    <definedName name="Breaker_Rated_Current">#REF!</definedName>
    <definedName name="Breaker_Tripping_Current" localSheetId="0">'[1]AS3008 Look_Up_Tables'!$M$119:$N$121</definedName>
    <definedName name="Breaker_Tripping_Current">#REF!</definedName>
    <definedName name="Breaker_Type" localSheetId="0">'[1]AS3008 Look_Up_Tables'!$M$119:$M$121</definedName>
    <definedName name="Breaker_Type">#REF!</definedName>
    <definedName name="Cable_Data" localSheetId="0">'[1]AS3008 Look_Up_Tables'!$F$26:$AM$47</definedName>
    <definedName name="Cable_Data">#REF!</definedName>
    <definedName name="Cable_Data_HV" localSheetId="0">'[1]AS3008 Look_Up_Tables'!$A$94:$AL$112</definedName>
    <definedName name="Cable_Data_HV">#REF!</definedName>
    <definedName name="Cable_Size">#REF!</definedName>
    <definedName name="Cable_Size__HV">#REF!</definedName>
    <definedName name="Cable_Size_HV" localSheetId="0">'[1]AS3008 Look_Up_Tables'!$A$95:$A$111</definedName>
    <definedName name="Cable_Size_HV">#REF!</definedName>
    <definedName name="Cable_Size_LV" localSheetId="0">'[1]AS3008 Look_Up_Tables'!$F$27:$F$46</definedName>
    <definedName name="Cable_Size_LV">#REF!</definedName>
    <definedName name="Cable_Type" localSheetId="0">'[1]AS3008 Look_Up_Tables'!$E$80:$E$81</definedName>
    <definedName name="Cable_Type">#REF!</definedName>
    <definedName name="Cable_Type_Code" localSheetId="0">'[1]AS3008 Look_Up_Tables'!$E$80:$F$81</definedName>
    <definedName name="Cable_Type_Code">#REF!</definedName>
    <definedName name="Cable_Voltage" localSheetId="0">'[1]AS3008 Look_Up_Tables'!$A$53:$B$62</definedName>
    <definedName name="Cable_Voltage">#REF!</definedName>
    <definedName name="CB">#REF!</definedName>
    <definedName name="CB_Fuse" localSheetId="0">'[1]AS3008 Look_Up_Tables'!$M$124:$M$125</definedName>
    <definedName name="CB_Fuse">#REF!</definedName>
    <definedName name="CB_Type" localSheetId="0">'[1]AS3008 Look_Up_Tables'!$M$133:$M$136</definedName>
    <definedName name="CB_Type">#REF!</definedName>
    <definedName name="Circuits" localSheetId="0">'[1]AS3008 Look_Up_Tables'!$D$54:$D$65</definedName>
    <definedName name="Circuits">#REF!</definedName>
    <definedName name="Cond_type" localSheetId="0">'[1]AS3008 Look_Up_Tables'!$G$77:$G$78</definedName>
    <definedName name="Cond_type">#REF!</definedName>
    <definedName name="Conductor" localSheetId="0">'[1]AS3008 Look_Up_Tables'!$G$73:$G$74</definedName>
    <definedName name="Conductor">#REF!</definedName>
    <definedName name="Conductor_Resistivity" localSheetId="0">'[1]AS3008 Look_Up_Tables'!$I$132:$J$133</definedName>
    <definedName name="Conductor_Resistivity">#REF!</definedName>
    <definedName name="Data">#REF!</definedName>
    <definedName name="DATE_APPR">[3]Info!$C$10</definedName>
    <definedName name="DATE_PREP">[3]Info!$C$8</definedName>
    <definedName name="depth" localSheetId="0">'[1]AS3008 Look_Up_Tables'!$Z$80:$Z$85</definedName>
    <definedName name="depth">#REF!</definedName>
    <definedName name="Depth_Derating" localSheetId="0">'[1]AS3008 Look_Up_Tables'!$Z$80:$AE$89</definedName>
    <definedName name="Depth_Derating">#REF!</definedName>
    <definedName name="Drive_Sizes" localSheetId="0">'[1]AS3008 Look_Up_Tables'!$A$4:$A$50</definedName>
    <definedName name="Drive_Sizes">#REF!</definedName>
    <definedName name="FDR_Rating" localSheetId="0">'[1]AS3008 Look_Up_Tables'!$J$71:$J$91</definedName>
    <definedName name="FDR_Rating">#REF!</definedName>
    <definedName name="Fuse_Type" localSheetId="0">'[1]AS3008 Look_Up_Tables'!$M$129:$M$130</definedName>
    <definedName name="Fuse_Type">#REF!</definedName>
    <definedName name="gG_Fuse_Gates" localSheetId="0">'[1]AS3008 Look_Up_Tables'!$U$118:$Y$137</definedName>
    <definedName name="gG_Fuse_Gates">#REF!</definedName>
    <definedName name="gG_Fuse_Rated_Current">#REF!</definedName>
    <definedName name="Harmonic_Level">#REF!</definedName>
    <definedName name="Harmonic_Reduction" localSheetId="0">'[1]AS3008 Look_Up_Tables'!$I$120:$J$127</definedName>
    <definedName name="Harmonic_Reduction">#REF!</definedName>
    <definedName name="HV_Cond" localSheetId="0">'[1]AS3008 Look_Up_Tables'!$G$73</definedName>
    <definedName name="HV_Cond">#REF!</definedName>
    <definedName name="HV_Sizes" localSheetId="0">'[1]AS3008 Look_Up_Tables'!$A$33:$A$50</definedName>
    <definedName name="HV_Sizes">#REF!</definedName>
    <definedName name="Install_Types" localSheetId="0">'[1]AS3008 Look_Up_Tables'!$AD$71:$AE$76</definedName>
    <definedName name="Install_Types">#REF!</definedName>
    <definedName name="Installation" localSheetId="0">'[1]AS3008 Look_Up_Tables'!$AD$71:$AD$76</definedName>
    <definedName name="Installation">#REF!</definedName>
    <definedName name="Installation_Derating" localSheetId="0">'[1]AS3008 Look_Up_Tables'!$D$53:$AH$66</definedName>
    <definedName name="Installation_Derating">#REF!</definedName>
    <definedName name="K_Factor" localSheetId="0">'[1]AS3008 Look_Up_Tables'!$AG$119:$AL$124</definedName>
    <definedName name="K_Factor">#REF!</definedName>
    <definedName name="Load_Type" localSheetId="0">'[1]AS3008 Look_Up_Tables'!$AP$54:$AP$83</definedName>
    <definedName name="Load_Type">#REF!</definedName>
    <definedName name="MechEquipIdent">'[4]Equip Designations &amp; Spec''s'!$A$4:$A$78</definedName>
    <definedName name="Min_Earth_Size" localSheetId="0">'[1]AS3008 Look_Up_Tables'!$P$119:$R$138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 localSheetId="0">'[1]AS3008 Look_Up_Tables'!$AK$54:$AK$57</definedName>
    <definedName name="Motor_Start">#REF!</definedName>
    <definedName name="N_A" localSheetId="0">'[1]AS3008 Look_Up_Tables'!$M$88</definedName>
    <definedName name="N_A">#REF!</definedName>
    <definedName name="Plant_Areas">'[5]Plant Areas'!$A$3:$A$50</definedName>
    <definedName name="PREPARED_BY">[3]Info!$C$7</definedName>
    <definedName name="PROY_CODE">[3]Info!$C$5</definedName>
    <definedName name="PROY_NAME">[3]Info!$C$4</definedName>
    <definedName name="REV">[3]Info!$C$6</definedName>
    <definedName name="Single_Multi_Core" localSheetId="0">'[1]AS3008 Look_Up_Tables'!$A$66:$A$68</definedName>
    <definedName name="Single_Multi_Core">#REF!</definedName>
    <definedName name="Soil_Resistivity" localSheetId="0">'[1]AS3008 Look_Up_Tables'!$AD$119:$AE$126</definedName>
    <definedName name="Soil_Resistivity">#REF!</definedName>
    <definedName name="Soil_Temp" localSheetId="0">'[1]AS3008 Look_Up_Tables'!$L$71:$L$77</definedName>
    <definedName name="Soil_Temp">#REF!</definedName>
    <definedName name="Soil_Thermal_Res_Factor" localSheetId="0">'[1]AS3008 Look_Up_Tables'!$A$118:$E$129</definedName>
    <definedName name="Soil_Thermal_Res_Factor">#REF!</definedName>
    <definedName name="SoilCond" localSheetId="0">'[1]AS3008 Look_Up_Tables'!$AD$119:$AD$126</definedName>
    <definedName name="SoilCond">#REF!</definedName>
    <definedName name="Spacing_Conduit" localSheetId="0">'[1]AS3008 Look_Up_Tables'!$AB$72:$AB$75</definedName>
    <definedName name="Spacing_Conduit">#REF!</definedName>
    <definedName name="Spacing_Direct" localSheetId="0">'[1]AS3008 Look_Up_Tables'!$Z$72:$Z$76</definedName>
    <definedName name="Spacing_Direct">#REF!</definedName>
    <definedName name="Spacing_Ladder" localSheetId="0">'[1]AS3008 Look_Up_Tables'!$AA$72:$AA$73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 localSheetId="0">'[1]AS3008 Look_Up_Tables'!$M$71:$M$86</definedName>
    <definedName name="Temperature">#REF!</definedName>
    <definedName name="Temperature_Derating" localSheetId="0">'[1]AS3008 Look_Up_Tables'!$M$70:$X$87</definedName>
    <definedName name="Temperature_Derating">#REF!</definedName>
    <definedName name="TNF_Drive">#REF!</definedName>
    <definedName name="TNF_Sizes" localSheetId="0">'[1]AS3008 Look_Up_Tables'!$A$72:$A$91</definedName>
    <definedName name="TNF_Sizes">#REF!</definedName>
    <definedName name="TX_kVA">#REF!</definedName>
    <definedName name="Voltage" localSheetId="0">'[1]AS3008 Look_Up_Tables'!$A$53:$A$61</definedName>
    <definedName name="Voltage">#REF!</definedName>
    <definedName name="Yes_No" localSheetId="0">'[1]AS3008 Look_Up_Tables'!$D$80:$D$81</definedName>
    <definedName name="Yes_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2" l="1"/>
  <c r="J122" i="2"/>
  <c r="J121" i="2"/>
  <c r="J120" i="2"/>
  <c r="J119" i="2"/>
  <c r="I113" i="2"/>
  <c r="H113" i="2"/>
  <c r="G113" i="2"/>
  <c r="F113" i="2"/>
  <c r="E113" i="2"/>
  <c r="D113" i="2"/>
  <c r="B113" i="2"/>
  <c r="C113" i="2" s="1"/>
  <c r="J113" i="2" s="1"/>
  <c r="I112" i="2"/>
  <c r="H112" i="2"/>
  <c r="G112" i="2"/>
  <c r="F112" i="2"/>
  <c r="E112" i="2"/>
  <c r="D112" i="2"/>
  <c r="C112" i="2"/>
  <c r="J112" i="2" s="1"/>
  <c r="B112" i="2"/>
  <c r="J111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B110" i="2"/>
  <c r="I109" i="2"/>
  <c r="H109" i="2"/>
  <c r="G109" i="2"/>
  <c r="F109" i="2"/>
  <c r="E109" i="2"/>
  <c r="D109" i="2"/>
  <c r="C109" i="2"/>
  <c r="B109" i="2"/>
  <c r="J109" i="2" s="1"/>
  <c r="I108" i="2"/>
  <c r="H108" i="2"/>
  <c r="G108" i="2"/>
  <c r="F108" i="2"/>
  <c r="E108" i="2"/>
  <c r="D108" i="2"/>
  <c r="B108" i="2"/>
  <c r="I107" i="2"/>
  <c r="H107" i="2"/>
  <c r="G107" i="2"/>
  <c r="F107" i="2"/>
  <c r="E107" i="2"/>
  <c r="D107" i="2"/>
  <c r="B107" i="2"/>
  <c r="I106" i="2"/>
  <c r="H106" i="2"/>
  <c r="G106" i="2"/>
  <c r="F106" i="2"/>
  <c r="E106" i="2"/>
  <c r="D106" i="2"/>
  <c r="B106" i="2"/>
  <c r="I105" i="2"/>
  <c r="H105" i="2"/>
  <c r="G105" i="2"/>
  <c r="F105" i="2"/>
  <c r="E105" i="2"/>
  <c r="D105" i="2"/>
  <c r="B105" i="2"/>
  <c r="I104" i="2"/>
  <c r="H104" i="2"/>
  <c r="G104" i="2"/>
  <c r="F104" i="2"/>
  <c r="E104" i="2"/>
  <c r="D104" i="2"/>
  <c r="C104" i="2"/>
  <c r="J104" i="2" s="1"/>
  <c r="B104" i="2"/>
  <c r="J103" i="2"/>
  <c r="I103" i="2"/>
  <c r="H103" i="2"/>
  <c r="G103" i="2"/>
  <c r="F103" i="2"/>
  <c r="E103" i="2"/>
  <c r="D103" i="2"/>
  <c r="C103" i="2"/>
  <c r="B103" i="2"/>
  <c r="J102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J101" i="2" s="1"/>
  <c r="I100" i="2"/>
  <c r="H100" i="2"/>
  <c r="G100" i="2"/>
  <c r="F100" i="2"/>
  <c r="E100" i="2"/>
  <c r="D100" i="2"/>
  <c r="C100" i="2"/>
  <c r="J100" i="2" s="1"/>
  <c r="B100" i="2"/>
  <c r="J94" i="2"/>
  <c r="C94" i="2"/>
  <c r="J93" i="2"/>
  <c r="C93" i="2"/>
  <c r="C92" i="2"/>
  <c r="C110" i="2" s="1"/>
  <c r="J110" i="2" s="1"/>
  <c r="J91" i="2"/>
  <c r="C90" i="2"/>
  <c r="J90" i="2" s="1"/>
  <c r="J89" i="2"/>
  <c r="C89" i="2"/>
  <c r="C107" i="2" s="1"/>
  <c r="J107" i="2" s="1"/>
  <c r="C88" i="2"/>
  <c r="C106" i="2" s="1"/>
  <c r="J106" i="2" s="1"/>
  <c r="C87" i="2"/>
  <c r="C105" i="2" s="1"/>
  <c r="J105" i="2" s="1"/>
  <c r="J86" i="2"/>
  <c r="J85" i="2"/>
  <c r="J84" i="2"/>
  <c r="J83" i="2"/>
  <c r="J82" i="2"/>
  <c r="J76" i="2"/>
  <c r="C75" i="2"/>
  <c r="B75" i="2"/>
  <c r="J75" i="2" s="1"/>
  <c r="J74" i="2"/>
  <c r="C74" i="2"/>
  <c r="B74" i="2"/>
  <c r="C73" i="2"/>
  <c r="B73" i="2"/>
  <c r="J73" i="2" s="1"/>
  <c r="C72" i="2"/>
  <c r="J72" i="2" s="1"/>
  <c r="B72" i="2"/>
  <c r="C71" i="2"/>
  <c r="B71" i="2"/>
  <c r="J71" i="2" s="1"/>
  <c r="J70" i="2"/>
  <c r="C70" i="2"/>
  <c r="B70" i="2"/>
  <c r="C69" i="2"/>
  <c r="B69" i="2"/>
  <c r="J69" i="2" s="1"/>
  <c r="C68" i="2"/>
  <c r="J68" i="2" s="1"/>
  <c r="B68" i="2"/>
  <c r="C67" i="2"/>
  <c r="B67" i="2"/>
  <c r="J67" i="2" s="1"/>
  <c r="J66" i="2"/>
  <c r="C66" i="2"/>
  <c r="B66" i="2"/>
  <c r="C65" i="2"/>
  <c r="B65" i="2"/>
  <c r="J65" i="2" s="1"/>
  <c r="C64" i="2"/>
  <c r="J64" i="2" s="1"/>
  <c r="B64" i="2"/>
  <c r="J63" i="2"/>
  <c r="C63" i="2"/>
  <c r="B63" i="2"/>
  <c r="J62" i="2"/>
  <c r="C62" i="2"/>
  <c r="B62" i="2"/>
  <c r="C61" i="2"/>
  <c r="B61" i="2"/>
  <c r="J61" i="2" s="1"/>
  <c r="C60" i="2"/>
  <c r="J60" i="2" s="1"/>
  <c r="B60" i="2"/>
  <c r="C59" i="2"/>
  <c r="B59" i="2"/>
  <c r="J59" i="2" s="1"/>
  <c r="J58" i="2"/>
  <c r="C58" i="2"/>
  <c r="B58" i="2"/>
  <c r="C57" i="2"/>
  <c r="B57" i="2"/>
  <c r="J57" i="2" s="1"/>
  <c r="C56" i="2"/>
  <c r="J56" i="2" s="1"/>
  <c r="B56" i="2"/>
  <c r="C55" i="2"/>
  <c r="B55" i="2"/>
  <c r="J55" i="2" s="1"/>
  <c r="J54" i="2"/>
  <c r="C54" i="2"/>
  <c r="B54" i="2"/>
  <c r="C53" i="2"/>
  <c r="J53" i="2" s="1"/>
  <c r="B53" i="2"/>
  <c r="C52" i="2"/>
  <c r="J52" i="2" s="1"/>
  <c r="B52" i="2"/>
  <c r="C51" i="2"/>
  <c r="B51" i="2"/>
  <c r="J51" i="2" s="1"/>
  <c r="J50" i="2"/>
  <c r="C50" i="2"/>
  <c r="B50" i="2"/>
  <c r="C49" i="2"/>
  <c r="J49" i="2" s="1"/>
  <c r="B49" i="2"/>
  <c r="C48" i="2"/>
  <c r="J48" i="2" s="1"/>
  <c r="B48" i="2"/>
  <c r="C47" i="2"/>
  <c r="B47" i="2"/>
  <c r="J47" i="2" s="1"/>
  <c r="J46" i="2"/>
  <c r="C46" i="2"/>
  <c r="B46" i="2"/>
  <c r="C45" i="2"/>
  <c r="J45" i="2" s="1"/>
  <c r="B45" i="2"/>
  <c r="C44" i="2"/>
  <c r="J44" i="2" s="1"/>
  <c r="B44" i="2"/>
  <c r="C43" i="2"/>
  <c r="B43" i="2"/>
  <c r="J43" i="2" s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88" i="2" l="1"/>
  <c r="C108" i="2"/>
  <c r="J108" i="2" s="1"/>
  <c r="J92" i="2"/>
  <c r="J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seeb57510</author>
  </authors>
  <commentList>
    <comment ref="A43" authorId="0" shapeId="0" xr:uid="{4EE20218-11EE-2D4E-B8E0-2C400EAE3F3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3" authorId="0" shapeId="0" xr:uid="{C3EAE6DE-0E00-8E4C-AABE-13A6E5F820B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3" authorId="0" shapeId="0" xr:uid="{24B66C0A-AD49-9B4A-8B8B-0F2E1C5C3DD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3" authorId="0" shapeId="0" xr:uid="{EF08A519-6CB7-CC4C-A146-8F9F5591A10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3" authorId="0" shapeId="0" xr:uid="{2F945AAB-5F11-A04C-9D56-DD9E0B7BF71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3" authorId="0" shapeId="0" xr:uid="{C25E74EB-D075-0C4F-91C7-19641A1314A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3" authorId="0" shapeId="0" xr:uid="{315E33BB-DE31-E64F-B416-0A42B111BD6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3" authorId="0" shapeId="0" xr:uid="{6DE170E1-1123-1048-AFD1-2F7017AFF88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3" authorId="0" shapeId="0" xr:uid="{D66869A5-B7DC-7E4A-BCB7-D505DB018AA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3" authorId="0" shapeId="0" xr:uid="{A59A0683-15A3-A84A-948B-F15B1FFAC3A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4" authorId="0" shapeId="0" xr:uid="{3D2C0EBD-0F88-6D41-AC1A-B2CC14E2588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4" authorId="0" shapeId="0" xr:uid="{06F1030C-8583-6344-B08E-34295A302B9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4" authorId="0" shapeId="0" xr:uid="{55355084-3F56-1F42-A1D8-A4A14B9AC23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4" authorId="0" shapeId="0" xr:uid="{554C7C71-B2BC-544C-91D1-72A3DF53CB4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4" authorId="0" shapeId="0" xr:uid="{7ACD2709-B09F-5C40-B704-36411711189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4" authorId="0" shapeId="0" xr:uid="{44D24BDA-ED7F-A046-9560-2E61069780E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4" authorId="0" shapeId="0" xr:uid="{63A11ACE-BEFD-9545-9D8E-04DC6DF4DC2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4" authorId="0" shapeId="0" xr:uid="{E92F0B25-B17C-2A4A-A3C0-68F62FF1525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4" authorId="0" shapeId="0" xr:uid="{0CB534AD-AE80-0F48-9A15-A3CE6129ED6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4" authorId="0" shapeId="0" xr:uid="{58D52AB3-8086-2E4B-9EC5-9640017F622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5" authorId="0" shapeId="0" xr:uid="{BB8AF348-34FD-464A-84E0-950E5A2A6BE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5" authorId="0" shapeId="0" xr:uid="{3CCEA225-53B2-9B43-AD28-521C6FF8C37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5" authorId="0" shapeId="0" xr:uid="{CE5AE624-66AE-E547-B777-A521F9F4A0A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5" authorId="0" shapeId="0" xr:uid="{454E561C-C033-9049-A069-156D7C8CC3A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5" authorId="0" shapeId="0" xr:uid="{821DCA7F-220E-1548-98F4-ED39042B7A6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5" authorId="0" shapeId="0" xr:uid="{FB73A3D0-1192-6648-A70E-C969A2C989E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5" authorId="0" shapeId="0" xr:uid="{A08C57E7-BEEF-3640-A1DC-52E88BE382F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5" authorId="0" shapeId="0" xr:uid="{2CF6D738-249C-1641-BD5E-F2F5BA61FA5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5" authorId="0" shapeId="0" xr:uid="{03AC9D0B-39B8-C74E-978E-AFEA5F163555}">
      <text>
        <r>
          <rPr>
            <sz val="8"/>
            <color rgb="FF000000"/>
            <rFont val="Tahoma"/>
            <family val="2"/>
          </rPr>
          <t>Extrapolated from 415V Data</t>
        </r>
      </text>
    </comment>
    <comment ref="J45" authorId="0" shapeId="0" xr:uid="{3513CB55-18E8-E748-A409-65F3B485B29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6" authorId="0" shapeId="0" xr:uid="{194EF7F8-CB7E-0545-B4CD-255B3CD18EC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6" authorId="0" shapeId="0" xr:uid="{85A124C8-C496-B141-B503-1CF88BF6841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6" authorId="0" shapeId="0" xr:uid="{5FCE8B05-45B5-7244-AC84-3A35624921A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6" authorId="0" shapeId="0" xr:uid="{DACCD9CE-224C-D240-ACB9-76A5C0F6527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6" authorId="0" shapeId="0" xr:uid="{A2579DDE-BBC6-704C-87F2-22EE8C8031F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6" authorId="0" shapeId="0" xr:uid="{565C5FF0-2083-B94A-ADA6-D300C70D465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6" authorId="0" shapeId="0" xr:uid="{1155F577-462B-EC45-B29C-388E4F68904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6" authorId="0" shapeId="0" xr:uid="{0E7003BD-8AD6-2546-8B6E-7AED7CD0FEA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6" authorId="0" shapeId="0" xr:uid="{6852D2A7-41CB-014E-A939-4700FEC8910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6" authorId="0" shapeId="0" xr:uid="{A5162DE5-B800-6540-9537-0D026C8A2F9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7" authorId="0" shapeId="0" xr:uid="{B2B90091-460B-E946-99D8-DA079F66F17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7" authorId="0" shapeId="0" xr:uid="{638A306A-D6DD-9246-8FD2-87661A00C35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7" authorId="0" shapeId="0" xr:uid="{E5BCA46F-EA97-7248-95F6-7C7CEC4C98E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7" authorId="0" shapeId="0" xr:uid="{ECFC6F6C-3D43-B243-9CCC-A153F81F4AF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7" authorId="0" shapeId="0" xr:uid="{8469D8E7-B1B8-A342-8E59-6E5C7CD2D9D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7" authorId="0" shapeId="0" xr:uid="{4023DF7E-F950-9548-996B-84429DE897B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7" authorId="0" shapeId="0" xr:uid="{E31B1BCF-F5A7-7446-A335-4927ABFB2D5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7" authorId="0" shapeId="0" xr:uid="{824DCEE0-2888-9A46-8AFE-1515F99A2D2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7" authorId="0" shapeId="0" xr:uid="{07A50FE6-B5EA-FB4E-AD5A-8EEB4DD10D4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7" authorId="0" shapeId="0" xr:uid="{6B5D85F4-F988-9B4A-AA23-F92AC0988A6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8" authorId="0" shapeId="0" xr:uid="{C8E1581B-485C-9845-B871-09BD4D181F9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8" authorId="0" shapeId="0" xr:uid="{57915ECA-DD6C-1246-B55F-C9B0B359DD8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8" authorId="0" shapeId="0" xr:uid="{7B716189-C3FD-584E-BD7E-2EF73B893C5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8" authorId="0" shapeId="0" xr:uid="{FB41CCA6-53BB-4042-A90B-BD06B154F9F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8" authorId="0" shapeId="0" xr:uid="{0610A283-BB86-FB4D-83E5-5CF7FCA3540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8" authorId="0" shapeId="0" xr:uid="{F9153597-033B-064F-8B4D-97A743BE4A1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8" authorId="0" shapeId="0" xr:uid="{1A54558B-E8DB-B847-B511-D649C990BC4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8" authorId="0" shapeId="0" xr:uid="{7FB64066-C62B-5349-870A-24D285FF2CF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8" authorId="0" shapeId="0" xr:uid="{0B7FA364-755E-A64D-80AD-C8190F20B7F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8" authorId="0" shapeId="0" xr:uid="{E35FD98D-AA8B-3445-8388-337BBA0DA22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49" authorId="0" shapeId="0" xr:uid="{E61BE948-B7B4-C24F-BA07-C2EAEB97AB4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49" authorId="0" shapeId="0" xr:uid="{5C773113-2F5C-584F-AF65-A9E1124D9F0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49" authorId="0" shapeId="0" xr:uid="{B1AE3257-D3AA-644E-BA26-7ECFA77D854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49" authorId="0" shapeId="0" xr:uid="{B7BD81FD-4D46-8648-B543-A8CC02258F3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49" authorId="0" shapeId="0" xr:uid="{5FF6CEF9-18D1-0B49-9414-104B1B9C7C9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49" authorId="0" shapeId="0" xr:uid="{204756D0-53EF-9346-91D8-0178F7D34FE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49" authorId="0" shapeId="0" xr:uid="{4EEFF343-37BD-9749-884C-7147972E9B1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49" authorId="0" shapeId="0" xr:uid="{54984C94-CCED-2B4E-B500-D065FFE3423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49" authorId="0" shapeId="0" xr:uid="{74B57E89-422A-4E42-A8EF-94EFA3A8B2B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49" authorId="0" shapeId="0" xr:uid="{19E1CCB2-32D3-D045-B27C-054B201D59A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0" authorId="0" shapeId="0" xr:uid="{A31D7775-590E-3146-A76A-D3AE87146F9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0" authorId="0" shapeId="0" xr:uid="{0BA89F3D-9747-1D4E-AE86-7997A035D42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0" authorId="0" shapeId="0" xr:uid="{19ACD3C2-DB18-2B46-B4C8-EAA5F75C8D7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0" authorId="0" shapeId="0" xr:uid="{370F01FF-9804-A64E-BF38-8101B8F6B1F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0" authorId="0" shapeId="0" xr:uid="{07993CBC-59A9-944F-AA0B-8EA8BCAEA2B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0" authorId="0" shapeId="0" xr:uid="{766AF172-E873-FE4A-84F5-943F4E4DD68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0" authorId="0" shapeId="0" xr:uid="{0EEDB2F2-9D44-B942-BD6C-3593CA0BCD1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0" authorId="0" shapeId="0" xr:uid="{16C89CF7-5628-F645-9975-189610A3992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0" authorId="0" shapeId="0" xr:uid="{BF6A34D0-D6FC-A242-85EA-3E1B0C49730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0" authorId="0" shapeId="0" xr:uid="{93D9406D-8AD2-F44F-B355-9246D230A4B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1" authorId="0" shapeId="0" xr:uid="{0DB0CF97-22B8-9648-AE9D-F3314C10A62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1" authorId="0" shapeId="0" xr:uid="{6AF338D2-051A-5E47-B7DA-F6D9201F173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1" authorId="0" shapeId="0" xr:uid="{5168346E-F18A-CC48-AF62-1AAB69190EA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1" authorId="0" shapeId="0" xr:uid="{D60111CA-5C5D-B243-AFA9-818B40BC3D7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1" authorId="0" shapeId="0" xr:uid="{B2E17158-5348-8B44-A4EA-526618D9861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1" authorId="0" shapeId="0" xr:uid="{FA3D2009-2F49-4143-8988-4889D10E8DE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1" authorId="0" shapeId="0" xr:uid="{7E277F01-9A68-AE49-8DC6-63FB5C2CA81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1" authorId="0" shapeId="0" xr:uid="{98BB7C0C-E658-1E43-9D3B-FF0C477032F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1" authorId="0" shapeId="0" xr:uid="{E2280CD1-12E2-5B4C-9523-0DD2F2C2EBB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1" authorId="0" shapeId="0" xr:uid="{1CD3928E-0296-1D46-8CF6-13695BD3B56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2" authorId="0" shapeId="0" xr:uid="{1C5AECFB-260C-8D4A-B017-81B0A8B718C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2" authorId="0" shapeId="0" xr:uid="{58190A43-BAE4-E74F-B1FB-35A0867A53C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2" authorId="0" shapeId="0" xr:uid="{5CFC158C-2B54-4948-8227-059E293DA38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2" authorId="0" shapeId="0" xr:uid="{40B4AC7C-3AD7-FF4B-8F1E-DEFABB1A793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2" authorId="0" shapeId="0" xr:uid="{954E6D8D-8D3A-A44D-BCD9-00F98FD0B56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2" authorId="0" shapeId="0" xr:uid="{31CD8283-702B-ED4A-816B-5017143F29E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2" authorId="0" shapeId="0" xr:uid="{B2F6045A-EF13-C542-A338-94E8F91A48E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2" authorId="0" shapeId="0" xr:uid="{209FFE44-3B5D-A14D-9D39-615501A0BDA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2" authorId="0" shapeId="0" xr:uid="{FBC3F4B1-4DC7-BB45-A75B-29A3D235C9A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2" authorId="0" shapeId="0" xr:uid="{1D25ECB4-A518-FB48-B545-AC95A9B564A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3" authorId="0" shapeId="0" xr:uid="{5BF4F619-DFE5-884A-BF37-2BC3FC8C10D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3" authorId="0" shapeId="0" xr:uid="{38F08320-E2AF-A847-A56D-E86B6EF1394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3" authorId="0" shapeId="0" xr:uid="{24EF86D5-27E0-0645-B237-DBD326AEBB6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3" authorId="0" shapeId="0" xr:uid="{0D55A0A0-E639-674B-9A0C-29F43813CB4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3" authorId="0" shapeId="0" xr:uid="{9DD3DDC8-82A4-0E40-96CB-7C77A349B79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3" authorId="0" shapeId="0" xr:uid="{5CF2040E-4DFF-8543-B1A2-BF049DBF566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3" authorId="0" shapeId="0" xr:uid="{1E154CB5-239E-EB47-A65D-20FED5801FE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3" authorId="0" shapeId="0" xr:uid="{B60E653C-B084-3545-B72B-E93A971D3CD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3" authorId="0" shapeId="0" xr:uid="{4E2012F9-2D9F-2142-B3B3-A9547ABC238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3" authorId="0" shapeId="0" xr:uid="{3192B50C-ED73-C14D-9BFE-8CAA0EF03E0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4" authorId="0" shapeId="0" xr:uid="{6BB07AEB-49A6-824D-AD9A-CFA72B775E0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4" authorId="0" shapeId="0" xr:uid="{EE7D8B3A-8AA5-134C-9560-33104DF1FAE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4" authorId="0" shapeId="0" xr:uid="{92CCBA4B-8E43-F247-8806-E8E81AA47C3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4" authorId="0" shapeId="0" xr:uid="{20EEB8FC-F963-B147-BD9F-82FD8173ECB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4" authorId="0" shapeId="0" xr:uid="{1021FDFF-20B8-E84E-A8DF-BE12808D09B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4" authorId="0" shapeId="0" xr:uid="{4A22DAFB-2EB6-C149-888A-CBFC407CFC3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4" authorId="0" shapeId="0" xr:uid="{EB9A077A-1D1E-D64A-9359-4D12FF7406F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4" authorId="0" shapeId="0" xr:uid="{387520C4-4D07-854B-BBEB-056D8A0867E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4" authorId="0" shapeId="0" xr:uid="{7C2DA294-7725-4D4A-9A53-15D74A053D2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4" authorId="0" shapeId="0" xr:uid="{E4723595-7806-5847-A464-478048FE532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5" authorId="0" shapeId="0" xr:uid="{8148B510-B004-8C46-9C03-6609894E5C1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5" authorId="0" shapeId="0" xr:uid="{5861E4F8-801C-7449-87DE-7B0CD86C366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5" authorId="0" shapeId="0" xr:uid="{2BF220D3-2EB5-7B40-A6F2-E61FFD3EA7F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5" authorId="0" shapeId="0" xr:uid="{FAA703E3-0B94-0042-9285-A6E0D2AF339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5" authorId="0" shapeId="0" xr:uid="{1D0D2E47-CDA9-E843-8881-4D1CB37737D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5" authorId="0" shapeId="0" xr:uid="{052CCAAF-21EC-BE4A-BF9D-4D6C5B5574A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5" authorId="0" shapeId="0" xr:uid="{860A5B30-0B9D-A048-92EA-B80B4DFA327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5" authorId="0" shapeId="0" xr:uid="{9CFE7B32-BACA-5647-851F-C3C0D95684A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5" authorId="0" shapeId="0" xr:uid="{7CF18010-5585-CA47-B6CB-672F4E16DA8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5" authorId="0" shapeId="0" xr:uid="{DECB51FC-9598-404E-ABD4-FE52614F0E8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6" authorId="0" shapeId="0" xr:uid="{FDDE9DD2-2533-2646-AEA1-81255E011E7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6" authorId="0" shapeId="0" xr:uid="{8CABD799-332C-714D-BC6F-6EFB44447E6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6" authorId="0" shapeId="0" xr:uid="{B5D2CB27-D212-BD4B-A2BD-D959798C81F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6" authorId="0" shapeId="0" xr:uid="{71C2CC50-F2DF-EE4B-9AC9-E5CBFCDA35E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6" authorId="0" shapeId="0" xr:uid="{2852ED9D-DE75-2A4A-B573-CBAA45FBC16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6" authorId="0" shapeId="0" xr:uid="{BE5CDB75-52D1-E545-A83A-4A67C2B64E8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6" authorId="0" shapeId="0" xr:uid="{E0F30CBB-28CB-FB46-8007-D9C4668FF4E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6" authorId="0" shapeId="0" xr:uid="{4CAA8DC7-FEFD-AB40-AE6B-DCBD8B05FE6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6" authorId="0" shapeId="0" xr:uid="{23855560-AAE6-D246-ACFC-021C543ED76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6" authorId="0" shapeId="0" xr:uid="{C38386AF-BF1A-6442-9D7B-1F2E5AAC02F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7" authorId="0" shapeId="0" xr:uid="{B15A8F62-BDE0-D640-93FC-D2E86A8DDD3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7" authorId="0" shapeId="0" xr:uid="{9CA55E70-CF15-2040-B4E5-9ACE9BFA8DE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7" authorId="0" shapeId="0" xr:uid="{7900461E-B5ED-A24B-B25B-55CDB6A7346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7" authorId="0" shapeId="0" xr:uid="{F5C78AF7-D50A-4F4E-9F55-31A6495C50D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7" authorId="0" shapeId="0" xr:uid="{129D8883-ADD2-0C43-8E3F-B1BB934BA50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7" authorId="0" shapeId="0" xr:uid="{B86AA300-97C4-EC4D-AA64-14F533FC4D2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7" authorId="0" shapeId="0" xr:uid="{B44E5EB0-2924-CB43-BE1E-B756CA64AAE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7" authorId="0" shapeId="0" xr:uid="{E73897E5-BA61-3F43-B9DA-71E3326CD07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7" authorId="0" shapeId="0" xr:uid="{F3C9E821-9042-4046-B1C9-169D0479010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7" authorId="0" shapeId="0" xr:uid="{680CD62C-0955-7C43-B8D6-8315131EEF6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8" authorId="0" shapeId="0" xr:uid="{6484DEAF-8D67-D840-B4DB-EEDD57BB5E8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8" authorId="0" shapeId="0" xr:uid="{74A84236-0206-0544-9DA4-0F1E7C8D998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8" authorId="0" shapeId="0" xr:uid="{0C7386F2-6833-4D47-93A0-D6ECD0DD6F5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8" authorId="0" shapeId="0" xr:uid="{FF0BDFE9-B2E5-394B-B3C1-60E684144F0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8" authorId="0" shapeId="0" xr:uid="{8EE06B40-B819-3F4C-BCE1-40D983E975D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8" authorId="0" shapeId="0" xr:uid="{08D9841D-B1B7-F941-BC59-6DFFB01E201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8" authorId="0" shapeId="0" xr:uid="{4928D06A-FC3D-074B-B0DB-85E0051E1F8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8" authorId="0" shapeId="0" xr:uid="{5FE8792E-D036-444B-9EF7-0691831B90B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8" authorId="0" shapeId="0" xr:uid="{D73C96CC-439F-7749-86A4-B8BA1D58842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8" authorId="0" shapeId="0" xr:uid="{6DE5CC7B-C7D7-924E-B914-B88E139A26B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59" authorId="0" shapeId="0" xr:uid="{71C2DD08-B774-AE49-882A-8F5B3B4F1ED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59" authorId="0" shapeId="0" xr:uid="{57BB8301-F1C2-7742-B815-CBBC04880A3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59" authorId="0" shapeId="0" xr:uid="{96182248-8063-F64F-B390-74325218FEA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59" authorId="0" shapeId="0" xr:uid="{E25AB800-866C-7A48-8C9A-C63ED7DA361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59" authorId="0" shapeId="0" xr:uid="{00731A87-0F38-FC42-8FB4-6A26333B4F7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59" authorId="0" shapeId="0" xr:uid="{2CF71B13-C97C-C04A-B60D-F8552482F51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59" authorId="0" shapeId="0" xr:uid="{A265632C-9DD0-3943-AB2B-13BA91CFA56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59" authorId="0" shapeId="0" xr:uid="{ECEDDC7C-EC3D-9042-9732-918F1B4CA41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59" authorId="0" shapeId="0" xr:uid="{E8AF069C-C962-9B49-A87E-01B94ED067F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59" authorId="0" shapeId="0" xr:uid="{1110F87D-4397-B245-8A57-AFE971A2302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0" authorId="0" shapeId="0" xr:uid="{BBBF3826-FACD-8940-91AD-CF95FE50F7B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0" authorId="0" shapeId="0" xr:uid="{767ABDC3-BBFF-2A4B-AD82-77476E48C5D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0" authorId="0" shapeId="0" xr:uid="{503B93A2-69CC-ED43-92E2-0D8DDCCB73C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0" authorId="0" shapeId="0" xr:uid="{22C42DFE-F0F2-8944-A118-B374BF13E51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0" authorId="0" shapeId="0" xr:uid="{A25DF6F5-B8F9-4544-BF24-0074407CB20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0" authorId="0" shapeId="0" xr:uid="{710BF91C-294F-284E-BC52-E64390EE4E1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0" authorId="0" shapeId="0" xr:uid="{A6006D70-88BD-2445-9A43-04EFF63D1A2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0" authorId="0" shapeId="0" xr:uid="{76E48415-F877-9341-935B-013405AB8AB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0" authorId="0" shapeId="0" xr:uid="{72C28C4D-0AF4-C942-9FED-A3E585DDBD7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0" authorId="0" shapeId="0" xr:uid="{CB58E768-8BE4-AB49-AD14-1225E433925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1" authorId="0" shapeId="0" xr:uid="{DB02AFE7-B660-0242-97EA-88BC75E23D7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1" authorId="0" shapeId="0" xr:uid="{D0A4022B-4B48-1F48-BBA7-58436AD27DE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1" authorId="0" shapeId="0" xr:uid="{586B0170-18FE-5D45-AF9B-4011FA71180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1" authorId="0" shapeId="0" xr:uid="{3184270C-9108-A048-BE8B-722032634E4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1" authorId="0" shapeId="0" xr:uid="{B439C562-87B9-254A-A3A9-C70ABAC2410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1" authorId="0" shapeId="0" xr:uid="{24797066-4A01-0846-824F-087C309419D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1" authorId="0" shapeId="0" xr:uid="{3889DEED-E4B0-424E-9761-9BF4E2DA61B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1" authorId="0" shapeId="0" xr:uid="{4C69054C-1785-934E-9C56-DB8A5C5D199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1" authorId="0" shapeId="0" xr:uid="{A2B80DD3-BCAD-6C46-9209-6FBD681603B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1" authorId="0" shapeId="0" xr:uid="{4C2D2762-0F18-C24A-97DB-A787E89FC1F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2" authorId="0" shapeId="0" xr:uid="{042BAAD8-52E3-5841-AD0E-11C44C9E79E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2" authorId="0" shapeId="0" xr:uid="{55748BFF-02B0-6946-8D9D-B9158EDF2F0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2" authorId="0" shapeId="0" xr:uid="{E8E81735-A7AB-F949-990C-D505CCBF1CB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2" authorId="0" shapeId="0" xr:uid="{C6A870FE-9332-9041-8F03-1B220BD5E26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2" authorId="0" shapeId="0" xr:uid="{72C2B289-F0B2-7A42-90CD-90985BBDC57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2" authorId="0" shapeId="0" xr:uid="{A79BEFB3-2D43-E64A-8C9A-E45EC9B505F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2" authorId="0" shapeId="0" xr:uid="{3234FCC1-EE90-A340-BC9A-45BB6EB2497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2" authorId="0" shapeId="0" xr:uid="{134380DC-2F05-704F-ACB1-73B8815E09B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2" authorId="0" shapeId="0" xr:uid="{4EA83700-88CD-B24F-9575-31701B1B4C5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2" authorId="0" shapeId="0" xr:uid="{5EA40D0B-3DB0-1D43-9E9B-584678F0CB2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3" authorId="0" shapeId="0" xr:uid="{EA8BAD60-39B1-E047-BD4B-7EF3071DF5F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3" authorId="0" shapeId="0" xr:uid="{B5624632-0EC0-E04F-8DE2-4D7A4D139F6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3" authorId="0" shapeId="0" xr:uid="{7CD03E2C-7417-5F49-9F37-B8E19E2CC48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3" authorId="0" shapeId="0" xr:uid="{D0EDB6B9-7AF4-4C48-B739-5BD353352B6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3" authorId="0" shapeId="0" xr:uid="{4063844A-93A2-F145-AAEE-C3D80162512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3" authorId="0" shapeId="0" xr:uid="{93055F85-907C-854C-B03A-B427E71375F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3" authorId="0" shapeId="0" xr:uid="{DACF2ED4-78E6-B943-B8DF-1A73C3A5278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3" authorId="0" shapeId="0" xr:uid="{9DD7B9A8-4030-9544-B41B-F8646E1CB1B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3" authorId="0" shapeId="0" xr:uid="{F7815ABC-0029-8B43-97BD-BAEE3CCFB21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3" authorId="0" shapeId="0" xr:uid="{5BFB5423-384E-3741-9D94-6888E337E86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4" authorId="0" shapeId="0" xr:uid="{CEBE7A65-737C-E54A-BC06-AE0CE3E5C03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4" authorId="0" shapeId="0" xr:uid="{F4AFEBD2-EC55-6A40-8546-E93844B5FA2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4" authorId="0" shapeId="0" xr:uid="{FC89712C-5699-B849-904C-F3BFB462E19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4" authorId="0" shapeId="0" xr:uid="{4D4DB89A-C548-7849-A15F-6988FDE52E6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4" authorId="0" shapeId="0" xr:uid="{6EA452FB-6EA7-414B-9C1D-34F273F5C82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4" authorId="0" shapeId="0" xr:uid="{E7E2C5DA-29FE-EC4D-A24B-F59BE788D0E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4" authorId="0" shapeId="0" xr:uid="{0985384D-EE21-4142-A56E-C696225398E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4" authorId="0" shapeId="0" xr:uid="{6AF72795-FB0C-6E46-B579-552632C2D27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4" authorId="0" shapeId="0" xr:uid="{AF14994A-7915-C74F-8489-9CA1284D6CA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4" authorId="0" shapeId="0" xr:uid="{4FEC3266-23A8-2847-9356-4DECA540557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5" authorId="0" shapeId="0" xr:uid="{5A014043-F2DF-CC42-90BB-2D83A803B40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5" authorId="0" shapeId="0" xr:uid="{8BFA1F62-E6E5-D84B-97A0-C4C926A1088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5" authorId="0" shapeId="0" xr:uid="{12818C1B-37AB-0E4B-89D3-5F99AFEB232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5" authorId="0" shapeId="0" xr:uid="{BF93AE5B-8D52-7C41-9737-188367B31B8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5" authorId="0" shapeId="0" xr:uid="{7B8A9CD7-7E55-564B-AE2C-2EB5EFF5E92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5" authorId="0" shapeId="0" xr:uid="{D2A382B3-C782-AD4C-8861-5D178F56B22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5" authorId="0" shapeId="0" xr:uid="{099884CF-255E-3E45-87A8-8C2DFF4CDFD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5" authorId="0" shapeId="0" xr:uid="{77AB497E-8871-0246-AEFC-C22FA890D96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5" authorId="0" shapeId="0" xr:uid="{4C46F11D-EAF7-9D46-BB7C-633111A3A75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5" authorId="0" shapeId="0" xr:uid="{B7F9E459-7ED1-094D-8406-34E89108F40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6" authorId="0" shapeId="0" xr:uid="{1F6357AC-A494-B846-9881-9BB6338DEBD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6" authorId="0" shapeId="0" xr:uid="{E0677039-8D93-D34C-8EB7-DCDC8D19C9B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6" authorId="0" shapeId="0" xr:uid="{4D019ADB-54E3-1C4E-979B-A06E8953879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6" authorId="0" shapeId="0" xr:uid="{64E17E3A-2A6E-E047-9DFA-3C138EF1B41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6" authorId="0" shapeId="0" xr:uid="{17A7F09F-C551-7446-88E8-12BAA3BBF4F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6" authorId="0" shapeId="0" xr:uid="{570A9505-66C0-C14B-B7D0-ED0B6A0FA9E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6" authorId="0" shapeId="0" xr:uid="{CD9F8767-13F8-A346-9742-7CC6FDA372A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6" authorId="0" shapeId="0" xr:uid="{10BAC258-9B5A-1248-868C-E35CC55D5F6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6" authorId="0" shapeId="0" xr:uid="{293A091F-9F00-6A4C-A5D6-5701563DBA5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6" authorId="0" shapeId="0" xr:uid="{383B0D49-012D-AB41-85AB-1A12B47CE51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7" authorId="0" shapeId="0" xr:uid="{3327FE61-20FB-F043-BF7F-A177ED28D89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7" authorId="0" shapeId="0" xr:uid="{AA9B2282-996F-CC4F-910F-63E03745843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7" authorId="0" shapeId="0" xr:uid="{372DA426-9DF0-5C4C-81AA-93DA68510AE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7" authorId="0" shapeId="0" xr:uid="{72A9D051-A1E1-884F-9BA3-B374D717DFF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7" authorId="0" shapeId="0" xr:uid="{F7E9C26B-46C9-3B41-A483-E3AA373CA3C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7" authorId="0" shapeId="0" xr:uid="{BF8D89D6-433B-5542-8DDF-2AFDFD66AFC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7" authorId="0" shapeId="0" xr:uid="{15489F6A-CFE3-BC40-8E3E-78126B8FE0B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7" authorId="0" shapeId="0" xr:uid="{A3FB5DFF-B62F-C648-AF4C-60F97640E1A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7" authorId="0" shapeId="0" xr:uid="{63A775CA-E87C-6B4A-AB03-A62DCD9C3F8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7" authorId="0" shapeId="0" xr:uid="{832B16AA-D7CE-6B46-B2DB-6617BF7918C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8" authorId="0" shapeId="0" xr:uid="{53A73878-7C97-4141-844F-B76B50AC55D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8" authorId="0" shapeId="0" xr:uid="{1A1F2B75-8DC8-5F48-85FD-2F10FAA762A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8" authorId="0" shapeId="0" xr:uid="{7AA4583E-8857-8D4E-A875-0A9D56C3EE0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8" authorId="0" shapeId="0" xr:uid="{9D8C0E52-47B5-8F46-B286-EA138FE80C8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8" authorId="0" shapeId="0" xr:uid="{732F013F-D815-6246-8D37-7983A1ADFCB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8" authorId="0" shapeId="0" xr:uid="{5AB74FA2-21CF-FD4E-AFA5-A54B941A1BA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8" authorId="0" shapeId="0" xr:uid="{FC0C935F-31D4-194F-A12C-3CDC3F693CF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8" authorId="0" shapeId="0" xr:uid="{4053067E-60E8-2A48-912C-15D14C00916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8" authorId="0" shapeId="0" xr:uid="{ED080551-B8BD-3B43-B5EE-6A5B486DF37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8" authorId="0" shapeId="0" xr:uid="{80628EF8-AA2B-824E-A5F8-226DCFFF072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69" authorId="0" shapeId="0" xr:uid="{54572FFF-7FFA-8C4A-A60C-1F60B33C221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69" authorId="0" shapeId="0" xr:uid="{340053FC-557F-1B47-8E1A-A66913AD376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69" authorId="0" shapeId="0" xr:uid="{F4B89840-BE48-7941-B025-DCDCB67167BC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69" authorId="0" shapeId="0" xr:uid="{DF61636D-D8EF-2C4F-8CB7-F98469374AA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69" authorId="0" shapeId="0" xr:uid="{64A257FE-B34D-C449-8C37-C66E34CCBDF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69" authorId="0" shapeId="0" xr:uid="{60B3C853-E219-854D-BDAB-ECB69114637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69" authorId="0" shapeId="0" xr:uid="{CD754BD0-0536-7242-88E9-3F6938C83B8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69" authorId="0" shapeId="0" xr:uid="{9A98B35A-6A89-0240-9BE1-7FEEB6379EC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69" authorId="0" shapeId="0" xr:uid="{361B5363-9EB0-AA45-82E2-3497EBD8457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69" authorId="0" shapeId="0" xr:uid="{041901DF-0C7C-9949-9B99-18DB5579B1B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0" authorId="0" shapeId="0" xr:uid="{90910586-67BD-E842-9E45-495FCAE5DBE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0" authorId="0" shapeId="0" xr:uid="{455297B9-12EE-544C-A575-CF35954D9EA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0" authorId="0" shapeId="0" xr:uid="{54E4C0FF-740E-454D-9757-4E72AFAD4B7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0" authorId="0" shapeId="0" xr:uid="{DB8AA1D0-D56F-9B4D-B7BA-AC2857C6075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0" authorId="0" shapeId="0" xr:uid="{4628C680-D95E-0A4C-95AC-2B637FD29F8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0" authorId="0" shapeId="0" xr:uid="{FD871897-0F75-D542-A9FE-9C289E98113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0" authorId="0" shapeId="0" xr:uid="{937CAFE6-E544-FB44-956F-1B910C0D016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0" authorId="0" shapeId="0" xr:uid="{41B8C03D-A89F-214D-8D67-D1FA1BD264E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0" authorId="0" shapeId="0" xr:uid="{A8901067-30F4-584C-8539-B5D025A58C5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0" authorId="0" shapeId="0" xr:uid="{2771180B-7207-2941-ADEE-77EEC15B056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1" authorId="0" shapeId="0" xr:uid="{35A939BA-D3A3-2341-9EA3-A2E478445C7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1" authorId="0" shapeId="0" xr:uid="{623F7C98-7EDF-D04E-9D08-180CD786ACC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1" authorId="0" shapeId="0" xr:uid="{7738A87E-0866-A045-B1A9-859A28F494C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1" authorId="0" shapeId="0" xr:uid="{968440A1-A839-4F49-8C0E-213FC573D39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1" authorId="0" shapeId="0" xr:uid="{EF2A98DD-B4C5-3844-A0FC-74FD052BA0E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1" authorId="0" shapeId="0" xr:uid="{86FF48A5-07B2-EB4B-9191-E47027FCA7D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1" authorId="0" shapeId="0" xr:uid="{EB2EF00D-6B89-7A4D-B70C-D42E67D385B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1" authorId="0" shapeId="0" xr:uid="{B994FEB6-8BCF-CF40-98C9-727C1A1FAF2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1" authorId="0" shapeId="0" xr:uid="{C459F9A9-277C-3F4C-ACA4-7C93CE3E5DC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1" authorId="0" shapeId="0" xr:uid="{CDF058EA-310C-D44F-991B-B99FFD5E6EB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2" authorId="0" shapeId="0" xr:uid="{8B702A94-818A-0942-A032-2E1299E1DB2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2" authorId="0" shapeId="0" xr:uid="{6C966CAB-9086-9C42-B732-3A2978E9C33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2" authorId="0" shapeId="0" xr:uid="{AA123332-300F-6A4E-8548-791D3E2FCFD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2" authorId="0" shapeId="0" xr:uid="{5D630051-3108-F341-9133-F5E502205F1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2" authorId="0" shapeId="0" xr:uid="{33D5F01C-CA1A-8545-978B-24EB5D4F9F7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2" authorId="0" shapeId="0" xr:uid="{8F69CD3F-DE5D-AD41-B3E8-3C31D51D030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2" authorId="0" shapeId="0" xr:uid="{F131E529-5329-D744-9C07-1C4E63BC42E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2" authorId="0" shapeId="0" xr:uid="{CF6E6E43-96D7-F848-8E84-C4408F56FD2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2" authorId="0" shapeId="0" xr:uid="{E65AF839-6EF1-2F47-8B70-88F6C41FAE4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2" authorId="0" shapeId="0" xr:uid="{AA0B8047-21F2-B746-A51C-8E2314ED2C7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3" authorId="0" shapeId="0" xr:uid="{3C95C717-46CB-D249-873B-D151E584D95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3" authorId="0" shapeId="0" xr:uid="{3F1897EC-38FC-3F47-AE6C-22A420427B0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3" authorId="0" shapeId="0" xr:uid="{7EE00A81-9F7B-F943-8B2B-C7BFBD2F3FE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3" authorId="0" shapeId="0" xr:uid="{E6D0DEEB-66F9-D640-8F4F-44E3CEF407E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3" authorId="0" shapeId="0" xr:uid="{F4FE40E6-1E6A-F64F-A28B-9531C6DE3EE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3" authorId="0" shapeId="0" xr:uid="{355DD60B-CDA4-1E45-946C-664C83162BE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3" authorId="0" shapeId="0" xr:uid="{3C131571-0C4D-9C44-81CF-14DB1FF05A46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3" authorId="0" shapeId="0" xr:uid="{90E511DA-A8ED-1A45-926D-F2E632DBD7C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3" authorId="0" shapeId="0" xr:uid="{F44B403B-AF47-1349-B070-9AD9CDFD655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3" authorId="0" shapeId="0" xr:uid="{6F90102B-34BC-C848-A414-ABB715E887C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4" authorId="0" shapeId="0" xr:uid="{A54961D1-9470-AC49-8A78-2CD981E061D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4" authorId="0" shapeId="0" xr:uid="{56F03459-15BA-3341-928D-E6B45A40DBB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4" authorId="0" shapeId="0" xr:uid="{37DF2722-FDA8-CA41-BF7E-0BE1E19C4DE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4" authorId="0" shapeId="0" xr:uid="{9A77A77E-7934-614A-9F61-B70052150E3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4" authorId="0" shapeId="0" xr:uid="{FE276F27-12A1-A34A-BF5E-BD5C16F03EE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4" authorId="0" shapeId="0" xr:uid="{481BC535-4206-544A-A2B1-1E5B9E8E656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4" authorId="0" shapeId="0" xr:uid="{EDFF693A-B1F0-2E42-BF1C-8DD35EF8326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4" authorId="0" shapeId="0" xr:uid="{A0634581-26C0-E840-9B77-6AAD2834813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4" authorId="0" shapeId="0" xr:uid="{B2CF7B68-E165-A34F-B626-41A7E71581DB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4" authorId="0" shapeId="0" xr:uid="{E3CCCE2F-C3C7-0C4A-BBD9-2C6ED9BF997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5" authorId="0" shapeId="0" xr:uid="{E22F8AC0-9D0A-B740-9912-14C717E2CA0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5" authorId="0" shapeId="0" xr:uid="{CBEBE7B1-8108-9B4A-8255-8882FC3572B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5" authorId="0" shapeId="0" xr:uid="{AD3558FE-53F9-A444-8945-345DD90A6C7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5" authorId="0" shapeId="0" xr:uid="{498A7F43-F39E-604F-81BF-E0F05BB3072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5" authorId="0" shapeId="0" xr:uid="{89059E2F-F0CC-DA49-9DF3-7FA8AE64F25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5" authorId="0" shapeId="0" xr:uid="{614807BE-7CB8-E84C-8EF2-431DE1A044A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5" authorId="0" shapeId="0" xr:uid="{E4C1AB82-BC1E-3345-B7CE-2BF2A54C059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5" authorId="0" shapeId="0" xr:uid="{6ACFEE5E-E8A7-CC46-B5EF-E11EE4263828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5" authorId="0" shapeId="0" xr:uid="{50A2230E-EC8A-884A-BC80-E8B927FA3A2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5" authorId="0" shapeId="0" xr:uid="{918036ED-321A-9745-BB6B-F1DA3A2F482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6" authorId="0" shapeId="0" xr:uid="{8A688475-2E98-5A4D-9754-03164CB58DDA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6" authorId="0" shapeId="0" xr:uid="{1618DCF3-5730-234F-9342-6CDA40EE5CD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6" authorId="0" shapeId="0" xr:uid="{50C9A787-D656-5A42-9A80-81CB5447CE2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6" authorId="0" shapeId="0" xr:uid="{CF6BCBBD-2109-F14D-BA2F-52B1AF57125D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6" authorId="0" shapeId="0" xr:uid="{610A2458-D7EC-BD42-A65E-A6F373379CC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6" authorId="0" shapeId="0" xr:uid="{4C37B63E-BE4C-D843-87A1-C6DBABBCA082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6" authorId="0" shapeId="0" xr:uid="{8C3CF2F8-1184-8243-ABAD-CF41C46827C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6" authorId="0" shapeId="0" xr:uid="{21A5500D-B556-9340-A020-77F3D9885AC9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6" authorId="0" shapeId="0" xr:uid="{0FAD0EAB-7639-EC42-813F-205575354E8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6" authorId="0" shapeId="0" xr:uid="{31D0A38D-2D47-6C46-A10F-8F808431BA8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77" authorId="0" shapeId="0" xr:uid="{A6331773-47C5-8C47-AF53-28415F417B17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B77" authorId="0" shapeId="0" xr:uid="{93B77DA7-71E2-E241-994C-36FDED4EC9E3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C77" authorId="0" shapeId="0" xr:uid="{1986BA31-50A2-4742-A95C-75D85D81F26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D77" authorId="0" shapeId="0" xr:uid="{55EAB5CB-D856-7145-9649-9E66F16B4BA1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E77" authorId="0" shapeId="0" xr:uid="{0515EAEB-8F96-AF40-8848-6EE9C5485F2E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F77" authorId="0" shapeId="0" xr:uid="{40A0A80A-1B13-FD41-BE14-C78503460350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G77" authorId="0" shapeId="0" xr:uid="{CAD9642E-B087-7B4D-93AC-BB264423BB34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H77" authorId="0" shapeId="0" xr:uid="{5A676266-4955-6142-8E7C-6497171AF405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I77" authorId="0" shapeId="0" xr:uid="{723C60DF-97C6-E849-BC45-E7D8AD95AB8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J77" authorId="0" shapeId="0" xr:uid="{8A99BDEE-F433-494F-B4F6-BCD29672D20F}">
      <text>
        <r>
          <rPr>
            <sz val="8"/>
            <color indexed="81"/>
            <rFont val="Tahoma"/>
            <family val="2"/>
          </rPr>
          <t>Extrapolated from 415V Data</t>
        </r>
      </text>
    </comment>
    <comment ref="A100" authorId="0" shapeId="0" xr:uid="{5A6795B7-5732-4F4F-ABEB-D9A1B5D52E5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B100" authorId="0" shapeId="0" xr:uid="{FF77ADDE-8492-5744-AAE6-1FA8D0B2226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C100" authorId="0" shapeId="0" xr:uid="{AFB53C65-4A61-A94C-93B8-B96B16E92DC0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0" authorId="0" shapeId="0" xr:uid="{89F81E56-CA49-9844-B5A2-45C4EC6DBE6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0" authorId="0" shapeId="0" xr:uid="{64BCEC53-8C6D-664C-BDFC-4BC1B5A6CA5A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0" authorId="0" shapeId="0" xr:uid="{97ED014B-9DD0-744C-9D0A-E038586A8B4A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0" authorId="0" shapeId="0" xr:uid="{EFD7C975-4B08-FE41-A8CB-F6CE9DA62CE6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0" authorId="0" shapeId="0" xr:uid="{21697D1B-2914-CC45-A00F-33617B9F220F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0" authorId="0" shapeId="0" xr:uid="{999CC5A2-BA8B-1B4C-87A4-481F9B464F95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J100" authorId="0" shapeId="0" xr:uid="{1AD08864-AE01-964F-B30B-CC97ED291E95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A101" authorId="0" shapeId="0" xr:uid="{23F46A81-C797-1B43-8717-0F9F7AE3D50D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B101" authorId="0" shapeId="0" xr:uid="{4554895D-F5A7-A84D-A8E7-C50E46975FF7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C101" authorId="0" shapeId="0" xr:uid="{09C597FD-7C0C-5A43-8FBF-4C23911CE79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1" authorId="0" shapeId="0" xr:uid="{5DD388DC-7020-6A48-A766-3C32F268253C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1" authorId="0" shapeId="0" xr:uid="{D7891327-526C-B546-81C2-62AF2613E2F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1" authorId="0" shapeId="0" xr:uid="{C544A98B-4CD7-D248-AEBA-FA2446693304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1" authorId="0" shapeId="0" xr:uid="{A2099CDA-562F-C647-A50E-D1961DC2CC7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1" authorId="0" shapeId="0" xr:uid="{23B2AADC-F833-B245-9F27-6D547406E5C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1" authorId="0" shapeId="0" xr:uid="{D3D91254-6EDF-DA42-B1C1-CB0305A0083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J101" authorId="0" shapeId="0" xr:uid="{14F318C3-6B27-B24F-99AA-422DB3C1D62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A102" authorId="0" shapeId="0" xr:uid="{67B5F921-4895-DF48-9D61-8A0A696A9E7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B102" authorId="0" shapeId="0" xr:uid="{497E5D92-6E21-9C44-9738-532CF6AEEFA3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C102" authorId="0" shapeId="0" xr:uid="{7B978517-7EEA-D545-A291-93E2A81D74F6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2" authorId="0" shapeId="0" xr:uid="{DF49E4D6-DE8D-CA45-858B-43AB9177A9A6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2" authorId="0" shapeId="0" xr:uid="{B39708B2-72A1-D04A-AE4B-2174ABCA7F58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2" authorId="0" shapeId="0" xr:uid="{58012802-B4B4-334C-9751-70DA0AAB89B6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2" authorId="0" shapeId="0" xr:uid="{002C5CF7-84CC-4B44-B78D-D0C07DA29075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2" authorId="0" shapeId="0" xr:uid="{5A20A8DC-EA6B-4F43-81D4-4F4137D7AF3F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2" authorId="0" shapeId="0" xr:uid="{857FC36E-EE51-A24F-B202-986E516278EB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J102" authorId="0" shapeId="0" xr:uid="{2408C69E-37F0-D24F-845A-62DDE2DA5772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A103" authorId="0" shapeId="0" xr:uid="{842B18EF-6228-6047-8CDF-33AB265AC1DD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B103" authorId="0" shapeId="0" xr:uid="{C63AB996-25FE-EF46-AAD7-92C0F1C690D4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C103" authorId="0" shapeId="0" xr:uid="{C2827506-211E-5649-8106-B83AC0240AB7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3" authorId="0" shapeId="0" xr:uid="{4658D9FC-0520-9044-922C-D84B35D4B79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3" authorId="0" shapeId="0" xr:uid="{CC073372-47F9-114F-B220-783E205C986B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3" authorId="0" shapeId="0" xr:uid="{75B44322-9244-2B40-B42C-30A0B6C327DB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3" authorId="0" shapeId="0" xr:uid="{36459564-A4D4-1749-9B5F-3BF62616E14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3" authorId="0" shapeId="0" xr:uid="{637F2B17-5442-9F46-B090-E1123B2FCDA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3" authorId="0" shapeId="0" xr:uid="{940DBDA8-2464-2B40-91BD-558D458CBD6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J103" authorId="0" shapeId="0" xr:uid="{3DC5EA5A-90BF-354E-A533-7F3469AD4398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A104" authorId="0" shapeId="0" xr:uid="{FDF4BDED-050A-FB49-8D34-A54735A6C592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B104" authorId="0" shapeId="0" xr:uid="{8963E462-D776-7040-8455-9D7049241E9F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C104" authorId="0" shapeId="0" xr:uid="{30BF4800-46EF-3845-B245-BCE4893CA582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4" authorId="0" shapeId="0" xr:uid="{EF8C1923-2B5F-5A4D-94D5-79EC98A3671C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4" authorId="0" shapeId="0" xr:uid="{768EA07E-7AC0-224A-8FEC-C0266D032D60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4" authorId="0" shapeId="0" xr:uid="{911802C5-D948-A842-899C-C84F10AD93D1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4" authorId="0" shapeId="0" xr:uid="{74195255-57C3-F944-A947-4106A151CF13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4" authorId="0" shapeId="0" xr:uid="{21FE62BA-A67B-A048-92D2-4353AEB4C8B8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4" authorId="0" shapeId="0" xr:uid="{2DC4FADD-52FD-0945-BC80-C1C925E93354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J104" authorId="0" shapeId="0" xr:uid="{42D49E06-22B5-C741-9024-959F8BAB877D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8" authorId="0" shapeId="0" xr:uid="{03FB32D4-52D5-C246-9737-7AAC66D9AF26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8" authorId="0" shapeId="0" xr:uid="{888AA202-A058-F648-8598-E53278CD0150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8" authorId="0" shapeId="0" xr:uid="{ECC15BAA-94E0-8146-A88D-8DE96C172934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8" authorId="0" shapeId="0" xr:uid="{F272D56C-D556-1549-84F7-F2B74DB2D639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8" authorId="0" shapeId="0" xr:uid="{CDDE9505-1B62-E646-9097-F6CC552FFB73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8" authorId="0" shapeId="0" xr:uid="{C6D79713-3A54-0345-AEFC-B94D5CFE900D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D109" authorId="0" shapeId="0" xr:uid="{1AE234FA-5B41-1248-A200-45BA0A4FD4BA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E109" authorId="0" shapeId="0" xr:uid="{C18118F5-127B-574D-A002-7F99C9E34B6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F109" authorId="0" shapeId="0" xr:uid="{38112F41-A194-4540-A0C3-391BE0D59FB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G109" authorId="0" shapeId="0" xr:uid="{289898E3-8666-2047-B099-94527D6E4938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H109" authorId="0" shapeId="0" xr:uid="{F6376862-7B8C-8E4A-868D-042246461482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I109" authorId="0" shapeId="0" xr:uid="{7CBDC123-4993-014E-B75F-361D5353B26E}">
      <text>
        <r>
          <rPr>
            <sz val="8"/>
            <color indexed="81"/>
            <rFont val="Tahoma"/>
            <family val="2"/>
          </rPr>
          <t>Extrapolated from 3.3kV Data</t>
        </r>
      </text>
    </comment>
    <comment ref="A114" authorId="0" shapeId="0" xr:uid="{B4D9A56B-F47B-9749-B28A-0BE0B0C362E2}">
      <text>
        <r>
          <rPr>
            <sz val="8"/>
            <color indexed="81"/>
            <rFont val="Tahoma"/>
            <family val="2"/>
          </rPr>
          <t>Extrapolated from 3.3kV Data</t>
        </r>
      </text>
    </comment>
  </commentList>
</comments>
</file>

<file path=xl/sharedStrings.xml><?xml version="1.0" encoding="utf-8"?>
<sst xmlns="http://schemas.openxmlformats.org/spreadsheetml/2006/main" count="108" uniqueCount="18">
  <si>
    <t>415V Drives</t>
  </si>
  <si>
    <t>Motor Size (kW)</t>
  </si>
  <si>
    <t>Full Load Current (Amps)</t>
  </si>
  <si>
    <t>Locked Rotor Current (Amps)</t>
  </si>
  <si>
    <t>Locked Rotor Torque (%)</t>
  </si>
  <si>
    <t>Efficiency (%)</t>
  </si>
  <si>
    <t>Power Factor</t>
  </si>
  <si>
    <t>Ratio
LRC / FLC</t>
  </si>
  <si>
    <t>1/2 Load</t>
  </si>
  <si>
    <t>3/4 Load</t>
  </si>
  <si>
    <t>Full Load</t>
  </si>
  <si>
    <t>N/A</t>
  </si>
  <si>
    <t>690V Drives</t>
  </si>
  <si>
    <t>3.3kV Drives</t>
  </si>
  <si>
    <t>Red Data for 3.3kV motors is best calculation/estimate</t>
  </si>
  <si>
    <t>6.6kV Drives</t>
  </si>
  <si>
    <t>11kV Drives</t>
  </si>
  <si>
    <t>Starter Dependant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</si>
</sst>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2" fillId="0" borderId="2" xfId="1" applyBorder="1"/>
    <xf numFmtId="0" fontId="2" fillId="0" borderId="0" xfId="1"/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5" fontId="3" fillId="3" borderId="5" xfId="1" applyNumberFormat="1" applyFont="1" applyFill="1" applyBorder="1" applyAlignment="1">
      <alignment horizontal="center" vertical="center" wrapText="1"/>
    </xf>
    <xf numFmtId="165" fontId="3" fillId="3" borderId="8" xfId="1" applyNumberFormat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164" fontId="3" fillId="3" borderId="11" xfId="1" applyNumberFormat="1" applyFont="1" applyFill="1" applyBorder="1" applyAlignment="1">
      <alignment horizontal="center" vertical="center" wrapText="1"/>
    </xf>
    <xf numFmtId="165" fontId="3" fillId="3" borderId="11" xfId="1" applyNumberFormat="1" applyFont="1" applyFill="1" applyBorder="1" applyAlignment="1">
      <alignment horizontal="center" vertical="center" wrapText="1"/>
    </xf>
    <xf numFmtId="165" fontId="3" fillId="3" borderId="12" xfId="1" applyNumberFormat="1" applyFont="1" applyFill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164" fontId="2" fillId="0" borderId="15" xfId="1" applyNumberFormat="1" applyBorder="1" applyAlignment="1">
      <alignment horizontal="center" vertical="center"/>
    </xf>
    <xf numFmtId="165" fontId="2" fillId="0" borderId="15" xfId="1" applyNumberFormat="1" applyBorder="1" applyAlignment="1">
      <alignment horizontal="center" vertical="center"/>
    </xf>
    <xf numFmtId="165" fontId="2" fillId="0" borderId="5" xfId="1" applyNumberFormat="1" applyBorder="1" applyAlignment="1">
      <alignment horizontal="center" vertical="center"/>
    </xf>
    <xf numFmtId="2" fontId="2" fillId="0" borderId="16" xfId="1" applyNumberFormat="1" applyBorder="1" applyAlignment="1">
      <alignment horizontal="center"/>
    </xf>
    <xf numFmtId="0" fontId="4" fillId="0" borderId="17" xfId="1" applyFont="1" applyBorder="1" applyAlignment="1">
      <alignment horizontal="center" vertical="center"/>
    </xf>
    <xf numFmtId="2" fontId="2" fillId="0" borderId="18" xfId="1" applyNumberForma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164" fontId="2" fillId="0" borderId="18" xfId="1" applyNumberFormat="1" applyBorder="1" applyAlignment="1">
      <alignment horizontal="center" vertical="center"/>
    </xf>
    <xf numFmtId="165" fontId="2" fillId="0" borderId="18" xfId="1" applyNumberFormat="1" applyBorder="1" applyAlignment="1">
      <alignment horizontal="center" vertical="center"/>
    </xf>
    <xf numFmtId="165" fontId="2" fillId="0" borderId="19" xfId="1" applyNumberFormat="1" applyBorder="1" applyAlignment="1">
      <alignment horizontal="center" vertical="center"/>
    </xf>
    <xf numFmtId="2" fontId="2" fillId="0" borderId="20" xfId="1" applyNumberFormat="1" applyBorder="1" applyAlignment="1">
      <alignment horizontal="center"/>
    </xf>
    <xf numFmtId="165" fontId="2" fillId="0" borderId="21" xfId="1" applyNumberFormat="1" applyBorder="1" applyAlignment="1">
      <alignment horizontal="center" vertical="center"/>
    </xf>
    <xf numFmtId="0" fontId="2" fillId="0" borderId="18" xfId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/>
    </xf>
    <xf numFmtId="2" fontId="2" fillId="0" borderId="23" xfId="1" applyNumberFormat="1" applyBorder="1" applyAlignment="1">
      <alignment horizontal="center" vertical="center"/>
    </xf>
    <xf numFmtId="0" fontId="2" fillId="0" borderId="23" xfId="1" applyBorder="1" applyAlignment="1">
      <alignment horizontal="center" vertical="center" wrapText="1"/>
    </xf>
    <xf numFmtId="164" fontId="2" fillId="0" borderId="23" xfId="1" applyNumberFormat="1" applyBorder="1" applyAlignment="1">
      <alignment horizontal="center" vertical="center"/>
    </xf>
    <xf numFmtId="165" fontId="2" fillId="0" borderId="23" xfId="1" applyNumberFormat="1" applyBorder="1" applyAlignment="1">
      <alignment horizontal="center" vertical="center"/>
    </xf>
    <xf numFmtId="165" fontId="2" fillId="0" borderId="24" xfId="1" applyNumberFormat="1" applyBorder="1" applyAlignment="1">
      <alignment horizontal="center" vertical="center"/>
    </xf>
    <xf numFmtId="2" fontId="2" fillId="0" borderId="25" xfId="1" applyNumberFormat="1" applyBorder="1" applyAlignment="1">
      <alignment horizontal="center"/>
    </xf>
    <xf numFmtId="0" fontId="2" fillId="4" borderId="26" xfId="1" applyFill="1" applyBorder="1" applyAlignment="1">
      <alignment horizontal="center"/>
    </xf>
    <xf numFmtId="0" fontId="2" fillId="4" borderId="27" xfId="1" applyFill="1" applyBorder="1" applyAlignment="1">
      <alignment horizontal="center"/>
    </xf>
    <xf numFmtId="0" fontId="2" fillId="4" borderId="28" xfId="1" applyFill="1" applyBorder="1" applyAlignment="1">
      <alignment horizontal="center"/>
    </xf>
    <xf numFmtId="0" fontId="2" fillId="0" borderId="0" xfId="1" applyAlignment="1">
      <alignment vertical="center" wrapText="1"/>
    </xf>
    <xf numFmtId="2" fontId="2" fillId="0" borderId="15" xfId="1" applyNumberFormat="1" applyBorder="1" applyAlignment="1">
      <alignment horizontal="center" vertical="center"/>
    </xf>
    <xf numFmtId="165" fontId="2" fillId="0" borderId="0" xfId="1" applyNumberFormat="1"/>
    <xf numFmtId="0" fontId="3" fillId="2" borderId="29" xfId="1" applyFont="1" applyFill="1" applyBorder="1" applyAlignment="1">
      <alignment horizontal="center"/>
    </xf>
    <xf numFmtId="0" fontId="2" fillId="0" borderId="14" xfId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2" fontId="5" fillId="0" borderId="15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164" fontId="5" fillId="0" borderId="15" xfId="1" applyNumberFormat="1" applyFont="1" applyBorder="1" applyAlignment="1">
      <alignment horizontal="center" vertical="center"/>
    </xf>
    <xf numFmtId="165" fontId="5" fillId="0" borderId="18" xfId="1" applyNumberFormat="1" applyFont="1" applyBorder="1" applyAlignment="1">
      <alignment horizontal="center" vertical="center"/>
    </xf>
    <xf numFmtId="165" fontId="5" fillId="0" borderId="19" xfId="1" applyNumberFormat="1" applyFont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1" fontId="2" fillId="0" borderId="18" xfId="1" applyNumberForma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2" fontId="2" fillId="0" borderId="0" xfId="1" applyNumberFormat="1"/>
    <xf numFmtId="0" fontId="2" fillId="0" borderId="30" xfId="1" applyBorder="1" applyAlignment="1">
      <alignment horizontal="center" vertical="center"/>
    </xf>
    <xf numFmtId="0" fontId="7" fillId="4" borderId="26" xfId="1" applyFont="1" applyFill="1" applyBorder="1" applyAlignment="1">
      <alignment horizontal="center"/>
    </xf>
    <xf numFmtId="0" fontId="7" fillId="4" borderId="27" xfId="1" applyFont="1" applyFill="1" applyBorder="1" applyAlignment="1">
      <alignment horizontal="center"/>
    </xf>
    <xf numFmtId="0" fontId="7" fillId="4" borderId="28" xfId="1" applyFont="1" applyFill="1" applyBorder="1" applyAlignment="1">
      <alignment horizontal="center"/>
    </xf>
    <xf numFmtId="1" fontId="2" fillId="0" borderId="15" xfId="1" applyNumberFormat="1" applyBorder="1" applyAlignment="1">
      <alignment horizontal="center" vertical="center"/>
    </xf>
    <xf numFmtId="0" fontId="2" fillId="4" borderId="31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32" xfId="1" applyFill="1" applyBorder="1" applyAlignment="1">
      <alignment horizontal="center"/>
    </xf>
    <xf numFmtId="0" fontId="2" fillId="0" borderId="14" xfId="1" applyBorder="1" applyAlignment="1">
      <alignment horizontal="center" vertical="center" wrapText="1"/>
    </xf>
    <xf numFmtId="2" fontId="2" fillId="0" borderId="15" xfId="1" applyNumberFormat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164" fontId="2" fillId="0" borderId="15" xfId="1" applyNumberFormat="1" applyBorder="1" applyAlignment="1">
      <alignment horizontal="center" vertical="center" wrapText="1"/>
    </xf>
    <xf numFmtId="165" fontId="2" fillId="0" borderId="15" xfId="1" applyNumberFormat="1" applyBorder="1" applyAlignment="1">
      <alignment horizontal="center" vertical="center" wrapText="1"/>
    </xf>
    <xf numFmtId="165" fontId="2" fillId="0" borderId="33" xfId="1" applyNumberFormat="1" applyBorder="1" applyAlignment="1">
      <alignment horizontal="center" vertical="center" wrapText="1"/>
    </xf>
    <xf numFmtId="0" fontId="2" fillId="0" borderId="17" xfId="1" applyBorder="1" applyAlignment="1">
      <alignment horizontal="center" vertical="center" wrapText="1"/>
    </xf>
    <xf numFmtId="2" fontId="2" fillId="0" borderId="18" xfId="1" applyNumberFormat="1" applyBorder="1" applyAlignment="1">
      <alignment horizontal="center" vertical="center" wrapText="1"/>
    </xf>
    <xf numFmtId="164" fontId="2" fillId="0" borderId="18" xfId="1" applyNumberFormat="1" applyBorder="1" applyAlignment="1">
      <alignment horizontal="center" vertical="center" wrapText="1"/>
    </xf>
    <xf numFmtId="165" fontId="2" fillId="0" borderId="18" xfId="1" applyNumberFormat="1" applyBorder="1" applyAlignment="1">
      <alignment horizontal="center" vertical="center" wrapText="1"/>
    </xf>
    <xf numFmtId="165" fontId="2" fillId="0" borderId="34" xfId="1" applyNumberFormat="1" applyBorder="1" applyAlignment="1">
      <alignment horizontal="center" vertical="center" wrapText="1"/>
    </xf>
    <xf numFmtId="0" fontId="2" fillId="0" borderId="30" xfId="1" applyBorder="1" applyAlignment="1">
      <alignment horizontal="center" vertical="center" wrapText="1"/>
    </xf>
    <xf numFmtId="2" fontId="2" fillId="0" borderId="35" xfId="1" applyNumberFormat="1" applyBorder="1" applyAlignment="1">
      <alignment horizontal="center" vertical="center" wrapText="1"/>
    </xf>
    <xf numFmtId="0" fontId="2" fillId="0" borderId="35" xfId="1" applyBorder="1" applyAlignment="1">
      <alignment horizontal="center" vertical="center" wrapText="1"/>
    </xf>
    <xf numFmtId="2" fontId="2" fillId="0" borderId="36" xfId="1" applyNumberFormat="1" applyBorder="1" applyAlignment="1">
      <alignment horizontal="center"/>
    </xf>
    <xf numFmtId="164" fontId="2" fillId="0" borderId="35" xfId="1" applyNumberFormat="1" applyBorder="1" applyAlignment="1">
      <alignment horizontal="center" vertical="center" wrapText="1"/>
    </xf>
    <xf numFmtId="165" fontId="2" fillId="0" borderId="35" xfId="1" applyNumberFormat="1" applyBorder="1" applyAlignment="1">
      <alignment horizontal="center" vertical="center" wrapText="1"/>
    </xf>
    <xf numFmtId="165" fontId="2" fillId="0" borderId="37" xfId="1" applyNumberFormat="1" applyBorder="1" applyAlignment="1">
      <alignment horizontal="center" vertical="center" wrapText="1"/>
    </xf>
    <xf numFmtId="0" fontId="2" fillId="0" borderId="22" xfId="1" applyBorder="1" applyAlignment="1">
      <alignment horizontal="center" vertical="center" wrapText="1"/>
    </xf>
    <xf numFmtId="2" fontId="2" fillId="0" borderId="23" xfId="1" applyNumberFormat="1" applyBorder="1" applyAlignment="1">
      <alignment horizontal="center" vertical="center" wrapText="1"/>
    </xf>
    <xf numFmtId="164" fontId="2" fillId="0" borderId="23" xfId="1" applyNumberFormat="1" applyBorder="1" applyAlignment="1">
      <alignment horizontal="center" vertical="center" wrapText="1"/>
    </xf>
    <xf numFmtId="165" fontId="2" fillId="0" borderId="23" xfId="1" applyNumberFormat="1" applyBorder="1" applyAlignment="1">
      <alignment horizontal="center" vertical="center" wrapText="1"/>
    </xf>
    <xf numFmtId="165" fontId="2" fillId="0" borderId="38" xfId="1" applyNumberFormat="1" applyBorder="1" applyAlignment="1">
      <alignment horizontal="center" vertical="center" wrapText="1"/>
    </xf>
    <xf numFmtId="0" fontId="2" fillId="0" borderId="0" xfId="1" applyAlignment="1">
      <alignment horizontal="center"/>
    </xf>
    <xf numFmtId="164" fontId="2" fillId="0" borderId="0" xfId="1" applyNumberFormat="1"/>
  </cellXfs>
  <cellStyles count="2">
    <cellStyle name="Normal" xfId="0" builtinId="0"/>
    <cellStyle name="Normal 2 2" xfId="1" xr:uid="{E0FA1317-2DB5-A04D-9B20-68C070069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Cable%20Calc/Cable%20Calculation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 Calculator"/>
      <sheetName val="AS3008 Look_Up_Tables"/>
      <sheetName val="Motor Data"/>
    </sheetNames>
    <sheetDataSet>
      <sheetData sheetId="0"/>
      <sheetData sheetId="1">
        <row r="2">
          <cell r="F2" t="str">
            <v>Cable Size [mm2]</v>
          </cell>
          <cell r="G2" t="str">
            <v>Lookup Row Number</v>
          </cell>
          <cell r="H2" t="str">
            <v>Current - Air - 1c - XLPE - Std</v>
          </cell>
          <cell r="I2" t="str">
            <v>Current - Air - 1c - PVC-V90 - Std</v>
          </cell>
          <cell r="J2" t="str">
            <v>Current - Ground - 1c - XLPE - Std</v>
          </cell>
          <cell r="K2" t="str">
            <v>Current - Ground - 1c - PVC-V90 - Std</v>
          </cell>
          <cell r="L2" t="str">
            <v>Current - Enclosure - 1c - XLPE - Std</v>
          </cell>
          <cell r="M2" t="str">
            <v>Current - Enclosure - 1c - PVC-V90 - Std</v>
          </cell>
          <cell r="N2" t="str">
            <v>Current - Air - 3c - XLPE - Std</v>
          </cell>
          <cell r="O2" t="str">
            <v>Current - Air - 3c - PVC-V90 - Std</v>
          </cell>
          <cell r="P2" t="str">
            <v>Current - Ground - 3c - XLPE - Std</v>
          </cell>
          <cell r="Q2" t="str">
            <v>Current - Ground - 3c - PVC-V90 - Std</v>
          </cell>
          <cell r="R2" t="str">
            <v>Current - Enclosure - 3c - XLPE - Std</v>
          </cell>
          <cell r="S2" t="str">
            <v>Current - Enclosure - 3c - PVC-V90 - Std</v>
          </cell>
          <cell r="T2" t="str">
            <v>R - 1c - XLPE</v>
          </cell>
          <cell r="U2" t="str">
            <v>R - 1c - PVC-V90</v>
          </cell>
          <cell r="V2" t="str">
            <v>R - 3c - XLPE</v>
          </cell>
          <cell r="W2" t="str">
            <v>R - 3c - PVC-V90</v>
          </cell>
          <cell r="X2" t="str">
            <v>X - 1c - XLPE</v>
          </cell>
          <cell r="Y2" t="str">
            <v>X - 1c - PVC-V90</v>
          </cell>
          <cell r="Z2" t="str">
            <v>X - 3c - XLPE</v>
          </cell>
          <cell r="AA2" t="str">
            <v>X - 3c - PVC-V90</v>
          </cell>
          <cell r="AB2" t="str">
            <v>mV/Am - 1c - XLPE</v>
          </cell>
          <cell r="AC2" t="str">
            <v>mV/Am - 1c - PVC-V90</v>
          </cell>
          <cell r="AD2" t="str">
            <v>mV/Am - 3c - XLPE</v>
          </cell>
          <cell r="AE2" t="str">
            <v>mV/Am - 3c - PVC-V90</v>
          </cell>
        </row>
        <row r="3">
          <cell r="F3">
            <v>1</v>
          </cell>
          <cell r="G3">
            <v>2</v>
          </cell>
          <cell r="H3" t="e">
            <v>#VALUE!</v>
          </cell>
          <cell r="I3" t="e">
            <v>#VALUE!</v>
          </cell>
          <cell r="J3" t="e">
            <v>#VALUE!</v>
          </cell>
          <cell r="K3" t="e">
            <v>#VALUE!</v>
          </cell>
          <cell r="L3" t="e">
            <v>#VALUE!</v>
          </cell>
          <cell r="M3" t="e">
            <v>#VALUE!</v>
          </cell>
          <cell r="N3" t="e">
            <v>#VALUE!</v>
          </cell>
          <cell r="O3" t="e">
            <v>#VALUE!</v>
          </cell>
          <cell r="P3" t="e">
            <v>#VALUE!</v>
          </cell>
          <cell r="Q3" t="e">
            <v>#VALUE!</v>
          </cell>
          <cell r="R3" t="e">
            <v>#VALUE!</v>
          </cell>
          <cell r="S3" t="e">
            <v>#VALUE!</v>
          </cell>
          <cell r="T3" t="e">
            <v>#VALUE!</v>
          </cell>
          <cell r="U3" t="e">
            <v>#VALUE!</v>
          </cell>
          <cell r="V3" t="e">
            <v>#VALUE!</v>
          </cell>
          <cell r="W3" t="e">
            <v>#VALUE!</v>
          </cell>
          <cell r="X3">
            <v>0.18099999999999999</v>
          </cell>
          <cell r="Y3">
            <v>0.184</v>
          </cell>
          <cell r="Z3">
            <v>0.114</v>
          </cell>
          <cell r="AA3">
            <v>0.11899999999999999</v>
          </cell>
          <cell r="AB3" t="e">
            <v>#VALUE!</v>
          </cell>
          <cell r="AC3" t="e">
            <v>#VALUE!</v>
          </cell>
          <cell r="AD3" t="e">
            <v>#VALUE!</v>
          </cell>
          <cell r="AE3" t="e">
            <v>#VALUE!</v>
          </cell>
        </row>
        <row r="4">
          <cell r="A4">
            <v>0.18</v>
          </cell>
          <cell r="F4">
            <v>1.5</v>
          </cell>
          <cell r="G4">
            <v>3</v>
          </cell>
          <cell r="H4" t="e">
            <v>#VALUE!</v>
          </cell>
          <cell r="I4" t="e">
            <v>#VALUE!</v>
          </cell>
          <cell r="J4" t="e">
            <v>#VALUE!</v>
          </cell>
          <cell r="K4" t="e">
            <v>#VALUE!</v>
          </cell>
          <cell r="L4" t="e">
            <v>#VALUE!</v>
          </cell>
          <cell r="M4" t="e">
            <v>#VALUE!</v>
          </cell>
          <cell r="N4" t="e">
            <v>#VALUE!</v>
          </cell>
          <cell r="O4" t="e">
            <v>#VALUE!</v>
          </cell>
          <cell r="P4" t="e">
            <v>#VALUE!</v>
          </cell>
          <cell r="Q4" t="e">
            <v>#VALUE!</v>
          </cell>
          <cell r="R4" t="e">
            <v>#VALUE!</v>
          </cell>
          <cell r="S4" t="e">
            <v>#VALUE!</v>
          </cell>
          <cell r="T4" t="e">
            <v>#VALUE!</v>
          </cell>
          <cell r="U4" t="e">
            <v>#VALUE!</v>
          </cell>
          <cell r="V4" t="e">
            <v>#VALUE!</v>
          </cell>
          <cell r="W4" t="e">
            <v>#VALUE!</v>
          </cell>
          <cell r="X4">
            <v>0.17</v>
          </cell>
          <cell r="Y4">
            <v>0.17199999999999999</v>
          </cell>
          <cell r="Z4">
            <v>0.107</v>
          </cell>
          <cell r="AA4">
            <v>0.111</v>
          </cell>
          <cell r="AB4" t="e">
            <v>#VALUE!</v>
          </cell>
          <cell r="AC4" t="e">
            <v>#VALUE!</v>
          </cell>
          <cell r="AD4" t="e">
            <v>#VALUE!</v>
          </cell>
          <cell r="AE4" t="e">
            <v>#VALUE!</v>
          </cell>
        </row>
        <row r="5">
          <cell r="A5">
            <v>0.37</v>
          </cell>
          <cell r="F5">
            <v>2.5</v>
          </cell>
          <cell r="G5">
            <v>4</v>
          </cell>
          <cell r="H5" t="e">
            <v>#VALUE!</v>
          </cell>
          <cell r="I5" t="e">
            <v>#VALUE!</v>
          </cell>
          <cell r="J5" t="e">
            <v>#VALUE!</v>
          </cell>
          <cell r="K5" t="e">
            <v>#VALUE!</v>
          </cell>
          <cell r="L5" t="e">
            <v>#VALUE!</v>
          </cell>
          <cell r="M5" t="e">
            <v>#VALUE!</v>
          </cell>
          <cell r="N5" t="e">
            <v>#VALUE!</v>
          </cell>
          <cell r="O5" t="e">
            <v>#VALUE!</v>
          </cell>
          <cell r="P5" t="e">
            <v>#VALUE!</v>
          </cell>
          <cell r="Q5" t="e">
            <v>#VALUE!</v>
          </cell>
          <cell r="R5" t="e">
            <v>#VALUE!</v>
          </cell>
          <cell r="S5" t="e">
            <v>#VALUE!</v>
          </cell>
          <cell r="T5" t="e">
            <v>#VALUE!</v>
          </cell>
          <cell r="U5" t="e">
            <v>#VALUE!</v>
          </cell>
          <cell r="V5" t="e">
            <v>#VALUE!</v>
          </cell>
          <cell r="W5" t="e">
            <v>#VALUE!</v>
          </cell>
          <cell r="X5">
            <v>0.156</v>
          </cell>
          <cell r="Y5">
            <v>0.159</v>
          </cell>
          <cell r="Z5">
            <v>9.8799999999999999E-2</v>
          </cell>
          <cell r="AA5">
            <v>0.10199999999999999</v>
          </cell>
          <cell r="AB5" t="e">
            <v>#VALUE!</v>
          </cell>
          <cell r="AC5" t="e">
            <v>#VALUE!</v>
          </cell>
          <cell r="AD5" t="e">
            <v>#VALUE!</v>
          </cell>
          <cell r="AE5" t="e">
            <v>#VALUE!</v>
          </cell>
        </row>
        <row r="6">
          <cell r="A6">
            <v>0.55000000000000004</v>
          </cell>
          <cell r="F6">
            <v>4</v>
          </cell>
          <cell r="G6">
            <v>5</v>
          </cell>
          <cell r="H6" t="e">
            <v>#VALUE!</v>
          </cell>
          <cell r="I6" t="e">
            <v>#VALUE!</v>
          </cell>
          <cell r="J6" t="e">
            <v>#VALUE!</v>
          </cell>
          <cell r="K6" t="e">
            <v>#VALUE!</v>
          </cell>
          <cell r="L6" t="e">
            <v>#VALUE!</v>
          </cell>
          <cell r="M6" t="e">
            <v>#VALUE!</v>
          </cell>
          <cell r="N6" t="e">
            <v>#VALUE!</v>
          </cell>
          <cell r="O6" t="e">
            <v>#VALUE!</v>
          </cell>
          <cell r="P6" t="e">
            <v>#VALUE!</v>
          </cell>
          <cell r="Q6" t="e">
            <v>#VALUE!</v>
          </cell>
          <cell r="R6" t="e">
            <v>#VALUE!</v>
          </cell>
          <cell r="S6" t="e">
            <v>#VALUE!</v>
          </cell>
          <cell r="T6" t="e">
            <v>#VALUE!</v>
          </cell>
          <cell r="U6" t="e">
            <v>#VALUE!</v>
          </cell>
          <cell r="V6" t="e">
            <v>#VALUE!</v>
          </cell>
          <cell r="W6" t="e">
            <v>#VALUE!</v>
          </cell>
          <cell r="X6">
            <v>0.14599999999999999</v>
          </cell>
          <cell r="Y6">
            <v>0.152</v>
          </cell>
          <cell r="Z6">
            <v>9.2999999999999999E-2</v>
          </cell>
          <cell r="AA6">
            <v>0.10199999999999999</v>
          </cell>
          <cell r="AB6" t="e">
            <v>#VALUE!</v>
          </cell>
          <cell r="AC6" t="e">
            <v>#VALUE!</v>
          </cell>
          <cell r="AD6" t="e">
            <v>#VALUE!</v>
          </cell>
          <cell r="AE6" t="e">
            <v>#VALUE!</v>
          </cell>
        </row>
        <row r="7">
          <cell r="A7">
            <v>0.75</v>
          </cell>
          <cell r="F7">
            <v>6</v>
          </cell>
          <cell r="G7">
            <v>6</v>
          </cell>
          <cell r="H7" t="e">
            <v>#VALUE!</v>
          </cell>
          <cell r="I7" t="e">
            <v>#VALUE!</v>
          </cell>
          <cell r="J7" t="e">
            <v>#VALUE!</v>
          </cell>
          <cell r="K7" t="e">
            <v>#VALUE!</v>
          </cell>
          <cell r="L7" t="e">
            <v>#VALUE!</v>
          </cell>
          <cell r="M7" t="e">
            <v>#VALUE!</v>
          </cell>
          <cell r="N7" t="e">
            <v>#VALUE!</v>
          </cell>
          <cell r="O7" t="e">
            <v>#VALUE!</v>
          </cell>
          <cell r="P7" t="e">
            <v>#VALUE!</v>
          </cell>
          <cell r="Q7" t="e">
            <v>#VALUE!</v>
          </cell>
          <cell r="R7" t="e">
            <v>#VALUE!</v>
          </cell>
          <cell r="S7" t="e">
            <v>#VALUE!</v>
          </cell>
          <cell r="T7" t="e">
            <v>#VALUE!</v>
          </cell>
          <cell r="U7" t="e">
            <v>#VALUE!</v>
          </cell>
          <cell r="V7" t="e">
            <v>#VALUE!</v>
          </cell>
          <cell r="W7" t="e">
            <v>#VALUE!</v>
          </cell>
          <cell r="X7">
            <v>0.13800000000000001</v>
          </cell>
          <cell r="Y7">
            <v>0.14299999999999999</v>
          </cell>
          <cell r="Z7">
            <v>8.8700000000000001E-2</v>
          </cell>
          <cell r="AA7">
            <v>9.6699999999999994E-2</v>
          </cell>
          <cell r="AB7" t="e">
            <v>#VALUE!</v>
          </cell>
          <cell r="AC7" t="e">
            <v>#VALUE!</v>
          </cell>
          <cell r="AD7" t="e">
            <v>#VALUE!</v>
          </cell>
          <cell r="AE7" t="e">
            <v>#VALUE!</v>
          </cell>
        </row>
        <row r="8">
          <cell r="A8">
            <v>1.1000000000000001</v>
          </cell>
          <cell r="F8">
            <v>10</v>
          </cell>
          <cell r="G8">
            <v>7</v>
          </cell>
          <cell r="H8" t="e">
            <v>#VALUE!</v>
          </cell>
          <cell r="I8" t="e">
            <v>#VALUE!</v>
          </cell>
          <cell r="J8" t="e">
            <v>#VALUE!</v>
          </cell>
          <cell r="K8" t="e">
            <v>#VALUE!</v>
          </cell>
          <cell r="L8" t="e">
            <v>#VALUE!</v>
          </cell>
          <cell r="M8" t="e">
            <v>#VALUE!</v>
          </cell>
          <cell r="N8" t="e">
            <v>#VALUE!</v>
          </cell>
          <cell r="O8" t="e">
            <v>#VALUE!</v>
          </cell>
          <cell r="P8" t="e">
            <v>#VALUE!</v>
          </cell>
          <cell r="Q8" t="e">
            <v>#VALUE!</v>
          </cell>
          <cell r="R8" t="e">
            <v>#VALUE!</v>
          </cell>
          <cell r="S8" t="e">
            <v>#VALUE!</v>
          </cell>
          <cell r="T8" t="e">
            <v>#VALUE!</v>
          </cell>
          <cell r="U8" t="e">
            <v>#VALUE!</v>
          </cell>
          <cell r="V8" t="e">
            <v>#VALUE!</v>
          </cell>
          <cell r="W8" t="e">
            <v>#VALUE!</v>
          </cell>
          <cell r="X8">
            <v>0.129</v>
          </cell>
          <cell r="Y8">
            <v>0.13400000000000001</v>
          </cell>
          <cell r="Z8">
            <v>8.4000000000000005E-2</v>
          </cell>
          <cell r="AA8">
            <v>9.06E-2</v>
          </cell>
          <cell r="AB8" t="e">
            <v>#VALUE!</v>
          </cell>
          <cell r="AC8" t="e">
            <v>#VALUE!</v>
          </cell>
          <cell r="AD8" t="e">
            <v>#VALUE!</v>
          </cell>
          <cell r="AE8" t="e">
            <v>#VALUE!</v>
          </cell>
        </row>
        <row r="9">
          <cell r="A9">
            <v>1.5</v>
          </cell>
          <cell r="F9">
            <v>16</v>
          </cell>
          <cell r="G9">
            <v>8</v>
          </cell>
          <cell r="H9">
            <v>71</v>
          </cell>
          <cell r="I9">
            <v>59</v>
          </cell>
          <cell r="J9">
            <v>91</v>
          </cell>
          <cell r="K9">
            <v>81</v>
          </cell>
          <cell r="L9">
            <v>66</v>
          </cell>
          <cell r="M9">
            <v>60</v>
          </cell>
          <cell r="N9">
            <v>68</v>
          </cell>
          <cell r="O9">
            <v>56</v>
          </cell>
          <cell r="P9">
            <v>85</v>
          </cell>
          <cell r="Q9">
            <v>75</v>
          </cell>
          <cell r="R9">
            <v>63</v>
          </cell>
          <cell r="S9">
            <v>56</v>
          </cell>
          <cell r="T9">
            <v>2.4500000000000002</v>
          </cell>
          <cell r="U9">
            <v>2.4500000000000002</v>
          </cell>
          <cell r="V9">
            <v>2.4500000000000002</v>
          </cell>
          <cell r="W9">
            <v>2.4500000000000002</v>
          </cell>
          <cell r="X9">
            <v>0.122</v>
          </cell>
          <cell r="Y9">
            <v>0.126</v>
          </cell>
          <cell r="Z9">
            <v>8.0500000000000002E-2</v>
          </cell>
          <cell r="AA9">
            <v>8.6099999999999996E-2</v>
          </cell>
          <cell r="AB9">
            <v>4.25</v>
          </cell>
          <cell r="AC9">
            <v>4.25</v>
          </cell>
          <cell r="AD9">
            <v>4.24</v>
          </cell>
          <cell r="AE9">
            <v>4.24</v>
          </cell>
        </row>
        <row r="10">
          <cell r="A10">
            <v>2.2000000000000002</v>
          </cell>
          <cell r="F10">
            <v>25</v>
          </cell>
          <cell r="G10">
            <v>9</v>
          </cell>
          <cell r="H10">
            <v>97</v>
          </cell>
          <cell r="I10">
            <v>80</v>
          </cell>
          <cell r="J10">
            <v>117</v>
          </cell>
          <cell r="K10">
            <v>104</v>
          </cell>
          <cell r="L10">
            <v>87</v>
          </cell>
          <cell r="M10">
            <v>78</v>
          </cell>
          <cell r="N10">
            <v>93</v>
          </cell>
          <cell r="O10">
            <v>75</v>
          </cell>
          <cell r="P10">
            <v>111</v>
          </cell>
          <cell r="Q10">
            <v>97</v>
          </cell>
          <cell r="R10">
            <v>83</v>
          </cell>
          <cell r="S10">
            <v>73</v>
          </cell>
          <cell r="T10">
            <v>1.54</v>
          </cell>
          <cell r="U10">
            <v>1.54</v>
          </cell>
          <cell r="V10">
            <v>1.54</v>
          </cell>
          <cell r="W10">
            <v>1.54</v>
          </cell>
          <cell r="X10">
            <v>0.11799999999999999</v>
          </cell>
          <cell r="Y10">
            <v>0.121</v>
          </cell>
          <cell r="Z10">
            <v>8.0799999999999997E-2</v>
          </cell>
          <cell r="AA10">
            <v>8.5300000000000001E-2</v>
          </cell>
          <cell r="AB10">
            <v>2.67</v>
          </cell>
          <cell r="AC10">
            <v>2.67</v>
          </cell>
          <cell r="AD10">
            <v>2.67</v>
          </cell>
          <cell r="AE10">
            <v>2.67</v>
          </cell>
        </row>
        <row r="11">
          <cell r="A11">
            <v>3</v>
          </cell>
          <cell r="F11">
            <v>35</v>
          </cell>
          <cell r="G11">
            <v>10</v>
          </cell>
          <cell r="H11">
            <v>119</v>
          </cell>
          <cell r="I11">
            <v>98</v>
          </cell>
          <cell r="J11">
            <v>140</v>
          </cell>
          <cell r="K11">
            <v>124</v>
          </cell>
          <cell r="L11">
            <v>106</v>
          </cell>
          <cell r="M11">
            <v>94</v>
          </cell>
          <cell r="N11">
            <v>114</v>
          </cell>
          <cell r="O11">
            <v>93</v>
          </cell>
          <cell r="P11">
            <v>133</v>
          </cell>
          <cell r="Q11">
            <v>117</v>
          </cell>
          <cell r="R11">
            <v>101</v>
          </cell>
          <cell r="S11">
            <v>89</v>
          </cell>
          <cell r="T11">
            <v>1.1100000000000001</v>
          </cell>
          <cell r="U11">
            <v>1.1100000000000001</v>
          </cell>
          <cell r="V11">
            <v>1.1100000000000001</v>
          </cell>
          <cell r="W11">
            <v>1.1100000000000001</v>
          </cell>
          <cell r="X11">
            <v>0.113</v>
          </cell>
          <cell r="Y11">
            <v>0.11700000000000001</v>
          </cell>
          <cell r="Z11">
            <v>7.8600000000000003E-2</v>
          </cell>
          <cell r="AA11">
            <v>8.2600000000000007E-2</v>
          </cell>
          <cell r="AB11">
            <v>1.94</v>
          </cell>
          <cell r="AC11">
            <v>1.94</v>
          </cell>
          <cell r="AD11">
            <v>1.93</v>
          </cell>
          <cell r="AE11">
            <v>1.93</v>
          </cell>
        </row>
        <row r="12">
          <cell r="A12">
            <v>4</v>
          </cell>
          <cell r="F12">
            <v>50</v>
          </cell>
          <cell r="G12">
            <v>11</v>
          </cell>
          <cell r="H12">
            <v>146</v>
          </cell>
          <cell r="I12">
            <v>121</v>
          </cell>
          <cell r="J12">
            <v>166</v>
          </cell>
          <cell r="K12">
            <v>147</v>
          </cell>
          <cell r="L12">
            <v>126</v>
          </cell>
          <cell r="M12">
            <v>112</v>
          </cell>
          <cell r="N12">
            <v>140</v>
          </cell>
          <cell r="O12">
            <v>113</v>
          </cell>
          <cell r="P12">
            <v>159</v>
          </cell>
          <cell r="Q12">
            <v>138</v>
          </cell>
          <cell r="R12">
            <v>120</v>
          </cell>
          <cell r="S12">
            <v>105</v>
          </cell>
          <cell r="T12">
            <v>0.82199999999999995</v>
          </cell>
          <cell r="U12">
            <v>0.82199999999999995</v>
          </cell>
          <cell r="V12">
            <v>0.82199999999999995</v>
          </cell>
          <cell r="W12">
            <v>0.82199999999999995</v>
          </cell>
          <cell r="X12">
            <v>0.108</v>
          </cell>
          <cell r="Y12">
            <v>0.111</v>
          </cell>
          <cell r="Z12">
            <v>7.51E-2</v>
          </cell>
          <cell r="AA12">
            <v>7.9699999999999993E-2</v>
          </cell>
          <cell r="AB12">
            <v>1.44</v>
          </cell>
          <cell r="AC12">
            <v>1.44</v>
          </cell>
          <cell r="AD12">
            <v>1.43</v>
          </cell>
          <cell r="AE12">
            <v>1.43</v>
          </cell>
        </row>
        <row r="13">
          <cell r="A13">
            <v>5.5</v>
          </cell>
          <cell r="F13">
            <v>70</v>
          </cell>
          <cell r="G13">
            <v>12</v>
          </cell>
          <cell r="H13">
            <v>186</v>
          </cell>
          <cell r="I13">
            <v>153</v>
          </cell>
          <cell r="J13">
            <v>203</v>
          </cell>
          <cell r="K13">
            <v>181</v>
          </cell>
          <cell r="L13">
            <v>158</v>
          </cell>
          <cell r="M13">
            <v>140</v>
          </cell>
          <cell r="N13">
            <v>178</v>
          </cell>
          <cell r="O13">
            <v>143</v>
          </cell>
          <cell r="P13">
            <v>195</v>
          </cell>
          <cell r="Q13">
            <v>170</v>
          </cell>
          <cell r="R13">
            <v>150</v>
          </cell>
          <cell r="S13">
            <v>132</v>
          </cell>
          <cell r="T13">
            <v>0.56799999999999995</v>
          </cell>
          <cell r="U13">
            <v>0.56799999999999995</v>
          </cell>
          <cell r="V13">
            <v>0.56899999999999995</v>
          </cell>
          <cell r="W13">
            <v>0.56899999999999995</v>
          </cell>
          <cell r="X13">
            <v>0.104</v>
          </cell>
          <cell r="Y13">
            <v>0.107</v>
          </cell>
          <cell r="Z13">
            <v>7.4099999999999999E-2</v>
          </cell>
          <cell r="AA13">
            <v>7.6999999999999999E-2</v>
          </cell>
          <cell r="AB13">
            <v>1</v>
          </cell>
          <cell r="AC13">
            <v>1</v>
          </cell>
          <cell r="AD13">
            <v>0.99299999999999999</v>
          </cell>
          <cell r="AE13">
            <v>0.99299999999999999</v>
          </cell>
        </row>
        <row r="14">
          <cell r="A14">
            <v>7.5</v>
          </cell>
          <cell r="F14">
            <v>95</v>
          </cell>
          <cell r="G14">
            <v>13</v>
          </cell>
          <cell r="H14">
            <v>232</v>
          </cell>
          <cell r="I14">
            <v>191</v>
          </cell>
          <cell r="J14">
            <v>243</v>
          </cell>
          <cell r="K14">
            <v>216</v>
          </cell>
          <cell r="L14">
            <v>190</v>
          </cell>
          <cell r="M14">
            <v>168</v>
          </cell>
          <cell r="N14">
            <v>220</v>
          </cell>
          <cell r="O14">
            <v>177</v>
          </cell>
          <cell r="P14">
            <v>234</v>
          </cell>
          <cell r="Q14">
            <v>204</v>
          </cell>
          <cell r="R14">
            <v>181</v>
          </cell>
          <cell r="S14">
            <v>161</v>
          </cell>
          <cell r="T14">
            <v>0.41099999999999998</v>
          </cell>
          <cell r="U14">
            <v>0.41099999999999998</v>
          </cell>
          <cell r="V14">
            <v>0.41099999999999998</v>
          </cell>
          <cell r="W14">
            <v>0.41099999999999998</v>
          </cell>
          <cell r="X14">
            <v>0.10199999999999999</v>
          </cell>
          <cell r="Y14">
            <v>0.106</v>
          </cell>
          <cell r="Z14">
            <v>7.2499999999999995E-2</v>
          </cell>
          <cell r="AA14">
            <v>7.6600000000000001E-2</v>
          </cell>
          <cell r="AB14">
            <v>0.73299999999999998</v>
          </cell>
          <cell r="AC14">
            <v>0.73299999999999998</v>
          </cell>
          <cell r="AD14">
            <v>0.72299999999999998</v>
          </cell>
          <cell r="AE14">
            <v>0.72299999999999998</v>
          </cell>
        </row>
        <row r="15">
          <cell r="A15">
            <v>11</v>
          </cell>
          <cell r="F15">
            <v>120</v>
          </cell>
          <cell r="G15">
            <v>14</v>
          </cell>
          <cell r="H15">
            <v>271</v>
          </cell>
          <cell r="I15">
            <v>223</v>
          </cell>
          <cell r="J15">
            <v>277</v>
          </cell>
          <cell r="K15">
            <v>247</v>
          </cell>
          <cell r="L15">
            <v>221</v>
          </cell>
          <cell r="M15">
            <v>196</v>
          </cell>
          <cell r="N15">
            <v>256</v>
          </cell>
          <cell r="O15">
            <v>206</v>
          </cell>
          <cell r="P15">
            <v>267</v>
          </cell>
          <cell r="Q15">
            <v>233</v>
          </cell>
          <cell r="R15">
            <v>210</v>
          </cell>
          <cell r="S15">
            <v>184</v>
          </cell>
          <cell r="T15">
            <v>0.32500000000000001</v>
          </cell>
          <cell r="U15">
            <v>0.32500000000000001</v>
          </cell>
          <cell r="V15">
            <v>0.32500000000000001</v>
          </cell>
          <cell r="W15">
            <v>0.32500000000000001</v>
          </cell>
          <cell r="X15">
            <v>9.9599999999999994E-2</v>
          </cell>
          <cell r="Y15">
            <v>0.10199999999999999</v>
          </cell>
          <cell r="Z15">
            <v>7.1300000000000002E-2</v>
          </cell>
          <cell r="AA15">
            <v>7.4300000000000005E-2</v>
          </cell>
          <cell r="AB15">
            <v>0.58899999999999997</v>
          </cell>
          <cell r="AC15">
            <v>0.58899999999999997</v>
          </cell>
          <cell r="AD15">
            <v>0.57699999999999996</v>
          </cell>
          <cell r="AE15">
            <v>0.57699999999999996</v>
          </cell>
        </row>
        <row r="16">
          <cell r="A16">
            <v>15</v>
          </cell>
          <cell r="F16">
            <v>150</v>
          </cell>
          <cell r="G16">
            <v>15</v>
          </cell>
          <cell r="H16">
            <v>313</v>
          </cell>
          <cell r="I16">
            <v>256</v>
          </cell>
          <cell r="J16">
            <v>310</v>
          </cell>
          <cell r="K16">
            <v>276</v>
          </cell>
          <cell r="L16">
            <v>249</v>
          </cell>
          <cell r="M16">
            <v>220</v>
          </cell>
          <cell r="N16">
            <v>293</v>
          </cell>
          <cell r="O16">
            <v>235</v>
          </cell>
          <cell r="P16">
            <v>299</v>
          </cell>
          <cell r="Q16">
            <v>261</v>
          </cell>
          <cell r="R16">
            <v>236</v>
          </cell>
          <cell r="S16">
            <v>207</v>
          </cell>
          <cell r="T16">
            <v>0.26500000000000001</v>
          </cell>
          <cell r="U16">
            <v>0.26500000000000001</v>
          </cell>
          <cell r="V16">
            <v>0.26500000000000001</v>
          </cell>
          <cell r="W16">
            <v>0.26500000000000001</v>
          </cell>
          <cell r="X16">
            <v>9.9599999999999994E-2</v>
          </cell>
          <cell r="Y16">
            <v>0.10199999999999999</v>
          </cell>
          <cell r="Z16">
            <v>7.1800000000000003E-2</v>
          </cell>
          <cell r="AA16">
            <v>7.4499999999999997E-2</v>
          </cell>
          <cell r="AB16">
            <v>0.49099999999999999</v>
          </cell>
          <cell r="AC16">
            <v>0.49099999999999999</v>
          </cell>
          <cell r="AD16">
            <v>0.47599999999999998</v>
          </cell>
          <cell r="AE16">
            <v>0.47599999999999998</v>
          </cell>
        </row>
        <row r="17">
          <cell r="A17">
            <v>18.5</v>
          </cell>
          <cell r="F17">
            <v>185</v>
          </cell>
          <cell r="G17">
            <v>16</v>
          </cell>
          <cell r="H17">
            <v>365</v>
          </cell>
          <cell r="I17">
            <v>299</v>
          </cell>
          <cell r="J17">
            <v>352</v>
          </cell>
          <cell r="K17">
            <v>313</v>
          </cell>
          <cell r="L17">
            <v>283</v>
          </cell>
          <cell r="M17">
            <v>253</v>
          </cell>
          <cell r="N17">
            <v>340</v>
          </cell>
          <cell r="O17">
            <v>272</v>
          </cell>
          <cell r="P17">
            <v>340</v>
          </cell>
          <cell r="Q17">
            <v>296</v>
          </cell>
          <cell r="R17">
            <v>272</v>
          </cell>
          <cell r="S17">
            <v>237</v>
          </cell>
          <cell r="T17">
            <v>0.21199999999999999</v>
          </cell>
          <cell r="U17">
            <v>0.21199999999999999</v>
          </cell>
          <cell r="V17">
            <v>0.21199999999999999</v>
          </cell>
          <cell r="W17">
            <v>0.21199999999999999</v>
          </cell>
          <cell r="X17">
            <v>9.8799999999999999E-2</v>
          </cell>
          <cell r="Y17">
            <v>0.10100000000000001</v>
          </cell>
          <cell r="Z17">
            <v>7.1999999999999995E-2</v>
          </cell>
          <cell r="AA17">
            <v>7.4399999999999994E-2</v>
          </cell>
          <cell r="AB17">
            <v>0.40400000000000003</v>
          </cell>
          <cell r="AC17">
            <v>0.40400000000000003</v>
          </cell>
          <cell r="AD17">
            <v>0.38800000000000001</v>
          </cell>
          <cell r="AE17">
            <v>0.38800000000000001</v>
          </cell>
        </row>
        <row r="18">
          <cell r="A18">
            <v>22</v>
          </cell>
          <cell r="F18">
            <v>240</v>
          </cell>
          <cell r="G18">
            <v>17</v>
          </cell>
          <cell r="H18">
            <v>438</v>
          </cell>
          <cell r="I18">
            <v>358</v>
          </cell>
          <cell r="J18">
            <v>409</v>
          </cell>
          <cell r="K18">
            <v>364</v>
          </cell>
          <cell r="L18">
            <v>333</v>
          </cell>
          <cell r="M18">
            <v>295</v>
          </cell>
          <cell r="N18">
            <v>405</v>
          </cell>
          <cell r="O18">
            <v>323</v>
          </cell>
          <cell r="P18">
            <v>395</v>
          </cell>
          <cell r="Q18">
            <v>344</v>
          </cell>
          <cell r="R18">
            <v>322</v>
          </cell>
          <cell r="S18">
            <v>281</v>
          </cell>
          <cell r="T18">
            <v>0.16200000000000001</v>
          </cell>
          <cell r="U18">
            <v>0.16200000000000001</v>
          </cell>
          <cell r="V18">
            <v>0.16200000000000001</v>
          </cell>
          <cell r="W18">
            <v>0.16200000000000001</v>
          </cell>
          <cell r="X18">
            <v>9.7000000000000003E-2</v>
          </cell>
          <cell r="Y18">
            <v>9.9900000000000003E-2</v>
          </cell>
          <cell r="Z18">
            <v>7.0900000000000005E-2</v>
          </cell>
          <cell r="AA18">
            <v>7.3499999999999996E-2</v>
          </cell>
          <cell r="AB18">
            <v>0.32700000000000001</v>
          </cell>
          <cell r="AC18">
            <v>0.32700000000000001</v>
          </cell>
          <cell r="AD18">
            <v>0.307</v>
          </cell>
          <cell r="AE18">
            <v>0.307</v>
          </cell>
        </row>
        <row r="19">
          <cell r="A19">
            <v>30</v>
          </cell>
          <cell r="F19">
            <v>300</v>
          </cell>
          <cell r="G19">
            <v>18</v>
          </cell>
          <cell r="H19">
            <v>508</v>
          </cell>
          <cell r="I19">
            <v>415</v>
          </cell>
          <cell r="J19">
            <v>463</v>
          </cell>
          <cell r="K19">
            <v>412</v>
          </cell>
          <cell r="L19">
            <v>385</v>
          </cell>
          <cell r="M19">
            <v>341</v>
          </cell>
          <cell r="N19">
            <v>467</v>
          </cell>
          <cell r="O19">
            <v>372</v>
          </cell>
          <cell r="P19">
            <v>446</v>
          </cell>
          <cell r="Q19">
            <v>388</v>
          </cell>
          <cell r="R19">
            <v>365</v>
          </cell>
          <cell r="S19">
            <v>318</v>
          </cell>
          <cell r="T19">
            <v>0.13</v>
          </cell>
          <cell r="U19">
            <v>0.13</v>
          </cell>
          <cell r="V19">
            <v>0.13100000000000001</v>
          </cell>
          <cell r="W19">
            <v>0.13100000000000001</v>
          </cell>
          <cell r="X19">
            <v>9.6100000000000005E-2</v>
          </cell>
          <cell r="Y19">
            <v>9.9099999999999994E-2</v>
          </cell>
          <cell r="Z19">
            <v>7.0400000000000004E-2</v>
          </cell>
          <cell r="AA19">
            <v>7.3200000000000001E-2</v>
          </cell>
          <cell r="AB19">
            <v>0.28100000000000003</v>
          </cell>
          <cell r="AC19">
            <v>0.28100000000000003</v>
          </cell>
          <cell r="AD19">
            <v>0.25800000000000001</v>
          </cell>
          <cell r="AE19">
            <v>0.25800000000000001</v>
          </cell>
        </row>
        <row r="20">
          <cell r="A20">
            <v>37</v>
          </cell>
          <cell r="F20">
            <v>400</v>
          </cell>
          <cell r="G20">
            <v>19</v>
          </cell>
          <cell r="H20">
            <v>599</v>
          </cell>
          <cell r="I20">
            <v>488</v>
          </cell>
          <cell r="J20">
            <v>530</v>
          </cell>
          <cell r="K20">
            <v>471</v>
          </cell>
          <cell r="L20">
            <v>442</v>
          </cell>
          <cell r="M20">
            <v>391</v>
          </cell>
          <cell r="N20">
            <v>546</v>
          </cell>
          <cell r="O20">
            <v>434</v>
          </cell>
          <cell r="P20">
            <v>510</v>
          </cell>
          <cell r="Q20">
            <v>444</v>
          </cell>
          <cell r="R20">
            <v>417</v>
          </cell>
          <cell r="S20">
            <v>374</v>
          </cell>
          <cell r="T20">
            <v>0.10299999999999999</v>
          </cell>
          <cell r="U20">
            <v>0.10299999999999999</v>
          </cell>
          <cell r="V20">
            <v>0.10299999999999999</v>
          </cell>
          <cell r="W20">
            <v>0.10299999999999999</v>
          </cell>
          <cell r="X20">
            <v>9.5500000000000002E-2</v>
          </cell>
          <cell r="Y20">
            <v>9.8199999999999996E-2</v>
          </cell>
          <cell r="Z20">
            <v>7.0199999999999999E-2</v>
          </cell>
          <cell r="AA20">
            <v>7.2800000000000004E-2</v>
          </cell>
          <cell r="AB20">
            <v>0.24299999999999999</v>
          </cell>
          <cell r="AC20">
            <v>0.24299999999999999</v>
          </cell>
          <cell r="AD20">
            <v>0.216</v>
          </cell>
          <cell r="AE20">
            <v>0.216</v>
          </cell>
        </row>
        <row r="21">
          <cell r="A21">
            <v>45</v>
          </cell>
          <cell r="F21">
            <v>500</v>
          </cell>
          <cell r="G21">
            <v>20</v>
          </cell>
          <cell r="H21">
            <v>703</v>
          </cell>
          <cell r="I21">
            <v>571</v>
          </cell>
          <cell r="J21">
            <v>604</v>
          </cell>
          <cell r="K21">
            <v>537</v>
          </cell>
          <cell r="L21">
            <v>520</v>
          </cell>
          <cell r="M21">
            <v>459</v>
          </cell>
          <cell r="N21">
            <v>629</v>
          </cell>
          <cell r="O21">
            <v>498</v>
          </cell>
          <cell r="P21">
            <v>577</v>
          </cell>
          <cell r="Q21">
            <v>501</v>
          </cell>
          <cell r="R21">
            <v>485</v>
          </cell>
          <cell r="S21">
            <v>422</v>
          </cell>
          <cell r="T21">
            <v>8.1299999999999997E-2</v>
          </cell>
          <cell r="U21">
            <v>8.1299999999999997E-2</v>
          </cell>
          <cell r="V21">
            <v>8.3500000000000005E-2</v>
          </cell>
          <cell r="W21">
            <v>8.3500000000000005E-2</v>
          </cell>
          <cell r="X21">
            <v>9.4799999999999995E-2</v>
          </cell>
          <cell r="Y21">
            <v>9.7299999999999998E-2</v>
          </cell>
          <cell r="Z21">
            <v>7.0000000000000007E-2</v>
          </cell>
          <cell r="AA21">
            <v>7.2300000000000003E-2</v>
          </cell>
          <cell r="AB21">
            <v>0.216</v>
          </cell>
          <cell r="AC21">
            <v>0.216</v>
          </cell>
          <cell r="AD21">
            <v>0.189</v>
          </cell>
          <cell r="AE21">
            <v>0.189</v>
          </cell>
        </row>
        <row r="22">
          <cell r="A22">
            <v>55</v>
          </cell>
          <cell r="F22">
            <v>630</v>
          </cell>
          <cell r="G22">
            <v>21</v>
          </cell>
          <cell r="H22">
            <v>824</v>
          </cell>
          <cell r="I22">
            <v>668</v>
          </cell>
          <cell r="J22">
            <v>688</v>
          </cell>
          <cell r="K22">
            <v>612</v>
          </cell>
          <cell r="L22">
            <v>593</v>
          </cell>
          <cell r="M22">
            <v>523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  <cell r="R22" t="e">
            <v>#VALUE!</v>
          </cell>
          <cell r="S22" t="e">
            <v>#VALUE!</v>
          </cell>
          <cell r="T22">
            <v>6.4899999999999999E-2</v>
          </cell>
          <cell r="U22">
            <v>6.4899999999999999E-2</v>
          </cell>
          <cell r="V22" t="e">
            <v>#VALUE!</v>
          </cell>
          <cell r="W22" t="e">
            <v>#VALUE!</v>
          </cell>
          <cell r="X22">
            <v>9.4E-2</v>
          </cell>
          <cell r="Y22">
            <v>9.5200000000000007E-2</v>
          </cell>
          <cell r="Z22" t="e">
            <v>#VALUE!</v>
          </cell>
          <cell r="AA22" t="e">
            <v>#VALUE!</v>
          </cell>
          <cell r="AB22">
            <v>0.19800000000000001</v>
          </cell>
          <cell r="AC22">
            <v>0.19800000000000001</v>
          </cell>
          <cell r="AD22" t="e">
            <v>#VALUE!</v>
          </cell>
          <cell r="AE22" t="e">
            <v>#VALUE!</v>
          </cell>
        </row>
        <row r="23">
          <cell r="A23">
            <v>75</v>
          </cell>
          <cell r="F23" t="str">
            <v>AS3008</v>
          </cell>
          <cell r="H23" t="str">
            <v>Table 8, Column 7</v>
          </cell>
          <cell r="I23" t="str">
            <v>Table 7, Column 7</v>
          </cell>
          <cell r="J23" t="str">
            <v>Table 8, Column 23</v>
          </cell>
          <cell r="K23" t="str">
            <v>Table 7, Column 23</v>
          </cell>
          <cell r="L23" t="str">
            <v>Table 8, Column 26</v>
          </cell>
          <cell r="M23" t="str">
            <v>Table 7, Column 26</v>
          </cell>
          <cell r="N23" t="str">
            <v>Table 14, Column 4</v>
          </cell>
          <cell r="O23" t="str">
            <v>Table 13, Column 4</v>
          </cell>
          <cell r="P23" t="str">
            <v>Table 14, Column 24</v>
          </cell>
          <cell r="Q23" t="str">
            <v>Table 13, Column 24</v>
          </cell>
          <cell r="R23" t="str">
            <v>Table 14, Column 27</v>
          </cell>
          <cell r="S23" t="str">
            <v>Table 13, Column 27</v>
          </cell>
          <cell r="T23" t="str">
            <v>Table 34</v>
          </cell>
          <cell r="U23" t="str">
            <v>Table 34</v>
          </cell>
          <cell r="V23" t="str">
            <v>Table 35</v>
          </cell>
          <cell r="W23" t="str">
            <v>Table 35</v>
          </cell>
          <cell r="X23" t="str">
            <v>Table 30 &amp; cores flat</v>
          </cell>
          <cell r="Y23" t="str">
            <v>Table 30 &amp; cores flat</v>
          </cell>
          <cell r="Z23" t="str">
            <v>Table 30</v>
          </cell>
          <cell r="AA23" t="str">
            <v>Table 30</v>
          </cell>
          <cell r="AB23" t="str">
            <v>Table 44 &amp; 90°C</v>
          </cell>
          <cell r="AC23" t="str">
            <v>Table 44 &amp; 90°C</v>
          </cell>
          <cell r="AD23" t="str">
            <v>Table 45 &amp; 90°C</v>
          </cell>
          <cell r="AE23" t="str">
            <v>Table 45 &amp; 90°C</v>
          </cell>
        </row>
        <row r="24">
          <cell r="A24">
            <v>90</v>
          </cell>
        </row>
        <row r="25">
          <cell r="A25">
            <v>110</v>
          </cell>
        </row>
        <row r="26">
          <cell r="A26">
            <v>132</v>
          </cell>
          <cell r="F26" t="str">
            <v>Cable Size [mm2]</v>
          </cell>
          <cell r="G26" t="str">
            <v>Lookup Row Number</v>
          </cell>
          <cell r="H26" t="str">
            <v>Current - Air - 1c - XLPE - Std</v>
          </cell>
          <cell r="I26" t="str">
            <v>Current - Air - 1c - XLPE - Flex</v>
          </cell>
          <cell r="J26" t="str">
            <v>Current - Air - 1c - PVC-V90 - Std</v>
          </cell>
          <cell r="K26" t="str">
            <v>Current - Air - 1c - PVC-V90 - Flex</v>
          </cell>
          <cell r="L26" t="str">
            <v>Current - Ground - 1c - XLPE - Std</v>
          </cell>
          <cell r="M26" t="str">
            <v>Current - Ground - 1c - PVC-V90 `</v>
          </cell>
          <cell r="N26" t="str">
            <v>Current - Enclosure - 1c - XLPE - Std</v>
          </cell>
          <cell r="O26" t="str">
            <v>Current - Enclosure - 1c - XLPE - Flex</v>
          </cell>
          <cell r="P26" t="str">
            <v>Current - Enclosure - 1c - PVC-V90 - Std</v>
          </cell>
          <cell r="Q26" t="str">
            <v>Current - Enclosure - 1c - PVC-V90 - Flex</v>
          </cell>
          <cell r="R26" t="str">
            <v>Current - Air - 3c - XLPE - Std</v>
          </cell>
          <cell r="S26" t="str">
            <v>Current - Air - 3c - XLPE - Flex</v>
          </cell>
          <cell r="T26" t="str">
            <v>Current - Air - 3c - PVC-V90 - Std</v>
          </cell>
          <cell r="U26" t="str">
            <v>Current - Air - 3c - PVC-V90 - Flex</v>
          </cell>
          <cell r="V26" t="str">
            <v>Current - Ground - 3c - XLPE - Std</v>
          </cell>
          <cell r="W26" t="str">
            <v>Current - Ground - 3c - PVC-V90 - Std</v>
          </cell>
          <cell r="X26" t="str">
            <v>Current - Enclosure - 3c - XLPE - Std</v>
          </cell>
          <cell r="Y26" t="str">
            <v>Current - Enclosure - 3c - XLPE - Flex</v>
          </cell>
          <cell r="Z26" t="str">
            <v>Current - Enclosure - 3c - PVC-V90 - Std</v>
          </cell>
          <cell r="AA26" t="str">
            <v>Current - Enclosure - 3c - PVC-V90 - Flex</v>
          </cell>
          <cell r="AB26" t="str">
            <v>R - 1c - XLPE</v>
          </cell>
          <cell r="AC26" t="str">
            <v>R - 1c - PVC-V90</v>
          </cell>
          <cell r="AD26" t="str">
            <v>R - 3c - XLPE</v>
          </cell>
          <cell r="AE26" t="str">
            <v>R - 3c - PVC-V90</v>
          </cell>
          <cell r="AF26" t="str">
            <v>X - 1c - XLPE</v>
          </cell>
          <cell r="AG26" t="str">
            <v>X - 1c - PVC-V90</v>
          </cell>
          <cell r="AH26" t="str">
            <v>X - 3c - XLPE</v>
          </cell>
          <cell r="AI26" t="str">
            <v>X - 3c - PVC-V90</v>
          </cell>
          <cell r="AJ26" t="str">
            <v>mV/Am - 1c - XLPE</v>
          </cell>
          <cell r="AK26" t="str">
            <v>mV/Am - 1c - PVC-V90</v>
          </cell>
          <cell r="AL26" t="str">
            <v>mV/Am - 3c - XLPE</v>
          </cell>
          <cell r="AM26" t="str">
            <v>mV/Am - 3c - PVC-V90</v>
          </cell>
        </row>
        <row r="27">
          <cell r="A27">
            <v>150</v>
          </cell>
          <cell r="F27">
            <v>1</v>
          </cell>
          <cell r="G27">
            <v>2</v>
          </cell>
          <cell r="H27">
            <v>16</v>
          </cell>
          <cell r="I27">
            <v>17</v>
          </cell>
          <cell r="J27">
            <v>14</v>
          </cell>
          <cell r="K27">
            <v>14</v>
          </cell>
          <cell r="L27">
            <v>18</v>
          </cell>
          <cell r="M27">
            <v>16</v>
          </cell>
          <cell r="N27">
            <v>18</v>
          </cell>
          <cell r="O27">
            <v>19</v>
          </cell>
          <cell r="P27">
            <v>16</v>
          </cell>
          <cell r="Q27">
            <v>16</v>
          </cell>
          <cell r="R27">
            <v>16</v>
          </cell>
          <cell r="S27">
            <v>16</v>
          </cell>
          <cell r="T27">
            <v>13</v>
          </cell>
          <cell r="U27">
            <v>13</v>
          </cell>
          <cell r="V27">
            <v>16</v>
          </cell>
          <cell r="W27">
            <v>14</v>
          </cell>
          <cell r="X27">
            <v>16</v>
          </cell>
          <cell r="Y27">
            <v>17</v>
          </cell>
          <cell r="Z27">
            <v>14</v>
          </cell>
          <cell r="AA27">
            <v>15</v>
          </cell>
          <cell r="AB27">
            <v>27</v>
          </cell>
          <cell r="AC27">
            <v>27</v>
          </cell>
          <cell r="AD27">
            <v>27</v>
          </cell>
          <cell r="AE27">
            <v>27</v>
          </cell>
          <cell r="AF27">
            <v>0.18099999999999999</v>
          </cell>
          <cell r="AG27">
            <v>0.184</v>
          </cell>
          <cell r="AH27">
            <v>0.114</v>
          </cell>
          <cell r="AI27">
            <v>0.11899999999999999</v>
          </cell>
          <cell r="AJ27">
            <v>46.8</v>
          </cell>
          <cell r="AK27">
            <v>46.8</v>
          </cell>
          <cell r="AL27">
            <v>46.8</v>
          </cell>
          <cell r="AM27">
            <v>46.8</v>
          </cell>
        </row>
        <row r="28">
          <cell r="A28">
            <v>185</v>
          </cell>
          <cell r="F28">
            <v>1.5</v>
          </cell>
          <cell r="G28">
            <v>3</v>
          </cell>
          <cell r="H28">
            <v>21</v>
          </cell>
          <cell r="I28">
            <v>22</v>
          </cell>
          <cell r="J28">
            <v>17</v>
          </cell>
          <cell r="K28">
            <v>18</v>
          </cell>
          <cell r="L28">
            <v>22</v>
          </cell>
          <cell r="M28">
            <v>20</v>
          </cell>
          <cell r="N28">
            <v>22</v>
          </cell>
          <cell r="O28">
            <v>23</v>
          </cell>
          <cell r="P28">
            <v>20</v>
          </cell>
          <cell r="Q28">
            <v>20</v>
          </cell>
          <cell r="R28">
            <v>20</v>
          </cell>
          <cell r="S28">
            <v>20</v>
          </cell>
          <cell r="T28">
            <v>16</v>
          </cell>
          <cell r="U28">
            <v>17</v>
          </cell>
          <cell r="V28">
            <v>20</v>
          </cell>
          <cell r="W28">
            <v>18</v>
          </cell>
          <cell r="X28">
            <v>20</v>
          </cell>
          <cell r="Y28">
            <v>21</v>
          </cell>
          <cell r="Z28">
            <v>18</v>
          </cell>
          <cell r="AA28">
            <v>18</v>
          </cell>
          <cell r="AB28">
            <v>17.3</v>
          </cell>
          <cell r="AC28">
            <v>17.3</v>
          </cell>
          <cell r="AD28">
            <v>17.3</v>
          </cell>
          <cell r="AE28">
            <v>17.3</v>
          </cell>
          <cell r="AF28">
            <v>0.17</v>
          </cell>
          <cell r="AG28">
            <v>0.17199999999999999</v>
          </cell>
          <cell r="AH28">
            <v>0.107</v>
          </cell>
          <cell r="AI28">
            <v>0.111</v>
          </cell>
          <cell r="AJ28">
            <v>30</v>
          </cell>
          <cell r="AK28">
            <v>30</v>
          </cell>
          <cell r="AL28">
            <v>30</v>
          </cell>
          <cell r="AM28">
            <v>30</v>
          </cell>
        </row>
        <row r="29">
          <cell r="A29">
            <v>220</v>
          </cell>
          <cell r="F29">
            <v>2.5</v>
          </cell>
          <cell r="G29">
            <v>4</v>
          </cell>
          <cell r="H29">
            <v>30</v>
          </cell>
          <cell r="I29">
            <v>29</v>
          </cell>
          <cell r="J29">
            <v>25</v>
          </cell>
          <cell r="K29">
            <v>24</v>
          </cell>
          <cell r="L29">
            <v>31</v>
          </cell>
          <cell r="M29">
            <v>27</v>
          </cell>
          <cell r="N29">
            <v>31</v>
          </cell>
          <cell r="O29">
            <v>30</v>
          </cell>
          <cell r="P29">
            <v>27</v>
          </cell>
          <cell r="Q29">
            <v>26</v>
          </cell>
          <cell r="R29">
            <v>28</v>
          </cell>
          <cell r="S29">
            <v>27</v>
          </cell>
          <cell r="T29">
            <v>23</v>
          </cell>
          <cell r="U29">
            <v>22</v>
          </cell>
          <cell r="V29">
            <v>29</v>
          </cell>
          <cell r="W29">
            <v>25</v>
          </cell>
          <cell r="X29">
            <v>29</v>
          </cell>
          <cell r="Y29">
            <v>28</v>
          </cell>
          <cell r="Z29">
            <v>25</v>
          </cell>
          <cell r="AA29">
            <v>24</v>
          </cell>
          <cell r="AB29">
            <v>9.4499999999999993</v>
          </cell>
          <cell r="AC29">
            <v>9.4499999999999993</v>
          </cell>
          <cell r="AD29">
            <v>9.4499999999999993</v>
          </cell>
          <cell r="AE29">
            <v>9.4499999999999993</v>
          </cell>
          <cell r="AF29">
            <v>0.156</v>
          </cell>
          <cell r="AG29">
            <v>0.159</v>
          </cell>
          <cell r="AH29">
            <v>9.8799999999999999E-2</v>
          </cell>
          <cell r="AI29">
            <v>0.10199999999999999</v>
          </cell>
          <cell r="AJ29">
            <v>16.399999999999999</v>
          </cell>
          <cell r="AK29">
            <v>16.399999999999999</v>
          </cell>
          <cell r="AL29">
            <v>16.399999999999999</v>
          </cell>
          <cell r="AM29">
            <v>16.399999999999999</v>
          </cell>
        </row>
        <row r="30">
          <cell r="A30">
            <v>250</v>
          </cell>
          <cell r="F30">
            <v>4</v>
          </cell>
          <cell r="G30">
            <v>5</v>
          </cell>
          <cell r="H30">
            <v>40</v>
          </cell>
          <cell r="I30">
            <v>38</v>
          </cell>
          <cell r="J30">
            <v>33</v>
          </cell>
          <cell r="K30">
            <v>32</v>
          </cell>
          <cell r="L30">
            <v>40</v>
          </cell>
          <cell r="M30">
            <v>36</v>
          </cell>
          <cell r="N30">
            <v>40</v>
          </cell>
          <cell r="O30">
            <v>38</v>
          </cell>
          <cell r="P30">
            <v>36</v>
          </cell>
          <cell r="Q30">
            <v>35</v>
          </cell>
          <cell r="R30">
            <v>38</v>
          </cell>
          <cell r="S30">
            <v>36</v>
          </cell>
          <cell r="T30">
            <v>31</v>
          </cell>
          <cell r="U30">
            <v>30</v>
          </cell>
          <cell r="V30">
            <v>37</v>
          </cell>
          <cell r="W30">
            <v>33</v>
          </cell>
          <cell r="X30">
            <v>37</v>
          </cell>
          <cell r="Y30">
            <v>36</v>
          </cell>
          <cell r="Z30">
            <v>33</v>
          </cell>
          <cell r="AA30">
            <v>32</v>
          </cell>
          <cell r="AB30">
            <v>5.88</v>
          </cell>
          <cell r="AC30">
            <v>5.88</v>
          </cell>
          <cell r="AD30">
            <v>5.88</v>
          </cell>
          <cell r="AE30">
            <v>5.88</v>
          </cell>
          <cell r="AF30">
            <v>0.14599999999999999</v>
          </cell>
          <cell r="AG30">
            <v>0.152</v>
          </cell>
          <cell r="AH30">
            <v>9.2999999999999999E-2</v>
          </cell>
          <cell r="AI30">
            <v>0.10199999999999999</v>
          </cell>
          <cell r="AJ30">
            <v>10.199999999999999</v>
          </cell>
          <cell r="AK30">
            <v>10.199999999999999</v>
          </cell>
          <cell r="AL30">
            <v>10.199999999999999</v>
          </cell>
          <cell r="AM30">
            <v>10.199999999999999</v>
          </cell>
        </row>
        <row r="31">
          <cell r="A31">
            <v>280</v>
          </cell>
          <cell r="F31">
            <v>6</v>
          </cell>
          <cell r="G31">
            <v>6</v>
          </cell>
          <cell r="H31">
            <v>50</v>
          </cell>
          <cell r="I31">
            <v>49</v>
          </cell>
          <cell r="J31">
            <v>42</v>
          </cell>
          <cell r="K31">
            <v>41</v>
          </cell>
          <cell r="L31">
            <v>50</v>
          </cell>
          <cell r="M31">
            <v>45</v>
          </cell>
          <cell r="N31">
            <v>50</v>
          </cell>
          <cell r="O31">
            <v>49</v>
          </cell>
          <cell r="P31">
            <v>45</v>
          </cell>
          <cell r="Q31">
            <v>43</v>
          </cell>
          <cell r="R31">
            <v>48</v>
          </cell>
          <cell r="S31">
            <v>46</v>
          </cell>
          <cell r="T31">
            <v>40</v>
          </cell>
          <cell r="U31">
            <v>38</v>
          </cell>
          <cell r="V31">
            <v>46</v>
          </cell>
          <cell r="W31">
            <v>42</v>
          </cell>
          <cell r="X31">
            <v>46</v>
          </cell>
          <cell r="Y31">
            <v>45</v>
          </cell>
          <cell r="Z31">
            <v>42</v>
          </cell>
          <cell r="AA31">
            <v>40</v>
          </cell>
          <cell r="AB31">
            <v>3.93</v>
          </cell>
          <cell r="AC31">
            <v>3.93</v>
          </cell>
          <cell r="AD31">
            <v>3.93</v>
          </cell>
          <cell r="AE31">
            <v>3.93</v>
          </cell>
          <cell r="AF31">
            <v>0.13800000000000001</v>
          </cell>
          <cell r="AG31">
            <v>0.14299999999999999</v>
          </cell>
          <cell r="AH31">
            <v>8.8700000000000001E-2</v>
          </cell>
          <cell r="AI31">
            <v>9.6699999999999994E-2</v>
          </cell>
          <cell r="AJ31">
            <v>6.81</v>
          </cell>
          <cell r="AK31">
            <v>6.81</v>
          </cell>
          <cell r="AL31">
            <v>6.81</v>
          </cell>
          <cell r="AM31">
            <v>6.81</v>
          </cell>
        </row>
        <row r="32">
          <cell r="A32">
            <v>315</v>
          </cell>
          <cell r="F32">
            <v>10</v>
          </cell>
          <cell r="G32">
            <v>7</v>
          </cell>
          <cell r="H32">
            <v>69</v>
          </cell>
          <cell r="I32">
            <v>69</v>
          </cell>
          <cell r="J32">
            <v>58</v>
          </cell>
          <cell r="K32">
            <v>57</v>
          </cell>
          <cell r="L32">
            <v>67</v>
          </cell>
          <cell r="M32">
            <v>59</v>
          </cell>
          <cell r="N32">
            <v>67</v>
          </cell>
          <cell r="O32">
            <v>66</v>
          </cell>
          <cell r="P32">
            <v>59</v>
          </cell>
          <cell r="Q32">
            <v>58</v>
          </cell>
          <cell r="R32">
            <v>66</v>
          </cell>
          <cell r="S32">
            <v>66</v>
          </cell>
          <cell r="T32">
            <v>54</v>
          </cell>
          <cell r="U32">
            <v>54</v>
          </cell>
          <cell r="V32">
            <v>63</v>
          </cell>
          <cell r="W32">
            <v>55</v>
          </cell>
          <cell r="X32">
            <v>63</v>
          </cell>
          <cell r="Y32">
            <v>62</v>
          </cell>
          <cell r="Z32">
            <v>55</v>
          </cell>
          <cell r="AA32">
            <v>54</v>
          </cell>
          <cell r="AB32">
            <v>2.33</v>
          </cell>
          <cell r="AC32">
            <v>2.33</v>
          </cell>
          <cell r="AD32">
            <v>2.33</v>
          </cell>
          <cell r="AE32">
            <v>2.33</v>
          </cell>
          <cell r="AF32">
            <v>0.129</v>
          </cell>
          <cell r="AG32">
            <v>0.13400000000000001</v>
          </cell>
          <cell r="AH32">
            <v>8.4000000000000005E-2</v>
          </cell>
          <cell r="AI32">
            <v>9.06E-2</v>
          </cell>
          <cell r="AJ32">
            <v>4.05</v>
          </cell>
          <cell r="AK32">
            <v>4.05</v>
          </cell>
          <cell r="AL32">
            <v>4.05</v>
          </cell>
          <cell r="AM32">
            <v>4.05</v>
          </cell>
        </row>
        <row r="33">
          <cell r="A33">
            <v>355</v>
          </cell>
          <cell r="F33">
            <v>16</v>
          </cell>
          <cell r="G33">
            <v>8</v>
          </cell>
          <cell r="H33">
            <v>92</v>
          </cell>
          <cell r="I33">
            <v>91</v>
          </cell>
          <cell r="J33">
            <v>77</v>
          </cell>
          <cell r="K33">
            <v>75</v>
          </cell>
          <cell r="L33">
            <v>117</v>
          </cell>
          <cell r="M33">
            <v>104</v>
          </cell>
          <cell r="N33">
            <v>86</v>
          </cell>
          <cell r="O33">
            <v>85</v>
          </cell>
          <cell r="P33">
            <v>78</v>
          </cell>
          <cell r="Q33">
            <v>76</v>
          </cell>
          <cell r="R33">
            <v>88</v>
          </cell>
          <cell r="S33">
            <v>87</v>
          </cell>
          <cell r="T33">
            <v>72</v>
          </cell>
          <cell r="U33">
            <v>71</v>
          </cell>
          <cell r="V33">
            <v>110</v>
          </cell>
          <cell r="W33">
            <v>96</v>
          </cell>
          <cell r="X33">
            <v>81</v>
          </cell>
          <cell r="Y33">
            <v>79</v>
          </cell>
          <cell r="Z33">
            <v>73</v>
          </cell>
          <cell r="AA33">
            <v>71</v>
          </cell>
          <cell r="AB33">
            <v>1.47</v>
          </cell>
          <cell r="AC33">
            <v>1.47</v>
          </cell>
          <cell r="AD33">
            <v>1.47</v>
          </cell>
          <cell r="AE33">
            <v>1.47</v>
          </cell>
          <cell r="AF33">
            <v>0.122</v>
          </cell>
          <cell r="AG33">
            <v>0.126</v>
          </cell>
          <cell r="AH33">
            <v>8.0500000000000002E-2</v>
          </cell>
          <cell r="AI33">
            <v>8.6099999999999996E-2</v>
          </cell>
          <cell r="AJ33">
            <v>2.5499999999999998</v>
          </cell>
          <cell r="AK33">
            <v>2.5499999999999998</v>
          </cell>
          <cell r="AL33">
            <v>2.5499999999999998</v>
          </cell>
          <cell r="AM33">
            <v>2.5499999999999998</v>
          </cell>
        </row>
        <row r="34">
          <cell r="A34">
            <v>400</v>
          </cell>
          <cell r="F34">
            <v>25</v>
          </cell>
          <cell r="G34">
            <v>9</v>
          </cell>
          <cell r="H34">
            <v>125</v>
          </cell>
          <cell r="I34">
            <v>121</v>
          </cell>
          <cell r="J34">
            <v>103</v>
          </cell>
          <cell r="K34">
            <v>100</v>
          </cell>
          <cell r="L34">
            <v>151</v>
          </cell>
          <cell r="M34">
            <v>134</v>
          </cell>
          <cell r="N34">
            <v>113</v>
          </cell>
          <cell r="O34">
            <v>109</v>
          </cell>
          <cell r="P34">
            <v>100</v>
          </cell>
          <cell r="Q34">
            <v>97</v>
          </cell>
          <cell r="R34">
            <v>119</v>
          </cell>
          <cell r="S34">
            <v>116</v>
          </cell>
          <cell r="T34">
            <v>97</v>
          </cell>
          <cell r="U34">
            <v>94</v>
          </cell>
          <cell r="V34">
            <v>143</v>
          </cell>
          <cell r="W34">
            <v>125</v>
          </cell>
          <cell r="X34">
            <v>107</v>
          </cell>
          <cell r="Y34">
            <v>103</v>
          </cell>
          <cell r="Z34">
            <v>94</v>
          </cell>
          <cell r="AA34">
            <v>91</v>
          </cell>
          <cell r="AB34">
            <v>0.92700000000000005</v>
          </cell>
          <cell r="AC34">
            <v>0.92700000000000005</v>
          </cell>
          <cell r="AD34">
            <v>0.92700000000000005</v>
          </cell>
          <cell r="AE34">
            <v>0.92700000000000005</v>
          </cell>
          <cell r="AF34">
            <v>0.11799999999999999</v>
          </cell>
          <cell r="AG34">
            <v>0.121</v>
          </cell>
          <cell r="AH34">
            <v>8.0799999999999997E-2</v>
          </cell>
          <cell r="AI34">
            <v>8.5300000000000001E-2</v>
          </cell>
          <cell r="AJ34">
            <v>1.62</v>
          </cell>
          <cell r="AK34">
            <v>1.62</v>
          </cell>
          <cell r="AL34">
            <v>1.61</v>
          </cell>
          <cell r="AM34">
            <v>1.61</v>
          </cell>
        </row>
        <row r="35">
          <cell r="A35">
            <v>450</v>
          </cell>
          <cell r="F35">
            <v>35</v>
          </cell>
          <cell r="G35">
            <v>10</v>
          </cell>
          <cell r="H35">
            <v>154</v>
          </cell>
          <cell r="I35">
            <v>151</v>
          </cell>
          <cell r="J35">
            <v>127</v>
          </cell>
          <cell r="K35">
            <v>125</v>
          </cell>
          <cell r="L35">
            <v>180</v>
          </cell>
          <cell r="M35">
            <v>160</v>
          </cell>
          <cell r="N35">
            <v>137</v>
          </cell>
          <cell r="O35">
            <v>134</v>
          </cell>
          <cell r="P35">
            <v>122</v>
          </cell>
          <cell r="Q35">
            <v>119</v>
          </cell>
          <cell r="R35">
            <v>147</v>
          </cell>
          <cell r="S35">
            <v>144</v>
          </cell>
          <cell r="T35">
            <v>120</v>
          </cell>
          <cell r="U35">
            <v>117</v>
          </cell>
          <cell r="V35">
            <v>172</v>
          </cell>
          <cell r="W35">
            <v>150</v>
          </cell>
          <cell r="X35">
            <v>130</v>
          </cell>
          <cell r="Y35">
            <v>127</v>
          </cell>
          <cell r="Z35">
            <v>114</v>
          </cell>
          <cell r="AA35">
            <v>112</v>
          </cell>
          <cell r="AB35">
            <v>0.66800000000000004</v>
          </cell>
          <cell r="AC35">
            <v>0.66800000000000004</v>
          </cell>
          <cell r="AD35">
            <v>0.66900000000000004</v>
          </cell>
          <cell r="AE35">
            <v>0.66900000000000004</v>
          </cell>
          <cell r="AF35">
            <v>0.113</v>
          </cell>
          <cell r="AG35">
            <v>0.11700000000000001</v>
          </cell>
          <cell r="AH35">
            <v>7.8600000000000003E-2</v>
          </cell>
          <cell r="AI35">
            <v>8.2600000000000007E-2</v>
          </cell>
          <cell r="AJ35">
            <v>1.18</v>
          </cell>
          <cell r="AK35">
            <v>1.18</v>
          </cell>
          <cell r="AL35">
            <v>1.17</v>
          </cell>
          <cell r="AM35">
            <v>1.17</v>
          </cell>
        </row>
        <row r="36">
          <cell r="A36">
            <v>500</v>
          </cell>
          <cell r="F36">
            <v>50</v>
          </cell>
          <cell r="G36">
            <v>11</v>
          </cell>
          <cell r="H36">
            <v>188</v>
          </cell>
          <cell r="I36">
            <v>191</v>
          </cell>
          <cell r="J36">
            <v>156</v>
          </cell>
          <cell r="K36">
            <v>157</v>
          </cell>
          <cell r="L36">
            <v>214</v>
          </cell>
          <cell r="M36">
            <v>190</v>
          </cell>
          <cell r="N36">
            <v>163</v>
          </cell>
          <cell r="O36">
            <v>163</v>
          </cell>
          <cell r="P36">
            <v>144</v>
          </cell>
          <cell r="Q36">
            <v>145</v>
          </cell>
          <cell r="R36">
            <v>180</v>
          </cell>
          <cell r="S36">
            <v>182</v>
          </cell>
          <cell r="T36">
            <v>146</v>
          </cell>
          <cell r="U36">
            <v>148</v>
          </cell>
          <cell r="V36">
            <v>204</v>
          </cell>
          <cell r="W36">
            <v>179</v>
          </cell>
          <cell r="X36">
            <v>155</v>
          </cell>
          <cell r="Y36">
            <v>155</v>
          </cell>
          <cell r="Z36">
            <v>136</v>
          </cell>
          <cell r="AA36">
            <v>137</v>
          </cell>
          <cell r="AB36">
            <v>0.49399999999999999</v>
          </cell>
          <cell r="AC36">
            <v>0.49399999999999999</v>
          </cell>
          <cell r="AD36">
            <v>0.49399999999999999</v>
          </cell>
          <cell r="AE36">
            <v>0.49399999999999999</v>
          </cell>
          <cell r="AF36">
            <v>0.108</v>
          </cell>
          <cell r="AG36">
            <v>0.111</v>
          </cell>
          <cell r="AH36">
            <v>7.51E-2</v>
          </cell>
          <cell r="AI36">
            <v>7.9699999999999993E-2</v>
          </cell>
          <cell r="AJ36">
            <v>8.7800000000000003E-2</v>
          </cell>
          <cell r="AK36">
            <v>8.7800000000000003E-2</v>
          </cell>
          <cell r="AL36">
            <v>0.86799999999999999</v>
          </cell>
          <cell r="AM36">
            <v>0.86799999999999999</v>
          </cell>
        </row>
        <row r="37">
          <cell r="A37">
            <v>600</v>
          </cell>
          <cell r="F37">
            <v>70</v>
          </cell>
          <cell r="G37">
            <v>12</v>
          </cell>
          <cell r="H37">
            <v>240</v>
          </cell>
          <cell r="I37">
            <v>241</v>
          </cell>
          <cell r="J37">
            <v>197</v>
          </cell>
          <cell r="K37">
            <v>198</v>
          </cell>
          <cell r="L37">
            <v>262</v>
          </cell>
          <cell r="M37">
            <v>233</v>
          </cell>
          <cell r="N37">
            <v>203</v>
          </cell>
          <cell r="O37">
            <v>203</v>
          </cell>
          <cell r="P37">
            <v>180</v>
          </cell>
          <cell r="Q37">
            <v>180</v>
          </cell>
          <cell r="R37">
            <v>229</v>
          </cell>
          <cell r="S37">
            <v>230</v>
          </cell>
          <cell r="T37">
            <v>185</v>
          </cell>
          <cell r="U37">
            <v>185</v>
          </cell>
          <cell r="V37">
            <v>251</v>
          </cell>
          <cell r="W37">
            <v>219</v>
          </cell>
          <cell r="X37">
            <v>193</v>
          </cell>
          <cell r="Y37">
            <v>193</v>
          </cell>
          <cell r="Z37">
            <v>170</v>
          </cell>
          <cell r="AA37">
            <v>169</v>
          </cell>
          <cell r="AB37">
            <v>0.34200000000000003</v>
          </cell>
          <cell r="AC37">
            <v>0.34200000000000003</v>
          </cell>
          <cell r="AD37">
            <v>0.34300000000000003</v>
          </cell>
          <cell r="AE37">
            <v>0.34300000000000003</v>
          </cell>
          <cell r="AF37">
            <v>0.104</v>
          </cell>
          <cell r="AG37">
            <v>0.107</v>
          </cell>
          <cell r="AH37">
            <v>7.4099999999999999E-2</v>
          </cell>
          <cell r="AI37">
            <v>7.6999999999999999E-2</v>
          </cell>
          <cell r="AJ37">
            <v>6.2300000000000001E-2</v>
          </cell>
          <cell r="AK37">
            <v>6.2300000000000001E-2</v>
          </cell>
          <cell r="AL37">
            <v>0.60899999999999999</v>
          </cell>
          <cell r="AM37">
            <v>0.60899999999999999</v>
          </cell>
        </row>
        <row r="38">
          <cell r="A38">
            <v>710</v>
          </cell>
          <cell r="F38">
            <v>95</v>
          </cell>
          <cell r="G38">
            <v>13</v>
          </cell>
          <cell r="H38">
            <v>298</v>
          </cell>
          <cell r="I38">
            <v>290</v>
          </cell>
          <cell r="J38">
            <v>246</v>
          </cell>
          <cell r="K38">
            <v>239</v>
          </cell>
          <cell r="L38">
            <v>313</v>
          </cell>
          <cell r="M38">
            <v>279</v>
          </cell>
          <cell r="N38">
            <v>244</v>
          </cell>
          <cell r="O38">
            <v>237</v>
          </cell>
          <cell r="P38">
            <v>217</v>
          </cell>
          <cell r="Q38">
            <v>210</v>
          </cell>
          <cell r="R38">
            <v>283</v>
          </cell>
          <cell r="S38">
            <v>275</v>
          </cell>
          <cell r="T38">
            <v>228</v>
          </cell>
          <cell r="U38">
            <v>222</v>
          </cell>
          <cell r="V38">
            <v>302</v>
          </cell>
          <cell r="W38">
            <v>263</v>
          </cell>
          <cell r="X38">
            <v>233</v>
          </cell>
          <cell r="Y38">
            <v>226</v>
          </cell>
          <cell r="Z38">
            <v>208</v>
          </cell>
          <cell r="AA38">
            <v>201</v>
          </cell>
          <cell r="AB38">
            <v>0.247</v>
          </cell>
          <cell r="AC38">
            <v>0.247</v>
          </cell>
          <cell r="AD38">
            <v>0.248</v>
          </cell>
          <cell r="AE38">
            <v>0.248</v>
          </cell>
          <cell r="AF38">
            <v>0.10199999999999999</v>
          </cell>
          <cell r="AG38">
            <v>0.106</v>
          </cell>
          <cell r="AH38">
            <v>7.2499999999999995E-2</v>
          </cell>
          <cell r="AI38">
            <v>7.6600000000000001E-2</v>
          </cell>
          <cell r="AJ38">
            <v>0.46700000000000003</v>
          </cell>
          <cell r="AK38">
            <v>0.46700000000000003</v>
          </cell>
          <cell r="AL38">
            <v>0.45</v>
          </cell>
          <cell r="AM38">
            <v>0.45</v>
          </cell>
        </row>
        <row r="39">
          <cell r="A39">
            <v>850</v>
          </cell>
          <cell r="F39">
            <v>120</v>
          </cell>
          <cell r="G39">
            <v>14</v>
          </cell>
          <cell r="H39">
            <v>349</v>
          </cell>
          <cell r="I39">
            <v>346</v>
          </cell>
          <cell r="J39">
            <v>287</v>
          </cell>
          <cell r="K39">
            <v>284</v>
          </cell>
          <cell r="L39">
            <v>356</v>
          </cell>
          <cell r="M39">
            <v>317</v>
          </cell>
          <cell r="N39">
            <v>284</v>
          </cell>
          <cell r="O39">
            <v>279</v>
          </cell>
          <cell r="P39">
            <v>252</v>
          </cell>
          <cell r="Q39">
            <v>247</v>
          </cell>
          <cell r="R39">
            <v>330</v>
          </cell>
          <cell r="S39">
            <v>327</v>
          </cell>
          <cell r="T39">
            <v>265</v>
          </cell>
          <cell r="U39">
            <v>262</v>
          </cell>
          <cell r="V39">
            <v>344</v>
          </cell>
          <cell r="W39">
            <v>300</v>
          </cell>
          <cell r="X39">
            <v>270</v>
          </cell>
          <cell r="Y39">
            <v>266</v>
          </cell>
          <cell r="Z39">
            <v>237</v>
          </cell>
          <cell r="AA39">
            <v>232</v>
          </cell>
          <cell r="AB39">
            <v>0.19700000000000001</v>
          </cell>
          <cell r="AC39">
            <v>0.19700000000000001</v>
          </cell>
          <cell r="AD39">
            <v>0.19700000000000001</v>
          </cell>
          <cell r="AE39">
            <v>0.19700000000000001</v>
          </cell>
          <cell r="AF39">
            <v>9.9599999999999994E-2</v>
          </cell>
          <cell r="AG39">
            <v>0.10199999999999999</v>
          </cell>
          <cell r="AH39">
            <v>7.1300000000000002E-2</v>
          </cell>
          <cell r="AI39">
            <v>7.4300000000000005E-2</v>
          </cell>
          <cell r="AJ39">
            <v>0.38500000000000001</v>
          </cell>
          <cell r="AK39">
            <v>0.38500000000000001</v>
          </cell>
          <cell r="AL39">
            <v>0.36599999999999999</v>
          </cell>
          <cell r="AM39">
            <v>0.36599999999999999</v>
          </cell>
        </row>
        <row r="40">
          <cell r="A40">
            <v>1000</v>
          </cell>
          <cell r="F40">
            <v>150</v>
          </cell>
          <cell r="G40">
            <v>15</v>
          </cell>
          <cell r="H40">
            <v>403</v>
          </cell>
          <cell r="I40">
            <v>400</v>
          </cell>
          <cell r="J40">
            <v>330</v>
          </cell>
          <cell r="K40">
            <v>328</v>
          </cell>
          <cell r="L40">
            <v>400</v>
          </cell>
          <cell r="M40">
            <v>356</v>
          </cell>
          <cell r="N40">
            <v>320</v>
          </cell>
          <cell r="O40">
            <v>316</v>
          </cell>
          <cell r="P40">
            <v>283</v>
          </cell>
          <cell r="Q40">
            <v>279</v>
          </cell>
          <cell r="R40">
            <v>377</v>
          </cell>
          <cell r="S40">
            <v>375</v>
          </cell>
          <cell r="T40">
            <v>303</v>
          </cell>
          <cell r="U40">
            <v>301</v>
          </cell>
          <cell r="V40">
            <v>385</v>
          </cell>
          <cell r="W40">
            <v>336</v>
          </cell>
          <cell r="X40">
            <v>304</v>
          </cell>
          <cell r="Y40">
            <v>300</v>
          </cell>
          <cell r="Z40">
            <v>266</v>
          </cell>
          <cell r="AA40">
            <v>265</v>
          </cell>
          <cell r="AB40">
            <v>0.16</v>
          </cell>
          <cell r="AC40">
            <v>0.16</v>
          </cell>
          <cell r="AD40">
            <v>0.16</v>
          </cell>
          <cell r="AE40">
            <v>0.16</v>
          </cell>
          <cell r="AF40">
            <v>9.9599999999999994E-2</v>
          </cell>
          <cell r="AG40">
            <v>0.10199999999999999</v>
          </cell>
          <cell r="AH40">
            <v>7.1800000000000003E-2</v>
          </cell>
          <cell r="AI40">
            <v>7.4499999999999997E-2</v>
          </cell>
          <cell r="AJ40">
            <v>0.33</v>
          </cell>
          <cell r="AK40">
            <v>0.33</v>
          </cell>
          <cell r="AL40">
            <v>0.307</v>
          </cell>
          <cell r="AM40">
            <v>0.307</v>
          </cell>
        </row>
        <row r="41">
          <cell r="A41">
            <v>1120</v>
          </cell>
          <cell r="F41">
            <v>185</v>
          </cell>
          <cell r="G41">
            <v>16</v>
          </cell>
          <cell r="H41">
            <v>468</v>
          </cell>
          <cell r="I41">
            <v>459</v>
          </cell>
          <cell r="J41">
            <v>383</v>
          </cell>
          <cell r="K41">
            <v>376</v>
          </cell>
          <cell r="L41">
            <v>452</v>
          </cell>
          <cell r="M41">
            <v>402</v>
          </cell>
          <cell r="N41">
            <v>363</v>
          </cell>
          <cell r="O41">
            <v>357</v>
          </cell>
          <cell r="P41">
            <v>325</v>
          </cell>
          <cell r="Q41">
            <v>316</v>
          </cell>
          <cell r="R41">
            <v>436</v>
          </cell>
          <cell r="S41">
            <v>428</v>
          </cell>
          <cell r="T41">
            <v>348</v>
          </cell>
          <cell r="U41">
            <v>342</v>
          </cell>
          <cell r="V41">
            <v>435</v>
          </cell>
          <cell r="W41">
            <v>379</v>
          </cell>
          <cell r="X41">
            <v>348</v>
          </cell>
          <cell r="Y41">
            <v>339</v>
          </cell>
          <cell r="Z41">
            <v>304</v>
          </cell>
          <cell r="AA41">
            <v>296</v>
          </cell>
          <cell r="AB41">
            <v>0.129</v>
          </cell>
          <cell r="AC41">
            <v>0.129</v>
          </cell>
          <cell r="AD41">
            <v>0.129</v>
          </cell>
          <cell r="AE41">
            <v>0.129</v>
          </cell>
          <cell r="AF41">
            <v>9.8799999999999999E-2</v>
          </cell>
          <cell r="AG41">
            <v>0.10100000000000001</v>
          </cell>
          <cell r="AH41">
            <v>7.1999999999999995E-2</v>
          </cell>
          <cell r="AI41">
            <v>7.4399999999999994E-2</v>
          </cell>
          <cell r="AJ41">
            <v>0.28499999999999998</v>
          </cell>
          <cell r="AK41">
            <v>0.28499999999999998</v>
          </cell>
          <cell r="AL41">
            <v>0.25900000000000001</v>
          </cell>
          <cell r="AM41">
            <v>0.25900000000000001</v>
          </cell>
        </row>
        <row r="42">
          <cell r="A42">
            <v>1250</v>
          </cell>
          <cell r="F42">
            <v>240</v>
          </cell>
          <cell r="G42">
            <v>17</v>
          </cell>
          <cell r="H42">
            <v>560</v>
          </cell>
          <cell r="I42">
            <v>553</v>
          </cell>
          <cell r="J42">
            <v>457</v>
          </cell>
          <cell r="K42">
            <v>451</v>
          </cell>
          <cell r="L42">
            <v>523</v>
          </cell>
          <cell r="M42">
            <v>465</v>
          </cell>
          <cell r="N42">
            <v>426</v>
          </cell>
          <cell r="O42">
            <v>416</v>
          </cell>
          <cell r="P42">
            <v>377</v>
          </cell>
          <cell r="Q42">
            <v>376</v>
          </cell>
          <cell r="R42">
            <v>517</v>
          </cell>
          <cell r="S42">
            <v>511</v>
          </cell>
          <cell r="T42">
            <v>412</v>
          </cell>
          <cell r="U42">
            <v>407</v>
          </cell>
          <cell r="V42">
            <v>504</v>
          </cell>
          <cell r="W42">
            <v>438</v>
          </cell>
          <cell r="X42">
            <v>411</v>
          </cell>
          <cell r="Y42">
            <v>402</v>
          </cell>
          <cell r="Z42">
            <v>359</v>
          </cell>
          <cell r="AA42">
            <v>351</v>
          </cell>
          <cell r="AB42">
            <v>9.9099999999999994E-2</v>
          </cell>
          <cell r="AC42">
            <v>9.9099999999999994E-2</v>
          </cell>
          <cell r="AD42">
            <v>9.98E-2</v>
          </cell>
          <cell r="AE42">
            <v>9.98E-2</v>
          </cell>
          <cell r="AF42">
            <v>9.7000000000000003E-2</v>
          </cell>
          <cell r="AG42">
            <v>9.9900000000000003E-2</v>
          </cell>
          <cell r="AH42">
            <v>7.0900000000000005E-2</v>
          </cell>
          <cell r="AI42">
            <v>7.3499999999999996E-2</v>
          </cell>
          <cell r="AJ42">
            <v>0.245</v>
          </cell>
          <cell r="AK42">
            <v>0.245</v>
          </cell>
          <cell r="AL42">
            <v>0.216</v>
          </cell>
          <cell r="AM42">
            <v>0.216</v>
          </cell>
        </row>
        <row r="43">
          <cell r="A43">
            <v>1400</v>
          </cell>
          <cell r="F43">
            <v>300</v>
          </cell>
          <cell r="G43">
            <v>18</v>
          </cell>
          <cell r="H43">
            <v>648</v>
          </cell>
          <cell r="I43">
            <v>637</v>
          </cell>
          <cell r="J43">
            <v>529</v>
          </cell>
          <cell r="K43">
            <v>519</v>
          </cell>
          <cell r="L43">
            <v>589</v>
          </cell>
          <cell r="M43">
            <v>524</v>
          </cell>
          <cell r="N43">
            <v>491</v>
          </cell>
          <cell r="O43">
            <v>479</v>
          </cell>
          <cell r="P43">
            <v>434</v>
          </cell>
          <cell r="Q43">
            <v>423</v>
          </cell>
          <cell r="R43">
            <v>594</v>
          </cell>
          <cell r="S43">
            <v>584</v>
          </cell>
          <cell r="T43">
            <v>472</v>
          </cell>
          <cell r="U43">
            <v>464</v>
          </cell>
          <cell r="V43">
            <v>567</v>
          </cell>
          <cell r="W43">
            <v>493</v>
          </cell>
          <cell r="X43">
            <v>463</v>
          </cell>
          <cell r="Y43">
            <v>452</v>
          </cell>
          <cell r="Z43">
            <v>404</v>
          </cell>
          <cell r="AA43">
            <v>394</v>
          </cell>
          <cell r="AB43">
            <v>8.0299999999999996E-2</v>
          </cell>
          <cell r="AC43">
            <v>8.0299999999999996E-2</v>
          </cell>
          <cell r="AD43">
            <v>8.1199999999999994E-2</v>
          </cell>
          <cell r="AE43">
            <v>8.1199999999999994E-2</v>
          </cell>
          <cell r="AF43">
            <v>9.6100000000000005E-2</v>
          </cell>
          <cell r="AG43">
            <v>9.9099999999999994E-2</v>
          </cell>
          <cell r="AH43">
            <v>7.0400000000000004E-2</v>
          </cell>
          <cell r="AI43">
            <v>7.3200000000000001E-2</v>
          </cell>
          <cell r="AJ43">
            <v>0.222</v>
          </cell>
          <cell r="AK43">
            <v>0.222</v>
          </cell>
          <cell r="AL43">
            <v>0.19</v>
          </cell>
          <cell r="AM43">
            <v>0.19</v>
          </cell>
        </row>
        <row r="44">
          <cell r="A44">
            <v>1600</v>
          </cell>
          <cell r="F44">
            <v>400</v>
          </cell>
          <cell r="G44">
            <v>19</v>
          </cell>
          <cell r="H44">
            <v>756</v>
          </cell>
          <cell r="I44">
            <v>764</v>
          </cell>
          <cell r="J44">
            <v>615</v>
          </cell>
          <cell r="K44">
            <v>621</v>
          </cell>
          <cell r="L44">
            <v>668</v>
          </cell>
          <cell r="M44">
            <v>593</v>
          </cell>
          <cell r="N44">
            <v>557</v>
          </cell>
          <cell r="O44">
            <v>554</v>
          </cell>
          <cell r="P44">
            <v>492</v>
          </cell>
          <cell r="Q44">
            <v>504</v>
          </cell>
          <cell r="R44">
            <v>685</v>
          </cell>
          <cell r="S44">
            <v>692</v>
          </cell>
          <cell r="T44">
            <v>544</v>
          </cell>
          <cell r="U44">
            <v>549</v>
          </cell>
          <cell r="V44">
            <v>640</v>
          </cell>
          <cell r="W44">
            <v>557</v>
          </cell>
          <cell r="X44">
            <v>524</v>
          </cell>
          <cell r="Y44">
            <v>537</v>
          </cell>
          <cell r="Z44">
            <v>468</v>
          </cell>
          <cell r="AA44">
            <v>467</v>
          </cell>
          <cell r="AB44">
            <v>6.4600000000000005E-2</v>
          </cell>
          <cell r="AC44">
            <v>6.4600000000000005E-2</v>
          </cell>
          <cell r="AD44">
            <v>6.5600000000000006E-2</v>
          </cell>
          <cell r="AE44">
            <v>6.5600000000000006E-2</v>
          </cell>
          <cell r="AF44">
            <v>9.5500000000000002E-2</v>
          </cell>
          <cell r="AG44">
            <v>9.8199999999999996E-2</v>
          </cell>
          <cell r="AH44">
            <v>7.0199999999999999E-2</v>
          </cell>
          <cell r="AI44">
            <v>7.2800000000000004E-2</v>
          </cell>
          <cell r="AJ44">
            <v>0.20499999999999999</v>
          </cell>
          <cell r="AK44">
            <v>0.20499999999999999</v>
          </cell>
          <cell r="AL44">
            <v>0.17100000000000001</v>
          </cell>
          <cell r="AM44">
            <v>0.17100000000000001</v>
          </cell>
        </row>
        <row r="45">
          <cell r="A45">
            <v>1800</v>
          </cell>
          <cell r="F45">
            <v>500</v>
          </cell>
          <cell r="G45">
            <v>20</v>
          </cell>
          <cell r="H45">
            <v>874</v>
          </cell>
          <cell r="I45">
            <v>884</v>
          </cell>
          <cell r="J45">
            <v>710</v>
          </cell>
          <cell r="K45">
            <v>717</v>
          </cell>
          <cell r="L45">
            <v>752</v>
          </cell>
          <cell r="M45">
            <v>668</v>
          </cell>
          <cell r="N45">
            <v>648</v>
          </cell>
          <cell r="O45">
            <v>642</v>
          </cell>
          <cell r="P45">
            <v>571</v>
          </cell>
          <cell r="Q45">
            <v>566</v>
          </cell>
          <cell r="R45">
            <v>779</v>
          </cell>
          <cell r="S45">
            <v>794</v>
          </cell>
          <cell r="T45">
            <v>616</v>
          </cell>
          <cell r="U45">
            <v>627</v>
          </cell>
          <cell r="V45">
            <v>714</v>
          </cell>
          <cell r="W45">
            <v>620</v>
          </cell>
          <cell r="X45">
            <v>601</v>
          </cell>
          <cell r="Y45">
            <v>602</v>
          </cell>
          <cell r="Z45">
            <v>522</v>
          </cell>
          <cell r="AA45">
            <v>523</v>
          </cell>
          <cell r="AB45">
            <v>5.2499999999999998E-2</v>
          </cell>
          <cell r="AC45">
            <v>5.2499999999999998E-2</v>
          </cell>
          <cell r="AD45">
            <v>5.4399999999999997E-2</v>
          </cell>
          <cell r="AE45">
            <v>5.4399999999999997E-2</v>
          </cell>
          <cell r="AF45">
            <v>9.4799999999999995E-2</v>
          </cell>
          <cell r="AG45">
            <v>9.7299999999999998E-2</v>
          </cell>
          <cell r="AH45">
            <v>7.0000000000000007E-2</v>
          </cell>
          <cell r="AI45">
            <v>7.2300000000000003E-2</v>
          </cell>
          <cell r="AJ45">
            <v>0.193</v>
          </cell>
          <cell r="AK45">
            <v>0.193</v>
          </cell>
          <cell r="AL45">
            <v>0.158</v>
          </cell>
          <cell r="AM45">
            <v>0.158</v>
          </cell>
        </row>
        <row r="46">
          <cell r="A46">
            <v>2000</v>
          </cell>
          <cell r="F46">
            <v>630</v>
          </cell>
          <cell r="G46">
            <v>21</v>
          </cell>
          <cell r="H46">
            <v>1010</v>
          </cell>
          <cell r="I46">
            <v>1030</v>
          </cell>
          <cell r="J46">
            <v>817</v>
          </cell>
          <cell r="K46">
            <v>833</v>
          </cell>
          <cell r="L46">
            <v>843</v>
          </cell>
          <cell r="M46">
            <v>748</v>
          </cell>
          <cell r="N46">
            <v>727</v>
          </cell>
          <cell r="O46">
            <v>729</v>
          </cell>
          <cell r="P46">
            <v>639</v>
          </cell>
          <cell r="Q46">
            <v>641</v>
          </cell>
          <cell r="R46" t="e">
            <v>#VALUE!</v>
          </cell>
          <cell r="S46" t="e">
            <v>#VALUE!</v>
          </cell>
          <cell r="T46" t="e">
            <v>#VALUE!</v>
          </cell>
          <cell r="U46" t="e">
            <v>#VALUE!</v>
          </cell>
          <cell r="V46" t="e">
            <v>#VALUE!</v>
          </cell>
          <cell r="W46" t="e">
            <v>#VALUE!</v>
          </cell>
          <cell r="X46" t="e">
            <v>#VALUE!</v>
          </cell>
          <cell r="Y46" t="e">
            <v>#VALUE!</v>
          </cell>
          <cell r="Z46" t="e">
            <v>#VALUE!</v>
          </cell>
          <cell r="AA46" t="e">
            <v>#VALUE!</v>
          </cell>
          <cell r="AB46">
            <v>4.3200000000000002E-2</v>
          </cell>
          <cell r="AC46">
            <v>4.3200000000000002E-2</v>
          </cell>
          <cell r="AD46" t="e">
            <v>#VALUE!</v>
          </cell>
          <cell r="AE46" t="e">
            <v>#VALUE!</v>
          </cell>
          <cell r="AF46">
            <v>9.4E-2</v>
          </cell>
          <cell r="AG46">
            <v>9.5200000000000007E-2</v>
          </cell>
          <cell r="AH46" t="e">
            <v>#VALUE!</v>
          </cell>
          <cell r="AI46" t="e">
            <v>#VALUE!</v>
          </cell>
          <cell r="AJ46">
            <v>0.182</v>
          </cell>
          <cell r="AK46">
            <v>0.182</v>
          </cell>
          <cell r="AL46" t="e">
            <v>#VALUE!</v>
          </cell>
          <cell r="AM46" t="e">
            <v>#VALUE!</v>
          </cell>
        </row>
        <row r="47">
          <cell r="A47">
            <v>2240</v>
          </cell>
          <cell r="F47" t="str">
            <v>AS3008</v>
          </cell>
          <cell r="H47" t="str">
            <v>Table 8, Column 5</v>
          </cell>
          <cell r="I47" t="str">
            <v>Table 8, Column 6</v>
          </cell>
          <cell r="J47" t="str">
            <v>Table 7, Column 5</v>
          </cell>
          <cell r="K47" t="str">
            <v>Table 7, Column 6</v>
          </cell>
          <cell r="L47" t="str">
            <v>Table 8, Column 22</v>
          </cell>
          <cell r="M47" t="str">
            <v>Table 7, Column 22</v>
          </cell>
          <cell r="N47" t="str">
            <v>Table 8, Column 24</v>
          </cell>
          <cell r="O47" t="str">
            <v>Table 8, Column 25</v>
          </cell>
          <cell r="P47" t="str">
            <v>Table 7, Column 24</v>
          </cell>
          <cell r="Q47" t="str">
            <v>Table 7, Column 25</v>
          </cell>
          <cell r="R47" t="str">
            <v>Table 14, Column 2</v>
          </cell>
          <cell r="S47" t="str">
            <v>Table 14, Column 3</v>
          </cell>
          <cell r="T47" t="str">
            <v>Table 13, Column 2</v>
          </cell>
          <cell r="U47" t="str">
            <v>Table 13, Column 3</v>
          </cell>
          <cell r="V47" t="str">
            <v>Table 14, Column 23</v>
          </cell>
          <cell r="W47" t="str">
            <v>Table 13, Column 23</v>
          </cell>
          <cell r="X47" t="str">
            <v>Table 14, Column 25</v>
          </cell>
          <cell r="Y47" t="str">
            <v>Table 14, Column 26</v>
          </cell>
          <cell r="Z47" t="str">
            <v>Table 13, Column 25</v>
          </cell>
          <cell r="AA47" t="str">
            <v>Table 13, Column 26</v>
          </cell>
          <cell r="AB47" t="str">
            <v>Table 34</v>
          </cell>
          <cell r="AC47" t="str">
            <v>Table 34</v>
          </cell>
          <cell r="AD47" t="str">
            <v>Table 35</v>
          </cell>
          <cell r="AE47" t="str">
            <v>Table 35</v>
          </cell>
          <cell r="AF47" t="str">
            <v>Table 30 &amp; cores flat</v>
          </cell>
          <cell r="AG47" t="str">
            <v>Table 30 &amp; cores flat</v>
          </cell>
          <cell r="AH47" t="str">
            <v>Table 30</v>
          </cell>
          <cell r="AI47" t="str">
            <v>Table 30</v>
          </cell>
          <cell r="AJ47" t="str">
            <v>Table 41 &amp; 90°C</v>
          </cell>
          <cell r="AK47" t="str">
            <v>Table 41 &amp; 90°C</v>
          </cell>
          <cell r="AL47" t="str">
            <v>Table 42 &amp; 90°C</v>
          </cell>
          <cell r="AM47" t="str">
            <v>Table 42 &amp; 90°C</v>
          </cell>
        </row>
        <row r="48">
          <cell r="A48">
            <v>2600</v>
          </cell>
        </row>
        <row r="49">
          <cell r="A49">
            <v>3100</v>
          </cell>
        </row>
        <row r="50">
          <cell r="A50">
            <v>4500</v>
          </cell>
        </row>
        <row r="53">
          <cell r="A53">
            <v>400</v>
          </cell>
          <cell r="B53" t="str">
            <v>0.6/1.0</v>
          </cell>
          <cell r="D53" t="str">
            <v>Circuits</v>
          </cell>
          <cell r="E53" t="str">
            <v>Direct Buried - Touching - 1c</v>
          </cell>
          <cell r="F53" t="str">
            <v>Direct Buried - 0.15 - 1c</v>
          </cell>
          <cell r="G53" t="str">
            <v>Direct Buried - 0.3 - 1c</v>
          </cell>
          <cell r="H53" t="str">
            <v>Direct Buried - 0.45 - 1c</v>
          </cell>
          <cell r="I53" t="str">
            <v>Direct Buried - 0.6 - 1c</v>
          </cell>
          <cell r="J53" t="str">
            <v>Direct Buried - Touching - 3c</v>
          </cell>
          <cell r="K53" t="str">
            <v>Direct Buried - 0.15 - 3c</v>
          </cell>
          <cell r="L53" t="str">
            <v>Direct Buried - 0.3 - 3c</v>
          </cell>
          <cell r="M53" t="str">
            <v>Direct Buried - 0.45 - 3c</v>
          </cell>
          <cell r="N53" t="str">
            <v>Direct Buried - 0.6 - 3c</v>
          </cell>
          <cell r="O53" t="str">
            <v>Cable Ladder - 1 Tier - Touching - 1c</v>
          </cell>
          <cell r="P53" t="str">
            <v>Cable Ladder - 2 Tier - Touching - 1c</v>
          </cell>
          <cell r="Q53" t="str">
            <v>Cable Ladder - 3 Tier - Touching - 1c</v>
          </cell>
          <cell r="R53" t="str">
            <v>Cable Ladder - 1 Tier - Spaced - 1c</v>
          </cell>
          <cell r="S53" t="str">
            <v>Cable Ladder - 2 Tier - Spaced - 1c</v>
          </cell>
          <cell r="T53" t="str">
            <v>Cable Ladder - 3 Tier - Spaced - 1c</v>
          </cell>
          <cell r="U53" t="str">
            <v>Cable Ladder - 1 Tier - Touching - 3c</v>
          </cell>
          <cell r="V53" t="str">
            <v>Cable Ladder - 2 Tier - Touching - 3c</v>
          </cell>
          <cell r="W53" t="str">
            <v>Cable Ladder - 3 Tier - Touching - 3c</v>
          </cell>
          <cell r="X53" t="str">
            <v>Cable Ladder - 1 Tier - Spaced - 3c</v>
          </cell>
          <cell r="Y53" t="str">
            <v>Cable Ladder - 2 Tier - Spaced - 3c</v>
          </cell>
          <cell r="Z53" t="str">
            <v>Cable Ladder - 3 Tier - Spaced - 3c</v>
          </cell>
          <cell r="AA53" t="str">
            <v>Conduit - In Ground - Touching - 1c</v>
          </cell>
          <cell r="AB53" t="str">
            <v>Conduit - In Ground - 0.3 - 1c</v>
          </cell>
          <cell r="AC53" t="str">
            <v>Conduit - In Ground - 0.45 - 1c</v>
          </cell>
          <cell r="AD53" t="str">
            <v>Conduit - In Ground - 0.6 - 1c</v>
          </cell>
          <cell r="AE53" t="str">
            <v>Conduit - In Ground - Touching - 3c</v>
          </cell>
          <cell r="AF53" t="str">
            <v>Conduit - In Ground - 0.3 - 3c</v>
          </cell>
          <cell r="AG53" t="str">
            <v>Conduit - In Ground - 0.45 - 3c</v>
          </cell>
          <cell r="AH53" t="str">
            <v>Conduit - In Ground - 0.6 - 3c</v>
          </cell>
        </row>
        <row r="54">
          <cell r="A54">
            <v>415</v>
          </cell>
          <cell r="B54" t="str">
            <v>0.6/1.0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0.95</v>
          </cell>
          <cell r="Q54">
            <v>0.95</v>
          </cell>
          <cell r="R54">
            <v>1</v>
          </cell>
          <cell r="S54">
            <v>0.97</v>
          </cell>
          <cell r="T54">
            <v>0.97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K54" t="str">
            <v>DOL</v>
          </cell>
          <cell r="AP54" t="str">
            <v>ABL</v>
          </cell>
        </row>
        <row r="55">
          <cell r="A55">
            <v>690</v>
          </cell>
          <cell r="B55" t="str">
            <v>0.6/1.0</v>
          </cell>
          <cell r="D55">
            <v>2</v>
          </cell>
          <cell r="E55">
            <v>0.78</v>
          </cell>
          <cell r="F55">
            <v>0.83</v>
          </cell>
          <cell r="G55">
            <v>0.88</v>
          </cell>
          <cell r="H55">
            <v>0.91</v>
          </cell>
          <cell r="I55">
            <v>0.93</v>
          </cell>
          <cell r="J55">
            <v>0.81</v>
          </cell>
          <cell r="K55">
            <v>0.87</v>
          </cell>
          <cell r="L55">
            <v>0.91</v>
          </cell>
          <cell r="M55">
            <v>0.93</v>
          </cell>
          <cell r="N55">
            <v>0.95</v>
          </cell>
          <cell r="O55">
            <v>0.95</v>
          </cell>
          <cell r="P55">
            <v>0.9</v>
          </cell>
          <cell r="Q55">
            <v>0.89</v>
          </cell>
          <cell r="R55">
            <v>1</v>
          </cell>
          <cell r="S55">
            <v>0.95</v>
          </cell>
          <cell r="T55">
            <v>0.94</v>
          </cell>
          <cell r="U55">
            <v>0.87</v>
          </cell>
          <cell r="V55">
            <v>0.86</v>
          </cell>
          <cell r="W55">
            <v>0.85</v>
          </cell>
          <cell r="X55">
            <v>1</v>
          </cell>
          <cell r="Y55">
            <v>0.99</v>
          </cell>
          <cell r="Z55">
            <v>0.98</v>
          </cell>
          <cell r="AA55">
            <v>0.9</v>
          </cell>
          <cell r="AB55">
            <v>0.93</v>
          </cell>
          <cell r="AC55">
            <v>0.95</v>
          </cell>
          <cell r="AD55">
            <v>0.96</v>
          </cell>
          <cell r="AE55">
            <v>0.9</v>
          </cell>
          <cell r="AF55">
            <v>0.93</v>
          </cell>
          <cell r="AG55">
            <v>0.95</v>
          </cell>
          <cell r="AH55">
            <v>0.96</v>
          </cell>
          <cell r="AK55" t="str">
            <v>LRS</v>
          </cell>
          <cell r="AP55" t="str">
            <v>ACN</v>
          </cell>
        </row>
        <row r="56">
          <cell r="A56">
            <v>3300</v>
          </cell>
          <cell r="B56" t="str">
            <v>1.9/3.3</v>
          </cell>
          <cell r="D56">
            <v>3</v>
          </cell>
          <cell r="E56">
            <v>0.66</v>
          </cell>
          <cell r="F56">
            <v>0.73</v>
          </cell>
          <cell r="G56">
            <v>0.79</v>
          </cell>
          <cell r="H56">
            <v>0.84</v>
          </cell>
          <cell r="I56">
            <v>0.87</v>
          </cell>
          <cell r="J56">
            <v>0.7</v>
          </cell>
          <cell r="K56">
            <v>0.78</v>
          </cell>
          <cell r="L56">
            <v>0.84</v>
          </cell>
          <cell r="M56">
            <v>0.88</v>
          </cell>
          <cell r="N56">
            <v>0.9</v>
          </cell>
          <cell r="O56">
            <v>0.94</v>
          </cell>
          <cell r="P56">
            <v>0.88</v>
          </cell>
          <cell r="Q56">
            <v>0.85</v>
          </cell>
          <cell r="R56">
            <v>1</v>
          </cell>
          <cell r="S56">
            <v>0.93</v>
          </cell>
          <cell r="T56">
            <v>0.9</v>
          </cell>
          <cell r="U56">
            <v>0.82</v>
          </cell>
          <cell r="V56">
            <v>0.8</v>
          </cell>
          <cell r="W56">
            <v>0.79</v>
          </cell>
          <cell r="X56">
            <v>1</v>
          </cell>
          <cell r="Y56">
            <v>0.98</v>
          </cell>
          <cell r="Z56">
            <v>0.97</v>
          </cell>
          <cell r="AA56">
            <v>0.83</v>
          </cell>
          <cell r="AB56">
            <v>0.88</v>
          </cell>
          <cell r="AC56">
            <v>0.91</v>
          </cell>
          <cell r="AD56">
            <v>0.93</v>
          </cell>
          <cell r="AE56">
            <v>0.83</v>
          </cell>
          <cell r="AF56">
            <v>0.88</v>
          </cell>
          <cell r="AG56">
            <v>0.91</v>
          </cell>
          <cell r="AH56">
            <v>0.93</v>
          </cell>
          <cell r="AK56" t="str">
            <v>SST</v>
          </cell>
          <cell r="AP56" t="str">
            <v>AGT</v>
          </cell>
        </row>
        <row r="57">
          <cell r="A57">
            <v>6600</v>
          </cell>
          <cell r="B57" t="str">
            <v>3.8/6.6</v>
          </cell>
          <cell r="D57">
            <v>4</v>
          </cell>
          <cell r="E57">
            <v>0.61</v>
          </cell>
          <cell r="F57">
            <v>0.68</v>
          </cell>
          <cell r="G57">
            <v>0.74</v>
          </cell>
          <cell r="H57">
            <v>0.81</v>
          </cell>
          <cell r="I57">
            <v>0.85</v>
          </cell>
          <cell r="J57">
            <v>0.63</v>
          </cell>
          <cell r="K57">
            <v>0.74</v>
          </cell>
          <cell r="L57">
            <v>0.81</v>
          </cell>
          <cell r="M57">
            <v>0.86</v>
          </cell>
          <cell r="N57">
            <v>0.89</v>
          </cell>
          <cell r="O57" t="e">
            <v>#VALUE!</v>
          </cell>
          <cell r="P57" t="e">
            <v>#VALUE!</v>
          </cell>
          <cell r="Q57" t="e">
            <v>#VALUE!</v>
          </cell>
          <cell r="R57" t="e">
            <v>#VALUE!</v>
          </cell>
          <cell r="S57" t="e">
            <v>#VALUE!</v>
          </cell>
          <cell r="T57" t="e">
            <v>#VALUE!</v>
          </cell>
          <cell r="U57">
            <v>0.8</v>
          </cell>
          <cell r="V57">
            <v>0.78</v>
          </cell>
          <cell r="W57">
            <v>0.76</v>
          </cell>
          <cell r="X57">
            <v>1</v>
          </cell>
          <cell r="Y57">
            <v>0.97</v>
          </cell>
          <cell r="Z57">
            <v>0.96</v>
          </cell>
          <cell r="AA57">
            <v>0.79</v>
          </cell>
          <cell r="AB57">
            <v>0.85</v>
          </cell>
          <cell r="AC57">
            <v>0.89</v>
          </cell>
          <cell r="AD57">
            <v>0.92</v>
          </cell>
          <cell r="AE57">
            <v>0.79</v>
          </cell>
          <cell r="AF57">
            <v>0.85</v>
          </cell>
          <cell r="AG57">
            <v>0.89</v>
          </cell>
          <cell r="AH57">
            <v>0.92</v>
          </cell>
          <cell r="AK57" t="str">
            <v>VSD</v>
          </cell>
          <cell r="AP57" t="str">
            <v>CMP</v>
          </cell>
        </row>
        <row r="58">
          <cell r="A58">
            <v>11000</v>
          </cell>
          <cell r="B58" t="str">
            <v>6.35/11</v>
          </cell>
          <cell r="D58">
            <v>5</v>
          </cell>
          <cell r="E58">
            <v>0.56000000000000005</v>
          </cell>
          <cell r="F58">
            <v>0.64</v>
          </cell>
          <cell r="G58">
            <v>0.73</v>
          </cell>
          <cell r="H58">
            <v>0.79</v>
          </cell>
          <cell r="I58">
            <v>0.83</v>
          </cell>
          <cell r="J58">
            <v>0.59</v>
          </cell>
          <cell r="K58">
            <v>0.7</v>
          </cell>
          <cell r="L58">
            <v>0.78</v>
          </cell>
          <cell r="M58">
            <v>0.84</v>
          </cell>
          <cell r="N58">
            <v>0.87</v>
          </cell>
          <cell r="O58" t="e">
            <v>#VALUE!</v>
          </cell>
          <cell r="P58" t="e">
            <v>#VALUE!</v>
          </cell>
          <cell r="Q58" t="e">
            <v>#VALUE!</v>
          </cell>
          <cell r="R58" t="e">
            <v>#VALUE!</v>
          </cell>
          <cell r="S58" t="e">
            <v>#VALUE!</v>
          </cell>
          <cell r="T58" t="e">
            <v>#VALUE!</v>
          </cell>
          <cell r="U58">
            <v>0.79</v>
          </cell>
          <cell r="V58">
            <v>0.76</v>
          </cell>
          <cell r="W58">
            <v>0.76</v>
          </cell>
          <cell r="X58">
            <v>1</v>
          </cell>
          <cell r="Y58">
            <v>0.96</v>
          </cell>
          <cell r="Z58">
            <v>0.93</v>
          </cell>
          <cell r="AA58">
            <v>0.75</v>
          </cell>
          <cell r="AB58">
            <v>0.83</v>
          </cell>
          <cell r="AC58">
            <v>0.88</v>
          </cell>
          <cell r="AD58">
            <v>0.91</v>
          </cell>
          <cell r="AE58">
            <v>0.75</v>
          </cell>
          <cell r="AF58">
            <v>0.83</v>
          </cell>
          <cell r="AG58">
            <v>0.88</v>
          </cell>
          <cell r="AH58">
            <v>0.91</v>
          </cell>
          <cell r="AP58" t="str">
            <v>CRN</v>
          </cell>
        </row>
        <row r="59">
          <cell r="A59">
            <v>11500</v>
          </cell>
          <cell r="B59" t="str">
            <v>12.7/22</v>
          </cell>
          <cell r="D59">
            <v>6</v>
          </cell>
          <cell r="E59">
            <v>0.53</v>
          </cell>
          <cell r="F59">
            <v>0.61</v>
          </cell>
          <cell r="G59">
            <v>0.71</v>
          </cell>
          <cell r="H59">
            <v>0.78</v>
          </cell>
          <cell r="I59">
            <v>0.82</v>
          </cell>
          <cell r="J59">
            <v>0.55000000000000004</v>
          </cell>
          <cell r="K59">
            <v>0.68</v>
          </cell>
          <cell r="L59">
            <v>0.77</v>
          </cell>
          <cell r="M59">
            <v>0.83</v>
          </cell>
          <cell r="N59">
            <v>0.87</v>
          </cell>
          <cell r="O59" t="e">
            <v>#VALUE!</v>
          </cell>
          <cell r="P59" t="e">
            <v>#VALUE!</v>
          </cell>
          <cell r="Q59" t="e">
            <v>#VALUE!</v>
          </cell>
          <cell r="R59" t="e">
            <v>#VALUE!</v>
          </cell>
          <cell r="S59" t="e">
            <v>#VALUE!</v>
          </cell>
          <cell r="T59" t="e">
            <v>#VALUE!</v>
          </cell>
          <cell r="U59">
            <v>0.79</v>
          </cell>
          <cell r="V59">
            <v>0.76</v>
          </cell>
          <cell r="W59">
            <v>0.73</v>
          </cell>
          <cell r="X59">
            <v>1</v>
          </cell>
          <cell r="Y59">
            <v>0.96</v>
          </cell>
          <cell r="Z59">
            <v>0.93</v>
          </cell>
          <cell r="AA59">
            <v>0.73</v>
          </cell>
          <cell r="AB59">
            <v>0.82</v>
          </cell>
          <cell r="AC59">
            <v>0.87</v>
          </cell>
          <cell r="AD59">
            <v>0.9</v>
          </cell>
          <cell r="AE59">
            <v>0.73</v>
          </cell>
          <cell r="AF59">
            <v>0.82</v>
          </cell>
          <cell r="AG59">
            <v>0.87</v>
          </cell>
          <cell r="AH59">
            <v>0.9</v>
          </cell>
          <cell r="AP59" t="str">
            <v>CRU</v>
          </cell>
        </row>
        <row r="60">
          <cell r="A60">
            <v>22000</v>
          </cell>
          <cell r="B60" t="str">
            <v>12.7/22</v>
          </cell>
          <cell r="D60">
            <v>7</v>
          </cell>
          <cell r="E60">
            <v>0.5</v>
          </cell>
          <cell r="F60">
            <v>0.59</v>
          </cell>
          <cell r="G60">
            <v>0.69</v>
          </cell>
          <cell r="H60">
            <v>0.76</v>
          </cell>
          <cell r="I60">
            <v>0.82</v>
          </cell>
          <cell r="J60">
            <v>0.52</v>
          </cell>
          <cell r="K60">
            <v>0.66</v>
          </cell>
          <cell r="L60">
            <v>0.75</v>
          </cell>
          <cell r="M60">
            <v>0.82</v>
          </cell>
          <cell r="N60">
            <v>0.86</v>
          </cell>
          <cell r="O60" t="e">
            <v>#VALUE!</v>
          </cell>
          <cell r="P60" t="e">
            <v>#VALUE!</v>
          </cell>
          <cell r="Q60" t="e">
            <v>#VALUE!</v>
          </cell>
          <cell r="R60" t="e">
            <v>#VALUE!</v>
          </cell>
          <cell r="S60" t="e">
            <v>#VALUE!</v>
          </cell>
          <cell r="T60" t="e">
            <v>#VALUE!</v>
          </cell>
          <cell r="U60">
            <v>0.78</v>
          </cell>
          <cell r="V60">
            <v>0.73</v>
          </cell>
          <cell r="W60">
            <v>0.73</v>
          </cell>
          <cell r="X60">
            <v>1</v>
          </cell>
          <cell r="Y60">
            <v>0.94</v>
          </cell>
          <cell r="Z60">
            <v>0.91</v>
          </cell>
          <cell r="AA60">
            <v>0.71</v>
          </cell>
          <cell r="AB60">
            <v>0.81</v>
          </cell>
          <cell r="AC60">
            <v>0.86</v>
          </cell>
          <cell r="AD60">
            <v>0.89</v>
          </cell>
          <cell r="AE60">
            <v>0.71</v>
          </cell>
          <cell r="AF60">
            <v>0.81</v>
          </cell>
          <cell r="AG60">
            <v>0.86</v>
          </cell>
          <cell r="AH60">
            <v>0.89</v>
          </cell>
          <cell r="AP60" t="str">
            <v>CVY</v>
          </cell>
        </row>
        <row r="61">
          <cell r="A61">
            <v>33000</v>
          </cell>
          <cell r="B61" t="str">
            <v>19/33</v>
          </cell>
          <cell r="D61">
            <v>8</v>
          </cell>
          <cell r="E61">
            <v>0.49</v>
          </cell>
          <cell r="F61">
            <v>0.56999999999999995</v>
          </cell>
          <cell r="G61">
            <v>0.68</v>
          </cell>
          <cell r="H61">
            <v>0.76</v>
          </cell>
          <cell r="I61">
            <v>0.81</v>
          </cell>
          <cell r="J61">
            <v>0.5</v>
          </cell>
          <cell r="K61">
            <v>0.64</v>
          </cell>
          <cell r="L61">
            <v>0.75</v>
          </cell>
          <cell r="M61">
            <v>0.81</v>
          </cell>
          <cell r="N61">
            <v>0.86</v>
          </cell>
          <cell r="O61" t="e">
            <v>#VALUE!</v>
          </cell>
          <cell r="P61" t="e">
            <v>#VALUE!</v>
          </cell>
          <cell r="Q61" t="e">
            <v>#VALUE!</v>
          </cell>
          <cell r="R61" t="e">
            <v>#VALUE!</v>
          </cell>
          <cell r="S61" t="e">
            <v>#VALUE!</v>
          </cell>
          <cell r="T61" t="e">
            <v>#VALUE!</v>
          </cell>
          <cell r="U61">
            <v>0.78</v>
          </cell>
          <cell r="V61">
            <v>0.73</v>
          </cell>
          <cell r="W61">
            <v>0.73</v>
          </cell>
          <cell r="X61">
            <v>1</v>
          </cell>
          <cell r="Y61">
            <v>0.94</v>
          </cell>
          <cell r="Z61">
            <v>0.91</v>
          </cell>
          <cell r="AA61">
            <v>0.7</v>
          </cell>
          <cell r="AB61">
            <v>0.8</v>
          </cell>
          <cell r="AC61">
            <v>0.85</v>
          </cell>
          <cell r="AD61">
            <v>0.89</v>
          </cell>
          <cell r="AE61">
            <v>0.7</v>
          </cell>
          <cell r="AF61">
            <v>0.8</v>
          </cell>
          <cell r="AG61">
            <v>0.85</v>
          </cell>
          <cell r="AH61">
            <v>0.89</v>
          </cell>
          <cell r="AP61" t="str">
            <v>DRY</v>
          </cell>
        </row>
        <row r="62">
          <cell r="A62">
            <v>66000</v>
          </cell>
          <cell r="B62">
            <v>66</v>
          </cell>
          <cell r="D62">
            <v>9</v>
          </cell>
          <cell r="E62">
            <v>0.47</v>
          </cell>
          <cell r="F62">
            <v>0.56000000000000005</v>
          </cell>
          <cell r="G62">
            <v>0.67</v>
          </cell>
          <cell r="H62">
            <v>0.75</v>
          </cell>
          <cell r="I62">
            <v>0.81</v>
          </cell>
          <cell r="J62">
            <v>0.48</v>
          </cell>
          <cell r="K62">
            <v>0.63</v>
          </cell>
          <cell r="L62">
            <v>0.74</v>
          </cell>
          <cell r="M62">
            <v>0.81</v>
          </cell>
          <cell r="N62">
            <v>0.85</v>
          </cell>
          <cell r="O62" t="e">
            <v>#VALUE!</v>
          </cell>
          <cell r="P62" t="e">
            <v>#VALUE!</v>
          </cell>
          <cell r="Q62" t="e">
            <v>#VALUE!</v>
          </cell>
          <cell r="R62" t="e">
            <v>#VALUE!</v>
          </cell>
          <cell r="S62" t="e">
            <v>#VALUE!</v>
          </cell>
          <cell r="T62" t="e">
            <v>#VALUE!</v>
          </cell>
          <cell r="U62">
            <v>0.78</v>
          </cell>
          <cell r="V62">
            <v>0.73</v>
          </cell>
          <cell r="W62">
            <v>0.7</v>
          </cell>
          <cell r="X62">
            <v>1</v>
          </cell>
          <cell r="Y62">
            <v>0.94</v>
          </cell>
          <cell r="Z62">
            <v>0.91</v>
          </cell>
          <cell r="AA62">
            <v>0.68</v>
          </cell>
          <cell r="AB62">
            <v>0.79</v>
          </cell>
          <cell r="AC62">
            <v>0.85</v>
          </cell>
          <cell r="AD62">
            <v>0.89</v>
          </cell>
          <cell r="AE62">
            <v>0.68</v>
          </cell>
          <cell r="AF62">
            <v>0.79</v>
          </cell>
          <cell r="AG62">
            <v>0.85</v>
          </cell>
          <cell r="AH62">
            <v>0.89</v>
          </cell>
          <cell r="AP62" t="str">
            <v>DST</v>
          </cell>
        </row>
        <row r="63">
          <cell r="D63">
            <v>10</v>
          </cell>
          <cell r="E63">
            <v>0.46</v>
          </cell>
          <cell r="F63">
            <v>0.55000000000000004</v>
          </cell>
          <cell r="G63">
            <v>0.67</v>
          </cell>
          <cell r="H63">
            <v>0.75</v>
          </cell>
          <cell r="I63">
            <v>0.8</v>
          </cell>
          <cell r="J63">
            <v>0.47</v>
          </cell>
          <cell r="K63">
            <v>0.62</v>
          </cell>
          <cell r="L63">
            <v>0.73</v>
          </cell>
          <cell r="M63">
            <v>0.8</v>
          </cell>
          <cell r="N63">
            <v>0.85</v>
          </cell>
          <cell r="O63" t="e">
            <v>#VALUE!</v>
          </cell>
          <cell r="P63" t="e">
            <v>#VALUE!</v>
          </cell>
          <cell r="Q63" t="e">
            <v>#VALUE!</v>
          </cell>
          <cell r="R63" t="e">
            <v>#VALUE!</v>
          </cell>
          <cell r="S63" t="e">
            <v>#VALUE!</v>
          </cell>
          <cell r="T63" t="e">
            <v>#VALUE!</v>
          </cell>
          <cell r="U63" t="e">
            <v>#VALUE!</v>
          </cell>
          <cell r="V63" t="e">
            <v>#VALUE!</v>
          </cell>
          <cell r="W63" t="e">
            <v>#VALUE!</v>
          </cell>
          <cell r="X63" t="e">
            <v>#VALUE!</v>
          </cell>
          <cell r="Y63" t="e">
            <v>#VALUE!</v>
          </cell>
          <cell r="Z63" t="e">
            <v>#VALUE!</v>
          </cell>
          <cell r="AA63">
            <v>0.67</v>
          </cell>
          <cell r="AB63">
            <v>0.79</v>
          </cell>
          <cell r="AC63">
            <v>0.85</v>
          </cell>
          <cell r="AD63">
            <v>0.89</v>
          </cell>
          <cell r="AE63">
            <v>0.67</v>
          </cell>
          <cell r="AF63">
            <v>0.79</v>
          </cell>
          <cell r="AG63">
            <v>0.85</v>
          </cell>
          <cell r="AH63">
            <v>0.89</v>
          </cell>
          <cell r="AP63" t="str">
            <v>EDB</v>
          </cell>
        </row>
        <row r="64">
          <cell r="D64">
            <v>11</v>
          </cell>
          <cell r="E64">
            <v>0.44</v>
          </cell>
          <cell r="F64">
            <v>0.54</v>
          </cell>
          <cell r="G64">
            <v>0.66</v>
          </cell>
          <cell r="H64">
            <v>0.74</v>
          </cell>
          <cell r="I64">
            <v>0.8</v>
          </cell>
          <cell r="J64">
            <v>0.45</v>
          </cell>
          <cell r="K64">
            <v>0.61</v>
          </cell>
          <cell r="L64">
            <v>0.73</v>
          </cell>
          <cell r="M64">
            <v>0.8</v>
          </cell>
          <cell r="N64">
            <v>0.85</v>
          </cell>
          <cell r="O64" t="e">
            <v>#VALUE!</v>
          </cell>
          <cell r="P64" t="e">
            <v>#VALUE!</v>
          </cell>
          <cell r="Q64" t="e">
            <v>#VALUE!</v>
          </cell>
          <cell r="R64" t="e">
            <v>#VALUE!</v>
          </cell>
          <cell r="S64" t="e">
            <v>#VALUE!</v>
          </cell>
          <cell r="T64" t="e">
            <v>#VALUE!</v>
          </cell>
          <cell r="U64" t="e">
            <v>#VALUE!</v>
          </cell>
          <cell r="V64" t="e">
            <v>#VALUE!</v>
          </cell>
          <cell r="W64" t="e">
            <v>#VALUE!</v>
          </cell>
          <cell r="X64" t="e">
            <v>#VALUE!</v>
          </cell>
          <cell r="Y64" t="e">
            <v>#VALUE!</v>
          </cell>
          <cell r="Z64" t="e">
            <v>#VALUE!</v>
          </cell>
          <cell r="AA64">
            <v>0.66</v>
          </cell>
          <cell r="AB64">
            <v>0.78</v>
          </cell>
          <cell r="AC64">
            <v>0.84</v>
          </cell>
          <cell r="AD64">
            <v>0.88</v>
          </cell>
          <cell r="AE64">
            <v>0.66</v>
          </cell>
          <cell r="AF64">
            <v>0.78</v>
          </cell>
          <cell r="AG64">
            <v>0.84</v>
          </cell>
          <cell r="AH64">
            <v>0.88</v>
          </cell>
          <cell r="AP64" t="str">
            <v>FAN</v>
          </cell>
        </row>
        <row r="65">
          <cell r="D65">
            <v>12</v>
          </cell>
          <cell r="E65">
            <v>0.43</v>
          </cell>
          <cell r="F65">
            <v>0.53</v>
          </cell>
          <cell r="G65">
            <v>0.66</v>
          </cell>
          <cell r="H65">
            <v>0.74</v>
          </cell>
          <cell r="I65">
            <v>0.8</v>
          </cell>
          <cell r="J65">
            <v>0.44</v>
          </cell>
          <cell r="K65">
            <v>0.6</v>
          </cell>
          <cell r="L65">
            <v>0.72</v>
          </cell>
          <cell r="M65">
            <v>0.8</v>
          </cell>
          <cell r="N65">
            <v>0.84</v>
          </cell>
          <cell r="O65" t="e">
            <v>#VALUE!</v>
          </cell>
          <cell r="P65" t="e">
            <v>#VALUE!</v>
          </cell>
          <cell r="Q65" t="e">
            <v>#VALUE!</v>
          </cell>
          <cell r="R65" t="e">
            <v>#VALUE!</v>
          </cell>
          <cell r="S65" t="e">
            <v>#VALUE!</v>
          </cell>
          <cell r="T65" t="e">
            <v>#VALUE!</v>
          </cell>
          <cell r="U65" t="e">
            <v>#VALUE!</v>
          </cell>
          <cell r="V65" t="e">
            <v>#VALUE!</v>
          </cell>
          <cell r="W65" t="e">
            <v>#VALUE!</v>
          </cell>
          <cell r="X65" t="e">
            <v>#VALUE!</v>
          </cell>
          <cell r="Y65" t="e">
            <v>#VALUE!</v>
          </cell>
          <cell r="Z65" t="e">
            <v>#VALUE!</v>
          </cell>
          <cell r="AA65">
            <v>0.66</v>
          </cell>
          <cell r="AB65">
            <v>0.78</v>
          </cell>
          <cell r="AC65">
            <v>0.84</v>
          </cell>
          <cell r="AD65">
            <v>0.88</v>
          </cell>
          <cell r="AE65">
            <v>0.66</v>
          </cell>
          <cell r="AF65">
            <v>0.78</v>
          </cell>
          <cell r="AG65">
            <v>0.84</v>
          </cell>
          <cell r="AH65">
            <v>0.88</v>
          </cell>
          <cell r="AP65" t="str">
            <v>FDR</v>
          </cell>
        </row>
        <row r="66">
          <cell r="A66" t="str">
            <v>1c</v>
          </cell>
          <cell r="D66" t="str">
            <v>AS3008</v>
          </cell>
          <cell r="E66" t="str">
            <v>Table 25(1) Col 2</v>
          </cell>
          <cell r="F66" t="str">
            <v>Table 25(1) Col 4</v>
          </cell>
          <cell r="G66" t="str">
            <v>Table 25(1) Col 5</v>
          </cell>
          <cell r="H66" t="str">
            <v>Table 25(1) Col 6</v>
          </cell>
          <cell r="I66" t="str">
            <v>Table 25(1) Col 7</v>
          </cell>
          <cell r="J66" t="str">
            <v>Table 25(2) Col 2</v>
          </cell>
          <cell r="K66" t="str">
            <v>Table 25(2) Col 3</v>
          </cell>
          <cell r="L66" t="str">
            <v>Table 25(2) Col 4</v>
          </cell>
          <cell r="M66" t="str">
            <v>Table 25(2) Col 5</v>
          </cell>
          <cell r="N66" t="str">
            <v>Table 25(2) Col 6</v>
          </cell>
          <cell r="O66" t="str">
            <v>Table 23, Item 7</v>
          </cell>
          <cell r="P66" t="str">
            <v>Table 23, Item 8</v>
          </cell>
          <cell r="Q66" t="str">
            <v>Table 23, Item 9</v>
          </cell>
          <cell r="R66" t="str">
            <v>Table 23, Item 18</v>
          </cell>
          <cell r="S66" t="str">
            <v>Table 23, Item 19</v>
          </cell>
          <cell r="T66" t="str">
            <v>Table 23, Item 20</v>
          </cell>
          <cell r="U66" t="str">
            <v>Table 24, Item 13</v>
          </cell>
          <cell r="V66" t="str">
            <v>Table 24, Item 14</v>
          </cell>
          <cell r="W66" t="str">
            <v>Table 24, Item 15</v>
          </cell>
          <cell r="X66" t="str">
            <v>Table 24, Item 16</v>
          </cell>
          <cell r="Y66" t="str">
            <v>Table 24, Item 17</v>
          </cell>
          <cell r="Z66" t="str">
            <v>Table 24, Item 18</v>
          </cell>
          <cell r="AA66" t="str">
            <v>Table 26(2)</v>
          </cell>
          <cell r="AB66" t="str">
            <v>Table 26(2)</v>
          </cell>
          <cell r="AC66" t="str">
            <v>Table 26(2)</v>
          </cell>
          <cell r="AD66" t="str">
            <v>Table 26(2)</v>
          </cell>
          <cell r="AE66" t="str">
            <v>Table 26(2)</v>
          </cell>
          <cell r="AF66" t="str">
            <v>Table 26(2)</v>
          </cell>
          <cell r="AG66" t="str">
            <v>Table 26(2)</v>
          </cell>
          <cell r="AH66" t="str">
            <v>Table 26(2)</v>
          </cell>
          <cell r="AP66" t="str">
            <v>GSR</v>
          </cell>
        </row>
        <row r="67">
          <cell r="A67" t="str">
            <v>3c</v>
          </cell>
          <cell r="AP67" t="str">
            <v>HST</v>
          </cell>
        </row>
        <row r="68">
          <cell r="A68" t="str">
            <v>4c</v>
          </cell>
          <cell r="AP68" t="str">
            <v>HTR</v>
          </cell>
        </row>
        <row r="69">
          <cell r="AP69" t="str">
            <v>LUB</v>
          </cell>
        </row>
        <row r="70">
          <cell r="M70" t="str">
            <v>Air Temp Range °C</v>
          </cell>
          <cell r="N70" t="str">
            <v>Lookup Row Number</v>
          </cell>
          <cell r="O70" t="str">
            <v>Cable Ladder - 1 Tier - XLPE</v>
          </cell>
          <cell r="P70" t="str">
            <v>Cable Ladder - 1 Tier - PVC-V90</v>
          </cell>
          <cell r="Q70" t="str">
            <v>Cable Ladder - 2 Tier - XLPE</v>
          </cell>
          <cell r="R70" t="str">
            <v>Cable Ladder - 2 Tier - PVC-V90</v>
          </cell>
          <cell r="S70" t="str">
            <v>Cable Ladder - 3 Tier - XLPE</v>
          </cell>
          <cell r="T70" t="str">
            <v>Cable Ladder - 3 Tier - PVC-V90</v>
          </cell>
          <cell r="U70" t="str">
            <v>Conduit - In Ground - XLPE</v>
          </cell>
          <cell r="V70" t="str">
            <v>Conduit - In Ground - PVC-V90</v>
          </cell>
          <cell r="W70" t="str">
            <v>Direct Buried - XLPE</v>
          </cell>
          <cell r="X70" t="str">
            <v>Direct Buried - PVC-V90</v>
          </cell>
          <cell r="AP70" t="str">
            <v>MAG</v>
          </cell>
        </row>
        <row r="71">
          <cell r="J71">
            <v>32</v>
          </cell>
          <cell r="L71">
            <v>10</v>
          </cell>
          <cell r="M71" t="e">
            <v>#VALUE!</v>
          </cell>
          <cell r="N71">
            <v>2</v>
          </cell>
          <cell r="O71" t="e">
            <v>#VALUE!</v>
          </cell>
          <cell r="P71" t="e">
            <v>#VALUE!</v>
          </cell>
          <cell r="Q71" t="e">
            <v>#VALUE!</v>
          </cell>
          <cell r="R71" t="e">
            <v>#VALUE!</v>
          </cell>
          <cell r="S71" t="e">
            <v>#VALUE!</v>
          </cell>
          <cell r="T71" t="e">
            <v>#VALUE!</v>
          </cell>
          <cell r="U71">
            <v>1.1100000000000001</v>
          </cell>
          <cell r="V71">
            <v>1.1100000000000001</v>
          </cell>
          <cell r="W71">
            <v>1.1100000000000001</v>
          </cell>
          <cell r="X71">
            <v>1.1100000000000001</v>
          </cell>
          <cell r="AD71" t="str">
            <v>Conduit - In Ground</v>
          </cell>
          <cell r="AE71" t="str">
            <v>Enclosure</v>
          </cell>
          <cell r="AP71" t="str">
            <v>MCC</v>
          </cell>
        </row>
        <row r="72">
          <cell r="A72">
            <v>400</v>
          </cell>
          <cell r="J72">
            <v>63</v>
          </cell>
          <cell r="L72">
            <v>15</v>
          </cell>
          <cell r="M72">
            <v>15</v>
          </cell>
          <cell r="N72">
            <v>3</v>
          </cell>
          <cell r="O72">
            <v>1.26</v>
          </cell>
          <cell r="P72">
            <v>1.26</v>
          </cell>
          <cell r="Q72">
            <v>1.26</v>
          </cell>
          <cell r="R72">
            <v>1.26</v>
          </cell>
          <cell r="S72">
            <v>1.26</v>
          </cell>
          <cell r="T72">
            <v>1.26</v>
          </cell>
          <cell r="U72">
            <v>1.07</v>
          </cell>
          <cell r="V72">
            <v>1.07</v>
          </cell>
          <cell r="W72">
            <v>1.07</v>
          </cell>
          <cell r="X72">
            <v>1.07</v>
          </cell>
          <cell r="Z72" t="str">
            <v>Touching</v>
          </cell>
          <cell r="AA72" t="str">
            <v>Touching</v>
          </cell>
          <cell r="AB72" t="str">
            <v>Touching</v>
          </cell>
          <cell r="AD72" t="str">
            <v>Direct Buried</v>
          </cell>
          <cell r="AE72" t="str">
            <v>Ground</v>
          </cell>
          <cell r="AP72" t="str">
            <v>MIL</v>
          </cell>
        </row>
        <row r="73">
          <cell r="A73">
            <v>500</v>
          </cell>
          <cell r="G73" t="str">
            <v>Cu</v>
          </cell>
          <cell r="J73">
            <v>80</v>
          </cell>
          <cell r="L73">
            <v>20</v>
          </cell>
          <cell r="M73">
            <v>20</v>
          </cell>
          <cell r="N73">
            <v>4</v>
          </cell>
          <cell r="O73">
            <v>1.2</v>
          </cell>
          <cell r="P73">
            <v>1.2</v>
          </cell>
          <cell r="Q73">
            <v>1.2</v>
          </cell>
          <cell r="R73">
            <v>1.2</v>
          </cell>
          <cell r="S73">
            <v>1.2</v>
          </cell>
          <cell r="T73">
            <v>1.2</v>
          </cell>
          <cell r="U73">
            <v>1.03</v>
          </cell>
          <cell r="V73">
            <v>1.03</v>
          </cell>
          <cell r="W73">
            <v>1.03</v>
          </cell>
          <cell r="X73">
            <v>1.03</v>
          </cell>
          <cell r="Z73">
            <v>0.15</v>
          </cell>
          <cell r="AA73" t="str">
            <v>Spaced</v>
          </cell>
          <cell r="AB73">
            <v>0.3</v>
          </cell>
          <cell r="AD73" t="str">
            <v>Cable Ladder - 1 Tier</v>
          </cell>
          <cell r="AE73" t="str">
            <v>Air</v>
          </cell>
          <cell r="AP73" t="str">
            <v>PMP</v>
          </cell>
        </row>
        <row r="74">
          <cell r="A74">
            <v>750</v>
          </cell>
          <cell r="G74" t="str">
            <v>Al</v>
          </cell>
          <cell r="J74">
            <v>100</v>
          </cell>
          <cell r="L74">
            <v>25</v>
          </cell>
          <cell r="M74">
            <v>25</v>
          </cell>
          <cell r="N74">
            <v>5</v>
          </cell>
          <cell r="O74">
            <v>1.1499999999999999</v>
          </cell>
          <cell r="P74">
            <v>1.1499999999999999</v>
          </cell>
          <cell r="Q74">
            <v>1.1499999999999999</v>
          </cell>
          <cell r="R74">
            <v>1.1499999999999999</v>
          </cell>
          <cell r="S74">
            <v>1.1499999999999999</v>
          </cell>
          <cell r="T74">
            <v>1.1499999999999999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Z74">
            <v>0.3</v>
          </cell>
          <cell r="AB74">
            <v>0.45</v>
          </cell>
          <cell r="AD74" t="str">
            <v>Cable Ladder - 2 Tier</v>
          </cell>
          <cell r="AE74" t="str">
            <v>Air</v>
          </cell>
          <cell r="AP74" t="str">
            <v>SCN</v>
          </cell>
        </row>
        <row r="75">
          <cell r="A75">
            <v>1000</v>
          </cell>
          <cell r="J75">
            <v>150</v>
          </cell>
          <cell r="L75">
            <v>30</v>
          </cell>
          <cell r="M75">
            <v>30</v>
          </cell>
          <cell r="N75">
            <v>6</v>
          </cell>
          <cell r="O75">
            <v>1.1000000000000001</v>
          </cell>
          <cell r="P75">
            <v>1.1000000000000001</v>
          </cell>
          <cell r="Q75">
            <v>1.1000000000000001</v>
          </cell>
          <cell r="R75">
            <v>1.1000000000000001</v>
          </cell>
          <cell r="S75">
            <v>1.1000000000000001</v>
          </cell>
          <cell r="T75">
            <v>1.1000000000000001</v>
          </cell>
          <cell r="U75">
            <v>0.97</v>
          </cell>
          <cell r="V75">
            <v>0.97</v>
          </cell>
          <cell r="W75">
            <v>0.97</v>
          </cell>
          <cell r="X75">
            <v>0.97</v>
          </cell>
          <cell r="Z75">
            <v>0.45</v>
          </cell>
          <cell r="AB75">
            <v>0.6</v>
          </cell>
          <cell r="AD75" t="str">
            <v>Cable Ladder - 3 Tier</v>
          </cell>
          <cell r="AE75" t="str">
            <v>Air</v>
          </cell>
          <cell r="AP75" t="str">
            <v>SMP</v>
          </cell>
        </row>
        <row r="76">
          <cell r="A76">
            <v>1500</v>
          </cell>
          <cell r="J76">
            <v>200</v>
          </cell>
          <cell r="L76">
            <v>35</v>
          </cell>
          <cell r="M76">
            <v>35</v>
          </cell>
          <cell r="N76">
            <v>7</v>
          </cell>
          <cell r="O76">
            <v>1.05</v>
          </cell>
          <cell r="P76">
            <v>1.05</v>
          </cell>
          <cell r="Q76">
            <v>1.05</v>
          </cell>
          <cell r="R76">
            <v>1.05</v>
          </cell>
          <cell r="S76">
            <v>1.05</v>
          </cell>
          <cell r="T76">
            <v>1.05</v>
          </cell>
          <cell r="U76">
            <v>0.93</v>
          </cell>
          <cell r="V76">
            <v>0.93</v>
          </cell>
          <cell r="W76">
            <v>0.93</v>
          </cell>
          <cell r="X76">
            <v>0.93</v>
          </cell>
          <cell r="Z76">
            <v>0.6</v>
          </cell>
          <cell r="AP76" t="str">
            <v>SPR</v>
          </cell>
        </row>
        <row r="77">
          <cell r="A77">
            <v>2000</v>
          </cell>
          <cell r="G77" t="str">
            <v>PVC-V90</v>
          </cell>
          <cell r="J77">
            <v>250</v>
          </cell>
          <cell r="L77">
            <v>40</v>
          </cell>
          <cell r="M77">
            <v>40</v>
          </cell>
          <cell r="N77">
            <v>8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0.89</v>
          </cell>
          <cell r="V77">
            <v>0.89</v>
          </cell>
          <cell r="W77">
            <v>0.89</v>
          </cell>
          <cell r="X77">
            <v>0.89</v>
          </cell>
          <cell r="AP77" t="str">
            <v>THN</v>
          </cell>
        </row>
        <row r="78">
          <cell r="A78">
            <v>2500</v>
          </cell>
          <cell r="G78" t="str">
            <v>XLPE</v>
          </cell>
          <cell r="J78">
            <v>300</v>
          </cell>
          <cell r="M78">
            <v>45</v>
          </cell>
          <cell r="N78">
            <v>9</v>
          </cell>
          <cell r="O78">
            <v>0.94</v>
          </cell>
          <cell r="P78">
            <v>0.94</v>
          </cell>
          <cell r="Q78">
            <v>0.94</v>
          </cell>
          <cell r="R78">
            <v>0.94</v>
          </cell>
          <cell r="S78">
            <v>0.94</v>
          </cell>
          <cell r="T78">
            <v>0.94</v>
          </cell>
          <cell r="U78" t="e">
            <v>#VALUE!</v>
          </cell>
          <cell r="V78" t="e">
            <v>#VALUE!</v>
          </cell>
          <cell r="W78" t="e">
            <v>#VALUE!</v>
          </cell>
          <cell r="X78" t="e">
            <v>#VALUE!</v>
          </cell>
          <cell r="AP78" t="str">
            <v>TNF</v>
          </cell>
        </row>
        <row r="79">
          <cell r="A79">
            <v>3000</v>
          </cell>
          <cell r="J79">
            <v>400</v>
          </cell>
          <cell r="M79">
            <v>50</v>
          </cell>
          <cell r="N79">
            <v>10</v>
          </cell>
          <cell r="O79">
            <v>0.88</v>
          </cell>
          <cell r="P79">
            <v>0.88</v>
          </cell>
          <cell r="Q79">
            <v>0.88</v>
          </cell>
          <cell r="R79">
            <v>0.88</v>
          </cell>
          <cell r="S79">
            <v>0.88</v>
          </cell>
          <cell r="T79">
            <v>0.88</v>
          </cell>
          <cell r="U79" t="e">
            <v>#VALUE!</v>
          </cell>
          <cell r="V79" t="e">
            <v>#VALUE!</v>
          </cell>
          <cell r="W79" t="e">
            <v>#VALUE!</v>
          </cell>
          <cell r="X79" t="e">
            <v>#VALUE!</v>
          </cell>
          <cell r="AP79" t="str">
            <v>TRP</v>
          </cell>
        </row>
        <row r="80">
          <cell r="A80">
            <v>4000</v>
          </cell>
          <cell r="D80" t="str">
            <v>Yes</v>
          </cell>
          <cell r="E80" t="str">
            <v>Standard</v>
          </cell>
          <cell r="F80" t="str">
            <v>Std</v>
          </cell>
          <cell r="J80">
            <v>500</v>
          </cell>
          <cell r="M80">
            <v>55</v>
          </cell>
          <cell r="N80">
            <v>11</v>
          </cell>
          <cell r="O80">
            <v>0.81</v>
          </cell>
          <cell r="P80">
            <v>0.81</v>
          </cell>
          <cell r="Q80">
            <v>0.81</v>
          </cell>
          <cell r="R80">
            <v>0.81</v>
          </cell>
          <cell r="S80">
            <v>0.81</v>
          </cell>
          <cell r="T80">
            <v>0.81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Z80">
            <v>0.5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P80" t="str">
            <v>VLV</v>
          </cell>
        </row>
        <row r="81">
          <cell r="A81">
            <v>5000</v>
          </cell>
          <cell r="D81" t="str">
            <v>No</v>
          </cell>
          <cell r="E81" t="str">
            <v>Flexible</v>
          </cell>
          <cell r="F81" t="str">
            <v>Flex</v>
          </cell>
          <cell r="J81">
            <v>630</v>
          </cell>
          <cell r="M81">
            <v>60</v>
          </cell>
          <cell r="N81">
            <v>12</v>
          </cell>
          <cell r="O81">
            <v>0.73</v>
          </cell>
          <cell r="P81">
            <v>0.73</v>
          </cell>
          <cell r="Q81">
            <v>0.73</v>
          </cell>
          <cell r="R81">
            <v>0.73</v>
          </cell>
          <cell r="S81">
            <v>0.73</v>
          </cell>
          <cell r="T81">
            <v>0.73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Z81">
            <v>0.6</v>
          </cell>
          <cell r="AA81">
            <v>0.99</v>
          </cell>
          <cell r="AB81">
            <v>0.98</v>
          </cell>
          <cell r="AC81">
            <v>0.97</v>
          </cell>
          <cell r="AD81">
            <v>0.98</v>
          </cell>
          <cell r="AE81">
            <v>0.99</v>
          </cell>
          <cell r="AP81" t="str">
            <v>WCH</v>
          </cell>
        </row>
        <row r="82">
          <cell r="A82">
            <v>6300</v>
          </cell>
          <cell r="J82">
            <v>800</v>
          </cell>
          <cell r="M82">
            <v>65</v>
          </cell>
          <cell r="N82">
            <v>13</v>
          </cell>
          <cell r="O82">
            <v>0.65</v>
          </cell>
          <cell r="P82">
            <v>0.65</v>
          </cell>
          <cell r="Q82">
            <v>0.65</v>
          </cell>
          <cell r="R82">
            <v>0.65</v>
          </cell>
          <cell r="S82">
            <v>0.65</v>
          </cell>
          <cell r="T82">
            <v>0.65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Z82">
            <v>0.8</v>
          </cell>
          <cell r="AA82">
            <v>0.97</v>
          </cell>
          <cell r="AB82">
            <v>0.96</v>
          </cell>
          <cell r="AC82">
            <v>0.94</v>
          </cell>
          <cell r="AD82">
            <v>0.95</v>
          </cell>
          <cell r="AE82">
            <v>0.95</v>
          </cell>
          <cell r="AP82" t="str">
            <v>Spare 1</v>
          </cell>
        </row>
        <row r="83">
          <cell r="A83">
            <v>7000</v>
          </cell>
          <cell r="J83">
            <v>1000</v>
          </cell>
          <cell r="M83">
            <v>70</v>
          </cell>
          <cell r="N83">
            <v>14</v>
          </cell>
          <cell r="O83">
            <v>0.56999999999999995</v>
          </cell>
          <cell r="P83">
            <v>0.56999999999999995</v>
          </cell>
          <cell r="Q83">
            <v>0.56999999999999995</v>
          </cell>
          <cell r="R83">
            <v>0.56999999999999995</v>
          </cell>
          <cell r="S83">
            <v>0.56999999999999995</v>
          </cell>
          <cell r="T83">
            <v>0.56999999999999995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Z83">
            <v>1</v>
          </cell>
          <cell r="AA83">
            <v>0.95</v>
          </cell>
          <cell r="AB83">
            <v>0.94</v>
          </cell>
          <cell r="AC83">
            <v>0.92</v>
          </cell>
          <cell r="AD83">
            <v>0.93</v>
          </cell>
          <cell r="AE83">
            <v>0.96</v>
          </cell>
          <cell r="AP83" t="str">
            <v>Spare 2</v>
          </cell>
        </row>
        <row r="84">
          <cell r="A84">
            <v>8000</v>
          </cell>
          <cell r="J84">
            <v>1250</v>
          </cell>
          <cell r="M84">
            <v>75</v>
          </cell>
          <cell r="N84">
            <v>15</v>
          </cell>
          <cell r="O84">
            <v>0.47</v>
          </cell>
          <cell r="P84">
            <v>0.47</v>
          </cell>
          <cell r="Q84">
            <v>0.47</v>
          </cell>
          <cell r="R84">
            <v>0.47</v>
          </cell>
          <cell r="S84">
            <v>0.47</v>
          </cell>
          <cell r="T84">
            <v>0.47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Z84">
            <v>1.25</v>
          </cell>
          <cell r="AA84">
            <v>0.94</v>
          </cell>
          <cell r="AB84">
            <v>0.92</v>
          </cell>
          <cell r="AC84">
            <v>0.9</v>
          </cell>
          <cell r="AD84">
            <v>0.9</v>
          </cell>
          <cell r="AE84">
            <v>0.95</v>
          </cell>
        </row>
        <row r="85">
          <cell r="A85">
            <v>10000</v>
          </cell>
          <cell r="J85">
            <v>1600</v>
          </cell>
          <cell r="M85">
            <v>80</v>
          </cell>
          <cell r="N85">
            <v>16</v>
          </cell>
          <cell r="O85">
            <v>0.34</v>
          </cell>
          <cell r="P85">
            <v>0.34</v>
          </cell>
          <cell r="Q85">
            <v>0.34</v>
          </cell>
          <cell r="R85">
            <v>0.34</v>
          </cell>
          <cell r="S85">
            <v>0.34</v>
          </cell>
          <cell r="T85">
            <v>0.34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Z85">
            <v>1.5</v>
          </cell>
          <cell r="AA85">
            <v>0.93</v>
          </cell>
          <cell r="AB85">
            <v>0.91</v>
          </cell>
          <cell r="AC85">
            <v>0.89</v>
          </cell>
          <cell r="AD85">
            <v>0.89</v>
          </cell>
          <cell r="AE85">
            <v>0.94</v>
          </cell>
        </row>
        <row r="86">
          <cell r="A86">
            <v>12500</v>
          </cell>
          <cell r="J86">
            <v>2000</v>
          </cell>
          <cell r="M86">
            <v>85</v>
          </cell>
          <cell r="N86">
            <v>17</v>
          </cell>
          <cell r="O86">
            <v>0.19</v>
          </cell>
          <cell r="P86">
            <v>0.19</v>
          </cell>
          <cell r="Q86">
            <v>0.19</v>
          </cell>
          <cell r="R86">
            <v>0.19</v>
          </cell>
          <cell r="S86">
            <v>0.19</v>
          </cell>
          <cell r="T86">
            <v>0.19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Z86">
            <v>1.75</v>
          </cell>
          <cell r="AA86">
            <v>0.92</v>
          </cell>
          <cell r="AB86">
            <v>0.89</v>
          </cell>
          <cell r="AC86">
            <v>0.87</v>
          </cell>
          <cell r="AD86">
            <v>0.88</v>
          </cell>
          <cell r="AE86">
            <v>0.94</v>
          </cell>
        </row>
        <row r="87">
          <cell r="A87">
            <v>15000</v>
          </cell>
          <cell r="J87">
            <v>2500</v>
          </cell>
          <cell r="M87" t="str">
            <v>AS3008</v>
          </cell>
          <cell r="O87" t="str">
            <v>Table 27(1)</v>
          </cell>
          <cell r="P87" t="str">
            <v>Table 27(1)</v>
          </cell>
          <cell r="Q87" t="str">
            <v>Table 27(1)</v>
          </cell>
          <cell r="R87" t="str">
            <v>Table 27(1)</v>
          </cell>
          <cell r="S87" t="str">
            <v>Table 27(1)</v>
          </cell>
          <cell r="T87" t="str">
            <v>Table 27(1)</v>
          </cell>
          <cell r="U87" t="str">
            <v>Table 27(2)</v>
          </cell>
          <cell r="V87" t="str">
            <v>Table 27(2)</v>
          </cell>
          <cell r="W87" t="str">
            <v>Table 27(2)</v>
          </cell>
          <cell r="X87" t="str">
            <v>Table 27(2)</v>
          </cell>
          <cell r="Z87">
            <v>2</v>
          </cell>
          <cell r="AA87">
            <v>0.91</v>
          </cell>
          <cell r="AB87">
            <v>0.88</v>
          </cell>
          <cell r="AC87">
            <v>0.86</v>
          </cell>
          <cell r="AD87">
            <v>0.87</v>
          </cell>
          <cell r="AE87">
            <v>0.93</v>
          </cell>
        </row>
        <row r="88">
          <cell r="A88">
            <v>25000</v>
          </cell>
          <cell r="J88">
            <v>3000</v>
          </cell>
          <cell r="M88" t="str">
            <v>N/A</v>
          </cell>
          <cell r="Z88">
            <v>2.5</v>
          </cell>
          <cell r="AA88">
            <v>0.9</v>
          </cell>
          <cell r="AB88">
            <v>0.87</v>
          </cell>
          <cell r="AC88">
            <v>0.85</v>
          </cell>
          <cell r="AD88">
            <v>0.86</v>
          </cell>
          <cell r="AE88">
            <v>0.93</v>
          </cell>
        </row>
        <row r="89">
          <cell r="A89">
            <v>32000</v>
          </cell>
          <cell r="J89">
            <v>3200</v>
          </cell>
          <cell r="Z89">
            <v>3</v>
          </cell>
          <cell r="AA89">
            <v>0.89</v>
          </cell>
          <cell r="AB89">
            <v>0.86</v>
          </cell>
          <cell r="AC89">
            <v>0.83</v>
          </cell>
          <cell r="AD89">
            <v>0.85</v>
          </cell>
          <cell r="AE89">
            <v>0.92</v>
          </cell>
        </row>
        <row r="90">
          <cell r="A90">
            <v>50000</v>
          </cell>
          <cell r="J90">
            <v>3765</v>
          </cell>
        </row>
        <row r="91">
          <cell r="A91">
            <v>75000</v>
          </cell>
          <cell r="J91">
            <v>4000</v>
          </cell>
        </row>
        <row r="94">
          <cell r="A94" t="str">
            <v>Cable Size [mm2]</v>
          </cell>
          <cell r="B94" t="str">
            <v>Lookup Row Number</v>
          </cell>
          <cell r="C94" t="str">
            <v>Current - Air - 1c - 3300</v>
          </cell>
          <cell r="D94" t="str">
            <v>Current - Air - 1c - 6600</v>
          </cell>
          <cell r="E94" t="str">
            <v>Current - Air - 1c - 11000</v>
          </cell>
          <cell r="F94" t="str">
            <v>Current - Air - 1c - 22000</v>
          </cell>
          <cell r="G94" t="str">
            <v>Current - Air - 1c - 33000</v>
          </cell>
          <cell r="H94" t="str">
            <v>Current - Ground - 1c - 3300</v>
          </cell>
          <cell r="I94" t="str">
            <v>Current - Ground - 1c - 6600</v>
          </cell>
          <cell r="J94" t="str">
            <v>Current - Ground - 1c - 11000</v>
          </cell>
          <cell r="K94" t="str">
            <v>Current - Ground - 1c - 22000</v>
          </cell>
          <cell r="L94" t="str">
            <v>Current - Ground - 1c - 33000</v>
          </cell>
          <cell r="M94" t="str">
            <v>Current - Enclosure - 1c - 3300</v>
          </cell>
          <cell r="N94" t="str">
            <v>Current - Enclosure - 1c - 6600</v>
          </cell>
          <cell r="O94" t="str">
            <v>Current - Enclosure - 1c - 11000</v>
          </cell>
          <cell r="P94" t="str">
            <v>Current - Enclosure - 1c - 22000</v>
          </cell>
          <cell r="Q94" t="str">
            <v>Current - Enclosure - 1c - 33000</v>
          </cell>
          <cell r="R94" t="str">
            <v>Current - Air - 3c - 3300</v>
          </cell>
          <cell r="S94" t="str">
            <v>Current - Air - 3c - 6600</v>
          </cell>
          <cell r="T94" t="str">
            <v>Current - Air - 3c - 11000</v>
          </cell>
          <cell r="U94" t="str">
            <v>Current - Air - 3c - 22000</v>
          </cell>
          <cell r="V94" t="str">
            <v>Current - Air - 3c - 33000</v>
          </cell>
          <cell r="W94" t="str">
            <v>Current - Ground - 3c - 3300</v>
          </cell>
          <cell r="X94" t="str">
            <v>Current - Ground - 3c - 6600</v>
          </cell>
          <cell r="Y94" t="str">
            <v>Current - Ground - 3c - 11000</v>
          </cell>
          <cell r="Z94" t="str">
            <v>Current - Ground - 3c - 22000</v>
          </cell>
          <cell r="AA94" t="str">
            <v>Current - Ground - 3c - 33000</v>
          </cell>
          <cell r="AB94" t="str">
            <v>Current - Enclosure - 3c - 3300</v>
          </cell>
          <cell r="AC94" t="str">
            <v>Current - Enclosure - 3c - 6600</v>
          </cell>
          <cell r="AD94" t="str">
            <v>Current - Enclosure - 3c - 11000</v>
          </cell>
          <cell r="AE94" t="str">
            <v>Current - Enclosure - 3c - 22000</v>
          </cell>
          <cell r="AF94" t="str">
            <v>Current - Enclosure - 3c - 33000</v>
          </cell>
          <cell r="AG94" t="str">
            <v>R - 1c - XLPE</v>
          </cell>
          <cell r="AH94" t="str">
            <v>R - 3c - XLPE</v>
          </cell>
          <cell r="AI94" t="str">
            <v>X - 1c - XLPE</v>
          </cell>
          <cell r="AJ94" t="str">
            <v>X - 3c - XLPE</v>
          </cell>
          <cell r="AK94" t="str">
            <v>mV/Am - 1c - XLPE</v>
          </cell>
          <cell r="AL94" t="str">
            <v>mV/Am - 3c - XLPE</v>
          </cell>
        </row>
        <row r="95">
          <cell r="A95">
            <v>16</v>
          </cell>
          <cell r="B95">
            <v>2</v>
          </cell>
          <cell r="C95">
            <v>110</v>
          </cell>
          <cell r="D95">
            <v>110</v>
          </cell>
          <cell r="E95">
            <v>112</v>
          </cell>
          <cell r="F95" t="e">
            <v>#VALUE!</v>
          </cell>
          <cell r="G95" t="e">
            <v>#VALUE!</v>
          </cell>
          <cell r="H95">
            <v>113</v>
          </cell>
          <cell r="I95">
            <v>113</v>
          </cell>
          <cell r="J95">
            <v>113</v>
          </cell>
          <cell r="K95" t="e">
            <v>#VALUE!</v>
          </cell>
          <cell r="L95" t="e">
            <v>#VALUE!</v>
          </cell>
          <cell r="M95">
            <v>91</v>
          </cell>
          <cell r="N95">
            <v>91</v>
          </cell>
          <cell r="O95">
            <v>91</v>
          </cell>
          <cell r="P95" t="e">
            <v>#VALUE!</v>
          </cell>
          <cell r="Q95" t="e">
            <v>#VALUE!</v>
          </cell>
          <cell r="R95">
            <v>108</v>
          </cell>
          <cell r="S95">
            <v>108</v>
          </cell>
          <cell r="T95">
            <v>110</v>
          </cell>
          <cell r="U95" t="e">
            <v>#VALUE!</v>
          </cell>
          <cell r="V95" t="e">
            <v>#VALUE!</v>
          </cell>
          <cell r="W95">
            <v>113</v>
          </cell>
          <cell r="X95">
            <v>113</v>
          </cell>
          <cell r="Y95">
            <v>113</v>
          </cell>
          <cell r="Z95" t="e">
            <v>#VALUE!</v>
          </cell>
          <cell r="AA95" t="e">
            <v>#VALUE!</v>
          </cell>
          <cell r="AB95">
            <v>86</v>
          </cell>
          <cell r="AC95">
            <v>86</v>
          </cell>
          <cell r="AD95">
            <v>89</v>
          </cell>
          <cell r="AE95" t="e">
            <v>#VALUE!</v>
          </cell>
          <cell r="AF95" t="e">
            <v>#VALUE!</v>
          </cell>
          <cell r="AG95">
            <v>1.47</v>
          </cell>
          <cell r="AH95">
            <v>1.48</v>
          </cell>
          <cell r="AI95">
            <v>0.156</v>
          </cell>
          <cell r="AJ95">
            <v>0.122</v>
          </cell>
          <cell r="AK95">
            <v>2.5499999999999998</v>
          </cell>
          <cell r="AL95">
            <v>2.5499999999999998</v>
          </cell>
        </row>
        <row r="96">
          <cell r="A96">
            <v>25</v>
          </cell>
          <cell r="B96">
            <v>3</v>
          </cell>
          <cell r="C96">
            <v>143</v>
          </cell>
          <cell r="D96">
            <v>143</v>
          </cell>
          <cell r="E96">
            <v>145</v>
          </cell>
          <cell r="F96" t="e">
            <v>#VALUE!</v>
          </cell>
          <cell r="G96" t="e">
            <v>#VALUE!</v>
          </cell>
          <cell r="H96">
            <v>145</v>
          </cell>
          <cell r="I96">
            <v>145</v>
          </cell>
          <cell r="J96">
            <v>145</v>
          </cell>
          <cell r="K96" t="e">
            <v>#VALUE!</v>
          </cell>
          <cell r="L96" t="e">
            <v>#VALUE!</v>
          </cell>
          <cell r="M96">
            <v>116</v>
          </cell>
          <cell r="N96">
            <v>116</v>
          </cell>
          <cell r="O96">
            <v>117</v>
          </cell>
          <cell r="P96" t="e">
            <v>#VALUE!</v>
          </cell>
          <cell r="Q96" t="e">
            <v>#VALUE!</v>
          </cell>
          <cell r="R96">
            <v>141</v>
          </cell>
          <cell r="S96">
            <v>141</v>
          </cell>
          <cell r="T96">
            <v>143</v>
          </cell>
          <cell r="U96" t="e">
            <v>#VALUE!</v>
          </cell>
          <cell r="V96" t="e">
            <v>#VALUE!</v>
          </cell>
          <cell r="W96">
            <v>145</v>
          </cell>
          <cell r="X96">
            <v>145</v>
          </cell>
          <cell r="Y96">
            <v>145</v>
          </cell>
          <cell r="Z96" t="e">
            <v>#VALUE!</v>
          </cell>
          <cell r="AA96" t="e">
            <v>#VALUE!</v>
          </cell>
          <cell r="AB96">
            <v>111</v>
          </cell>
          <cell r="AC96">
            <v>111</v>
          </cell>
          <cell r="AD96">
            <v>114</v>
          </cell>
          <cell r="AE96" t="e">
            <v>#VALUE!</v>
          </cell>
          <cell r="AF96" t="e">
            <v>#VALUE!</v>
          </cell>
          <cell r="AG96">
            <v>0.92700000000000005</v>
          </cell>
          <cell r="AH96">
            <v>0.93200000000000005</v>
          </cell>
          <cell r="AI96">
            <v>0.14699999999999999</v>
          </cell>
          <cell r="AJ96">
            <v>0.115</v>
          </cell>
          <cell r="AK96">
            <v>1.62</v>
          </cell>
          <cell r="AL96">
            <v>1.61</v>
          </cell>
        </row>
        <row r="97">
          <cell r="A97">
            <v>35</v>
          </cell>
          <cell r="B97">
            <v>4</v>
          </cell>
          <cell r="C97">
            <v>176</v>
          </cell>
          <cell r="D97">
            <v>176</v>
          </cell>
          <cell r="E97">
            <v>178</v>
          </cell>
          <cell r="F97">
            <v>182</v>
          </cell>
          <cell r="G97" t="e">
            <v>#VALUE!</v>
          </cell>
          <cell r="H97">
            <v>174</v>
          </cell>
          <cell r="I97">
            <v>174</v>
          </cell>
          <cell r="J97">
            <v>174</v>
          </cell>
          <cell r="K97">
            <v>174</v>
          </cell>
          <cell r="L97" t="e">
            <v>#VALUE!</v>
          </cell>
          <cell r="M97">
            <v>139</v>
          </cell>
          <cell r="N97">
            <v>139</v>
          </cell>
          <cell r="O97">
            <v>140</v>
          </cell>
          <cell r="P97">
            <v>144</v>
          </cell>
          <cell r="Q97" t="e">
            <v>#VALUE!</v>
          </cell>
          <cell r="R97">
            <v>171</v>
          </cell>
          <cell r="S97">
            <v>171</v>
          </cell>
          <cell r="T97">
            <v>173</v>
          </cell>
          <cell r="U97">
            <v>178</v>
          </cell>
          <cell r="V97" t="e">
            <v>#VALUE!</v>
          </cell>
          <cell r="W97">
            <v>173</v>
          </cell>
          <cell r="X97">
            <v>173</v>
          </cell>
          <cell r="Y97">
            <v>173</v>
          </cell>
          <cell r="Z97">
            <v>173</v>
          </cell>
          <cell r="AA97" t="e">
            <v>#VALUE!</v>
          </cell>
          <cell r="AB97">
            <v>134</v>
          </cell>
          <cell r="AC97">
            <v>134</v>
          </cell>
          <cell r="AD97">
            <v>136</v>
          </cell>
          <cell r="AE97">
            <v>140</v>
          </cell>
          <cell r="AF97" t="e">
            <v>#VALUE!</v>
          </cell>
          <cell r="AG97">
            <v>0.66800000000000004</v>
          </cell>
          <cell r="AH97">
            <v>6.7199999999999996E-2</v>
          </cell>
          <cell r="AI97">
            <v>0.14099999999999999</v>
          </cell>
          <cell r="AJ97">
            <v>0.109</v>
          </cell>
          <cell r="AK97">
            <v>1.18</v>
          </cell>
          <cell r="AL97">
            <v>1.17</v>
          </cell>
        </row>
        <row r="98">
          <cell r="A98">
            <v>50</v>
          </cell>
          <cell r="B98">
            <v>5</v>
          </cell>
          <cell r="C98">
            <v>210</v>
          </cell>
          <cell r="D98">
            <v>210</v>
          </cell>
          <cell r="E98">
            <v>213</v>
          </cell>
          <cell r="F98">
            <v>217</v>
          </cell>
          <cell r="G98">
            <v>221</v>
          </cell>
          <cell r="H98">
            <v>204</v>
          </cell>
          <cell r="I98">
            <v>204</v>
          </cell>
          <cell r="J98">
            <v>204</v>
          </cell>
          <cell r="K98">
            <v>205</v>
          </cell>
          <cell r="L98">
            <v>205</v>
          </cell>
          <cell r="M98">
            <v>164</v>
          </cell>
          <cell r="N98">
            <v>164</v>
          </cell>
          <cell r="O98">
            <v>167</v>
          </cell>
          <cell r="P98">
            <v>172</v>
          </cell>
          <cell r="Q98">
            <v>174</v>
          </cell>
          <cell r="R98">
            <v>205</v>
          </cell>
          <cell r="S98">
            <v>205</v>
          </cell>
          <cell r="T98">
            <v>208</v>
          </cell>
          <cell r="U98">
            <v>213</v>
          </cell>
          <cell r="V98">
            <v>217</v>
          </cell>
          <cell r="W98">
            <v>204</v>
          </cell>
          <cell r="X98">
            <v>204</v>
          </cell>
          <cell r="Y98">
            <v>204</v>
          </cell>
          <cell r="Z98">
            <v>204</v>
          </cell>
          <cell r="AA98">
            <v>205</v>
          </cell>
          <cell r="AB98">
            <v>159</v>
          </cell>
          <cell r="AC98">
            <v>159</v>
          </cell>
          <cell r="AD98">
            <v>162</v>
          </cell>
          <cell r="AE98">
            <v>168</v>
          </cell>
          <cell r="AF98">
            <v>170</v>
          </cell>
          <cell r="AG98">
            <v>0.49399999999999999</v>
          </cell>
          <cell r="AH98">
            <v>0.496</v>
          </cell>
          <cell r="AI98">
            <v>0.13400000000000001</v>
          </cell>
          <cell r="AJ98">
            <v>0.104</v>
          </cell>
          <cell r="AK98">
            <v>0.878</v>
          </cell>
          <cell r="AL98">
            <v>0.86799999999999999</v>
          </cell>
        </row>
        <row r="99">
          <cell r="A99">
            <v>70</v>
          </cell>
          <cell r="B99">
            <v>6</v>
          </cell>
          <cell r="C99">
            <v>264</v>
          </cell>
          <cell r="D99">
            <v>264</v>
          </cell>
          <cell r="E99">
            <v>266</v>
          </cell>
          <cell r="F99">
            <v>269</v>
          </cell>
          <cell r="G99">
            <v>273</v>
          </cell>
          <cell r="H99">
            <v>249</v>
          </cell>
          <cell r="I99">
            <v>249</v>
          </cell>
          <cell r="J99">
            <v>249</v>
          </cell>
          <cell r="K99">
            <v>249</v>
          </cell>
          <cell r="L99">
            <v>249</v>
          </cell>
          <cell r="M99">
            <v>202</v>
          </cell>
          <cell r="N99">
            <v>202</v>
          </cell>
          <cell r="O99">
            <v>204</v>
          </cell>
          <cell r="P99">
            <v>209</v>
          </cell>
          <cell r="Q99">
            <v>216</v>
          </cell>
          <cell r="R99">
            <v>256</v>
          </cell>
          <cell r="S99">
            <v>256</v>
          </cell>
          <cell r="T99">
            <v>259</v>
          </cell>
          <cell r="U99">
            <v>265</v>
          </cell>
          <cell r="V99">
            <v>269</v>
          </cell>
          <cell r="W99">
            <v>249</v>
          </cell>
          <cell r="X99">
            <v>249</v>
          </cell>
          <cell r="Y99">
            <v>249</v>
          </cell>
          <cell r="Z99">
            <v>250</v>
          </cell>
          <cell r="AA99">
            <v>250</v>
          </cell>
          <cell r="AB99">
            <v>195</v>
          </cell>
          <cell r="AC99">
            <v>195</v>
          </cell>
          <cell r="AD99">
            <v>199</v>
          </cell>
          <cell r="AE99">
            <v>205</v>
          </cell>
          <cell r="AF99">
            <v>213</v>
          </cell>
          <cell r="AG99">
            <v>0.34200000000000003</v>
          </cell>
          <cell r="AH99">
            <v>0.34399999999999997</v>
          </cell>
          <cell r="AI99">
            <v>0.129</v>
          </cell>
          <cell r="AJ99">
            <v>9.8699999999999996E-2</v>
          </cell>
          <cell r="AK99">
            <v>0.623</v>
          </cell>
          <cell r="AL99">
            <v>0.60899999999999999</v>
          </cell>
        </row>
        <row r="100">
          <cell r="A100">
            <v>95</v>
          </cell>
          <cell r="B100">
            <v>7</v>
          </cell>
          <cell r="C100">
            <v>321</v>
          </cell>
          <cell r="D100">
            <v>321</v>
          </cell>
          <cell r="E100">
            <v>321</v>
          </cell>
          <cell r="F100">
            <v>327</v>
          </cell>
          <cell r="G100">
            <v>332</v>
          </cell>
          <cell r="H100">
            <v>296</v>
          </cell>
          <cell r="I100">
            <v>296</v>
          </cell>
          <cell r="J100">
            <v>296</v>
          </cell>
          <cell r="K100">
            <v>297</v>
          </cell>
          <cell r="L100">
            <v>297</v>
          </cell>
          <cell r="M100">
            <v>241</v>
          </cell>
          <cell r="N100">
            <v>241</v>
          </cell>
          <cell r="O100">
            <v>242</v>
          </cell>
          <cell r="P100">
            <v>249</v>
          </cell>
          <cell r="Q100">
            <v>258</v>
          </cell>
          <cell r="R100">
            <v>313</v>
          </cell>
          <cell r="S100">
            <v>313</v>
          </cell>
          <cell r="T100">
            <v>317</v>
          </cell>
          <cell r="U100">
            <v>323</v>
          </cell>
          <cell r="V100">
            <v>328</v>
          </cell>
          <cell r="W100">
            <v>298</v>
          </cell>
          <cell r="X100">
            <v>298</v>
          </cell>
          <cell r="Y100">
            <v>299</v>
          </cell>
          <cell r="Z100">
            <v>299</v>
          </cell>
          <cell r="AA100">
            <v>299</v>
          </cell>
          <cell r="AB100">
            <v>237</v>
          </cell>
          <cell r="AC100">
            <v>237</v>
          </cell>
          <cell r="AD100">
            <v>242</v>
          </cell>
          <cell r="AE100">
            <v>246</v>
          </cell>
          <cell r="AF100">
            <v>255</v>
          </cell>
          <cell r="AG100">
            <v>0.247</v>
          </cell>
          <cell r="AH100">
            <v>0.248</v>
          </cell>
          <cell r="AI100">
            <v>0.12</v>
          </cell>
          <cell r="AJ100">
            <v>9.2200000000000004E-2</v>
          </cell>
          <cell r="AK100">
            <v>0.46700000000000003</v>
          </cell>
          <cell r="AL100">
            <v>0.45</v>
          </cell>
        </row>
        <row r="101">
          <cell r="A101">
            <v>120</v>
          </cell>
          <cell r="B101">
            <v>8</v>
          </cell>
          <cell r="C101">
            <v>367</v>
          </cell>
          <cell r="D101">
            <v>367</v>
          </cell>
          <cell r="E101">
            <v>370</v>
          </cell>
          <cell r="F101">
            <v>377</v>
          </cell>
          <cell r="G101">
            <v>381</v>
          </cell>
          <cell r="H101">
            <v>335</v>
          </cell>
          <cell r="I101">
            <v>335</v>
          </cell>
          <cell r="J101">
            <v>336</v>
          </cell>
          <cell r="K101">
            <v>336</v>
          </cell>
          <cell r="L101">
            <v>336</v>
          </cell>
          <cell r="M101">
            <v>273</v>
          </cell>
          <cell r="N101">
            <v>273</v>
          </cell>
          <cell r="O101">
            <v>279</v>
          </cell>
          <cell r="P101">
            <v>282</v>
          </cell>
          <cell r="Q101">
            <v>292</v>
          </cell>
          <cell r="R101">
            <v>363</v>
          </cell>
          <cell r="S101">
            <v>363</v>
          </cell>
          <cell r="T101">
            <v>367</v>
          </cell>
          <cell r="U101">
            <v>373</v>
          </cell>
          <cell r="V101">
            <v>377</v>
          </cell>
          <cell r="W101">
            <v>339</v>
          </cell>
          <cell r="X101">
            <v>339</v>
          </cell>
          <cell r="Y101">
            <v>340</v>
          </cell>
          <cell r="Z101">
            <v>340</v>
          </cell>
          <cell r="AA101">
            <v>341</v>
          </cell>
          <cell r="AB101">
            <v>270</v>
          </cell>
          <cell r="AC101">
            <v>270</v>
          </cell>
          <cell r="AD101">
            <v>276</v>
          </cell>
          <cell r="AE101">
            <v>280</v>
          </cell>
          <cell r="AF101">
            <v>290</v>
          </cell>
          <cell r="AG101">
            <v>0.19600000000000001</v>
          </cell>
          <cell r="AH101">
            <v>0.19700000000000001</v>
          </cell>
          <cell r="AI101">
            <v>0.113</v>
          </cell>
          <cell r="AJ101">
            <v>8.9300000000000004E-2</v>
          </cell>
          <cell r="AK101">
            <v>0.38500000000000001</v>
          </cell>
          <cell r="AL101">
            <v>0.36599999999999999</v>
          </cell>
        </row>
        <row r="102">
          <cell r="A102">
            <v>150</v>
          </cell>
          <cell r="B102">
            <v>9</v>
          </cell>
          <cell r="C102">
            <v>415</v>
          </cell>
          <cell r="D102">
            <v>415</v>
          </cell>
          <cell r="E102">
            <v>419</v>
          </cell>
          <cell r="F102">
            <v>425</v>
          </cell>
          <cell r="G102">
            <v>430</v>
          </cell>
          <cell r="H102">
            <v>373</v>
          </cell>
          <cell r="I102">
            <v>373</v>
          </cell>
          <cell r="J102">
            <v>374</v>
          </cell>
          <cell r="K102">
            <v>374</v>
          </cell>
          <cell r="L102">
            <v>375</v>
          </cell>
          <cell r="M102">
            <v>309</v>
          </cell>
          <cell r="N102">
            <v>309</v>
          </cell>
          <cell r="O102">
            <v>311</v>
          </cell>
          <cell r="P102">
            <v>314</v>
          </cell>
          <cell r="Q102">
            <v>325</v>
          </cell>
          <cell r="R102">
            <v>411</v>
          </cell>
          <cell r="S102">
            <v>411</v>
          </cell>
          <cell r="T102">
            <v>415</v>
          </cell>
          <cell r="U102">
            <v>422</v>
          </cell>
          <cell r="V102">
            <v>427</v>
          </cell>
          <cell r="W102">
            <v>379</v>
          </cell>
          <cell r="X102">
            <v>379</v>
          </cell>
          <cell r="Y102">
            <v>380</v>
          </cell>
          <cell r="Z102">
            <v>381</v>
          </cell>
          <cell r="AA102">
            <v>381</v>
          </cell>
          <cell r="AB102">
            <v>307</v>
          </cell>
          <cell r="AC102">
            <v>307</v>
          </cell>
          <cell r="AD102">
            <v>310</v>
          </cell>
          <cell r="AE102">
            <v>321</v>
          </cell>
          <cell r="AF102">
            <v>324</v>
          </cell>
          <cell r="AG102">
            <v>0.16</v>
          </cell>
          <cell r="AH102">
            <v>0.161</v>
          </cell>
          <cell r="AI102">
            <v>0.11</v>
          </cell>
          <cell r="AJ102">
            <v>8.72E-2</v>
          </cell>
          <cell r="AK102">
            <v>0.33</v>
          </cell>
          <cell r="AL102">
            <v>0.307</v>
          </cell>
        </row>
        <row r="103">
          <cell r="A103">
            <v>185</v>
          </cell>
          <cell r="B103">
            <v>10</v>
          </cell>
          <cell r="C103">
            <v>474</v>
          </cell>
          <cell r="D103">
            <v>474</v>
          </cell>
          <cell r="E103">
            <v>478</v>
          </cell>
          <cell r="F103">
            <v>485</v>
          </cell>
          <cell r="G103">
            <v>490</v>
          </cell>
          <cell r="H103">
            <v>419</v>
          </cell>
          <cell r="I103">
            <v>419</v>
          </cell>
          <cell r="J103">
            <v>420</v>
          </cell>
          <cell r="K103">
            <v>421</v>
          </cell>
          <cell r="L103">
            <v>421</v>
          </cell>
          <cell r="M103">
            <v>348</v>
          </cell>
          <cell r="N103">
            <v>348</v>
          </cell>
          <cell r="O103">
            <v>350</v>
          </cell>
          <cell r="P103">
            <v>362</v>
          </cell>
          <cell r="Q103">
            <v>366</v>
          </cell>
          <cell r="R103">
            <v>472</v>
          </cell>
          <cell r="S103">
            <v>472</v>
          </cell>
          <cell r="T103">
            <v>476</v>
          </cell>
          <cell r="U103">
            <v>483</v>
          </cell>
          <cell r="V103">
            <v>488</v>
          </cell>
          <cell r="W103">
            <v>429</v>
          </cell>
          <cell r="X103">
            <v>429</v>
          </cell>
          <cell r="Y103">
            <v>429</v>
          </cell>
          <cell r="Z103">
            <v>430</v>
          </cell>
          <cell r="AA103">
            <v>431</v>
          </cell>
          <cell r="AB103">
            <v>348</v>
          </cell>
          <cell r="AC103">
            <v>348</v>
          </cell>
          <cell r="AD103">
            <v>350</v>
          </cell>
          <cell r="AE103">
            <v>363</v>
          </cell>
          <cell r="AF103">
            <v>366</v>
          </cell>
          <cell r="AG103">
            <v>0.128</v>
          </cell>
          <cell r="AH103">
            <v>0.129</v>
          </cell>
          <cell r="AI103">
            <v>0.106</v>
          </cell>
          <cell r="AJ103">
            <v>8.5099999999999995E-2</v>
          </cell>
          <cell r="AK103">
            <v>0.28499999999999998</v>
          </cell>
          <cell r="AL103">
            <v>0.25900000000000001</v>
          </cell>
        </row>
        <row r="104">
          <cell r="A104">
            <v>240</v>
          </cell>
          <cell r="B104">
            <v>11</v>
          </cell>
          <cell r="C104">
            <v>558</v>
          </cell>
          <cell r="D104">
            <v>558</v>
          </cell>
          <cell r="E104">
            <v>561</v>
          </cell>
          <cell r="F104">
            <v>568</v>
          </cell>
          <cell r="G104">
            <v>574</v>
          </cell>
          <cell r="H104">
            <v>481</v>
          </cell>
          <cell r="I104">
            <v>481</v>
          </cell>
          <cell r="J104">
            <v>482</v>
          </cell>
          <cell r="K104">
            <v>483</v>
          </cell>
          <cell r="L104">
            <v>485</v>
          </cell>
          <cell r="M104">
            <v>400</v>
          </cell>
          <cell r="N104">
            <v>400</v>
          </cell>
          <cell r="O104">
            <v>402</v>
          </cell>
          <cell r="P104">
            <v>417</v>
          </cell>
          <cell r="Q104">
            <v>420</v>
          </cell>
          <cell r="R104">
            <v>559</v>
          </cell>
          <cell r="S104">
            <v>559</v>
          </cell>
          <cell r="T104">
            <v>563</v>
          </cell>
          <cell r="U104">
            <v>570</v>
          </cell>
          <cell r="V104">
            <v>575</v>
          </cell>
          <cell r="W104">
            <v>496</v>
          </cell>
          <cell r="X104">
            <v>496</v>
          </cell>
          <cell r="Y104">
            <v>497</v>
          </cell>
          <cell r="Z104">
            <v>498</v>
          </cell>
          <cell r="AA104">
            <v>499</v>
          </cell>
          <cell r="AB104">
            <v>404</v>
          </cell>
          <cell r="AC104">
            <v>404</v>
          </cell>
          <cell r="AD104">
            <v>416</v>
          </cell>
          <cell r="AE104">
            <v>421</v>
          </cell>
          <cell r="AF104">
            <v>424</v>
          </cell>
          <cell r="AG104">
            <v>9.8199999999999996E-2</v>
          </cell>
          <cell r="AH104">
            <v>9.9199999999999997E-2</v>
          </cell>
          <cell r="AI104">
            <v>0.10299999999999999</v>
          </cell>
          <cell r="AJ104">
            <v>8.3299999999999999E-2</v>
          </cell>
          <cell r="AK104">
            <v>0.245</v>
          </cell>
          <cell r="AL104">
            <v>0.216</v>
          </cell>
        </row>
        <row r="105">
          <cell r="A105">
            <v>300</v>
          </cell>
          <cell r="B105">
            <v>12</v>
          </cell>
          <cell r="C105">
            <v>636</v>
          </cell>
          <cell r="D105">
            <v>636</v>
          </cell>
          <cell r="E105">
            <v>639</v>
          </cell>
          <cell r="F105">
            <v>647</v>
          </cell>
          <cell r="G105">
            <v>653</v>
          </cell>
          <cell r="H105">
            <v>537</v>
          </cell>
          <cell r="I105">
            <v>537</v>
          </cell>
          <cell r="J105">
            <v>538</v>
          </cell>
          <cell r="K105">
            <v>541</v>
          </cell>
          <cell r="L105">
            <v>542</v>
          </cell>
          <cell r="M105">
            <v>460</v>
          </cell>
          <cell r="N105">
            <v>460</v>
          </cell>
          <cell r="O105">
            <v>462</v>
          </cell>
          <cell r="P105">
            <v>466</v>
          </cell>
          <cell r="Q105">
            <v>469</v>
          </cell>
          <cell r="R105">
            <v>642</v>
          </cell>
          <cell r="S105">
            <v>642</v>
          </cell>
          <cell r="T105">
            <v>645</v>
          </cell>
          <cell r="U105">
            <v>652</v>
          </cell>
          <cell r="V105">
            <v>558</v>
          </cell>
          <cell r="W105">
            <v>559</v>
          </cell>
          <cell r="X105">
            <v>559</v>
          </cell>
          <cell r="Y105">
            <v>560</v>
          </cell>
          <cell r="Z105">
            <v>562</v>
          </cell>
          <cell r="AA105">
            <v>563</v>
          </cell>
          <cell r="AB105">
            <v>468</v>
          </cell>
          <cell r="AC105">
            <v>468</v>
          </cell>
          <cell r="AD105">
            <v>470</v>
          </cell>
          <cell r="AE105">
            <v>474</v>
          </cell>
          <cell r="AF105">
            <v>478</v>
          </cell>
          <cell r="AG105">
            <v>7.9200000000000007E-2</v>
          </cell>
          <cell r="AH105">
            <v>8.0199999999999994E-2</v>
          </cell>
          <cell r="AI105">
            <v>0.10100000000000001</v>
          </cell>
          <cell r="AJ105">
            <v>8.2900000000000001E-2</v>
          </cell>
          <cell r="AK105">
            <v>0.222</v>
          </cell>
          <cell r="AL105">
            <v>0.19</v>
          </cell>
        </row>
        <row r="106">
          <cell r="A106">
            <v>400</v>
          </cell>
          <cell r="B106">
            <v>13</v>
          </cell>
          <cell r="C106">
            <v>732</v>
          </cell>
          <cell r="D106">
            <v>732</v>
          </cell>
          <cell r="E106">
            <v>735</v>
          </cell>
          <cell r="F106">
            <v>743</v>
          </cell>
          <cell r="G106">
            <v>750</v>
          </cell>
          <cell r="H106">
            <v>604</v>
          </cell>
          <cell r="I106">
            <v>604</v>
          </cell>
          <cell r="J106">
            <v>605</v>
          </cell>
          <cell r="K106">
            <v>607</v>
          </cell>
          <cell r="L106">
            <v>610</v>
          </cell>
          <cell r="M106">
            <v>518</v>
          </cell>
          <cell r="N106">
            <v>518</v>
          </cell>
          <cell r="O106">
            <v>519</v>
          </cell>
          <cell r="P106">
            <v>523</v>
          </cell>
          <cell r="Q106">
            <v>547</v>
          </cell>
          <cell r="R106">
            <v>744</v>
          </cell>
          <cell r="S106">
            <v>744</v>
          </cell>
          <cell r="T106">
            <v>746</v>
          </cell>
          <cell r="U106">
            <v>754</v>
          </cell>
          <cell r="V106">
            <v>759</v>
          </cell>
          <cell r="W106">
            <v>634</v>
          </cell>
          <cell r="X106">
            <v>634</v>
          </cell>
          <cell r="Y106">
            <v>635</v>
          </cell>
          <cell r="Z106">
            <v>638</v>
          </cell>
          <cell r="AA106">
            <v>640</v>
          </cell>
          <cell r="AB106">
            <v>532</v>
          </cell>
          <cell r="AC106">
            <v>532</v>
          </cell>
          <cell r="AD106">
            <v>534</v>
          </cell>
          <cell r="AE106">
            <v>539</v>
          </cell>
          <cell r="AF106">
            <v>562</v>
          </cell>
          <cell r="AG106">
            <v>6.3200000000000006E-2</v>
          </cell>
          <cell r="AH106">
            <v>6.4199999999999993E-2</v>
          </cell>
          <cell r="AI106">
            <v>9.8699999999999996E-2</v>
          </cell>
          <cell r="AJ106">
            <v>8.1699999999999995E-2</v>
          </cell>
          <cell r="AK106">
            <v>0.20499999999999999</v>
          </cell>
          <cell r="AL106">
            <v>0.17100000000000001</v>
          </cell>
        </row>
        <row r="107">
          <cell r="A107">
            <v>500</v>
          </cell>
          <cell r="B107">
            <v>14</v>
          </cell>
          <cell r="C107" t="e">
            <v>#VALUE!</v>
          </cell>
          <cell r="D107" t="e">
            <v>#VALUE!</v>
          </cell>
          <cell r="E107">
            <v>837</v>
          </cell>
          <cell r="F107">
            <v>847</v>
          </cell>
          <cell r="G107">
            <v>854</v>
          </cell>
          <cell r="H107" t="e">
            <v>#VALUE!</v>
          </cell>
          <cell r="I107" t="e">
            <v>#VALUE!</v>
          </cell>
          <cell r="J107">
            <v>674</v>
          </cell>
          <cell r="K107">
            <v>679</v>
          </cell>
          <cell r="L107">
            <v>682</v>
          </cell>
          <cell r="M107" t="e">
            <v>#VALUE!</v>
          </cell>
          <cell r="N107" t="e">
            <v>#VALUE!</v>
          </cell>
          <cell r="O107">
            <v>580</v>
          </cell>
          <cell r="P107">
            <v>585</v>
          </cell>
          <cell r="Q107">
            <v>611</v>
          </cell>
          <cell r="R107" t="e">
            <v>#VALUE!</v>
          </cell>
          <cell r="S107" t="e">
            <v>#VALUE!</v>
          </cell>
          <cell r="T107">
            <v>850</v>
          </cell>
          <cell r="U107">
            <v>859</v>
          </cell>
          <cell r="V107">
            <v>864</v>
          </cell>
          <cell r="W107" t="e">
            <v>#VALUE!</v>
          </cell>
          <cell r="X107" t="e">
            <v>#VALUE!</v>
          </cell>
          <cell r="Y107">
            <v>710</v>
          </cell>
          <cell r="Z107">
            <v>714</v>
          </cell>
          <cell r="AA107">
            <v>718</v>
          </cell>
          <cell r="AB107" t="e">
            <v>#VALUE!</v>
          </cell>
          <cell r="AC107" t="e">
            <v>#VALUE!</v>
          </cell>
          <cell r="AD107">
            <v>597</v>
          </cell>
          <cell r="AE107">
            <v>624</v>
          </cell>
          <cell r="AF107">
            <v>630</v>
          </cell>
          <cell r="AG107">
            <v>5.0799999999999998E-2</v>
          </cell>
          <cell r="AH107">
            <v>5.2699999999999997E-2</v>
          </cell>
          <cell r="AI107">
            <v>9.6799999999999997E-2</v>
          </cell>
          <cell r="AJ107">
            <v>8.0699999999999994E-2</v>
          </cell>
          <cell r="AK107">
            <v>0.193</v>
          </cell>
          <cell r="AL107">
            <v>0.158</v>
          </cell>
        </row>
        <row r="108">
          <cell r="A108">
            <v>630</v>
          </cell>
          <cell r="B108">
            <v>15</v>
          </cell>
          <cell r="C108" t="e">
            <v>#VALUE!</v>
          </cell>
          <cell r="D108" t="e">
            <v>#VALUE!</v>
          </cell>
          <cell r="E108">
            <v>948</v>
          </cell>
          <cell r="F108">
            <v>959</v>
          </cell>
          <cell r="G108">
            <v>969</v>
          </cell>
          <cell r="H108" t="e">
            <v>#VALUE!</v>
          </cell>
          <cell r="I108" t="e">
            <v>#VALUE!</v>
          </cell>
          <cell r="J108">
            <v>746</v>
          </cell>
          <cell r="K108">
            <v>752</v>
          </cell>
          <cell r="L108">
            <v>759</v>
          </cell>
          <cell r="M108" t="e">
            <v>#VALUE!</v>
          </cell>
          <cell r="N108" t="e">
            <v>#VALUE!</v>
          </cell>
          <cell r="O108">
            <v>642</v>
          </cell>
          <cell r="P108">
            <v>673</v>
          </cell>
          <cell r="Q108">
            <v>680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e">
            <v>#VALUE!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>
            <v>4.1300000000000003E-2</v>
          </cell>
          <cell r="AH108" t="e">
            <v>#VALUE!</v>
          </cell>
          <cell r="AI108">
            <v>9.4299999999999995E-2</v>
          </cell>
          <cell r="AJ108" t="e">
            <v>#VALUE!</v>
          </cell>
          <cell r="AK108">
            <v>0.182</v>
          </cell>
          <cell r="AL108" t="e">
            <v>#VALUE!</v>
          </cell>
        </row>
        <row r="109">
          <cell r="A109">
            <v>800</v>
          </cell>
          <cell r="B109">
            <v>16</v>
          </cell>
          <cell r="C109" t="e">
            <v>#VALUE!</v>
          </cell>
          <cell r="D109" t="e">
            <v>#VALUE!</v>
          </cell>
          <cell r="E109">
            <v>1082</v>
          </cell>
          <cell r="F109">
            <v>1093</v>
          </cell>
          <cell r="G109">
            <v>1103</v>
          </cell>
          <cell r="H109" t="e">
            <v>#VALUE!</v>
          </cell>
          <cell r="I109" t="e">
            <v>#VALUE!</v>
          </cell>
          <cell r="J109">
            <v>822</v>
          </cell>
          <cell r="K109">
            <v>829</v>
          </cell>
          <cell r="L109">
            <v>838</v>
          </cell>
          <cell r="M109" t="e">
            <v>#VALUE!</v>
          </cell>
          <cell r="N109" t="e">
            <v>#VALUE!</v>
          </cell>
          <cell r="O109">
            <v>734</v>
          </cell>
          <cell r="P109">
            <v>741</v>
          </cell>
          <cell r="Q109">
            <v>748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A109" t="e">
            <v>#VALUE!</v>
          </cell>
          <cell r="AB109" t="e">
            <v>#VALUE!</v>
          </cell>
          <cell r="AC109" t="e">
            <v>#VALUE!</v>
          </cell>
          <cell r="AD109" t="e">
            <v>#VALUE!</v>
          </cell>
          <cell r="AE109" t="e">
            <v>#VALUE!</v>
          </cell>
          <cell r="AF109" t="e">
            <v>#VALUE!</v>
          </cell>
          <cell r="AG109">
            <v>3.49E-2</v>
          </cell>
          <cell r="AH109" t="e">
            <v>#VALUE!</v>
          </cell>
          <cell r="AI109">
            <v>8.9599999999999999E-2</v>
          </cell>
          <cell r="AJ109" t="e">
            <v>#VALUE!</v>
          </cell>
          <cell r="AK109" t="e">
            <v>#VALUE!</v>
          </cell>
          <cell r="AL109" t="e">
            <v>#VALUE!</v>
          </cell>
        </row>
        <row r="110">
          <cell r="A110">
            <v>1000</v>
          </cell>
          <cell r="B110">
            <v>17</v>
          </cell>
          <cell r="C110" t="e">
            <v>#VALUE!</v>
          </cell>
          <cell r="D110" t="e">
            <v>#VALUE!</v>
          </cell>
          <cell r="E110" t="e">
            <v>#VALUE!</v>
          </cell>
          <cell r="F110">
            <v>1295</v>
          </cell>
          <cell r="G110">
            <v>1300</v>
          </cell>
          <cell r="H110" t="e">
            <v>#VALUE!</v>
          </cell>
          <cell r="I110" t="e">
            <v>#VALUE!</v>
          </cell>
          <cell r="J110" t="e">
            <v>#VALUE!</v>
          </cell>
          <cell r="K110">
            <v>961</v>
          </cell>
          <cell r="L110">
            <v>966</v>
          </cell>
          <cell r="M110" t="e">
            <v>#VALUE!</v>
          </cell>
          <cell r="N110" t="e">
            <v>#VALUE!</v>
          </cell>
          <cell r="O110" t="e">
            <v>#VALUE!</v>
          </cell>
          <cell r="P110">
            <v>856</v>
          </cell>
          <cell r="Q110">
            <v>880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e">
            <v>#VALUE!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>
            <v>2.4799999999999999E-2</v>
          </cell>
          <cell r="AH110" t="e">
            <v>#VALUE!</v>
          </cell>
          <cell r="AI110">
            <v>8.8999999999999996E-2</v>
          </cell>
          <cell r="AJ110" t="e">
            <v>#VALUE!</v>
          </cell>
          <cell r="AK110" t="e">
            <v>#VALUE!</v>
          </cell>
          <cell r="AL110" t="e">
            <v>#VALUE!</v>
          </cell>
        </row>
        <row r="111">
          <cell r="A111">
            <v>1200</v>
          </cell>
          <cell r="B111">
            <v>18</v>
          </cell>
          <cell r="C111" t="e">
            <v>#VALUE!</v>
          </cell>
          <cell r="D111" t="e">
            <v>#VALUE!</v>
          </cell>
          <cell r="E111" t="e">
            <v>#VALUE!</v>
          </cell>
          <cell r="F111">
            <v>1420</v>
          </cell>
          <cell r="G111">
            <v>1426</v>
          </cell>
          <cell r="H111" t="e">
            <v>#VALUE!</v>
          </cell>
          <cell r="I111" t="e">
            <v>#VALUE!</v>
          </cell>
          <cell r="J111" t="e">
            <v>#VALUE!</v>
          </cell>
          <cell r="K111">
            <v>1036</v>
          </cell>
          <cell r="L111">
            <v>1043</v>
          </cell>
          <cell r="M111" t="e">
            <v>#VALUE!</v>
          </cell>
          <cell r="N111" t="e">
            <v>#VALUE!</v>
          </cell>
          <cell r="O111" t="e">
            <v>#VALUE!</v>
          </cell>
          <cell r="P111">
            <v>921</v>
          </cell>
          <cell r="Q111">
            <v>948</v>
          </cell>
          <cell r="R111" t="e">
            <v>#VALUE!</v>
          </cell>
          <cell r="S111" t="e">
            <v>#VALUE!</v>
          </cell>
          <cell r="T111" t="e">
            <v>#VALUE!</v>
          </cell>
          <cell r="U111" t="e">
            <v>#VALUE!</v>
          </cell>
          <cell r="V111" t="e">
            <v>#VALUE!</v>
          </cell>
          <cell r="W111" t="e">
            <v>#VALUE!</v>
          </cell>
          <cell r="X111" t="e">
            <v>#VALUE!</v>
          </cell>
          <cell r="Y111" t="e">
            <v>#VALUE!</v>
          </cell>
          <cell r="Z111" t="e">
            <v>#VALUE!</v>
          </cell>
          <cell r="AA111" t="e">
            <v>#VALUE!</v>
          </cell>
          <cell r="AB111" t="e">
            <v>#VALUE!</v>
          </cell>
          <cell r="AC111" t="e">
            <v>#VALUE!</v>
          </cell>
          <cell r="AD111" t="e">
            <v>#VALUE!</v>
          </cell>
          <cell r="AE111" t="e">
            <v>#VALUE!</v>
          </cell>
          <cell r="AF111" t="e">
            <v>#VALUE!</v>
          </cell>
          <cell r="AG111">
            <v>2.1000000000000001E-2</v>
          </cell>
          <cell r="AH111" t="e">
            <v>#VALUE!</v>
          </cell>
          <cell r="AI111">
            <v>8.8200000000000001E-2</v>
          </cell>
          <cell r="AJ111" t="e">
            <v>#VALUE!</v>
          </cell>
          <cell r="AK111" t="e">
            <v>#VALUE!</v>
          </cell>
          <cell r="AL111" t="e">
            <v>#VALUE!</v>
          </cell>
        </row>
        <row r="112">
          <cell r="A112" t="str">
            <v>OLEX</v>
          </cell>
          <cell r="B112">
            <v>2011</v>
          </cell>
          <cell r="C112" t="str">
            <v>Use Cat Page 6</v>
          </cell>
          <cell r="D112" t="str">
            <v>Cat Page 6</v>
          </cell>
          <cell r="E112" t="str">
            <v>Cat Page 8</v>
          </cell>
          <cell r="F112" t="str">
            <v>Cat Page 10</v>
          </cell>
          <cell r="G112" t="str">
            <v>Cat Page 12</v>
          </cell>
          <cell r="H112" t="str">
            <v>Use Cat Page 6</v>
          </cell>
          <cell r="I112" t="str">
            <v>Cat Page 6</v>
          </cell>
          <cell r="J112" t="str">
            <v>Cat Page 8</v>
          </cell>
          <cell r="K112" t="str">
            <v>Cat Page 10</v>
          </cell>
          <cell r="L112" t="str">
            <v>Cat Page 12</v>
          </cell>
          <cell r="M112" t="str">
            <v>Use Cat Page 6</v>
          </cell>
          <cell r="N112" t="str">
            <v>Cat Page 6</v>
          </cell>
          <cell r="O112" t="str">
            <v>Cat Page 8</v>
          </cell>
          <cell r="P112" t="str">
            <v>Cat Page 10</v>
          </cell>
          <cell r="Q112" t="str">
            <v>Cat Page 12</v>
          </cell>
          <cell r="R112" t="str">
            <v>Use Cat Page1 6</v>
          </cell>
          <cell r="S112" t="str">
            <v>Cat Page16</v>
          </cell>
          <cell r="T112" t="str">
            <v>Cat Page 18</v>
          </cell>
          <cell r="U112" t="str">
            <v>Cat Page 20</v>
          </cell>
          <cell r="V112" t="str">
            <v>Cat Page 22</v>
          </cell>
          <cell r="W112" t="str">
            <v>Use Cat Page1 6</v>
          </cell>
          <cell r="X112" t="str">
            <v>Cat Page16</v>
          </cell>
          <cell r="Y112" t="str">
            <v>Cat Page 18</v>
          </cell>
          <cell r="Z112" t="str">
            <v>Cat Page 20</v>
          </cell>
          <cell r="AA112" t="str">
            <v>Cat Page 22</v>
          </cell>
          <cell r="AB112" t="str">
            <v>Use Cat Page1 6</v>
          </cell>
          <cell r="AC112" t="str">
            <v>Cat Page16</v>
          </cell>
          <cell r="AD112" t="str">
            <v>Cat Page 18</v>
          </cell>
          <cell r="AE112" t="str">
            <v>Cat Page 20</v>
          </cell>
          <cell r="AF112" t="str">
            <v>Cat Page 22</v>
          </cell>
          <cell r="AG112" t="str">
            <v>Cat Page 6</v>
          </cell>
          <cell r="AH112" t="str">
            <v>Cat Page16</v>
          </cell>
          <cell r="AI112" t="str">
            <v>Cat Page 6</v>
          </cell>
          <cell r="AJ112" t="str">
            <v>Cat Page16</v>
          </cell>
          <cell r="AK112" t="str">
            <v>Table 41 &amp; 90°C</v>
          </cell>
          <cell r="AL112" t="str">
            <v>Table 42 &amp; 90°C</v>
          </cell>
        </row>
        <row r="118">
          <cell r="A118">
            <v>0.6</v>
          </cell>
          <cell r="B118">
            <v>1.18</v>
          </cell>
          <cell r="C118">
            <v>1.3</v>
          </cell>
          <cell r="D118">
            <v>1.1200000000000001</v>
          </cell>
          <cell r="E118">
            <v>1.18</v>
          </cell>
          <cell r="U118">
            <v>16</v>
          </cell>
          <cell r="V118">
            <v>33</v>
          </cell>
          <cell r="W118">
            <v>65</v>
          </cell>
          <cell r="X118">
            <v>85</v>
          </cell>
          <cell r="Y118">
            <v>150</v>
          </cell>
        </row>
        <row r="119">
          <cell r="A119">
            <v>0.7</v>
          </cell>
          <cell r="B119">
            <v>1.1200000000000001</v>
          </cell>
          <cell r="C119">
            <v>1.21</v>
          </cell>
          <cell r="D119">
            <v>1.06</v>
          </cell>
          <cell r="E119">
            <v>1.1200000000000001</v>
          </cell>
          <cell r="M119" t="str">
            <v>Type B</v>
          </cell>
          <cell r="N119">
            <v>4</v>
          </cell>
          <cell r="P119">
            <v>1</v>
          </cell>
          <cell r="Q119">
            <v>1</v>
          </cell>
          <cell r="R119" t="e">
            <v>#VALUE!</v>
          </cell>
          <cell r="U119">
            <v>20</v>
          </cell>
          <cell r="V119">
            <v>42</v>
          </cell>
          <cell r="W119">
            <v>85</v>
          </cell>
          <cell r="X119">
            <v>110</v>
          </cell>
          <cell r="Y119">
            <v>200</v>
          </cell>
          <cell r="AD119" t="str">
            <v>0.7  - - -</v>
          </cell>
          <cell r="AE119">
            <v>0.7</v>
          </cell>
          <cell r="AG119">
            <v>140</v>
          </cell>
          <cell r="AH119">
            <v>137</v>
          </cell>
          <cell r="AI119">
            <v>126</v>
          </cell>
          <cell r="AJ119">
            <v>98.7</v>
          </cell>
          <cell r="AK119">
            <v>85.6</v>
          </cell>
          <cell r="AL119">
            <v>56.6</v>
          </cell>
        </row>
        <row r="120">
          <cell r="A120">
            <v>0.8</v>
          </cell>
          <cell r="B120">
            <v>1.0900000000000001</v>
          </cell>
          <cell r="C120">
            <v>1.1599999999999999</v>
          </cell>
          <cell r="D120">
            <v>1.03</v>
          </cell>
          <cell r="E120">
            <v>1.08</v>
          </cell>
          <cell r="I120">
            <v>0</v>
          </cell>
          <cell r="J120">
            <v>1</v>
          </cell>
          <cell r="M120" t="str">
            <v>Type C</v>
          </cell>
          <cell r="N120">
            <v>7.5</v>
          </cell>
          <cell r="P120">
            <v>1.5</v>
          </cell>
          <cell r="Q120">
            <v>1.5</v>
          </cell>
          <cell r="R120" t="e">
            <v>#VALUE!</v>
          </cell>
          <cell r="U120">
            <v>25</v>
          </cell>
          <cell r="V120">
            <v>52</v>
          </cell>
          <cell r="W120">
            <v>110</v>
          </cell>
          <cell r="X120">
            <v>150</v>
          </cell>
          <cell r="Y120">
            <v>260</v>
          </cell>
          <cell r="AD120" t="str">
            <v>0.8 Clay &amp; Sandy Clay in wet conditions</v>
          </cell>
          <cell r="AE120">
            <v>0.8</v>
          </cell>
          <cell r="AG120">
            <v>150</v>
          </cell>
          <cell r="AH120">
            <v>142</v>
          </cell>
          <cell r="AI120">
            <v>131</v>
          </cell>
          <cell r="AJ120">
            <v>105</v>
          </cell>
          <cell r="AK120">
            <v>93.1</v>
          </cell>
          <cell r="AL120">
            <v>61.5</v>
          </cell>
        </row>
        <row r="121">
          <cell r="A121">
            <v>0.9</v>
          </cell>
          <cell r="B121">
            <v>1.07</v>
          </cell>
          <cell r="C121">
            <v>1.1100000000000001</v>
          </cell>
          <cell r="D121">
            <v>1.02</v>
          </cell>
          <cell r="E121">
            <v>1.06</v>
          </cell>
          <cell r="I121">
            <v>15</v>
          </cell>
          <cell r="J121">
            <v>1</v>
          </cell>
          <cell r="M121" t="str">
            <v>Type D</v>
          </cell>
          <cell r="N121">
            <v>12.5</v>
          </cell>
          <cell r="P121">
            <v>2.5</v>
          </cell>
          <cell r="Q121">
            <v>2.5</v>
          </cell>
          <cell r="R121" t="e">
            <v>#VALUE!</v>
          </cell>
          <cell r="U121">
            <v>32</v>
          </cell>
          <cell r="V121">
            <v>75</v>
          </cell>
          <cell r="W121">
            <v>150</v>
          </cell>
          <cell r="X121">
            <v>200</v>
          </cell>
          <cell r="Y121">
            <v>350</v>
          </cell>
          <cell r="AD121" t="str">
            <v>0.9 Wet Clay &amp; Sandy Clay Soild</v>
          </cell>
          <cell r="AE121">
            <v>0.9</v>
          </cell>
          <cell r="AG121">
            <v>160</v>
          </cell>
          <cell r="AH121">
            <v>146</v>
          </cell>
          <cell r="AI121">
            <v>136</v>
          </cell>
          <cell r="AJ121">
            <v>111</v>
          </cell>
          <cell r="AK121">
            <v>99.9</v>
          </cell>
          <cell r="AL121">
            <v>66</v>
          </cell>
        </row>
        <row r="122">
          <cell r="A122">
            <v>1</v>
          </cell>
          <cell r="B122">
            <v>1.04</v>
          </cell>
          <cell r="C122">
            <v>1.07</v>
          </cell>
          <cell r="D122">
            <v>1.02</v>
          </cell>
          <cell r="E122">
            <v>1.04</v>
          </cell>
          <cell r="I122">
            <v>16</v>
          </cell>
          <cell r="J122">
            <v>0.86</v>
          </cell>
          <cell r="P122">
            <v>4</v>
          </cell>
          <cell r="Q122">
            <v>2.5</v>
          </cell>
          <cell r="R122" t="e">
            <v>#VALUE!</v>
          </cell>
          <cell r="U122">
            <v>40</v>
          </cell>
          <cell r="V122">
            <v>95</v>
          </cell>
          <cell r="W122">
            <v>190</v>
          </cell>
          <cell r="X122">
            <v>260</v>
          </cell>
          <cell r="Y122">
            <v>450</v>
          </cell>
          <cell r="AD122" t="str">
            <v>1.0 Moist Clay Soils</v>
          </cell>
          <cell r="AE122">
            <v>1</v>
          </cell>
          <cell r="AG122">
            <v>220</v>
          </cell>
          <cell r="AH122">
            <v>169</v>
          </cell>
          <cell r="AI122">
            <v>160</v>
          </cell>
          <cell r="AJ122">
            <v>140</v>
          </cell>
          <cell r="AK122">
            <v>131</v>
          </cell>
          <cell r="AL122" t="e">
            <v>#VALUE!</v>
          </cell>
        </row>
        <row r="123">
          <cell r="A123">
            <v>1.2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I123">
            <v>33</v>
          </cell>
          <cell r="J123">
            <v>0.86</v>
          </cell>
          <cell r="P123">
            <v>6</v>
          </cell>
          <cell r="Q123">
            <v>2.5</v>
          </cell>
          <cell r="R123" t="e">
            <v>#VALUE!</v>
          </cell>
          <cell r="U123">
            <v>50</v>
          </cell>
          <cell r="V123">
            <v>125</v>
          </cell>
          <cell r="W123">
            <v>250</v>
          </cell>
          <cell r="X123">
            <v>350</v>
          </cell>
          <cell r="Y123">
            <v>610</v>
          </cell>
          <cell r="AD123" t="str">
            <v>1.2 General except very dry light soils</v>
          </cell>
          <cell r="AE123">
            <v>1.2</v>
          </cell>
          <cell r="AG123">
            <v>250</v>
          </cell>
          <cell r="AH123">
            <v>179</v>
          </cell>
          <cell r="AI123">
            <v>170</v>
          </cell>
          <cell r="AJ123">
            <v>151</v>
          </cell>
          <cell r="AK123">
            <v>143</v>
          </cell>
          <cell r="AL123">
            <v>94.5</v>
          </cell>
        </row>
        <row r="124">
          <cell r="A124">
            <v>1.5</v>
          </cell>
          <cell r="B124">
            <v>0.92</v>
          </cell>
          <cell r="C124">
            <v>0.9</v>
          </cell>
          <cell r="D124">
            <v>0.95</v>
          </cell>
          <cell r="E124">
            <v>0.92</v>
          </cell>
          <cell r="I124">
            <v>34</v>
          </cell>
          <cell r="J124">
            <v>0.86</v>
          </cell>
          <cell r="M124" t="str">
            <v>Circuit Breaker</v>
          </cell>
          <cell r="P124">
            <v>10</v>
          </cell>
          <cell r="Q124">
            <v>4</v>
          </cell>
          <cell r="R124" t="e">
            <v>#VALUE!</v>
          </cell>
          <cell r="U124">
            <v>63</v>
          </cell>
          <cell r="V124">
            <v>160</v>
          </cell>
          <cell r="W124">
            <v>320</v>
          </cell>
          <cell r="X124">
            <v>450</v>
          </cell>
          <cell r="Y124">
            <v>820</v>
          </cell>
          <cell r="AD124" t="str">
            <v>1.5 Slightly dry light soils</v>
          </cell>
          <cell r="AE124">
            <v>1.5</v>
          </cell>
          <cell r="AG124">
            <v>350</v>
          </cell>
          <cell r="AH124">
            <v>204</v>
          </cell>
          <cell r="AI124">
            <v>196</v>
          </cell>
          <cell r="AJ124">
            <v>180</v>
          </cell>
          <cell r="AK124">
            <v>173</v>
          </cell>
          <cell r="AL124" t="e">
            <v>#VALUE!</v>
          </cell>
        </row>
        <row r="125">
          <cell r="A125">
            <v>1.8</v>
          </cell>
          <cell r="B125">
            <v>0.87050000000000005</v>
          </cell>
          <cell r="C125">
            <v>0.85499999999999998</v>
          </cell>
          <cell r="D125">
            <v>0.91849999999999998</v>
          </cell>
          <cell r="E125">
            <v>0.87950000000000006</v>
          </cell>
          <cell r="I125">
            <v>45</v>
          </cell>
          <cell r="J125">
            <v>0.86</v>
          </cell>
          <cell r="M125" t="str">
            <v>Fuse</v>
          </cell>
          <cell r="P125">
            <v>16</v>
          </cell>
          <cell r="Q125">
            <v>6</v>
          </cell>
          <cell r="R125">
            <v>4</v>
          </cell>
          <cell r="U125">
            <v>80</v>
          </cell>
          <cell r="V125">
            <v>215</v>
          </cell>
          <cell r="W125">
            <v>425</v>
          </cell>
          <cell r="X125">
            <v>610</v>
          </cell>
          <cell r="Y125">
            <v>1100</v>
          </cell>
          <cell r="AD125" t="str">
            <v>1.8 Fairly dry, sandy/chalky/rocky soil</v>
          </cell>
          <cell r="AE125">
            <v>1.8</v>
          </cell>
        </row>
        <row r="126">
          <cell r="A126">
            <v>2</v>
          </cell>
          <cell r="B126">
            <v>0.81</v>
          </cell>
          <cell r="C126">
            <v>0.8</v>
          </cell>
          <cell r="D126">
            <v>0.88</v>
          </cell>
          <cell r="E126">
            <v>0.83</v>
          </cell>
          <cell r="I126">
            <v>46</v>
          </cell>
          <cell r="J126">
            <v>1</v>
          </cell>
          <cell r="P126">
            <v>25</v>
          </cell>
          <cell r="Q126">
            <v>6</v>
          </cell>
          <cell r="R126">
            <v>6</v>
          </cell>
          <cell r="U126">
            <v>100</v>
          </cell>
          <cell r="V126">
            <v>290</v>
          </cell>
          <cell r="W126">
            <v>580</v>
          </cell>
          <cell r="X126">
            <v>820</v>
          </cell>
          <cell r="Y126">
            <v>1450</v>
          </cell>
          <cell r="AD126" t="str">
            <v>2.0 Dry sandy/rocky conditions</v>
          </cell>
          <cell r="AE126">
            <v>2</v>
          </cell>
        </row>
        <row r="127">
          <cell r="A127">
            <v>2.25</v>
          </cell>
          <cell r="B127">
            <v>0.77849999999999997</v>
          </cell>
          <cell r="C127">
            <v>0.76400000000000001</v>
          </cell>
          <cell r="D127">
            <v>0.85750000000000004</v>
          </cell>
          <cell r="E127">
            <v>0.80299999999999994</v>
          </cell>
          <cell r="I127">
            <v>100</v>
          </cell>
          <cell r="J127">
            <v>1</v>
          </cell>
          <cell r="P127">
            <v>35</v>
          </cell>
          <cell r="Q127">
            <v>10</v>
          </cell>
          <cell r="R127">
            <v>6</v>
          </cell>
          <cell r="U127">
            <v>125</v>
          </cell>
          <cell r="V127">
            <v>355</v>
          </cell>
          <cell r="W127">
            <v>715</v>
          </cell>
          <cell r="X127">
            <v>1100</v>
          </cell>
          <cell r="Y127">
            <v>1910</v>
          </cell>
        </row>
        <row r="128">
          <cell r="A128">
            <v>2.5</v>
          </cell>
          <cell r="B128">
            <v>0.74</v>
          </cell>
          <cell r="C128">
            <v>0.72</v>
          </cell>
          <cell r="D128">
            <v>0.83</v>
          </cell>
          <cell r="E128">
            <v>0.77</v>
          </cell>
          <cell r="P128">
            <v>50</v>
          </cell>
          <cell r="Q128">
            <v>16</v>
          </cell>
          <cell r="R128">
            <v>10</v>
          </cell>
          <cell r="U128">
            <v>160</v>
          </cell>
          <cell r="V128">
            <v>460</v>
          </cell>
          <cell r="W128">
            <v>950</v>
          </cell>
          <cell r="X128">
            <v>1450</v>
          </cell>
          <cell r="Y128">
            <v>2590</v>
          </cell>
        </row>
        <row r="129">
          <cell r="A129">
            <v>3</v>
          </cell>
          <cell r="B129">
            <v>0.69</v>
          </cell>
          <cell r="C129">
            <v>0.66</v>
          </cell>
          <cell r="D129">
            <v>0.78</v>
          </cell>
          <cell r="E129">
            <v>0.71</v>
          </cell>
          <cell r="M129" t="str">
            <v>gG</v>
          </cell>
          <cell r="P129">
            <v>70</v>
          </cell>
          <cell r="Q129">
            <v>25</v>
          </cell>
          <cell r="R129">
            <v>10</v>
          </cell>
          <cell r="U129">
            <v>200</v>
          </cell>
          <cell r="V129">
            <v>610</v>
          </cell>
          <cell r="W129">
            <v>1205</v>
          </cell>
          <cell r="X129">
            <v>1910</v>
          </cell>
          <cell r="Y129">
            <v>3420</v>
          </cell>
        </row>
        <row r="130">
          <cell r="M130" t="str">
            <v>gM</v>
          </cell>
          <cell r="P130">
            <v>95</v>
          </cell>
          <cell r="Q130">
            <v>25</v>
          </cell>
          <cell r="R130">
            <v>16</v>
          </cell>
          <cell r="U130">
            <v>250</v>
          </cell>
          <cell r="V130">
            <v>750</v>
          </cell>
          <cell r="W130">
            <v>1650</v>
          </cell>
          <cell r="X130">
            <v>2590</v>
          </cell>
          <cell r="Y130">
            <v>4500</v>
          </cell>
        </row>
        <row r="131">
          <cell r="P131">
            <v>120</v>
          </cell>
          <cell r="Q131">
            <v>35</v>
          </cell>
          <cell r="R131">
            <v>25</v>
          </cell>
          <cell r="U131">
            <v>315</v>
          </cell>
          <cell r="V131">
            <v>1050</v>
          </cell>
          <cell r="W131">
            <v>2200</v>
          </cell>
          <cell r="X131">
            <v>3420</v>
          </cell>
          <cell r="Y131">
            <v>6000</v>
          </cell>
        </row>
        <row r="132">
          <cell r="I132" t="str">
            <v>Cu</v>
          </cell>
          <cell r="J132">
            <v>2.2499999999999999E-2</v>
          </cell>
          <cell r="P132">
            <v>150</v>
          </cell>
          <cell r="Q132">
            <v>50</v>
          </cell>
          <cell r="R132">
            <v>25</v>
          </cell>
          <cell r="U132">
            <v>400</v>
          </cell>
          <cell r="V132">
            <v>1420</v>
          </cell>
          <cell r="W132">
            <v>2840</v>
          </cell>
          <cell r="X132">
            <v>4500</v>
          </cell>
          <cell r="Y132">
            <v>8060</v>
          </cell>
        </row>
        <row r="133">
          <cell r="I133" t="str">
            <v>Al</v>
          </cell>
          <cell r="J133">
            <v>3.5999999999999997E-2</v>
          </cell>
          <cell r="M133" t="str">
            <v>MCB</v>
          </cell>
          <cell r="P133">
            <v>185</v>
          </cell>
          <cell r="Q133">
            <v>70</v>
          </cell>
          <cell r="R133">
            <v>35</v>
          </cell>
          <cell r="U133">
            <v>500</v>
          </cell>
          <cell r="V133">
            <v>1780</v>
          </cell>
          <cell r="W133">
            <v>3800</v>
          </cell>
          <cell r="X133">
            <v>6000</v>
          </cell>
          <cell r="Y133">
            <v>10600</v>
          </cell>
        </row>
        <row r="134">
          <cell r="M134" t="str">
            <v>MCCB</v>
          </cell>
          <cell r="P134">
            <v>240</v>
          </cell>
          <cell r="Q134">
            <v>95</v>
          </cell>
          <cell r="R134">
            <v>50</v>
          </cell>
          <cell r="U134">
            <v>630</v>
          </cell>
          <cell r="V134">
            <v>2200</v>
          </cell>
          <cell r="W134">
            <v>5100</v>
          </cell>
          <cell r="X134">
            <v>8060</v>
          </cell>
          <cell r="Y134">
            <v>14140</v>
          </cell>
        </row>
        <row r="135">
          <cell r="M135" t="str">
            <v>ACB</v>
          </cell>
          <cell r="P135">
            <v>300</v>
          </cell>
          <cell r="Q135">
            <v>120</v>
          </cell>
          <cell r="R135">
            <v>70</v>
          </cell>
          <cell r="U135">
            <v>800</v>
          </cell>
          <cell r="V135">
            <v>3060</v>
          </cell>
          <cell r="W135">
            <v>7000</v>
          </cell>
          <cell r="X135">
            <v>10600</v>
          </cell>
          <cell r="Y135">
            <v>19000</v>
          </cell>
        </row>
        <row r="136">
          <cell r="M136" t="str">
            <v>SF6/Vac</v>
          </cell>
          <cell r="P136">
            <v>400</v>
          </cell>
          <cell r="Q136">
            <v>120</v>
          </cell>
          <cell r="R136">
            <v>95</v>
          </cell>
          <cell r="U136">
            <v>1000</v>
          </cell>
          <cell r="V136">
            <v>4000</v>
          </cell>
          <cell r="W136">
            <v>9500</v>
          </cell>
          <cell r="X136">
            <v>14140</v>
          </cell>
          <cell r="Y136">
            <v>24000</v>
          </cell>
        </row>
        <row r="137">
          <cell r="P137">
            <v>500</v>
          </cell>
          <cell r="Q137">
            <v>120</v>
          </cell>
          <cell r="R137">
            <v>95</v>
          </cell>
          <cell r="U137">
            <v>1250</v>
          </cell>
          <cell r="V137">
            <v>5000</v>
          </cell>
          <cell r="W137">
            <v>13000</v>
          </cell>
          <cell r="X137">
            <v>19000</v>
          </cell>
          <cell r="Y137">
            <v>35000</v>
          </cell>
        </row>
        <row r="138">
          <cell r="P138">
            <v>630</v>
          </cell>
          <cell r="Q138">
            <v>120</v>
          </cell>
          <cell r="R138">
            <v>120</v>
          </cell>
        </row>
      </sheetData>
      <sheetData sheetId="2">
        <row r="4">
          <cell r="A4">
            <v>0.18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39C8-5453-294B-AECC-4DD54E68C3ED}">
  <sheetPr codeName="Sheet20">
    <pageSetUpPr fitToPage="1"/>
  </sheetPr>
  <dimension ref="A1:M133"/>
  <sheetViews>
    <sheetView tabSelected="1" topLeftCell="A16" workbookViewId="0">
      <selection activeCell="R45" sqref="R45"/>
    </sheetView>
  </sheetViews>
  <sheetFormatPr baseColWidth="10" defaultColWidth="9.1640625" defaultRowHeight="12.5" customHeight="1" x14ac:dyDescent="0.15"/>
  <cols>
    <col min="1" max="1" width="8.6640625" style="95" customWidth="1"/>
    <col min="2" max="2" width="10.1640625" style="4" customWidth="1"/>
    <col min="3" max="3" width="10.6640625" style="4" customWidth="1"/>
    <col min="4" max="4" width="10.1640625" style="4" customWidth="1"/>
    <col min="5" max="7" width="7" style="96" customWidth="1"/>
    <col min="8" max="9" width="8.5" style="46" customWidth="1"/>
    <col min="10" max="16384" width="9.1640625" style="4"/>
  </cols>
  <sheetData>
    <row r="1" spans="1:10" ht="16.5" customHeight="1" thickBo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23.25" customHeight="1" x14ac:dyDescent="0.1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9"/>
      <c r="H2" s="10" t="s">
        <v>6</v>
      </c>
      <c r="I2" s="11"/>
      <c r="J2" s="12" t="s">
        <v>7</v>
      </c>
    </row>
    <row r="3" spans="1:10" ht="33.75" customHeight="1" thickBot="1" x14ac:dyDescent="0.2">
      <c r="A3" s="13"/>
      <c r="B3" s="14"/>
      <c r="C3" s="14"/>
      <c r="D3" s="14"/>
      <c r="E3" s="15" t="s">
        <v>8</v>
      </c>
      <c r="F3" s="15" t="s">
        <v>9</v>
      </c>
      <c r="G3" s="15" t="s">
        <v>10</v>
      </c>
      <c r="H3" s="16" t="s">
        <v>9</v>
      </c>
      <c r="I3" s="17" t="s">
        <v>10</v>
      </c>
      <c r="J3" s="18"/>
    </row>
    <row r="4" spans="1:10" ht="12.5" customHeight="1" x14ac:dyDescent="0.15">
      <c r="A4" s="19">
        <v>0.18</v>
      </c>
      <c r="B4" s="20">
        <v>0.57999999999999996</v>
      </c>
      <c r="C4" s="20">
        <v>2.0299999999999998</v>
      </c>
      <c r="D4" s="20">
        <v>258</v>
      </c>
      <c r="E4" s="21">
        <v>55.4</v>
      </c>
      <c r="F4" s="21">
        <v>61.2</v>
      </c>
      <c r="G4" s="21">
        <v>63.5</v>
      </c>
      <c r="H4" s="22">
        <v>0.629</v>
      </c>
      <c r="I4" s="23">
        <v>0.72699999999999998</v>
      </c>
      <c r="J4" s="24">
        <f>C4/B4</f>
        <v>3.5</v>
      </c>
    </row>
    <row r="5" spans="1:10" ht="12.5" customHeight="1" x14ac:dyDescent="0.15">
      <c r="A5" s="25">
        <v>0.37</v>
      </c>
      <c r="B5" s="26">
        <v>1</v>
      </c>
      <c r="C5" s="27">
        <v>5.43</v>
      </c>
      <c r="D5" s="27">
        <v>358</v>
      </c>
      <c r="E5" s="28">
        <v>65.3</v>
      </c>
      <c r="F5" s="28">
        <v>71.3</v>
      </c>
      <c r="G5" s="28">
        <v>72.2</v>
      </c>
      <c r="H5" s="29">
        <v>0.55700000000000005</v>
      </c>
      <c r="I5" s="30">
        <v>0.65300000000000002</v>
      </c>
      <c r="J5" s="31">
        <f t="shared" ref="J5:J36" si="0">C5/B5</f>
        <v>5.43</v>
      </c>
    </row>
    <row r="6" spans="1:10" ht="12.5" customHeight="1" x14ac:dyDescent="0.15">
      <c r="A6" s="25">
        <v>0.55000000000000004</v>
      </c>
      <c r="B6" s="26">
        <v>1.47</v>
      </c>
      <c r="C6" s="27">
        <v>6.89</v>
      </c>
      <c r="D6" s="27">
        <v>261</v>
      </c>
      <c r="E6" s="28">
        <v>69.8</v>
      </c>
      <c r="F6" s="28">
        <v>73.8</v>
      </c>
      <c r="G6" s="28">
        <v>74.2</v>
      </c>
      <c r="H6" s="29">
        <v>0.65700000000000003</v>
      </c>
      <c r="I6" s="30">
        <v>0.752</v>
      </c>
      <c r="J6" s="31">
        <f t="shared" si="0"/>
        <v>4.6870748299319729</v>
      </c>
    </row>
    <row r="7" spans="1:10" ht="12.5" customHeight="1" x14ac:dyDescent="0.15">
      <c r="A7" s="25">
        <v>0.75</v>
      </c>
      <c r="B7" s="26">
        <v>1.87</v>
      </c>
      <c r="C7" s="27">
        <v>9.4</v>
      </c>
      <c r="D7" s="27">
        <v>301</v>
      </c>
      <c r="E7" s="28">
        <v>71.7</v>
      </c>
      <c r="F7" s="28">
        <v>75.8</v>
      </c>
      <c r="G7" s="28">
        <v>76</v>
      </c>
      <c r="H7" s="29">
        <v>0.65700000000000003</v>
      </c>
      <c r="I7" s="30">
        <v>0.751</v>
      </c>
      <c r="J7" s="31">
        <f t="shared" si="0"/>
        <v>5.0267379679144382</v>
      </c>
    </row>
    <row r="8" spans="1:10" ht="12.5" customHeight="1" x14ac:dyDescent="0.15">
      <c r="A8" s="25">
        <v>1.1000000000000001</v>
      </c>
      <c r="B8" s="26">
        <v>2.59</v>
      </c>
      <c r="C8" s="27">
        <v>13.3</v>
      </c>
      <c r="D8" s="27">
        <v>210</v>
      </c>
      <c r="E8" s="28">
        <v>75.3</v>
      </c>
      <c r="F8" s="28">
        <v>78.5</v>
      </c>
      <c r="G8" s="28">
        <v>78.2</v>
      </c>
      <c r="H8" s="29">
        <v>0.72</v>
      </c>
      <c r="I8" s="30">
        <v>0.79900000000000004</v>
      </c>
      <c r="J8" s="31">
        <f t="shared" si="0"/>
        <v>5.135135135135136</v>
      </c>
    </row>
    <row r="9" spans="1:10" ht="12.5" customHeight="1" x14ac:dyDescent="0.15">
      <c r="A9" s="25">
        <v>1.5</v>
      </c>
      <c r="B9" s="26">
        <v>3.24</v>
      </c>
      <c r="C9" s="27">
        <v>19.3</v>
      </c>
      <c r="D9" s="27">
        <v>232</v>
      </c>
      <c r="E9" s="28">
        <v>74.900000000000006</v>
      </c>
      <c r="F9" s="28">
        <v>78</v>
      </c>
      <c r="G9" s="28">
        <v>78</v>
      </c>
      <c r="H9" s="29">
        <v>0.69899999999999995</v>
      </c>
      <c r="I9" s="30">
        <v>0.78800000000000003</v>
      </c>
      <c r="J9" s="31">
        <f t="shared" si="0"/>
        <v>5.9567901234567904</v>
      </c>
    </row>
    <row r="10" spans="1:10" ht="12.5" customHeight="1" x14ac:dyDescent="0.15">
      <c r="A10" s="25">
        <v>2.2000000000000002</v>
      </c>
      <c r="B10" s="26">
        <v>4.57</v>
      </c>
      <c r="C10" s="27">
        <v>28.3</v>
      </c>
      <c r="D10" s="27">
        <v>251</v>
      </c>
      <c r="E10" s="28">
        <v>82.4</v>
      </c>
      <c r="F10" s="28">
        <v>83.8</v>
      </c>
      <c r="G10" s="28">
        <v>82.9</v>
      </c>
      <c r="H10" s="29">
        <v>0.80200000000000005</v>
      </c>
      <c r="I10" s="30">
        <v>0.85199999999999998</v>
      </c>
      <c r="J10" s="31">
        <f t="shared" si="0"/>
        <v>6.1925601750547044</v>
      </c>
    </row>
    <row r="11" spans="1:10" ht="12.5" customHeight="1" x14ac:dyDescent="0.15">
      <c r="A11" s="25">
        <v>3</v>
      </c>
      <c r="B11" s="26">
        <v>6.17</v>
      </c>
      <c r="C11" s="27">
        <v>45.7</v>
      </c>
      <c r="D11" s="27">
        <v>293</v>
      </c>
      <c r="E11" s="28">
        <v>83.4</v>
      </c>
      <c r="F11" s="28">
        <v>85.3</v>
      </c>
      <c r="G11" s="28">
        <v>85</v>
      </c>
      <c r="H11" s="29">
        <v>0.755</v>
      </c>
      <c r="I11" s="30">
        <v>0.82399999999999995</v>
      </c>
      <c r="J11" s="31">
        <f t="shared" si="0"/>
        <v>7.4068071312803898</v>
      </c>
    </row>
    <row r="12" spans="1:10" ht="12.5" customHeight="1" x14ac:dyDescent="0.15">
      <c r="A12" s="25">
        <v>4</v>
      </c>
      <c r="B12" s="26">
        <v>7.64</v>
      </c>
      <c r="C12" s="27">
        <v>58</v>
      </c>
      <c r="D12" s="27">
        <v>238</v>
      </c>
      <c r="E12" s="28">
        <v>88.1</v>
      </c>
      <c r="F12" s="28">
        <v>89</v>
      </c>
      <c r="G12" s="28">
        <v>88.3</v>
      </c>
      <c r="H12" s="29">
        <v>0.79800000000000004</v>
      </c>
      <c r="I12" s="30">
        <v>0.84299999999999997</v>
      </c>
      <c r="J12" s="31">
        <f t="shared" si="0"/>
        <v>7.5916230366492146</v>
      </c>
    </row>
    <row r="13" spans="1:10" ht="12.5" customHeight="1" x14ac:dyDescent="0.15">
      <c r="A13" s="25">
        <v>5.5</v>
      </c>
      <c r="B13" s="26">
        <v>10.4</v>
      </c>
      <c r="C13" s="27">
        <v>81</v>
      </c>
      <c r="D13" s="27">
        <v>299</v>
      </c>
      <c r="E13" s="28">
        <v>88.7</v>
      </c>
      <c r="F13" s="28">
        <v>90</v>
      </c>
      <c r="G13" s="28">
        <v>89.8</v>
      </c>
      <c r="H13" s="29">
        <v>0.76900000000000002</v>
      </c>
      <c r="I13" s="30">
        <v>0.82699999999999996</v>
      </c>
      <c r="J13" s="31">
        <f t="shared" si="0"/>
        <v>7.7884615384615383</v>
      </c>
    </row>
    <row r="14" spans="1:10" ht="12.5" customHeight="1" x14ac:dyDescent="0.15">
      <c r="A14" s="25">
        <v>7.5</v>
      </c>
      <c r="B14" s="26">
        <v>13.7</v>
      </c>
      <c r="C14" s="27">
        <v>107</v>
      </c>
      <c r="D14" s="27">
        <v>299</v>
      </c>
      <c r="E14" s="28">
        <v>89.9</v>
      </c>
      <c r="F14" s="28">
        <v>90.7</v>
      </c>
      <c r="G14" s="28">
        <v>90.3</v>
      </c>
      <c r="H14" s="29">
        <v>0.81200000000000006</v>
      </c>
      <c r="I14" s="30">
        <v>0.84299999999999997</v>
      </c>
      <c r="J14" s="31">
        <f t="shared" si="0"/>
        <v>7.8102189781021902</v>
      </c>
    </row>
    <row r="15" spans="1:10" ht="12.5" customHeight="1" x14ac:dyDescent="0.15">
      <c r="A15" s="25">
        <v>11</v>
      </c>
      <c r="B15" s="26">
        <v>19.3</v>
      </c>
      <c r="C15" s="27">
        <v>137</v>
      </c>
      <c r="D15" s="27">
        <v>247</v>
      </c>
      <c r="E15" s="28">
        <v>92</v>
      </c>
      <c r="F15" s="28">
        <v>92.5</v>
      </c>
      <c r="G15" s="28">
        <v>92.1</v>
      </c>
      <c r="H15" s="29">
        <v>0.84199999999999997</v>
      </c>
      <c r="I15" s="30">
        <v>0.878</v>
      </c>
      <c r="J15" s="31">
        <f t="shared" si="0"/>
        <v>7.0984455958549217</v>
      </c>
    </row>
    <row r="16" spans="1:10" ht="12.5" customHeight="1" x14ac:dyDescent="0.15">
      <c r="A16" s="25">
        <v>15</v>
      </c>
      <c r="B16" s="26">
        <v>25.5</v>
      </c>
      <c r="C16" s="27">
        <v>186</v>
      </c>
      <c r="D16" s="27">
        <v>253</v>
      </c>
      <c r="E16" s="28">
        <v>92.6</v>
      </c>
      <c r="F16" s="28">
        <v>93</v>
      </c>
      <c r="G16" s="28">
        <v>92.6</v>
      </c>
      <c r="H16" s="29">
        <v>0.85399999999999998</v>
      </c>
      <c r="I16" s="30">
        <v>0.88100000000000001</v>
      </c>
      <c r="J16" s="31">
        <f t="shared" si="0"/>
        <v>7.2941176470588234</v>
      </c>
    </row>
    <row r="17" spans="1:10" ht="12.5" customHeight="1" x14ac:dyDescent="0.15">
      <c r="A17" s="25">
        <v>18.5</v>
      </c>
      <c r="B17" s="26">
        <v>33</v>
      </c>
      <c r="C17" s="27">
        <v>246</v>
      </c>
      <c r="D17" s="27">
        <v>271</v>
      </c>
      <c r="E17" s="28">
        <v>93.1</v>
      </c>
      <c r="F17" s="28">
        <v>93.7</v>
      </c>
      <c r="G17" s="28">
        <v>93.5</v>
      </c>
      <c r="H17" s="29">
        <v>0.80500000000000005</v>
      </c>
      <c r="I17" s="30">
        <v>0.84299999999999997</v>
      </c>
      <c r="J17" s="31">
        <f t="shared" si="0"/>
        <v>7.4545454545454541</v>
      </c>
    </row>
    <row r="18" spans="1:10" ht="12.5" customHeight="1" x14ac:dyDescent="0.15">
      <c r="A18" s="25">
        <v>22</v>
      </c>
      <c r="B18" s="26">
        <v>39</v>
      </c>
      <c r="C18" s="27">
        <v>281</v>
      </c>
      <c r="D18" s="27">
        <v>253</v>
      </c>
      <c r="E18" s="28">
        <v>93.7</v>
      </c>
      <c r="F18" s="28">
        <v>94.1</v>
      </c>
      <c r="G18" s="28">
        <v>93.6</v>
      </c>
      <c r="H18" s="29">
        <v>0.82099999999999995</v>
      </c>
      <c r="I18" s="32">
        <v>0.85299999999999998</v>
      </c>
      <c r="J18" s="31">
        <f t="shared" si="0"/>
        <v>7.2051282051282053</v>
      </c>
    </row>
    <row r="19" spans="1:10" ht="12.5" customHeight="1" x14ac:dyDescent="0.15">
      <c r="A19" s="25">
        <v>30</v>
      </c>
      <c r="B19" s="26">
        <v>50</v>
      </c>
      <c r="C19" s="27">
        <v>389</v>
      </c>
      <c r="D19" s="27">
        <v>277</v>
      </c>
      <c r="E19" s="28">
        <v>94.4</v>
      </c>
      <c r="F19" s="28">
        <v>94.6</v>
      </c>
      <c r="G19" s="28">
        <v>94.3</v>
      </c>
      <c r="H19" s="29">
        <v>0.85699999999999998</v>
      </c>
      <c r="I19" s="30">
        <v>0.88200000000000001</v>
      </c>
      <c r="J19" s="31">
        <f t="shared" si="0"/>
        <v>7.78</v>
      </c>
    </row>
    <row r="20" spans="1:10" ht="12.5" customHeight="1" x14ac:dyDescent="0.15">
      <c r="A20" s="25">
        <v>37</v>
      </c>
      <c r="B20" s="26">
        <v>64.3</v>
      </c>
      <c r="C20" s="27">
        <v>431</v>
      </c>
      <c r="D20" s="27">
        <v>217</v>
      </c>
      <c r="E20" s="28">
        <v>94</v>
      </c>
      <c r="F20" s="28">
        <v>94.7</v>
      </c>
      <c r="G20" s="28">
        <v>94.6</v>
      </c>
      <c r="H20" s="29">
        <v>0.82499999999999996</v>
      </c>
      <c r="I20" s="30">
        <v>0.85399999999999998</v>
      </c>
      <c r="J20" s="31">
        <f t="shared" si="0"/>
        <v>6.7029548989113534</v>
      </c>
    </row>
    <row r="21" spans="1:10" ht="12.5" customHeight="1" x14ac:dyDescent="0.15">
      <c r="A21" s="25">
        <v>45</v>
      </c>
      <c r="B21" s="26">
        <v>77.5</v>
      </c>
      <c r="C21" s="27">
        <v>492</v>
      </c>
      <c r="D21" s="27">
        <v>211</v>
      </c>
      <c r="E21" s="28">
        <v>93.9</v>
      </c>
      <c r="F21" s="28">
        <v>94.6</v>
      </c>
      <c r="G21" s="28">
        <v>94.5</v>
      </c>
      <c r="H21" s="29">
        <v>0.81799999999999995</v>
      </c>
      <c r="I21" s="30">
        <v>0.85099999999999998</v>
      </c>
      <c r="J21" s="31">
        <f t="shared" si="0"/>
        <v>6.3483870967741938</v>
      </c>
    </row>
    <row r="22" spans="1:10" ht="12.5" customHeight="1" x14ac:dyDescent="0.15">
      <c r="A22" s="25">
        <v>55</v>
      </c>
      <c r="B22" s="26">
        <v>93.9</v>
      </c>
      <c r="C22" s="27">
        <v>654</v>
      </c>
      <c r="D22" s="27">
        <v>236</v>
      </c>
      <c r="E22" s="28">
        <v>95</v>
      </c>
      <c r="F22" s="28">
        <v>95.4</v>
      </c>
      <c r="G22" s="28">
        <v>95.3</v>
      </c>
      <c r="H22" s="29">
        <v>0.84299999999999997</v>
      </c>
      <c r="I22" s="30">
        <v>0.87</v>
      </c>
      <c r="J22" s="31">
        <f t="shared" si="0"/>
        <v>6.9648562300319483</v>
      </c>
    </row>
    <row r="23" spans="1:10" ht="12.5" customHeight="1" x14ac:dyDescent="0.15">
      <c r="A23" s="25">
        <v>75</v>
      </c>
      <c r="B23" s="26">
        <v>125</v>
      </c>
      <c r="C23" s="27">
        <v>796</v>
      </c>
      <c r="D23" s="27">
        <v>224</v>
      </c>
      <c r="E23" s="28">
        <v>95.5</v>
      </c>
      <c r="F23" s="28">
        <v>95.6</v>
      </c>
      <c r="G23" s="28">
        <v>95.3</v>
      </c>
      <c r="H23" s="29">
        <v>0.84799999999999998</v>
      </c>
      <c r="I23" s="30">
        <v>0.874</v>
      </c>
      <c r="J23" s="31">
        <f t="shared" si="0"/>
        <v>6.3680000000000003</v>
      </c>
    </row>
    <row r="24" spans="1:10" ht="12.5" customHeight="1" x14ac:dyDescent="0.15">
      <c r="A24" s="25">
        <v>90</v>
      </c>
      <c r="B24" s="26">
        <v>149</v>
      </c>
      <c r="C24" s="27">
        <v>1089</v>
      </c>
      <c r="D24" s="27">
        <v>208</v>
      </c>
      <c r="E24" s="28">
        <v>94.8</v>
      </c>
      <c r="F24" s="28">
        <v>95.6</v>
      </c>
      <c r="G24" s="28">
        <v>95.7</v>
      </c>
      <c r="H24" s="29">
        <v>0.85099999999999998</v>
      </c>
      <c r="I24" s="30">
        <v>0.877</v>
      </c>
      <c r="J24" s="31">
        <f t="shared" si="0"/>
        <v>7.3087248322147653</v>
      </c>
    </row>
    <row r="25" spans="1:10" ht="12.5" customHeight="1" x14ac:dyDescent="0.15">
      <c r="A25" s="25">
        <v>110</v>
      </c>
      <c r="B25" s="26">
        <v>181</v>
      </c>
      <c r="C25" s="27">
        <v>1311</v>
      </c>
      <c r="D25" s="27">
        <v>208</v>
      </c>
      <c r="E25" s="28">
        <v>95.5</v>
      </c>
      <c r="F25" s="28">
        <v>96</v>
      </c>
      <c r="G25" s="28">
        <v>95.9</v>
      </c>
      <c r="H25" s="29">
        <v>0.86</v>
      </c>
      <c r="I25" s="30">
        <v>0.88300000000000001</v>
      </c>
      <c r="J25" s="31">
        <f t="shared" si="0"/>
        <v>7.2430939226519335</v>
      </c>
    </row>
    <row r="26" spans="1:10" ht="12.5" customHeight="1" x14ac:dyDescent="0.15">
      <c r="A26" s="25">
        <v>132</v>
      </c>
      <c r="B26" s="26">
        <v>213</v>
      </c>
      <c r="C26" s="27">
        <v>1466</v>
      </c>
      <c r="D26" s="27">
        <v>187</v>
      </c>
      <c r="E26" s="28">
        <v>96.2</v>
      </c>
      <c r="F26" s="28">
        <v>96.4</v>
      </c>
      <c r="G26" s="28">
        <v>96.1</v>
      </c>
      <c r="H26" s="29">
        <v>0.89</v>
      </c>
      <c r="I26" s="30">
        <v>0.89800000000000002</v>
      </c>
      <c r="J26" s="31">
        <f t="shared" si="0"/>
        <v>6.882629107981221</v>
      </c>
    </row>
    <row r="27" spans="1:10" ht="12.5" customHeight="1" x14ac:dyDescent="0.15">
      <c r="A27" s="25">
        <v>150</v>
      </c>
      <c r="B27" s="26">
        <v>240</v>
      </c>
      <c r="C27" s="27">
        <v>1722</v>
      </c>
      <c r="D27" s="27">
        <v>195</v>
      </c>
      <c r="E27" s="28">
        <v>95.7</v>
      </c>
      <c r="F27" s="28">
        <v>96.1</v>
      </c>
      <c r="G27" s="28">
        <v>96</v>
      </c>
      <c r="H27" s="29">
        <v>0.89300000000000002</v>
      </c>
      <c r="I27" s="30">
        <v>0.90500000000000003</v>
      </c>
      <c r="J27" s="31">
        <f t="shared" si="0"/>
        <v>7.1749999999999998</v>
      </c>
    </row>
    <row r="28" spans="1:10" ht="12.5" customHeight="1" x14ac:dyDescent="0.15">
      <c r="A28" s="25">
        <v>185</v>
      </c>
      <c r="B28" s="26">
        <v>290</v>
      </c>
      <c r="C28" s="27">
        <v>1826</v>
      </c>
      <c r="D28" s="27">
        <v>141</v>
      </c>
      <c r="E28" s="28">
        <v>96.3</v>
      </c>
      <c r="F28" s="28">
        <v>96.6</v>
      </c>
      <c r="G28" s="28">
        <v>96.4</v>
      </c>
      <c r="H28" s="29">
        <v>0.91600000000000004</v>
      </c>
      <c r="I28" s="30">
        <v>0.92300000000000004</v>
      </c>
      <c r="J28" s="31">
        <f t="shared" si="0"/>
        <v>6.296551724137931</v>
      </c>
    </row>
    <row r="29" spans="1:10" ht="12.5" customHeight="1" x14ac:dyDescent="0.15">
      <c r="A29" s="25">
        <v>220</v>
      </c>
      <c r="B29" s="26">
        <v>344</v>
      </c>
      <c r="C29" s="27">
        <v>2227</v>
      </c>
      <c r="D29" s="27">
        <v>118</v>
      </c>
      <c r="E29" s="28">
        <v>95.4</v>
      </c>
      <c r="F29" s="28">
        <v>96</v>
      </c>
      <c r="G29" s="28">
        <v>96</v>
      </c>
      <c r="H29" s="29">
        <v>0.91</v>
      </c>
      <c r="I29" s="30">
        <v>0.92500000000000004</v>
      </c>
      <c r="J29" s="31">
        <f t="shared" si="0"/>
        <v>6.4738372093023253</v>
      </c>
    </row>
    <row r="30" spans="1:10" ht="12.5" customHeight="1" x14ac:dyDescent="0.15">
      <c r="A30" s="25">
        <v>250</v>
      </c>
      <c r="B30" s="26">
        <v>389</v>
      </c>
      <c r="C30" s="27">
        <v>2613</v>
      </c>
      <c r="D30" s="27">
        <v>119</v>
      </c>
      <c r="E30" s="28">
        <v>95.5</v>
      </c>
      <c r="F30" s="28">
        <v>96.1</v>
      </c>
      <c r="G30" s="28">
        <v>96</v>
      </c>
      <c r="H30" s="29">
        <v>0.91600000000000004</v>
      </c>
      <c r="I30" s="30">
        <v>0.92600000000000005</v>
      </c>
      <c r="J30" s="31">
        <f t="shared" si="0"/>
        <v>6.7172236503856038</v>
      </c>
    </row>
    <row r="31" spans="1:10" ht="12.5" customHeight="1" x14ac:dyDescent="0.15">
      <c r="A31" s="25">
        <v>280</v>
      </c>
      <c r="B31" s="26">
        <v>455</v>
      </c>
      <c r="C31" s="27">
        <v>3175</v>
      </c>
      <c r="D31" s="27">
        <v>110</v>
      </c>
      <c r="E31" s="28">
        <v>94.8</v>
      </c>
      <c r="F31" s="28">
        <v>96</v>
      </c>
      <c r="G31" s="28">
        <v>96.6</v>
      </c>
      <c r="H31" s="29">
        <v>0.87</v>
      </c>
      <c r="I31" s="30">
        <v>0.88500000000000001</v>
      </c>
      <c r="J31" s="31">
        <f t="shared" si="0"/>
        <v>6.9780219780219781</v>
      </c>
    </row>
    <row r="32" spans="1:10" ht="12.5" customHeight="1" x14ac:dyDescent="0.15">
      <c r="A32" s="25">
        <v>315</v>
      </c>
      <c r="B32" s="26">
        <v>501</v>
      </c>
      <c r="C32" s="27">
        <v>3372</v>
      </c>
      <c r="D32" s="27">
        <v>194</v>
      </c>
      <c r="E32" s="28">
        <v>96.4</v>
      </c>
      <c r="F32" s="28">
        <v>96.6</v>
      </c>
      <c r="G32" s="28">
        <v>96.6</v>
      </c>
      <c r="H32" s="29">
        <v>0.90600000000000003</v>
      </c>
      <c r="I32" s="30">
        <v>0.92</v>
      </c>
      <c r="J32" s="31">
        <f t="shared" si="0"/>
        <v>6.7305389221556888</v>
      </c>
    </row>
    <row r="33" spans="1:10" ht="12.5" customHeight="1" x14ac:dyDescent="0.15">
      <c r="A33" s="25">
        <v>355</v>
      </c>
      <c r="B33" s="26">
        <v>577</v>
      </c>
      <c r="C33" s="33">
        <v>4039</v>
      </c>
      <c r="D33" s="33">
        <v>110</v>
      </c>
      <c r="E33" s="28">
        <v>95.1</v>
      </c>
      <c r="F33" s="28">
        <v>96.3</v>
      </c>
      <c r="G33" s="28">
        <v>96.6</v>
      </c>
      <c r="H33" s="29">
        <v>0.87</v>
      </c>
      <c r="I33" s="30">
        <v>0.88500000000000001</v>
      </c>
      <c r="J33" s="31">
        <f t="shared" si="0"/>
        <v>7</v>
      </c>
    </row>
    <row r="34" spans="1:10" ht="12.5" customHeight="1" x14ac:dyDescent="0.15">
      <c r="A34" s="25">
        <v>400</v>
      </c>
      <c r="B34" s="26">
        <v>649</v>
      </c>
      <c r="C34" s="33">
        <v>4543</v>
      </c>
      <c r="D34" s="33">
        <v>110</v>
      </c>
      <c r="E34" s="28">
        <v>95.1</v>
      </c>
      <c r="F34" s="28">
        <v>96.3</v>
      </c>
      <c r="G34" s="28">
        <v>96.8</v>
      </c>
      <c r="H34" s="29">
        <v>0.87</v>
      </c>
      <c r="I34" s="30">
        <v>0.88500000000000001</v>
      </c>
      <c r="J34" s="31">
        <f t="shared" si="0"/>
        <v>7</v>
      </c>
    </row>
    <row r="35" spans="1:10" ht="12.5" customHeight="1" x14ac:dyDescent="0.15">
      <c r="A35" s="25">
        <v>450</v>
      </c>
      <c r="B35" s="26">
        <v>730</v>
      </c>
      <c r="C35" s="33">
        <v>5110</v>
      </c>
      <c r="D35" s="33">
        <v>110</v>
      </c>
      <c r="E35" s="28">
        <v>95.1</v>
      </c>
      <c r="F35" s="28">
        <v>96.3</v>
      </c>
      <c r="G35" s="28">
        <v>96.8</v>
      </c>
      <c r="H35" s="29">
        <v>0.87</v>
      </c>
      <c r="I35" s="30">
        <v>0.88500000000000001</v>
      </c>
      <c r="J35" s="31">
        <f t="shared" si="0"/>
        <v>7</v>
      </c>
    </row>
    <row r="36" spans="1:10" ht="12.5" customHeight="1" x14ac:dyDescent="0.15">
      <c r="A36" s="25">
        <v>500</v>
      </c>
      <c r="B36" s="26">
        <v>806</v>
      </c>
      <c r="C36" s="33">
        <v>5642</v>
      </c>
      <c r="D36" s="33">
        <v>100</v>
      </c>
      <c r="E36" s="28">
        <v>95.1</v>
      </c>
      <c r="F36" s="28">
        <v>96.3</v>
      </c>
      <c r="G36" s="28">
        <v>96.9</v>
      </c>
      <c r="H36" s="29">
        <v>0.875</v>
      </c>
      <c r="I36" s="30">
        <v>0.89</v>
      </c>
      <c r="J36" s="31">
        <f t="shared" si="0"/>
        <v>7</v>
      </c>
    </row>
    <row r="37" spans="1:10" ht="12.5" customHeight="1" thickBot="1" x14ac:dyDescent="0.2">
      <c r="A37" s="34">
        <v>600</v>
      </c>
      <c r="B37" s="35">
        <v>967</v>
      </c>
      <c r="C37" s="36">
        <v>6769</v>
      </c>
      <c r="D37" s="36">
        <v>100</v>
      </c>
      <c r="E37" s="37">
        <v>95.1</v>
      </c>
      <c r="F37" s="37">
        <v>96.3</v>
      </c>
      <c r="G37" s="37">
        <v>96.9</v>
      </c>
      <c r="H37" s="38">
        <v>0.875</v>
      </c>
      <c r="I37" s="39">
        <v>0.89</v>
      </c>
      <c r="J37" s="40">
        <f>C37/B37</f>
        <v>7</v>
      </c>
    </row>
    <row r="38" spans="1:10" ht="12.5" customHeight="1" thickBot="1" x14ac:dyDescent="0.2">
      <c r="A38" s="34">
        <v>601</v>
      </c>
      <c r="B38" s="35" t="s">
        <v>11</v>
      </c>
      <c r="C38" s="35" t="s">
        <v>11</v>
      </c>
      <c r="D38" s="35" t="s">
        <v>11</v>
      </c>
      <c r="E38" s="35" t="s">
        <v>11</v>
      </c>
      <c r="F38" s="35" t="s">
        <v>11</v>
      </c>
      <c r="G38" s="35" t="s">
        <v>11</v>
      </c>
      <c r="H38" s="35" t="s">
        <v>11</v>
      </c>
      <c r="I38" s="35" t="s">
        <v>11</v>
      </c>
      <c r="J38" s="35" t="s">
        <v>11</v>
      </c>
    </row>
    <row r="39" spans="1:10" ht="12.5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3"/>
    </row>
    <row r="40" spans="1:10" ht="18" customHeight="1" thickBot="1" x14ac:dyDescent="0.2">
      <c r="A40" s="1" t="s">
        <v>12</v>
      </c>
      <c r="B40" s="2"/>
      <c r="C40" s="2"/>
      <c r="D40" s="2"/>
      <c r="E40" s="2"/>
      <c r="F40" s="2"/>
      <c r="G40" s="2"/>
      <c r="H40" s="2"/>
      <c r="I40" s="2"/>
      <c r="J40" s="3"/>
    </row>
    <row r="41" spans="1:10" s="44" customFormat="1" ht="30" customHeight="1" x14ac:dyDescent="0.2">
      <c r="A41" s="5" t="s">
        <v>1</v>
      </c>
      <c r="B41" s="6" t="s">
        <v>2</v>
      </c>
      <c r="C41" s="6" t="s">
        <v>3</v>
      </c>
      <c r="D41" s="6" t="s">
        <v>4</v>
      </c>
      <c r="E41" s="7" t="s">
        <v>5</v>
      </c>
      <c r="F41" s="8"/>
      <c r="G41" s="9"/>
      <c r="H41" s="10" t="s">
        <v>6</v>
      </c>
      <c r="I41" s="11"/>
      <c r="J41" s="12" t="s">
        <v>7</v>
      </c>
    </row>
    <row r="42" spans="1:10" s="44" customFormat="1" ht="30" customHeight="1" thickBot="1" x14ac:dyDescent="0.25">
      <c r="A42" s="13"/>
      <c r="B42" s="14"/>
      <c r="C42" s="14"/>
      <c r="D42" s="14"/>
      <c r="E42" s="15" t="s">
        <v>8</v>
      </c>
      <c r="F42" s="15" t="s">
        <v>9</v>
      </c>
      <c r="G42" s="15" t="s">
        <v>10</v>
      </c>
      <c r="H42" s="16" t="s">
        <v>9</v>
      </c>
      <c r="I42" s="17" t="s">
        <v>10</v>
      </c>
      <c r="J42" s="18"/>
    </row>
    <row r="43" spans="1:10" ht="12.5" customHeight="1" x14ac:dyDescent="0.15">
      <c r="A43" s="19">
        <v>0.18</v>
      </c>
      <c r="B43" s="45">
        <f t="shared" ref="B43:C58" si="1">415/690*B4</f>
        <v>0.34884057971014493</v>
      </c>
      <c r="C43" s="45">
        <f t="shared" si="1"/>
        <v>1.2209420289855071</v>
      </c>
      <c r="D43" s="20">
        <v>258</v>
      </c>
      <c r="E43" s="21">
        <v>55.4</v>
      </c>
      <c r="F43" s="21">
        <v>61.2</v>
      </c>
      <c r="G43" s="21">
        <v>63.5</v>
      </c>
      <c r="H43" s="22">
        <v>0.629</v>
      </c>
      <c r="I43" s="23">
        <v>0.72699999999999998</v>
      </c>
      <c r="J43" s="24">
        <f>C43/B43</f>
        <v>3.4999999999999996</v>
      </c>
    </row>
    <row r="44" spans="1:10" ht="12.5" customHeight="1" x14ac:dyDescent="0.15">
      <c r="A44" s="25">
        <v>0.37</v>
      </c>
      <c r="B44" s="26">
        <f t="shared" si="1"/>
        <v>0.60144927536231885</v>
      </c>
      <c r="C44" s="26">
        <f t="shared" si="1"/>
        <v>3.265869565217391</v>
      </c>
      <c r="D44" s="27">
        <v>358</v>
      </c>
      <c r="E44" s="28">
        <v>65.3</v>
      </c>
      <c r="F44" s="28">
        <v>71.3</v>
      </c>
      <c r="G44" s="28">
        <v>72.2</v>
      </c>
      <c r="H44" s="29">
        <v>0.55700000000000005</v>
      </c>
      <c r="I44" s="30">
        <v>0.65300000000000002</v>
      </c>
      <c r="J44" s="31">
        <f t="shared" ref="J44:J75" si="2">C44/B44</f>
        <v>5.43</v>
      </c>
    </row>
    <row r="45" spans="1:10" ht="12.5" customHeight="1" x14ac:dyDescent="0.15">
      <c r="A45" s="25">
        <v>0.55000000000000004</v>
      </c>
      <c r="B45" s="26">
        <f t="shared" si="1"/>
        <v>0.88413043478260867</v>
      </c>
      <c r="C45" s="26">
        <f t="shared" si="1"/>
        <v>4.1439855072463763</v>
      </c>
      <c r="D45" s="27">
        <v>261</v>
      </c>
      <c r="E45" s="28">
        <v>69.8</v>
      </c>
      <c r="F45" s="28">
        <v>73.8</v>
      </c>
      <c r="G45" s="28">
        <v>74.2</v>
      </c>
      <c r="H45" s="29">
        <v>0.65700000000000003</v>
      </c>
      <c r="I45" s="30">
        <v>0.752</v>
      </c>
      <c r="J45" s="31">
        <f t="shared" si="2"/>
        <v>4.687074829931972</v>
      </c>
    </row>
    <row r="46" spans="1:10" ht="12.5" customHeight="1" x14ac:dyDescent="0.15">
      <c r="A46" s="25">
        <v>0.75</v>
      </c>
      <c r="B46" s="26">
        <f t="shared" si="1"/>
        <v>1.1247101449275363</v>
      </c>
      <c r="C46" s="26">
        <f t="shared" si="1"/>
        <v>5.6536231884057973</v>
      </c>
      <c r="D46" s="27">
        <v>301</v>
      </c>
      <c r="E46" s="28">
        <v>71.7</v>
      </c>
      <c r="F46" s="28">
        <v>75.8</v>
      </c>
      <c r="G46" s="28">
        <v>76</v>
      </c>
      <c r="H46" s="29">
        <v>0.65700000000000003</v>
      </c>
      <c r="I46" s="30">
        <v>0.751</v>
      </c>
      <c r="J46" s="31">
        <f t="shared" si="2"/>
        <v>5.0267379679144382</v>
      </c>
    </row>
    <row r="47" spans="1:10" ht="12.5" customHeight="1" x14ac:dyDescent="0.15">
      <c r="A47" s="25">
        <v>1.1000000000000001</v>
      </c>
      <c r="B47" s="26">
        <f t="shared" si="1"/>
        <v>1.5577536231884057</v>
      </c>
      <c r="C47" s="26">
        <f t="shared" si="1"/>
        <v>7.9992753623188415</v>
      </c>
      <c r="D47" s="27">
        <v>210</v>
      </c>
      <c r="E47" s="28">
        <v>75.3</v>
      </c>
      <c r="F47" s="28">
        <v>78.5</v>
      </c>
      <c r="G47" s="28">
        <v>78.2</v>
      </c>
      <c r="H47" s="29">
        <v>0.72</v>
      </c>
      <c r="I47" s="30">
        <v>0.79900000000000004</v>
      </c>
      <c r="J47" s="31">
        <f t="shared" si="2"/>
        <v>5.135135135135136</v>
      </c>
    </row>
    <row r="48" spans="1:10" ht="12.5" customHeight="1" x14ac:dyDescent="0.15">
      <c r="A48" s="25">
        <v>1.5</v>
      </c>
      <c r="B48" s="26">
        <f t="shared" si="1"/>
        <v>1.9486956521739132</v>
      </c>
      <c r="C48" s="26">
        <f t="shared" si="1"/>
        <v>11.607971014492755</v>
      </c>
      <c r="D48" s="27">
        <v>232</v>
      </c>
      <c r="E48" s="28">
        <v>74.900000000000006</v>
      </c>
      <c r="F48" s="28">
        <v>78</v>
      </c>
      <c r="G48" s="28">
        <v>78</v>
      </c>
      <c r="H48" s="29">
        <v>0.69899999999999995</v>
      </c>
      <c r="I48" s="30">
        <v>0.78800000000000003</v>
      </c>
      <c r="J48" s="31">
        <f t="shared" si="2"/>
        <v>5.9567901234567904</v>
      </c>
    </row>
    <row r="49" spans="1:10" ht="12.5" customHeight="1" x14ac:dyDescent="0.15">
      <c r="A49" s="25">
        <v>2.2000000000000002</v>
      </c>
      <c r="B49" s="26">
        <f t="shared" si="1"/>
        <v>2.7486231884057974</v>
      </c>
      <c r="C49" s="26">
        <f t="shared" si="1"/>
        <v>17.021014492753626</v>
      </c>
      <c r="D49" s="27">
        <v>251</v>
      </c>
      <c r="E49" s="28">
        <v>82.4</v>
      </c>
      <c r="F49" s="28">
        <v>83.8</v>
      </c>
      <c r="G49" s="28">
        <v>82.9</v>
      </c>
      <c r="H49" s="29">
        <v>0.80200000000000005</v>
      </c>
      <c r="I49" s="30">
        <v>0.85199999999999998</v>
      </c>
      <c r="J49" s="31">
        <f t="shared" si="2"/>
        <v>6.1925601750547044</v>
      </c>
    </row>
    <row r="50" spans="1:10" ht="12.5" customHeight="1" x14ac:dyDescent="0.15">
      <c r="A50" s="25">
        <v>3</v>
      </c>
      <c r="B50" s="26">
        <f t="shared" si="1"/>
        <v>3.7109420289855071</v>
      </c>
      <c r="C50" s="26">
        <f t="shared" si="1"/>
        <v>27.486231884057972</v>
      </c>
      <c r="D50" s="27">
        <v>293</v>
      </c>
      <c r="E50" s="28">
        <v>83.4</v>
      </c>
      <c r="F50" s="28">
        <v>85.3</v>
      </c>
      <c r="G50" s="28">
        <v>85</v>
      </c>
      <c r="H50" s="29">
        <v>0.755</v>
      </c>
      <c r="I50" s="30">
        <v>0.82399999999999995</v>
      </c>
      <c r="J50" s="31">
        <f t="shared" si="2"/>
        <v>7.4068071312803898</v>
      </c>
    </row>
    <row r="51" spans="1:10" ht="12.5" customHeight="1" x14ac:dyDescent="0.15">
      <c r="A51" s="25">
        <v>4</v>
      </c>
      <c r="B51" s="26">
        <f t="shared" si="1"/>
        <v>4.5950724637681155</v>
      </c>
      <c r="C51" s="26">
        <f t="shared" si="1"/>
        <v>34.884057971014492</v>
      </c>
      <c r="D51" s="27">
        <v>238</v>
      </c>
      <c r="E51" s="28">
        <v>88.1</v>
      </c>
      <c r="F51" s="28">
        <v>89</v>
      </c>
      <c r="G51" s="28">
        <v>88.3</v>
      </c>
      <c r="H51" s="29">
        <v>0.79800000000000004</v>
      </c>
      <c r="I51" s="30">
        <v>0.84299999999999997</v>
      </c>
      <c r="J51" s="31">
        <f t="shared" si="2"/>
        <v>7.5916230366492155</v>
      </c>
    </row>
    <row r="52" spans="1:10" ht="12.5" customHeight="1" x14ac:dyDescent="0.15">
      <c r="A52" s="25">
        <v>5.5</v>
      </c>
      <c r="B52" s="26">
        <f t="shared" si="1"/>
        <v>6.2550724637681165</v>
      </c>
      <c r="C52" s="26">
        <f t="shared" si="1"/>
        <v>48.717391304347828</v>
      </c>
      <c r="D52" s="27">
        <v>299</v>
      </c>
      <c r="E52" s="28">
        <v>88.7</v>
      </c>
      <c r="F52" s="28">
        <v>90</v>
      </c>
      <c r="G52" s="28">
        <v>89.8</v>
      </c>
      <c r="H52" s="29">
        <v>0.76900000000000002</v>
      </c>
      <c r="I52" s="30">
        <v>0.82699999999999996</v>
      </c>
      <c r="J52" s="31">
        <f t="shared" si="2"/>
        <v>7.7884615384615383</v>
      </c>
    </row>
    <row r="53" spans="1:10" ht="12.5" customHeight="1" x14ac:dyDescent="0.15">
      <c r="A53" s="25">
        <v>7.5</v>
      </c>
      <c r="B53" s="26">
        <f t="shared" si="1"/>
        <v>8.2398550724637669</v>
      </c>
      <c r="C53" s="26">
        <f t="shared" si="1"/>
        <v>64.35507246376811</v>
      </c>
      <c r="D53" s="27">
        <v>299</v>
      </c>
      <c r="E53" s="28">
        <v>89.9</v>
      </c>
      <c r="F53" s="28">
        <v>90.7</v>
      </c>
      <c r="G53" s="28">
        <v>90.3</v>
      </c>
      <c r="H53" s="29">
        <v>0.81200000000000006</v>
      </c>
      <c r="I53" s="30">
        <v>0.84299999999999997</v>
      </c>
      <c r="J53" s="31">
        <f t="shared" si="2"/>
        <v>7.8102189781021902</v>
      </c>
    </row>
    <row r="54" spans="1:10" ht="12.5" customHeight="1" x14ac:dyDescent="0.15">
      <c r="A54" s="25">
        <v>11</v>
      </c>
      <c r="B54" s="26">
        <f t="shared" si="1"/>
        <v>11.607971014492755</v>
      </c>
      <c r="C54" s="26">
        <f t="shared" si="1"/>
        <v>82.398550724637687</v>
      </c>
      <c r="D54" s="27">
        <v>247</v>
      </c>
      <c r="E54" s="28">
        <v>92</v>
      </c>
      <c r="F54" s="28">
        <v>92.5</v>
      </c>
      <c r="G54" s="28">
        <v>92.1</v>
      </c>
      <c r="H54" s="29">
        <v>0.84199999999999997</v>
      </c>
      <c r="I54" s="30">
        <v>0.878</v>
      </c>
      <c r="J54" s="31">
        <f t="shared" si="2"/>
        <v>7.0984455958549217</v>
      </c>
    </row>
    <row r="55" spans="1:10" ht="12.5" customHeight="1" x14ac:dyDescent="0.15">
      <c r="A55" s="25">
        <v>15</v>
      </c>
      <c r="B55" s="26">
        <f t="shared" si="1"/>
        <v>15.336956521739131</v>
      </c>
      <c r="C55" s="26">
        <f t="shared" si="1"/>
        <v>111.86956521739131</v>
      </c>
      <c r="D55" s="27">
        <v>253</v>
      </c>
      <c r="E55" s="28">
        <v>92.6</v>
      </c>
      <c r="F55" s="28">
        <v>93</v>
      </c>
      <c r="G55" s="28">
        <v>92.6</v>
      </c>
      <c r="H55" s="29">
        <v>0.85399999999999998</v>
      </c>
      <c r="I55" s="30">
        <v>0.88100000000000001</v>
      </c>
      <c r="J55" s="31">
        <f t="shared" si="2"/>
        <v>7.2941176470588243</v>
      </c>
    </row>
    <row r="56" spans="1:10" ht="12.5" customHeight="1" x14ac:dyDescent="0.15">
      <c r="A56" s="25">
        <v>18.5</v>
      </c>
      <c r="B56" s="26">
        <f t="shared" si="1"/>
        <v>19.847826086956523</v>
      </c>
      <c r="C56" s="26">
        <f t="shared" si="1"/>
        <v>147.95652173913044</v>
      </c>
      <c r="D56" s="27">
        <v>271</v>
      </c>
      <c r="E56" s="28">
        <v>93.1</v>
      </c>
      <c r="F56" s="28">
        <v>93.7</v>
      </c>
      <c r="G56" s="28">
        <v>93.5</v>
      </c>
      <c r="H56" s="29">
        <v>0.80500000000000005</v>
      </c>
      <c r="I56" s="30">
        <v>0.84299999999999997</v>
      </c>
      <c r="J56" s="31">
        <f t="shared" si="2"/>
        <v>7.4545454545454541</v>
      </c>
    </row>
    <row r="57" spans="1:10" ht="12.5" customHeight="1" x14ac:dyDescent="0.15">
      <c r="A57" s="25">
        <v>22</v>
      </c>
      <c r="B57" s="26">
        <f t="shared" si="1"/>
        <v>23.456521739130434</v>
      </c>
      <c r="C57" s="26">
        <f t="shared" si="1"/>
        <v>169.00724637681159</v>
      </c>
      <c r="D57" s="27">
        <v>253</v>
      </c>
      <c r="E57" s="28">
        <v>93.7</v>
      </c>
      <c r="F57" s="28">
        <v>94.1</v>
      </c>
      <c r="G57" s="28">
        <v>93.6</v>
      </c>
      <c r="H57" s="29">
        <v>0.82099999999999995</v>
      </c>
      <c r="I57" s="32">
        <v>0.85299999999999998</v>
      </c>
      <c r="J57" s="31">
        <f t="shared" si="2"/>
        <v>7.2051282051282053</v>
      </c>
    </row>
    <row r="58" spans="1:10" ht="12.5" customHeight="1" x14ac:dyDescent="0.15">
      <c r="A58" s="25">
        <v>30</v>
      </c>
      <c r="B58" s="26">
        <f t="shared" si="1"/>
        <v>30.072463768115941</v>
      </c>
      <c r="C58" s="26">
        <f t="shared" si="1"/>
        <v>233.96376811594203</v>
      </c>
      <c r="D58" s="27">
        <v>277</v>
      </c>
      <c r="E58" s="28">
        <v>94.4</v>
      </c>
      <c r="F58" s="28">
        <v>94.6</v>
      </c>
      <c r="G58" s="28">
        <v>94.3</v>
      </c>
      <c r="H58" s="29">
        <v>0.85699999999999998</v>
      </c>
      <c r="I58" s="30">
        <v>0.88200000000000001</v>
      </c>
      <c r="J58" s="31">
        <f t="shared" si="2"/>
        <v>7.78</v>
      </c>
    </row>
    <row r="59" spans="1:10" ht="12.5" customHeight="1" x14ac:dyDescent="0.15">
      <c r="A59" s="25">
        <v>37</v>
      </c>
      <c r="B59" s="26">
        <f t="shared" ref="B59:C74" si="3">415/690*B20</f>
        <v>38.673188405797099</v>
      </c>
      <c r="C59" s="26">
        <f t="shared" si="3"/>
        <v>259.22463768115944</v>
      </c>
      <c r="D59" s="27">
        <v>217</v>
      </c>
      <c r="E59" s="28">
        <v>94</v>
      </c>
      <c r="F59" s="28">
        <v>94.7</v>
      </c>
      <c r="G59" s="28">
        <v>94.6</v>
      </c>
      <c r="H59" s="29">
        <v>0.82499999999999996</v>
      </c>
      <c r="I59" s="30">
        <v>0.85399999999999998</v>
      </c>
      <c r="J59" s="31">
        <f t="shared" si="2"/>
        <v>6.7029548989113543</v>
      </c>
    </row>
    <row r="60" spans="1:10" ht="12.5" customHeight="1" x14ac:dyDescent="0.15">
      <c r="A60" s="25">
        <v>45</v>
      </c>
      <c r="B60" s="26">
        <f t="shared" si="3"/>
        <v>46.612318840579711</v>
      </c>
      <c r="C60" s="26">
        <f t="shared" si="3"/>
        <v>295.91304347826087</v>
      </c>
      <c r="D60" s="27">
        <v>211</v>
      </c>
      <c r="E60" s="28">
        <v>93.9</v>
      </c>
      <c r="F60" s="28">
        <v>94.6</v>
      </c>
      <c r="G60" s="28">
        <v>94.5</v>
      </c>
      <c r="H60" s="29">
        <v>0.81799999999999995</v>
      </c>
      <c r="I60" s="30">
        <v>0.85099999999999998</v>
      </c>
      <c r="J60" s="31">
        <f t="shared" si="2"/>
        <v>6.3483870967741938</v>
      </c>
    </row>
    <row r="61" spans="1:10" ht="12.5" customHeight="1" x14ac:dyDescent="0.15">
      <c r="A61" s="25">
        <v>55</v>
      </c>
      <c r="B61" s="26">
        <f t="shared" si="3"/>
        <v>56.47608695652174</v>
      </c>
      <c r="C61" s="26">
        <f t="shared" si="3"/>
        <v>393.3478260869565</v>
      </c>
      <c r="D61" s="27">
        <v>236</v>
      </c>
      <c r="E61" s="28">
        <v>95</v>
      </c>
      <c r="F61" s="28">
        <v>95.4</v>
      </c>
      <c r="G61" s="28">
        <v>95.3</v>
      </c>
      <c r="H61" s="29">
        <v>0.84299999999999997</v>
      </c>
      <c r="I61" s="30">
        <v>0.87</v>
      </c>
      <c r="J61" s="31">
        <f t="shared" si="2"/>
        <v>6.9648562300319483</v>
      </c>
    </row>
    <row r="62" spans="1:10" ht="12.5" customHeight="1" x14ac:dyDescent="0.15">
      <c r="A62" s="25">
        <v>75</v>
      </c>
      <c r="B62" s="26">
        <f t="shared" si="3"/>
        <v>75.181159420289859</v>
      </c>
      <c r="C62" s="26">
        <f t="shared" si="3"/>
        <v>478.75362318840581</v>
      </c>
      <c r="D62" s="27">
        <v>224</v>
      </c>
      <c r="E62" s="28">
        <v>95.5</v>
      </c>
      <c r="F62" s="28">
        <v>95.6</v>
      </c>
      <c r="G62" s="28">
        <v>95.3</v>
      </c>
      <c r="H62" s="29">
        <v>0.84799999999999998</v>
      </c>
      <c r="I62" s="30">
        <v>0.874</v>
      </c>
      <c r="J62" s="31">
        <f t="shared" si="2"/>
        <v>6.3679999999999994</v>
      </c>
    </row>
    <row r="63" spans="1:10" ht="12.5" customHeight="1" x14ac:dyDescent="0.15">
      <c r="A63" s="25">
        <v>90</v>
      </c>
      <c r="B63" s="26">
        <f t="shared" si="3"/>
        <v>89.615942028985515</v>
      </c>
      <c r="C63" s="26">
        <f t="shared" si="3"/>
        <v>654.97826086956525</v>
      </c>
      <c r="D63" s="27">
        <v>208</v>
      </c>
      <c r="E63" s="28">
        <v>94.8</v>
      </c>
      <c r="F63" s="28">
        <v>95.6</v>
      </c>
      <c r="G63" s="28">
        <v>95.7</v>
      </c>
      <c r="H63" s="29">
        <v>0.85099999999999998</v>
      </c>
      <c r="I63" s="30">
        <v>0.877</v>
      </c>
      <c r="J63" s="31">
        <f t="shared" si="2"/>
        <v>7.3087248322147644</v>
      </c>
    </row>
    <row r="64" spans="1:10" ht="12.5" customHeight="1" x14ac:dyDescent="0.15">
      <c r="A64" s="25">
        <v>110</v>
      </c>
      <c r="B64" s="26">
        <f t="shared" si="3"/>
        <v>108.86231884057972</v>
      </c>
      <c r="C64" s="26">
        <f t="shared" si="3"/>
        <v>788.5</v>
      </c>
      <c r="D64" s="27">
        <v>208</v>
      </c>
      <c r="E64" s="28">
        <v>95.5</v>
      </c>
      <c r="F64" s="28">
        <v>96</v>
      </c>
      <c r="G64" s="28">
        <v>95.9</v>
      </c>
      <c r="H64" s="29">
        <v>0.86</v>
      </c>
      <c r="I64" s="30">
        <v>0.88300000000000001</v>
      </c>
      <c r="J64" s="31">
        <f t="shared" si="2"/>
        <v>7.2430939226519335</v>
      </c>
    </row>
    <row r="65" spans="1:12" ht="12.5" customHeight="1" x14ac:dyDescent="0.15">
      <c r="A65" s="25">
        <v>132</v>
      </c>
      <c r="B65" s="26">
        <f t="shared" si="3"/>
        <v>128.10869565217391</v>
      </c>
      <c r="C65" s="26">
        <f t="shared" si="3"/>
        <v>881.72463768115938</v>
      </c>
      <c r="D65" s="27">
        <v>187</v>
      </c>
      <c r="E65" s="28">
        <v>96.2</v>
      </c>
      <c r="F65" s="28">
        <v>96.4</v>
      </c>
      <c r="G65" s="28">
        <v>96.1</v>
      </c>
      <c r="H65" s="29">
        <v>0.89</v>
      </c>
      <c r="I65" s="30">
        <v>0.89800000000000002</v>
      </c>
      <c r="J65" s="31">
        <f t="shared" si="2"/>
        <v>6.882629107981221</v>
      </c>
    </row>
    <row r="66" spans="1:12" ht="12.5" customHeight="1" x14ac:dyDescent="0.15">
      <c r="A66" s="25">
        <v>150</v>
      </c>
      <c r="B66" s="26">
        <f t="shared" si="3"/>
        <v>144.34782608695653</v>
      </c>
      <c r="C66" s="26">
        <f t="shared" si="3"/>
        <v>1035.695652173913</v>
      </c>
      <c r="D66" s="27">
        <v>195</v>
      </c>
      <c r="E66" s="28">
        <v>95.7</v>
      </c>
      <c r="F66" s="28">
        <v>96.1</v>
      </c>
      <c r="G66" s="28">
        <v>96</v>
      </c>
      <c r="H66" s="29">
        <v>0.89300000000000002</v>
      </c>
      <c r="I66" s="30">
        <v>0.90500000000000003</v>
      </c>
      <c r="J66" s="31">
        <f t="shared" si="2"/>
        <v>7.1749999999999989</v>
      </c>
    </row>
    <row r="67" spans="1:12" ht="12.5" customHeight="1" x14ac:dyDescent="0.15">
      <c r="A67" s="25">
        <v>185</v>
      </c>
      <c r="B67" s="26">
        <f t="shared" si="3"/>
        <v>174.42028985507247</v>
      </c>
      <c r="C67" s="26">
        <f t="shared" si="3"/>
        <v>1098.2463768115942</v>
      </c>
      <c r="D67" s="27">
        <v>141</v>
      </c>
      <c r="E67" s="28">
        <v>96.3</v>
      </c>
      <c r="F67" s="28">
        <v>96.6</v>
      </c>
      <c r="G67" s="28">
        <v>96.4</v>
      </c>
      <c r="H67" s="29">
        <v>0.91600000000000004</v>
      </c>
      <c r="I67" s="30">
        <v>0.92300000000000004</v>
      </c>
      <c r="J67" s="31">
        <f t="shared" si="2"/>
        <v>6.296551724137931</v>
      </c>
    </row>
    <row r="68" spans="1:12" ht="12.5" customHeight="1" x14ac:dyDescent="0.15">
      <c r="A68" s="25">
        <v>220</v>
      </c>
      <c r="B68" s="26">
        <f t="shared" si="3"/>
        <v>206.89855072463769</v>
      </c>
      <c r="C68" s="26">
        <f t="shared" si="3"/>
        <v>1339.427536231884</v>
      </c>
      <c r="D68" s="27">
        <v>118</v>
      </c>
      <c r="E68" s="28">
        <v>95.4</v>
      </c>
      <c r="F68" s="28">
        <v>96</v>
      </c>
      <c r="G68" s="28">
        <v>96</v>
      </c>
      <c r="H68" s="29">
        <v>0.91</v>
      </c>
      <c r="I68" s="30">
        <v>0.92500000000000004</v>
      </c>
      <c r="J68" s="31">
        <f t="shared" si="2"/>
        <v>6.4738372093023253</v>
      </c>
    </row>
    <row r="69" spans="1:12" ht="12.5" customHeight="1" x14ac:dyDescent="0.15">
      <c r="A69" s="25">
        <v>250</v>
      </c>
      <c r="B69" s="26">
        <f t="shared" si="3"/>
        <v>233.96376811594203</v>
      </c>
      <c r="C69" s="26">
        <f t="shared" si="3"/>
        <v>1571.5869565217392</v>
      </c>
      <c r="D69" s="27">
        <v>119</v>
      </c>
      <c r="E69" s="28">
        <v>95.5</v>
      </c>
      <c r="F69" s="28">
        <v>96.1</v>
      </c>
      <c r="G69" s="28">
        <v>96</v>
      </c>
      <c r="H69" s="29">
        <v>0.91600000000000004</v>
      </c>
      <c r="I69" s="30">
        <v>0.92600000000000005</v>
      </c>
      <c r="J69" s="31">
        <f t="shared" si="2"/>
        <v>6.7172236503856046</v>
      </c>
    </row>
    <row r="70" spans="1:12" ht="12.5" customHeight="1" x14ac:dyDescent="0.15">
      <c r="A70" s="25">
        <v>280</v>
      </c>
      <c r="B70" s="26">
        <f t="shared" si="3"/>
        <v>273.65942028985506</v>
      </c>
      <c r="C70" s="26">
        <f t="shared" si="3"/>
        <v>1909.6014492753623</v>
      </c>
      <c r="D70" s="27">
        <v>110</v>
      </c>
      <c r="E70" s="28">
        <v>94.8</v>
      </c>
      <c r="F70" s="28">
        <v>96</v>
      </c>
      <c r="G70" s="28">
        <v>96.6</v>
      </c>
      <c r="H70" s="29">
        <v>0.87</v>
      </c>
      <c r="I70" s="30">
        <v>0.88500000000000001</v>
      </c>
      <c r="J70" s="31">
        <f t="shared" si="2"/>
        <v>6.9780219780219781</v>
      </c>
    </row>
    <row r="71" spans="1:12" ht="12.5" customHeight="1" x14ac:dyDescent="0.15">
      <c r="A71" s="25">
        <v>315</v>
      </c>
      <c r="B71" s="26">
        <f t="shared" si="3"/>
        <v>301.32608695652175</v>
      </c>
      <c r="C71" s="26">
        <f t="shared" si="3"/>
        <v>2028.0869565217392</v>
      </c>
      <c r="D71" s="27">
        <v>194</v>
      </c>
      <c r="E71" s="28">
        <v>96.4</v>
      </c>
      <c r="F71" s="28">
        <v>96.6</v>
      </c>
      <c r="G71" s="28">
        <v>96.6</v>
      </c>
      <c r="H71" s="29">
        <v>0.90600000000000003</v>
      </c>
      <c r="I71" s="30">
        <v>0.92</v>
      </c>
      <c r="J71" s="31">
        <f t="shared" si="2"/>
        <v>6.7305389221556888</v>
      </c>
    </row>
    <row r="72" spans="1:12" ht="12.5" customHeight="1" x14ac:dyDescent="0.15">
      <c r="A72" s="25">
        <v>355</v>
      </c>
      <c r="B72" s="26">
        <f t="shared" si="3"/>
        <v>347.036231884058</v>
      </c>
      <c r="C72" s="26">
        <f t="shared" si="3"/>
        <v>2429.253623188406</v>
      </c>
      <c r="D72" s="33">
        <v>110</v>
      </c>
      <c r="E72" s="28">
        <v>95.1</v>
      </c>
      <c r="F72" s="28">
        <v>96.3</v>
      </c>
      <c r="G72" s="28">
        <v>96.6</v>
      </c>
      <c r="H72" s="29">
        <v>0.87</v>
      </c>
      <c r="I72" s="30">
        <v>0.88500000000000001</v>
      </c>
      <c r="J72" s="31">
        <f t="shared" si="2"/>
        <v>7</v>
      </c>
      <c r="L72" s="46"/>
    </row>
    <row r="73" spans="1:12" ht="12.5" customHeight="1" x14ac:dyDescent="0.15">
      <c r="A73" s="25">
        <v>400</v>
      </c>
      <c r="B73" s="26">
        <f t="shared" si="3"/>
        <v>390.34057971014494</v>
      </c>
      <c r="C73" s="26">
        <f t="shared" si="3"/>
        <v>2732.3840579710145</v>
      </c>
      <c r="D73" s="33">
        <v>110</v>
      </c>
      <c r="E73" s="28">
        <v>95.1</v>
      </c>
      <c r="F73" s="28">
        <v>96.3</v>
      </c>
      <c r="G73" s="28">
        <v>96.8</v>
      </c>
      <c r="H73" s="29">
        <v>0.87</v>
      </c>
      <c r="I73" s="30">
        <v>0.88500000000000001</v>
      </c>
      <c r="J73" s="31">
        <f t="shared" si="2"/>
        <v>7</v>
      </c>
      <c r="L73" s="46"/>
    </row>
    <row r="74" spans="1:12" ht="12.5" customHeight="1" x14ac:dyDescent="0.15">
      <c r="A74" s="25">
        <v>450</v>
      </c>
      <c r="B74" s="26">
        <f t="shared" si="3"/>
        <v>439.05797101449275</v>
      </c>
      <c r="C74" s="26">
        <f t="shared" si="3"/>
        <v>3073.4057971014495</v>
      </c>
      <c r="D74" s="33">
        <v>110</v>
      </c>
      <c r="E74" s="28">
        <v>95.1</v>
      </c>
      <c r="F74" s="28">
        <v>96.3</v>
      </c>
      <c r="G74" s="28">
        <v>96.8</v>
      </c>
      <c r="H74" s="29">
        <v>0.87</v>
      </c>
      <c r="I74" s="30">
        <v>0.88500000000000001</v>
      </c>
      <c r="J74" s="31">
        <f t="shared" si="2"/>
        <v>7.0000000000000009</v>
      </c>
      <c r="L74" s="46"/>
    </row>
    <row r="75" spans="1:12" ht="12.5" customHeight="1" x14ac:dyDescent="0.15">
      <c r="A75" s="25">
        <v>500</v>
      </c>
      <c r="B75" s="26">
        <f>415/690*B36</f>
        <v>484.768115942029</v>
      </c>
      <c r="C75" s="26">
        <f>415/690*C36</f>
        <v>3393.376811594203</v>
      </c>
      <c r="D75" s="33">
        <v>100</v>
      </c>
      <c r="E75" s="28">
        <v>95.1</v>
      </c>
      <c r="F75" s="28">
        <v>96.3</v>
      </c>
      <c r="G75" s="28">
        <v>96.9</v>
      </c>
      <c r="H75" s="29">
        <v>0.875</v>
      </c>
      <c r="I75" s="30">
        <v>0.89</v>
      </c>
      <c r="J75" s="31">
        <f t="shared" si="2"/>
        <v>7</v>
      </c>
      <c r="L75" s="46"/>
    </row>
    <row r="76" spans="1:12" ht="12.5" customHeight="1" thickBot="1" x14ac:dyDescent="0.2">
      <c r="A76" s="34">
        <v>600</v>
      </c>
      <c r="B76" s="35">
        <v>581.6</v>
      </c>
      <c r="C76" s="35">
        <v>4071.21</v>
      </c>
      <c r="D76" s="36">
        <v>100</v>
      </c>
      <c r="E76" s="37">
        <v>95.1</v>
      </c>
      <c r="F76" s="37">
        <v>96.3</v>
      </c>
      <c r="G76" s="37">
        <v>96.9</v>
      </c>
      <c r="H76" s="38">
        <v>0.875</v>
      </c>
      <c r="I76" s="39">
        <v>0.89</v>
      </c>
      <c r="J76" s="40">
        <f>C76/B76</f>
        <v>7.0000171939477305</v>
      </c>
      <c r="L76" s="46"/>
    </row>
    <row r="77" spans="1:12" ht="12.5" customHeight="1" thickBot="1" x14ac:dyDescent="0.2">
      <c r="A77" s="34">
        <v>601</v>
      </c>
      <c r="B77" s="35" t="s">
        <v>11</v>
      </c>
      <c r="C77" s="35" t="s">
        <v>11</v>
      </c>
      <c r="D77" s="35" t="s">
        <v>11</v>
      </c>
      <c r="E77" s="35" t="s">
        <v>11</v>
      </c>
      <c r="F77" s="35" t="s">
        <v>11</v>
      </c>
      <c r="G77" s="35" t="s">
        <v>11</v>
      </c>
      <c r="H77" s="35" t="s">
        <v>11</v>
      </c>
      <c r="I77" s="35" t="s">
        <v>11</v>
      </c>
      <c r="J77" s="35" t="s">
        <v>11</v>
      </c>
      <c r="L77" s="46"/>
    </row>
    <row r="78" spans="1:12" ht="12.5" customHeight="1" x14ac:dyDescent="0.15">
      <c r="A78" s="41"/>
      <c r="B78" s="42"/>
      <c r="C78" s="42"/>
      <c r="D78" s="42"/>
      <c r="E78" s="42"/>
      <c r="F78" s="42"/>
      <c r="G78" s="42"/>
      <c r="H78" s="42"/>
      <c r="I78" s="42"/>
      <c r="J78" s="43"/>
    </row>
    <row r="79" spans="1:12" ht="18" customHeight="1" thickBot="1" x14ac:dyDescent="0.2">
      <c r="A79" s="1" t="s">
        <v>13</v>
      </c>
      <c r="B79" s="2"/>
      <c r="C79" s="2"/>
      <c r="D79" s="2"/>
      <c r="E79" s="2"/>
      <c r="F79" s="2"/>
      <c r="G79" s="2"/>
      <c r="H79" s="2"/>
      <c r="I79" s="2"/>
      <c r="J79" s="47"/>
    </row>
    <row r="80" spans="1:12" ht="17.25" customHeight="1" x14ac:dyDescent="0.15">
      <c r="A80" s="5" t="s">
        <v>1</v>
      </c>
      <c r="B80" s="6" t="s">
        <v>2</v>
      </c>
      <c r="C80" s="6" t="s">
        <v>3</v>
      </c>
      <c r="D80" s="6" t="s">
        <v>4</v>
      </c>
      <c r="E80" s="7" t="s">
        <v>5</v>
      </c>
      <c r="F80" s="8"/>
      <c r="G80" s="9"/>
      <c r="H80" s="10" t="s">
        <v>6</v>
      </c>
      <c r="I80" s="11"/>
      <c r="J80" s="12" t="s">
        <v>7</v>
      </c>
    </row>
    <row r="81" spans="1:13" ht="39.75" customHeight="1" thickBot="1" x14ac:dyDescent="0.2">
      <c r="A81" s="13"/>
      <c r="B81" s="14"/>
      <c r="C81" s="14"/>
      <c r="D81" s="14"/>
      <c r="E81" s="15" t="s">
        <v>8</v>
      </c>
      <c r="F81" s="15" t="s">
        <v>9</v>
      </c>
      <c r="G81" s="15" t="s">
        <v>10</v>
      </c>
      <c r="H81" s="16" t="s">
        <v>9</v>
      </c>
      <c r="I81" s="17" t="s">
        <v>10</v>
      </c>
      <c r="J81" s="18"/>
    </row>
    <row r="82" spans="1:13" ht="12.5" customHeight="1" x14ac:dyDescent="0.15">
      <c r="A82" s="48">
        <v>355</v>
      </c>
      <c r="B82" s="45">
        <v>73</v>
      </c>
      <c r="C82" s="20">
        <v>511</v>
      </c>
      <c r="D82" s="20">
        <v>110</v>
      </c>
      <c r="E82" s="21">
        <v>94</v>
      </c>
      <c r="F82" s="21">
        <v>95.3</v>
      </c>
      <c r="G82" s="21">
        <v>95.6</v>
      </c>
      <c r="H82" s="22">
        <v>0.85499999999999998</v>
      </c>
      <c r="I82" s="23">
        <v>0.89</v>
      </c>
      <c r="J82" s="24">
        <f t="shared" ref="J82:J94" si="4">C82/B82</f>
        <v>7</v>
      </c>
    </row>
    <row r="83" spans="1:13" ht="12.5" customHeight="1" x14ac:dyDescent="0.15">
      <c r="A83" s="49">
        <v>400</v>
      </c>
      <c r="B83" s="26">
        <v>82.2</v>
      </c>
      <c r="C83" s="27">
        <v>575</v>
      </c>
      <c r="D83" s="27">
        <v>110</v>
      </c>
      <c r="E83" s="28">
        <v>94</v>
      </c>
      <c r="F83" s="28">
        <v>95.5</v>
      </c>
      <c r="G83" s="28">
        <v>95.7</v>
      </c>
      <c r="H83" s="29">
        <v>0.86</v>
      </c>
      <c r="I83" s="30">
        <v>0.89</v>
      </c>
      <c r="J83" s="31">
        <f t="shared" si="4"/>
        <v>6.995133819951338</v>
      </c>
    </row>
    <row r="84" spans="1:13" ht="12.5" customHeight="1" x14ac:dyDescent="0.15">
      <c r="A84" s="49">
        <v>450</v>
      </c>
      <c r="B84" s="26">
        <v>92.1</v>
      </c>
      <c r="C84" s="27">
        <v>644</v>
      </c>
      <c r="D84" s="27">
        <v>110</v>
      </c>
      <c r="E84" s="28">
        <v>94</v>
      </c>
      <c r="F84" s="28">
        <v>95.5</v>
      </c>
      <c r="G84" s="28">
        <v>95.7</v>
      </c>
      <c r="H84" s="29">
        <v>0.86</v>
      </c>
      <c r="I84" s="30">
        <v>0.89</v>
      </c>
      <c r="J84" s="31">
        <f t="shared" si="4"/>
        <v>6.9923995656894684</v>
      </c>
    </row>
    <row r="85" spans="1:13" ht="12.5" customHeight="1" x14ac:dyDescent="0.15">
      <c r="A85" s="49">
        <v>500</v>
      </c>
      <c r="B85" s="26">
        <v>102</v>
      </c>
      <c r="C85" s="27">
        <v>711</v>
      </c>
      <c r="D85" s="27">
        <v>110</v>
      </c>
      <c r="E85" s="28">
        <v>93.5</v>
      </c>
      <c r="F85" s="28">
        <v>95.7</v>
      </c>
      <c r="G85" s="28">
        <v>96</v>
      </c>
      <c r="H85" s="29">
        <v>0.87</v>
      </c>
      <c r="I85" s="30">
        <v>0.89500000000000002</v>
      </c>
      <c r="J85" s="31">
        <f t="shared" si="4"/>
        <v>6.9705882352941178</v>
      </c>
    </row>
    <row r="86" spans="1:13" ht="12.5" customHeight="1" thickBot="1" x14ac:dyDescent="0.2">
      <c r="A86" s="50">
        <v>600</v>
      </c>
      <c r="B86" s="35">
        <v>121</v>
      </c>
      <c r="C86" s="51">
        <v>847</v>
      </c>
      <c r="D86" s="51">
        <v>110</v>
      </c>
      <c r="E86" s="37">
        <v>94.8</v>
      </c>
      <c r="F86" s="37">
        <v>96.1</v>
      </c>
      <c r="G86" s="37">
        <v>96.4</v>
      </c>
      <c r="H86" s="38">
        <v>0.87</v>
      </c>
      <c r="I86" s="39">
        <v>0.89500000000000002</v>
      </c>
      <c r="J86" s="40">
        <f t="shared" si="4"/>
        <v>7</v>
      </c>
    </row>
    <row r="87" spans="1:13" ht="12.5" customHeight="1" x14ac:dyDescent="0.15">
      <c r="A87" s="48">
        <v>710</v>
      </c>
      <c r="B87" s="52">
        <v>145</v>
      </c>
      <c r="C87" s="53">
        <f>B87*7</f>
        <v>1015</v>
      </c>
      <c r="D87" s="54">
        <v>90</v>
      </c>
      <c r="E87" s="55">
        <v>94.4</v>
      </c>
      <c r="F87" s="55">
        <v>95.4</v>
      </c>
      <c r="G87" s="55">
        <v>96.4</v>
      </c>
      <c r="H87" s="56">
        <v>0.87</v>
      </c>
      <c r="I87" s="57">
        <v>0.88500000000000001</v>
      </c>
      <c r="J87" s="31">
        <f t="shared" si="4"/>
        <v>7</v>
      </c>
    </row>
    <row r="88" spans="1:13" ht="12.5" customHeight="1" x14ac:dyDescent="0.15">
      <c r="A88" s="49">
        <v>850</v>
      </c>
      <c r="B88" s="58">
        <v>175</v>
      </c>
      <c r="C88" s="53">
        <f>B88*7</f>
        <v>1225</v>
      </c>
      <c r="D88" s="59">
        <v>85</v>
      </c>
      <c r="E88" s="60">
        <v>94</v>
      </c>
      <c r="F88" s="60">
        <v>95.4</v>
      </c>
      <c r="G88" s="60">
        <v>96.4</v>
      </c>
      <c r="H88" s="56">
        <v>0.87</v>
      </c>
      <c r="I88" s="57">
        <v>0.88500000000000001</v>
      </c>
      <c r="J88" s="31">
        <f t="shared" si="4"/>
        <v>7</v>
      </c>
    </row>
    <row r="89" spans="1:13" ht="12.5" customHeight="1" x14ac:dyDescent="0.15">
      <c r="A89" s="49">
        <v>1000</v>
      </c>
      <c r="B89" s="58">
        <v>205</v>
      </c>
      <c r="C89" s="53">
        <f>B89*7</f>
        <v>1435</v>
      </c>
      <c r="D89" s="59">
        <v>80</v>
      </c>
      <c r="E89" s="60">
        <v>93.5</v>
      </c>
      <c r="F89" s="60">
        <v>95.5</v>
      </c>
      <c r="G89" s="60">
        <v>96.5</v>
      </c>
      <c r="H89" s="56">
        <v>0.87</v>
      </c>
      <c r="I89" s="57">
        <v>0.88500000000000001</v>
      </c>
      <c r="J89" s="31">
        <f t="shared" si="4"/>
        <v>7</v>
      </c>
    </row>
    <row r="90" spans="1:13" ht="12.5" customHeight="1" x14ac:dyDescent="0.15">
      <c r="A90" s="49">
        <v>1250</v>
      </c>
      <c r="B90" s="58">
        <v>260</v>
      </c>
      <c r="C90" s="53">
        <f>B90*7</f>
        <v>1820</v>
      </c>
      <c r="D90" s="59">
        <v>83</v>
      </c>
      <c r="E90" s="60">
        <v>93.5</v>
      </c>
      <c r="F90" s="60">
        <v>95.5</v>
      </c>
      <c r="G90" s="60">
        <v>96.5</v>
      </c>
      <c r="H90" s="56">
        <v>0.87</v>
      </c>
      <c r="I90" s="57">
        <v>0.88500000000000001</v>
      </c>
      <c r="J90" s="31">
        <f>C90/B90</f>
        <v>7</v>
      </c>
    </row>
    <row r="91" spans="1:13" ht="12.5" customHeight="1" x14ac:dyDescent="0.15">
      <c r="A91" s="49">
        <v>1400</v>
      </c>
      <c r="B91" s="26">
        <v>295</v>
      </c>
      <c r="C91" s="61">
        <v>2040</v>
      </c>
      <c r="D91" s="27">
        <v>85</v>
      </c>
      <c r="E91" s="62">
        <v>92.6</v>
      </c>
      <c r="F91" s="62">
        <v>94.6</v>
      </c>
      <c r="G91" s="62">
        <v>96.2</v>
      </c>
      <c r="H91" s="29">
        <v>0.84499999999999997</v>
      </c>
      <c r="I91" s="30">
        <v>0.86499999999999999</v>
      </c>
      <c r="J91" s="31">
        <f t="shared" si="4"/>
        <v>6.9152542372881358</v>
      </c>
      <c r="M91" s="63"/>
    </row>
    <row r="92" spans="1:13" ht="12.5" customHeight="1" x14ac:dyDescent="0.15">
      <c r="A92" s="64">
        <v>1500</v>
      </c>
      <c r="B92" s="58">
        <v>317</v>
      </c>
      <c r="C92" s="53">
        <f>B92*7</f>
        <v>2219</v>
      </c>
      <c r="D92" s="59">
        <v>82</v>
      </c>
      <c r="E92" s="60">
        <v>93.5</v>
      </c>
      <c r="F92" s="60">
        <v>95.7</v>
      </c>
      <c r="G92" s="60">
        <v>96.2</v>
      </c>
      <c r="H92" s="56">
        <v>0.84</v>
      </c>
      <c r="I92" s="57">
        <v>0.86</v>
      </c>
      <c r="J92" s="31">
        <f t="shared" si="4"/>
        <v>7</v>
      </c>
    </row>
    <row r="93" spans="1:13" ht="12.5" customHeight="1" x14ac:dyDescent="0.15">
      <c r="A93" s="64">
        <v>2000</v>
      </c>
      <c r="B93" s="58">
        <v>428</v>
      </c>
      <c r="C93" s="53">
        <f>B93*7</f>
        <v>2996</v>
      </c>
      <c r="D93" s="59">
        <v>78</v>
      </c>
      <c r="E93" s="60">
        <v>93.5</v>
      </c>
      <c r="F93" s="60">
        <v>95.7</v>
      </c>
      <c r="G93" s="60">
        <v>96.2</v>
      </c>
      <c r="H93" s="56">
        <v>0.83</v>
      </c>
      <c r="I93" s="57">
        <v>0.85</v>
      </c>
      <c r="J93" s="31">
        <f t="shared" si="4"/>
        <v>7</v>
      </c>
    </row>
    <row r="94" spans="1:13" ht="12.5" customHeight="1" x14ac:dyDescent="0.15">
      <c r="A94" s="64">
        <v>2300</v>
      </c>
      <c r="B94" s="58">
        <v>500</v>
      </c>
      <c r="C94" s="53">
        <f>B94*7</f>
        <v>3500</v>
      </c>
      <c r="D94" s="59">
        <v>75</v>
      </c>
      <c r="E94" s="60">
        <v>93.5</v>
      </c>
      <c r="F94" s="60">
        <v>95.7</v>
      </c>
      <c r="G94" s="60">
        <v>96.1</v>
      </c>
      <c r="H94" s="56">
        <v>0.82</v>
      </c>
      <c r="I94" s="57">
        <v>0.84</v>
      </c>
      <c r="J94" s="31">
        <f t="shared" si="4"/>
        <v>7</v>
      </c>
    </row>
    <row r="95" spans="1:13" ht="12.5" customHeight="1" thickBot="1" x14ac:dyDescent="0.2">
      <c r="A95" s="64">
        <v>2301</v>
      </c>
      <c r="B95" s="35" t="s">
        <v>11</v>
      </c>
      <c r="C95" s="35" t="s">
        <v>11</v>
      </c>
      <c r="D95" s="35" t="s">
        <v>11</v>
      </c>
      <c r="E95" s="35" t="s">
        <v>11</v>
      </c>
      <c r="F95" s="35" t="s">
        <v>11</v>
      </c>
      <c r="G95" s="35" t="s">
        <v>11</v>
      </c>
      <c r="H95" s="35" t="s">
        <v>11</v>
      </c>
      <c r="I95" s="35" t="s">
        <v>11</v>
      </c>
      <c r="J95" s="35" t="s">
        <v>11</v>
      </c>
    </row>
    <row r="96" spans="1:13" ht="12.5" customHeight="1" x14ac:dyDescent="0.15">
      <c r="A96" s="65" t="s">
        <v>14</v>
      </c>
      <c r="B96" s="66"/>
      <c r="C96" s="66"/>
      <c r="D96" s="66"/>
      <c r="E96" s="66"/>
      <c r="F96" s="66"/>
      <c r="G96" s="66"/>
      <c r="H96" s="66"/>
      <c r="I96" s="66"/>
      <c r="J96" s="67"/>
    </row>
    <row r="97" spans="1:10" ht="12.5" customHeight="1" thickBot="1" x14ac:dyDescent="0.2">
      <c r="A97" s="1" t="s">
        <v>15</v>
      </c>
      <c r="B97" s="2"/>
      <c r="C97" s="2"/>
      <c r="D97" s="2"/>
      <c r="E97" s="2"/>
      <c r="F97" s="2"/>
      <c r="G97" s="2"/>
      <c r="H97" s="2"/>
      <c r="I97" s="2"/>
      <c r="J97" s="47"/>
    </row>
    <row r="98" spans="1:10" ht="18.75" customHeight="1" x14ac:dyDescent="0.15">
      <c r="A98" s="5" t="s">
        <v>1</v>
      </c>
      <c r="B98" s="6" t="s">
        <v>2</v>
      </c>
      <c r="C98" s="6" t="s">
        <v>3</v>
      </c>
      <c r="D98" s="6" t="s">
        <v>4</v>
      </c>
      <c r="E98" s="7" t="s">
        <v>5</v>
      </c>
      <c r="F98" s="8"/>
      <c r="G98" s="9"/>
      <c r="H98" s="10" t="s">
        <v>6</v>
      </c>
      <c r="I98" s="11"/>
      <c r="J98" s="12" t="s">
        <v>7</v>
      </c>
    </row>
    <row r="99" spans="1:10" ht="32.25" customHeight="1" thickBot="1" x14ac:dyDescent="0.2">
      <c r="A99" s="13"/>
      <c r="B99" s="14"/>
      <c r="C99" s="14"/>
      <c r="D99" s="14"/>
      <c r="E99" s="15" t="s">
        <v>8</v>
      </c>
      <c r="F99" s="15" t="s">
        <v>9</v>
      </c>
      <c r="G99" s="15" t="s">
        <v>10</v>
      </c>
      <c r="H99" s="16" t="s">
        <v>9</v>
      </c>
      <c r="I99" s="17" t="s">
        <v>10</v>
      </c>
      <c r="J99" s="18"/>
    </row>
    <row r="100" spans="1:10" ht="12.5" customHeight="1" x14ac:dyDescent="0.15">
      <c r="A100" s="48">
        <v>355</v>
      </c>
      <c r="B100" s="45">
        <f t="shared" ref="B100:C107" si="5">B82/2</f>
        <v>36.5</v>
      </c>
      <c r="C100" s="68">
        <f t="shared" si="5"/>
        <v>255.5</v>
      </c>
      <c r="D100" s="20">
        <f t="shared" ref="D100:I112" si="6">D82</f>
        <v>110</v>
      </c>
      <c r="E100" s="20">
        <f t="shared" si="6"/>
        <v>94</v>
      </c>
      <c r="F100" s="20">
        <f t="shared" si="6"/>
        <v>95.3</v>
      </c>
      <c r="G100" s="20">
        <f t="shared" si="6"/>
        <v>95.6</v>
      </c>
      <c r="H100" s="20">
        <f t="shared" si="6"/>
        <v>0.85499999999999998</v>
      </c>
      <c r="I100" s="20">
        <f t="shared" si="6"/>
        <v>0.89</v>
      </c>
      <c r="J100" s="24">
        <f t="shared" ref="J100:J113" si="7">C100/B100</f>
        <v>7</v>
      </c>
    </row>
    <row r="101" spans="1:10" ht="12.5" customHeight="1" x14ac:dyDescent="0.15">
      <c r="A101" s="49">
        <v>400</v>
      </c>
      <c r="B101" s="26">
        <f t="shared" si="5"/>
        <v>41.1</v>
      </c>
      <c r="C101" s="61">
        <f t="shared" si="5"/>
        <v>287.5</v>
      </c>
      <c r="D101" s="27">
        <f t="shared" si="6"/>
        <v>110</v>
      </c>
      <c r="E101" s="27">
        <f t="shared" si="6"/>
        <v>94</v>
      </c>
      <c r="F101" s="27">
        <f t="shared" si="6"/>
        <v>95.5</v>
      </c>
      <c r="G101" s="27">
        <f t="shared" si="6"/>
        <v>95.7</v>
      </c>
      <c r="H101" s="27">
        <f t="shared" si="6"/>
        <v>0.86</v>
      </c>
      <c r="I101" s="27">
        <f t="shared" si="6"/>
        <v>0.89</v>
      </c>
      <c r="J101" s="31">
        <f t="shared" si="7"/>
        <v>6.995133819951338</v>
      </c>
    </row>
    <row r="102" spans="1:10" ht="12.5" customHeight="1" x14ac:dyDescent="0.15">
      <c r="A102" s="49">
        <v>450</v>
      </c>
      <c r="B102" s="26">
        <f t="shared" si="5"/>
        <v>46.05</v>
      </c>
      <c r="C102" s="61">
        <f t="shared" si="5"/>
        <v>322</v>
      </c>
      <c r="D102" s="27">
        <f t="shared" si="6"/>
        <v>110</v>
      </c>
      <c r="E102" s="27">
        <f t="shared" si="6"/>
        <v>94</v>
      </c>
      <c r="F102" s="27">
        <f t="shared" si="6"/>
        <v>95.5</v>
      </c>
      <c r="G102" s="27">
        <f t="shared" si="6"/>
        <v>95.7</v>
      </c>
      <c r="H102" s="27">
        <f t="shared" si="6"/>
        <v>0.86</v>
      </c>
      <c r="I102" s="27">
        <f t="shared" si="6"/>
        <v>0.89</v>
      </c>
      <c r="J102" s="31">
        <f t="shared" si="7"/>
        <v>6.9923995656894684</v>
      </c>
    </row>
    <row r="103" spans="1:10" ht="12.5" customHeight="1" x14ac:dyDescent="0.15">
      <c r="A103" s="49">
        <v>500</v>
      </c>
      <c r="B103" s="26">
        <f t="shared" si="5"/>
        <v>51</v>
      </c>
      <c r="C103" s="61">
        <f t="shared" si="5"/>
        <v>355.5</v>
      </c>
      <c r="D103" s="27">
        <f t="shared" si="6"/>
        <v>110</v>
      </c>
      <c r="E103" s="27">
        <f t="shared" si="6"/>
        <v>93.5</v>
      </c>
      <c r="F103" s="27">
        <f t="shared" si="6"/>
        <v>95.7</v>
      </c>
      <c r="G103" s="27">
        <f t="shared" si="6"/>
        <v>96</v>
      </c>
      <c r="H103" s="27">
        <f t="shared" si="6"/>
        <v>0.87</v>
      </c>
      <c r="I103" s="27">
        <f t="shared" si="6"/>
        <v>0.89500000000000002</v>
      </c>
      <c r="J103" s="31">
        <f t="shared" si="7"/>
        <v>6.9705882352941178</v>
      </c>
    </row>
    <row r="104" spans="1:10" ht="12.5" customHeight="1" x14ac:dyDescent="0.15">
      <c r="A104" s="49">
        <v>600</v>
      </c>
      <c r="B104" s="26">
        <f t="shared" si="5"/>
        <v>60.5</v>
      </c>
      <c r="C104" s="61">
        <f t="shared" si="5"/>
        <v>423.5</v>
      </c>
      <c r="D104" s="27">
        <f t="shared" si="6"/>
        <v>110</v>
      </c>
      <c r="E104" s="27">
        <f t="shared" si="6"/>
        <v>94.8</v>
      </c>
      <c r="F104" s="27">
        <f t="shared" si="6"/>
        <v>96.1</v>
      </c>
      <c r="G104" s="27">
        <f t="shared" si="6"/>
        <v>96.4</v>
      </c>
      <c r="H104" s="27">
        <f t="shared" si="6"/>
        <v>0.87</v>
      </c>
      <c r="I104" s="27">
        <f t="shared" si="6"/>
        <v>0.89500000000000002</v>
      </c>
      <c r="J104" s="31">
        <f t="shared" si="7"/>
        <v>7</v>
      </c>
    </row>
    <row r="105" spans="1:10" ht="12.5" customHeight="1" x14ac:dyDescent="0.15">
      <c r="A105" s="49">
        <v>710</v>
      </c>
      <c r="B105" s="26">
        <f t="shared" si="5"/>
        <v>72.5</v>
      </c>
      <c r="C105" s="61">
        <f t="shared" si="5"/>
        <v>507.5</v>
      </c>
      <c r="D105" s="27">
        <f t="shared" si="6"/>
        <v>90</v>
      </c>
      <c r="E105" s="27">
        <f t="shared" si="6"/>
        <v>94.4</v>
      </c>
      <c r="F105" s="27">
        <f t="shared" si="6"/>
        <v>95.4</v>
      </c>
      <c r="G105" s="27">
        <f t="shared" si="6"/>
        <v>96.4</v>
      </c>
      <c r="H105" s="27">
        <f t="shared" si="6"/>
        <v>0.87</v>
      </c>
      <c r="I105" s="27">
        <f t="shared" si="6"/>
        <v>0.88500000000000001</v>
      </c>
      <c r="J105" s="31">
        <f>C105/B105</f>
        <v>7</v>
      </c>
    </row>
    <row r="106" spans="1:10" ht="12.5" customHeight="1" x14ac:dyDescent="0.15">
      <c r="A106" s="49">
        <v>850</v>
      </c>
      <c r="B106" s="26">
        <f t="shared" si="5"/>
        <v>87.5</v>
      </c>
      <c r="C106" s="61">
        <f t="shared" si="5"/>
        <v>612.5</v>
      </c>
      <c r="D106" s="27">
        <f t="shared" si="6"/>
        <v>85</v>
      </c>
      <c r="E106" s="27">
        <f t="shared" si="6"/>
        <v>94</v>
      </c>
      <c r="F106" s="27">
        <f t="shared" si="6"/>
        <v>95.4</v>
      </c>
      <c r="G106" s="27">
        <f t="shared" si="6"/>
        <v>96.4</v>
      </c>
      <c r="H106" s="27">
        <f t="shared" si="6"/>
        <v>0.87</v>
      </c>
      <c r="I106" s="27">
        <f t="shared" si="6"/>
        <v>0.88500000000000001</v>
      </c>
      <c r="J106" s="31">
        <f>C106/B106</f>
        <v>7</v>
      </c>
    </row>
    <row r="107" spans="1:10" ht="12.5" customHeight="1" x14ac:dyDescent="0.15">
      <c r="A107" s="64">
        <v>1000</v>
      </c>
      <c r="B107" s="26">
        <f t="shared" si="5"/>
        <v>102.5</v>
      </c>
      <c r="C107" s="61">
        <f t="shared" si="5"/>
        <v>717.5</v>
      </c>
      <c r="D107" s="27">
        <f t="shared" si="6"/>
        <v>80</v>
      </c>
      <c r="E107" s="27">
        <f t="shared" si="6"/>
        <v>93.5</v>
      </c>
      <c r="F107" s="27">
        <f t="shared" si="6"/>
        <v>95.5</v>
      </c>
      <c r="G107" s="27">
        <f t="shared" si="6"/>
        <v>96.5</v>
      </c>
      <c r="H107" s="27">
        <f t="shared" si="6"/>
        <v>0.87</v>
      </c>
      <c r="I107" s="27">
        <f t="shared" si="6"/>
        <v>0.88500000000000001</v>
      </c>
      <c r="J107" s="31">
        <f>C107/B107</f>
        <v>7</v>
      </c>
    </row>
    <row r="108" spans="1:10" ht="12.5" customHeight="1" x14ac:dyDescent="0.15">
      <c r="A108" s="64">
        <v>1250</v>
      </c>
      <c r="B108" s="26">
        <f>B90/2</f>
        <v>130</v>
      </c>
      <c r="C108" s="61">
        <f>C90/2</f>
        <v>910</v>
      </c>
      <c r="D108" s="27">
        <f t="shared" si="6"/>
        <v>83</v>
      </c>
      <c r="E108" s="27">
        <f t="shared" si="6"/>
        <v>93.5</v>
      </c>
      <c r="F108" s="27">
        <f t="shared" si="6"/>
        <v>95.5</v>
      </c>
      <c r="G108" s="27">
        <f t="shared" si="6"/>
        <v>96.5</v>
      </c>
      <c r="H108" s="27">
        <f t="shared" si="6"/>
        <v>0.87</v>
      </c>
      <c r="I108" s="27">
        <f t="shared" si="6"/>
        <v>0.88500000000000001</v>
      </c>
      <c r="J108" s="31">
        <f>C108/B108</f>
        <v>7</v>
      </c>
    </row>
    <row r="109" spans="1:10" ht="12.5" customHeight="1" x14ac:dyDescent="0.15">
      <c r="A109" s="64">
        <v>1400</v>
      </c>
      <c r="B109" s="26">
        <f>B91/2</f>
        <v>147.5</v>
      </c>
      <c r="C109" s="61">
        <f>C91/2</f>
        <v>1020</v>
      </c>
      <c r="D109" s="27">
        <f t="shared" si="6"/>
        <v>85</v>
      </c>
      <c r="E109" s="27">
        <f t="shared" si="6"/>
        <v>92.6</v>
      </c>
      <c r="F109" s="27">
        <f t="shared" si="6"/>
        <v>94.6</v>
      </c>
      <c r="G109" s="27">
        <f t="shared" si="6"/>
        <v>96.2</v>
      </c>
      <c r="H109" s="27">
        <f t="shared" si="6"/>
        <v>0.84499999999999997</v>
      </c>
      <c r="I109" s="27">
        <f t="shared" si="6"/>
        <v>0.86499999999999999</v>
      </c>
      <c r="J109" s="31">
        <f>C109/B109</f>
        <v>6.9152542372881358</v>
      </c>
    </row>
    <row r="110" spans="1:10" ht="12.5" customHeight="1" x14ac:dyDescent="0.15">
      <c r="A110" s="64">
        <v>1500</v>
      </c>
      <c r="B110" s="26">
        <f t="shared" ref="B110:C112" si="8">B92/2</f>
        <v>158.5</v>
      </c>
      <c r="C110" s="61">
        <f t="shared" si="8"/>
        <v>1109.5</v>
      </c>
      <c r="D110" s="27">
        <f t="shared" si="6"/>
        <v>82</v>
      </c>
      <c r="E110" s="27">
        <f t="shared" si="6"/>
        <v>93.5</v>
      </c>
      <c r="F110" s="27">
        <f t="shared" si="6"/>
        <v>95.7</v>
      </c>
      <c r="G110" s="27">
        <f t="shared" si="6"/>
        <v>96.2</v>
      </c>
      <c r="H110" s="27">
        <f t="shared" si="6"/>
        <v>0.84</v>
      </c>
      <c r="I110" s="27">
        <f t="shared" si="6"/>
        <v>0.86</v>
      </c>
      <c r="J110" s="31">
        <f t="shared" si="7"/>
        <v>7</v>
      </c>
    </row>
    <row r="111" spans="1:10" ht="12.5" customHeight="1" x14ac:dyDescent="0.15">
      <c r="A111" s="64">
        <v>2000</v>
      </c>
      <c r="B111" s="26">
        <f t="shared" si="8"/>
        <v>214</v>
      </c>
      <c r="C111" s="61">
        <f t="shared" si="8"/>
        <v>1498</v>
      </c>
      <c r="D111" s="27">
        <f t="shared" si="6"/>
        <v>78</v>
      </c>
      <c r="E111" s="27">
        <f t="shared" si="6"/>
        <v>93.5</v>
      </c>
      <c r="F111" s="27">
        <f t="shared" si="6"/>
        <v>95.7</v>
      </c>
      <c r="G111" s="27">
        <f t="shared" si="6"/>
        <v>96.2</v>
      </c>
      <c r="H111" s="27">
        <f t="shared" si="6"/>
        <v>0.83</v>
      </c>
      <c r="I111" s="27">
        <f t="shared" si="6"/>
        <v>0.85</v>
      </c>
      <c r="J111" s="31">
        <f t="shared" si="7"/>
        <v>7</v>
      </c>
    </row>
    <row r="112" spans="1:10" ht="12.5" customHeight="1" x14ac:dyDescent="0.15">
      <c r="A112" s="64">
        <v>2300</v>
      </c>
      <c r="B112" s="26">
        <f t="shared" si="8"/>
        <v>250</v>
      </c>
      <c r="C112" s="61">
        <f t="shared" si="8"/>
        <v>1750</v>
      </c>
      <c r="D112" s="27">
        <f t="shared" si="6"/>
        <v>75</v>
      </c>
      <c r="E112" s="27">
        <f t="shared" si="6"/>
        <v>93.5</v>
      </c>
      <c r="F112" s="27">
        <f t="shared" si="6"/>
        <v>95.7</v>
      </c>
      <c r="G112" s="27">
        <f t="shared" si="6"/>
        <v>96.1</v>
      </c>
      <c r="H112" s="27">
        <f t="shared" si="6"/>
        <v>0.82</v>
      </c>
      <c r="I112" s="27">
        <f t="shared" si="6"/>
        <v>0.84</v>
      </c>
      <c r="J112" s="31">
        <f>C112/B112</f>
        <v>7</v>
      </c>
    </row>
    <row r="113" spans="1:10" ht="12.5" customHeight="1" x14ac:dyDescent="0.15">
      <c r="A113" s="64">
        <v>3100</v>
      </c>
      <c r="B113" s="26">
        <f>(3100/(0.95*0.88)/(SQRT(3)*6.6))</f>
        <v>324.37759795705381</v>
      </c>
      <c r="C113" s="61">
        <f>B113*7</f>
        <v>2270.6431856993768</v>
      </c>
      <c r="D113" s="27">
        <f t="shared" ref="D113:I113" si="9">D94</f>
        <v>75</v>
      </c>
      <c r="E113" s="27">
        <f t="shared" si="9"/>
        <v>93.5</v>
      </c>
      <c r="F113" s="27">
        <f t="shared" si="9"/>
        <v>95.7</v>
      </c>
      <c r="G113" s="27">
        <f t="shared" si="9"/>
        <v>96.1</v>
      </c>
      <c r="H113" s="27">
        <f t="shared" si="9"/>
        <v>0.82</v>
      </c>
      <c r="I113" s="27">
        <f t="shared" si="9"/>
        <v>0.84</v>
      </c>
      <c r="J113" s="31">
        <f t="shared" si="7"/>
        <v>7</v>
      </c>
    </row>
    <row r="114" spans="1:10" ht="12.5" customHeight="1" thickBot="1" x14ac:dyDescent="0.2">
      <c r="A114" s="50">
        <v>3101</v>
      </c>
      <c r="B114" s="35" t="s">
        <v>11</v>
      </c>
      <c r="C114" s="35" t="s">
        <v>11</v>
      </c>
      <c r="D114" s="35" t="s">
        <v>11</v>
      </c>
      <c r="E114" s="35" t="s">
        <v>11</v>
      </c>
      <c r="F114" s="35" t="s">
        <v>11</v>
      </c>
      <c r="G114" s="35" t="s">
        <v>11</v>
      </c>
      <c r="H114" s="35" t="s">
        <v>11</v>
      </c>
      <c r="I114" s="35" t="s">
        <v>11</v>
      </c>
      <c r="J114" s="35" t="s">
        <v>11</v>
      </c>
    </row>
    <row r="115" spans="1:10" ht="12.5" customHeight="1" x14ac:dyDescent="0.15">
      <c r="A115" s="69">
        <v>3101</v>
      </c>
      <c r="B115" s="70"/>
      <c r="C115" s="70"/>
      <c r="D115" s="70"/>
      <c r="E115" s="70"/>
      <c r="F115" s="70"/>
      <c r="G115" s="70"/>
      <c r="H115" s="70"/>
      <c r="I115" s="70"/>
      <c r="J115" s="71"/>
    </row>
    <row r="116" spans="1:10" ht="17.25" customHeight="1" thickBot="1" x14ac:dyDescent="0.2">
      <c r="A116" s="1" t="s">
        <v>16</v>
      </c>
      <c r="B116" s="2"/>
      <c r="C116" s="2"/>
      <c r="D116" s="2"/>
      <c r="E116" s="2"/>
      <c r="F116" s="2"/>
      <c r="G116" s="2"/>
      <c r="H116" s="2"/>
      <c r="I116" s="2"/>
      <c r="J116" s="47"/>
    </row>
    <row r="117" spans="1:10" ht="15.75" customHeight="1" x14ac:dyDescent="0.15">
      <c r="A117" s="5" t="s">
        <v>1</v>
      </c>
      <c r="B117" s="6" t="s">
        <v>2</v>
      </c>
      <c r="C117" s="6" t="s">
        <v>3</v>
      </c>
      <c r="D117" s="6" t="s">
        <v>4</v>
      </c>
      <c r="E117" s="7" t="s">
        <v>5</v>
      </c>
      <c r="F117" s="8"/>
      <c r="G117" s="9"/>
      <c r="H117" s="10" t="s">
        <v>6</v>
      </c>
      <c r="I117" s="11"/>
      <c r="J117" s="12" t="s">
        <v>7</v>
      </c>
    </row>
    <row r="118" spans="1:10" ht="46.5" customHeight="1" thickBot="1" x14ac:dyDescent="0.2">
      <c r="A118" s="13"/>
      <c r="B118" s="14"/>
      <c r="C118" s="14"/>
      <c r="D118" s="14"/>
      <c r="E118" s="15" t="s">
        <v>8</v>
      </c>
      <c r="F118" s="15" t="s">
        <v>9</v>
      </c>
      <c r="G118" s="15" t="s">
        <v>10</v>
      </c>
      <c r="H118" s="16" t="s">
        <v>9</v>
      </c>
      <c r="I118" s="17" t="s">
        <v>10</v>
      </c>
      <c r="J118" s="18"/>
    </row>
    <row r="119" spans="1:10" ht="12.5" customHeight="1" x14ac:dyDescent="0.15">
      <c r="A119" s="72">
        <v>355</v>
      </c>
      <c r="B119" s="73">
        <v>22.7</v>
      </c>
      <c r="C119" s="74">
        <v>157</v>
      </c>
      <c r="D119" s="74">
        <v>80</v>
      </c>
      <c r="E119" s="75">
        <v>92.3</v>
      </c>
      <c r="F119" s="75">
        <v>94.8</v>
      </c>
      <c r="G119" s="75">
        <v>95.3</v>
      </c>
      <c r="H119" s="76">
        <v>0.83499999999999996</v>
      </c>
      <c r="I119" s="77">
        <v>0.86499999999999999</v>
      </c>
      <c r="J119" s="24">
        <f>C119/B119</f>
        <v>6.9162995594713657</v>
      </c>
    </row>
    <row r="120" spans="1:10" ht="12.5" customHeight="1" x14ac:dyDescent="0.15">
      <c r="A120" s="78">
        <v>400</v>
      </c>
      <c r="B120" s="79">
        <v>25.6</v>
      </c>
      <c r="C120" s="33">
        <v>177</v>
      </c>
      <c r="D120" s="33">
        <v>80</v>
      </c>
      <c r="E120" s="80">
        <v>92.3</v>
      </c>
      <c r="F120" s="80">
        <v>94.8</v>
      </c>
      <c r="G120" s="80">
        <v>95.3</v>
      </c>
      <c r="H120" s="81">
        <v>0.83499999999999996</v>
      </c>
      <c r="I120" s="82">
        <v>0.86499999999999999</v>
      </c>
      <c r="J120" s="31">
        <f>C120/B120</f>
        <v>6.9140625</v>
      </c>
    </row>
    <row r="121" spans="1:10" ht="12.5" customHeight="1" x14ac:dyDescent="0.15">
      <c r="A121" s="78">
        <v>450</v>
      </c>
      <c r="B121" s="79">
        <v>28.7</v>
      </c>
      <c r="C121" s="33">
        <v>199</v>
      </c>
      <c r="D121" s="33">
        <v>88</v>
      </c>
      <c r="E121" s="80">
        <v>92.8</v>
      </c>
      <c r="F121" s="80">
        <v>95.1</v>
      </c>
      <c r="G121" s="80">
        <v>95.5</v>
      </c>
      <c r="H121" s="81">
        <v>0.83499999999999996</v>
      </c>
      <c r="I121" s="82">
        <v>0.86499999999999999</v>
      </c>
      <c r="J121" s="31">
        <f>C121/B121</f>
        <v>6.9337979094076658</v>
      </c>
    </row>
    <row r="122" spans="1:10" ht="12.5" customHeight="1" x14ac:dyDescent="0.15">
      <c r="A122" s="78">
        <v>500</v>
      </c>
      <c r="B122" s="79">
        <v>31.6</v>
      </c>
      <c r="C122" s="33">
        <v>221</v>
      </c>
      <c r="D122" s="33">
        <v>80</v>
      </c>
      <c r="E122" s="80">
        <v>92.8</v>
      </c>
      <c r="F122" s="80">
        <v>95.1</v>
      </c>
      <c r="G122" s="80">
        <v>95.8</v>
      </c>
      <c r="H122" s="81">
        <v>0.84</v>
      </c>
      <c r="I122" s="82">
        <v>0.87</v>
      </c>
      <c r="J122" s="31">
        <f>C122/B122</f>
        <v>6.9936708860759493</v>
      </c>
    </row>
    <row r="123" spans="1:10" ht="12.5" customHeight="1" x14ac:dyDescent="0.15">
      <c r="A123" s="78">
        <v>600</v>
      </c>
      <c r="B123" s="79">
        <v>37.799999999999997</v>
      </c>
      <c r="C123" s="33">
        <v>260</v>
      </c>
      <c r="D123" s="33">
        <v>80</v>
      </c>
      <c r="E123" s="80">
        <v>94.4</v>
      </c>
      <c r="F123" s="80">
        <v>95</v>
      </c>
      <c r="G123" s="80">
        <v>95.4</v>
      </c>
      <c r="H123" s="81">
        <v>0.85499999999999998</v>
      </c>
      <c r="I123" s="82">
        <v>0.875</v>
      </c>
      <c r="J123" s="31">
        <f>C123/B123</f>
        <v>6.878306878306879</v>
      </c>
    </row>
    <row r="124" spans="1:10" ht="24" customHeight="1" x14ac:dyDescent="0.15">
      <c r="A124" s="78">
        <v>850</v>
      </c>
      <c r="B124" s="79">
        <v>54.5</v>
      </c>
      <c r="C124" s="33" t="s">
        <v>17</v>
      </c>
      <c r="D124" s="33" t="s">
        <v>17</v>
      </c>
      <c r="E124" s="80">
        <v>92.5</v>
      </c>
      <c r="F124" s="80">
        <v>94.3</v>
      </c>
      <c r="G124" s="80">
        <v>95</v>
      </c>
      <c r="H124" s="81">
        <v>0.83799999999999997</v>
      </c>
      <c r="I124" s="82">
        <v>0.86399999999999999</v>
      </c>
      <c r="J124" s="31"/>
    </row>
    <row r="125" spans="1:10" ht="24" customHeight="1" x14ac:dyDescent="0.15">
      <c r="A125" s="78">
        <v>1000</v>
      </c>
      <c r="B125" s="79">
        <v>70</v>
      </c>
      <c r="C125" s="33"/>
      <c r="D125" s="33"/>
      <c r="E125" s="80"/>
      <c r="F125" s="80">
        <v>95.8</v>
      </c>
      <c r="G125" s="80">
        <v>95.7</v>
      </c>
      <c r="H125" s="81">
        <v>0.84</v>
      </c>
      <c r="I125" s="82">
        <v>0.86</v>
      </c>
      <c r="J125" s="31"/>
    </row>
    <row r="126" spans="1:10" ht="24" customHeight="1" x14ac:dyDescent="0.15">
      <c r="A126" s="78">
        <v>1250</v>
      </c>
      <c r="B126" s="79">
        <v>77</v>
      </c>
      <c r="C126" s="33"/>
      <c r="D126" s="33"/>
      <c r="E126" s="80"/>
      <c r="F126" s="80">
        <v>95.9</v>
      </c>
      <c r="G126" s="80">
        <v>95.8</v>
      </c>
      <c r="H126" s="81">
        <v>0.87</v>
      </c>
      <c r="I126" s="82">
        <v>0.89</v>
      </c>
      <c r="J126" s="31"/>
    </row>
    <row r="127" spans="1:10" ht="24" customHeight="1" x14ac:dyDescent="0.15">
      <c r="A127" s="78">
        <v>1400</v>
      </c>
      <c r="B127" s="79">
        <v>95</v>
      </c>
      <c r="C127" s="33" t="s">
        <v>17</v>
      </c>
      <c r="D127" s="33" t="s">
        <v>17</v>
      </c>
      <c r="E127" s="80"/>
      <c r="F127" s="80">
        <v>96</v>
      </c>
      <c r="G127" s="80">
        <v>96.1</v>
      </c>
      <c r="H127" s="81">
        <v>0.87</v>
      </c>
      <c r="I127" s="82">
        <v>0.89</v>
      </c>
      <c r="J127" s="31"/>
    </row>
    <row r="128" spans="1:10" ht="24" customHeight="1" x14ac:dyDescent="0.15">
      <c r="A128" s="83">
        <v>1600</v>
      </c>
      <c r="B128" s="84">
        <v>109</v>
      </c>
      <c r="C128" s="85"/>
      <c r="D128" s="85"/>
      <c r="E128" s="80"/>
      <c r="F128" s="80">
        <v>96.3</v>
      </c>
      <c r="G128" s="80">
        <v>96.2</v>
      </c>
      <c r="H128" s="81">
        <v>0.86</v>
      </c>
      <c r="I128" s="82">
        <v>0.88</v>
      </c>
      <c r="J128" s="86"/>
    </row>
    <row r="129" spans="1:10" ht="24" customHeight="1" x14ac:dyDescent="0.15">
      <c r="A129" s="83">
        <v>1800</v>
      </c>
      <c r="B129" s="84">
        <v>123</v>
      </c>
      <c r="C129" s="85"/>
      <c r="D129" s="85"/>
      <c r="E129" s="80"/>
      <c r="F129" s="80">
        <v>96.3</v>
      </c>
      <c r="G129" s="80">
        <v>96.2</v>
      </c>
      <c r="H129" s="81">
        <v>0.87</v>
      </c>
      <c r="I129" s="82">
        <v>0.88</v>
      </c>
      <c r="J129" s="86"/>
    </row>
    <row r="130" spans="1:10" ht="24" customHeight="1" x14ac:dyDescent="0.15">
      <c r="A130" s="83">
        <v>2000</v>
      </c>
      <c r="B130" s="84">
        <v>127</v>
      </c>
      <c r="C130" s="85"/>
      <c r="D130" s="85"/>
      <c r="E130" s="80"/>
      <c r="F130" s="80">
        <v>96.5</v>
      </c>
      <c r="G130" s="80">
        <v>96.4</v>
      </c>
      <c r="H130" s="81">
        <v>0.85</v>
      </c>
      <c r="I130" s="82">
        <v>0.87</v>
      </c>
      <c r="J130" s="86"/>
    </row>
    <row r="131" spans="1:10" ht="24" customHeight="1" x14ac:dyDescent="0.15">
      <c r="A131" s="83">
        <v>2240</v>
      </c>
      <c r="B131" s="84">
        <v>152</v>
      </c>
      <c r="C131" s="85"/>
      <c r="D131" s="85"/>
      <c r="E131" s="87"/>
      <c r="F131" s="87">
        <v>96.5</v>
      </c>
      <c r="G131" s="87">
        <v>96.3</v>
      </c>
      <c r="H131" s="88">
        <v>0.86</v>
      </c>
      <c r="I131" s="89">
        <v>0.88</v>
      </c>
      <c r="J131" s="86"/>
    </row>
    <row r="132" spans="1:10" ht="24" customHeight="1" x14ac:dyDescent="0.15">
      <c r="A132" s="83">
        <v>3100</v>
      </c>
      <c r="B132" s="84">
        <v>197</v>
      </c>
      <c r="C132" s="85"/>
      <c r="D132" s="85"/>
      <c r="E132" s="80">
        <v>93.5</v>
      </c>
      <c r="F132" s="80">
        <v>95.2</v>
      </c>
      <c r="G132" s="80">
        <v>96</v>
      </c>
      <c r="H132" s="81">
        <v>0.83</v>
      </c>
      <c r="I132" s="82">
        <v>0.86</v>
      </c>
      <c r="J132" s="86"/>
    </row>
    <row r="133" spans="1:10" ht="24" customHeight="1" thickBot="1" x14ac:dyDescent="0.2">
      <c r="A133" s="90">
        <v>4500</v>
      </c>
      <c r="B133" s="91">
        <v>281</v>
      </c>
      <c r="C133" s="36" t="s">
        <v>17</v>
      </c>
      <c r="D133" s="36" t="s">
        <v>17</v>
      </c>
      <c r="E133" s="92">
        <v>93.3</v>
      </c>
      <c r="F133" s="92">
        <v>95</v>
      </c>
      <c r="G133" s="92">
        <v>96</v>
      </c>
      <c r="H133" s="93">
        <v>0.85</v>
      </c>
      <c r="I133" s="94">
        <v>0.876</v>
      </c>
      <c r="J133" s="40"/>
    </row>
  </sheetData>
  <mergeCells count="44">
    <mergeCell ref="A115:J115"/>
    <mergeCell ref="A116:J116"/>
    <mergeCell ref="A117:A118"/>
    <mergeCell ref="B117:B118"/>
    <mergeCell ref="C117:C118"/>
    <mergeCell ref="D117:D118"/>
    <mergeCell ref="E117:G117"/>
    <mergeCell ref="H117:I117"/>
    <mergeCell ref="J117:J118"/>
    <mergeCell ref="A96:J96"/>
    <mergeCell ref="A97:J97"/>
    <mergeCell ref="A98:A99"/>
    <mergeCell ref="B98:B99"/>
    <mergeCell ref="C98:C99"/>
    <mergeCell ref="D98:D99"/>
    <mergeCell ref="E98:G98"/>
    <mergeCell ref="H98:I98"/>
    <mergeCell ref="J98:J99"/>
    <mergeCell ref="A78:J78"/>
    <mergeCell ref="A79:J79"/>
    <mergeCell ref="A80:A81"/>
    <mergeCell ref="B80:B81"/>
    <mergeCell ref="C80:C81"/>
    <mergeCell ref="D80:D81"/>
    <mergeCell ref="E80:G80"/>
    <mergeCell ref="H80:I80"/>
    <mergeCell ref="J80:J81"/>
    <mergeCell ref="A39:J39"/>
    <mergeCell ref="A40:J40"/>
    <mergeCell ref="A41:A42"/>
    <mergeCell ref="B41:B42"/>
    <mergeCell ref="C41:C42"/>
    <mergeCell ref="D41:D42"/>
    <mergeCell ref="E41:G41"/>
    <mergeCell ref="H41:I41"/>
    <mergeCell ref="J41:J42"/>
    <mergeCell ref="A1:J1"/>
    <mergeCell ref="A2:A3"/>
    <mergeCell ref="B2:B3"/>
    <mergeCell ref="C2:C3"/>
    <mergeCell ref="D2:D3"/>
    <mergeCell ref="E2:G2"/>
    <mergeCell ref="H2:I2"/>
    <mergeCell ref="J2:J3"/>
  </mergeCells>
  <printOptions horizontalCentered="1"/>
  <pageMargins left="0.74803149606299213" right="0.74803149606299213" top="0.19685039370078741" bottom="0.19685039370078741" header="0.51181102362204722" footer="0.51181102362204722"/>
  <pageSetup paperSize="8" scale="58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042-C42E-AF40-8F12-A42223F186F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2020-10-05T02:19:01Z</dcterms:created>
  <dcterms:modified xsi:type="dcterms:W3CDTF">2020-10-05T02:19:31Z</dcterms:modified>
</cp:coreProperties>
</file>