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an/Workspace/technogen/eloader/tests/"/>
    </mc:Choice>
  </mc:AlternateContent>
  <xr:revisionPtr revIDLastSave="0" documentId="13_ncr:1_{815ACE10-B4B1-5C48-9A63-4D5E6CC7A93B}" xr6:coauthVersionLast="45" xr6:coauthVersionMax="45" xr10:uidLastSave="{00000000-0000-0000-0000-000000000000}"/>
  <bookViews>
    <workbookView xWindow="1360" yWindow="0" windowWidth="31860" windowHeight="20580" xr2:uid="{2086CFB6-0ED6-514D-BC54-1F856B5652DB}"/>
  </bookViews>
  <sheets>
    <sheet name="MEL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MEL!$A$7:$N$35</definedName>
    <definedName name="Alum_Data">#REF!</definedName>
    <definedName name="APPROVED_BY">[1]Info!$C$9</definedName>
    <definedName name="Breaker_Rated_Current">#REF!</definedName>
    <definedName name="Breaker_Tripping_Current">#REF!</definedName>
    <definedName name="Breaker_Type">#REF!</definedName>
    <definedName name="Cable_Data">#REF!</definedName>
    <definedName name="Cable_Data_HV">#REF!</definedName>
    <definedName name="Cable_Size">#REF!</definedName>
    <definedName name="Cable_Size__HV">#REF!</definedName>
    <definedName name="Cable_Size_HV">#REF!</definedName>
    <definedName name="Cable_Size_LV">#REF!</definedName>
    <definedName name="Cable_Type">#REF!</definedName>
    <definedName name="Cable_Type_Code">#REF!</definedName>
    <definedName name="Cable_Voltage">#REF!</definedName>
    <definedName name="CB">#REF!</definedName>
    <definedName name="CB_Fuse">#REF!</definedName>
    <definedName name="CB_Type">#REF!</definedName>
    <definedName name="Circuits">#REF!</definedName>
    <definedName name="Cond_type">#REF!</definedName>
    <definedName name="Conductor">#REF!</definedName>
    <definedName name="Conductor_Resistivity">#REF!</definedName>
    <definedName name="Data">#REF!</definedName>
    <definedName name="DATE_APPR">[1]Info!$C$10</definedName>
    <definedName name="DATE_PREP">[1]Info!$C$8</definedName>
    <definedName name="depth">#REF!</definedName>
    <definedName name="Depth_Derating">#REF!</definedName>
    <definedName name="Drive_Sizes">#REF!</definedName>
    <definedName name="FDR_Rating">#REF!</definedName>
    <definedName name="Fuse_Type">#REF!</definedName>
    <definedName name="gG_Fuse_Gates">#REF!</definedName>
    <definedName name="gG_Fuse_Rated_Current">#REF!</definedName>
    <definedName name="Harmonic_Level">#REF!</definedName>
    <definedName name="Harmonic_Reduction">#REF!</definedName>
    <definedName name="HV_Cond">#REF!</definedName>
    <definedName name="HV_Sizes">#REF!</definedName>
    <definedName name="Install_Types">#REF!</definedName>
    <definedName name="Installation">#REF!</definedName>
    <definedName name="Installation_Derating">#REF!</definedName>
    <definedName name="K_Factor">#REF!</definedName>
    <definedName name="Load_Type">#REF!</definedName>
    <definedName name="MechEquipIdent">'[2]Equip Designations &amp; Spec''s'!$A$4:$A$78</definedName>
    <definedName name="Min_Earth_Size">#REF!</definedName>
    <definedName name="Motor_11000V">#REF!</definedName>
    <definedName name="Motor_3300V">#REF!</definedName>
    <definedName name="Motor_415V">#REF!</definedName>
    <definedName name="Motor_6600V">#REF!</definedName>
    <definedName name="Motor_690V">#REF!</definedName>
    <definedName name="Motor_kW">#REF!</definedName>
    <definedName name="Motor_Start">#REF!</definedName>
    <definedName name="N_A">#REF!</definedName>
    <definedName name="Plant_Areas">'[3]Plant Areas'!$A$3:$A$50</definedName>
    <definedName name="PREPARED_BY">[1]Info!$C$7</definedName>
    <definedName name="PROY_CODE">[1]Info!$C$5</definedName>
    <definedName name="PROY_NAME">[1]Info!$C$4</definedName>
    <definedName name="REV">[1]Info!$C$6</definedName>
    <definedName name="Single_Multi_Core">#REF!</definedName>
    <definedName name="Soil_Resistivity">#REF!</definedName>
    <definedName name="Soil_Temp">#REF!</definedName>
    <definedName name="Soil_Thermal_Res_Factor">#REF!</definedName>
    <definedName name="SoilCond">#REF!</definedName>
    <definedName name="Spacing_Conduit">#REF!</definedName>
    <definedName name="Spacing_Direct">#REF!</definedName>
    <definedName name="Spacing_Ladder">#REF!</definedName>
    <definedName name="Table">#REF!</definedName>
    <definedName name="TECO_11kV_DATA">#REF!</definedName>
    <definedName name="TECO_3.3kV_DATA">#REF!</definedName>
    <definedName name="TECO_415V_DATA">#REF!</definedName>
    <definedName name="TECO_6.6kV_DATA">#REF!</definedName>
    <definedName name="TECO_690V_DATA">#REF!</definedName>
    <definedName name="Temperature">#REF!</definedName>
    <definedName name="Temperature_Derating">#REF!</definedName>
    <definedName name="TNF_Drive">#REF!</definedName>
    <definedName name="TNF_Sizes">#REF!</definedName>
    <definedName name="TX_kVA">#REF!</definedName>
    <definedName name="Voltage">#REF!</definedName>
    <definedName name="Yes_N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8" i="1" l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N35" i="1" l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M5" i="1"/>
  <c r="M3" i="1"/>
  <c r="M2" i="1"/>
  <c r="M1" i="1"/>
  <c r="E1" i="1"/>
  <c r="M4" i="1" l="1"/>
  <c r="M6" i="1" l="1"/>
</calcChain>
</file>

<file path=xl/sharedStrings.xml><?xml version="1.0" encoding="utf-8"?>
<sst xmlns="http://schemas.openxmlformats.org/spreadsheetml/2006/main" count="217" uniqueCount="82">
  <si>
    <t>Project:</t>
  </si>
  <si>
    <t>Revision:</t>
  </si>
  <si>
    <t>Prepared by:</t>
  </si>
  <si>
    <t>MECHANICAL EQUIPMENT LIST</t>
  </si>
  <si>
    <t>Date prepared:</t>
  </si>
  <si>
    <t>Approved by:</t>
  </si>
  <si>
    <t>Date approved:</t>
  </si>
  <si>
    <t>Area</t>
  </si>
  <si>
    <t>Type</t>
  </si>
  <si>
    <t>Number</t>
  </si>
  <si>
    <t>Equipment Name</t>
  </si>
  <si>
    <t>Construction Workpack</t>
  </si>
  <si>
    <t>MCC Number</t>
  </si>
  <si>
    <t>Installed Power kW</t>
  </si>
  <si>
    <t>Starter Type</t>
  </si>
  <si>
    <t>Voltage</t>
  </si>
  <si>
    <t>Duty/
Standby</t>
  </si>
  <si>
    <t>Rev</t>
  </si>
  <si>
    <t xml:space="preserve"> Procurement Rating</t>
  </si>
  <si>
    <t>Rating Description</t>
  </si>
  <si>
    <t>Tag No</t>
  </si>
  <si>
    <t>FD</t>
  </si>
  <si>
    <t>001 (A)</t>
  </si>
  <si>
    <t>Compaction Feed Bucket Elevator</t>
  </si>
  <si>
    <t>Switchroom 1</t>
  </si>
  <si>
    <t>DOL</t>
  </si>
  <si>
    <t>DUTY</t>
  </si>
  <si>
    <t>A</t>
  </si>
  <si>
    <t>CV</t>
  </si>
  <si>
    <t>002</t>
  </si>
  <si>
    <t>Compactor Feed Drag Conveyor</t>
  </si>
  <si>
    <t>003 (A)</t>
  </si>
  <si>
    <t>Metering Screw Conveyor</t>
  </si>
  <si>
    <t>AA</t>
  </si>
  <si>
    <t>001</t>
  </si>
  <si>
    <t>Compactor</t>
  </si>
  <si>
    <t>VSD</t>
  </si>
  <si>
    <t>Force Feeders</t>
  </si>
  <si>
    <t>Feeder</t>
  </si>
  <si>
    <t>RB</t>
  </si>
  <si>
    <t>Flake Breaker</t>
  </si>
  <si>
    <t>004 (A)</t>
  </si>
  <si>
    <t>Compactor Flake Drag Conveyor</t>
  </si>
  <si>
    <t>Compaction Screen Bucket Elevator</t>
  </si>
  <si>
    <t>SN</t>
  </si>
  <si>
    <t>Compaction Screen</t>
  </si>
  <si>
    <t>CR</t>
  </si>
  <si>
    <t>Crusher</t>
  </si>
  <si>
    <t>004</t>
  </si>
  <si>
    <t>Crushed Flake Drag Conveyor</t>
  </si>
  <si>
    <t>005</t>
  </si>
  <si>
    <t>Fines Recycle Drag Conveyor</t>
  </si>
  <si>
    <t>Granular Product Belt Conveyor</t>
  </si>
  <si>
    <t>AG</t>
  </si>
  <si>
    <t>Granular Product Curing Drum</t>
  </si>
  <si>
    <t>002 (A)</t>
  </si>
  <si>
    <t>Reagent Screw Mixer</t>
  </si>
  <si>
    <t>PP</t>
  </si>
  <si>
    <t>Dedusting Oil Pump</t>
  </si>
  <si>
    <t>012</t>
  </si>
  <si>
    <t>Final Product Belt Conveyor</t>
  </si>
  <si>
    <t>003</t>
  </si>
  <si>
    <t>Compaction Area Dust Recycle Screw Conveyor</t>
  </si>
  <si>
    <t>010</t>
  </si>
  <si>
    <t>Dust Recycle Drag Conveyor</t>
  </si>
  <si>
    <t>FN</t>
  </si>
  <si>
    <t>Compaction Area Dust Recycle Fan</t>
  </si>
  <si>
    <t>GA</t>
  </si>
  <si>
    <t>Loadout Area Dust Recycle Rotary Valve</t>
  </si>
  <si>
    <t>011</t>
  </si>
  <si>
    <t>Fines Bypass Drag Conveyor</t>
  </si>
  <si>
    <t>CP</t>
  </si>
  <si>
    <t>001A</t>
  </si>
  <si>
    <t xml:space="preserve">Cooling  Skid </t>
  </si>
  <si>
    <t>001B</t>
  </si>
  <si>
    <t>014</t>
  </si>
  <si>
    <t>SSOP Transfer Belt Conveyor</t>
  </si>
  <si>
    <t>015</t>
  </si>
  <si>
    <t>WSSOP Product Belt Conveyor</t>
  </si>
  <si>
    <t>Reagent Mixer</t>
  </si>
  <si>
    <t>Switchroom 2</t>
  </si>
  <si>
    <t>Loadout Area Dust Recycle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</si>
</sst>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_-* #,##0.00_-;\-* #,##0.00_-;_-* &quot;-&quot;??_-;_-@_-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16316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8"/>
      <color theme="0"/>
      <name val="Arial Unicode MS"/>
      <family val="2"/>
    </font>
    <font>
      <sz val="10"/>
      <name val="Helvetica"/>
      <family val="2"/>
    </font>
    <font>
      <sz val="8"/>
      <name val="Arial Unicode MS"/>
      <family val="2"/>
    </font>
    <font>
      <sz val="10"/>
      <color indexed="8"/>
      <name val="Arial"/>
      <family val="2"/>
    </font>
    <font>
      <sz val="10"/>
      <color rgb="FFFF0000"/>
      <name val="Helvetica"/>
      <family val="2"/>
    </font>
    <font>
      <b/>
      <i/>
      <sz val="10"/>
      <name val="Helvetica"/>
      <family val="2"/>
    </font>
    <font>
      <sz val="10"/>
      <name val="Arial"/>
      <family val="2"/>
    </font>
    <font>
      <sz val="10"/>
      <color indexed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E5796"/>
        <bgColor indexed="64"/>
      </patternFill>
    </fill>
    <fill>
      <patternFill patternType="solid">
        <fgColor rgb="FF16316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1" fillId="0" borderId="0"/>
    <xf numFmtId="0" fontId="5" fillId="0" borderId="0"/>
    <xf numFmtId="0" fontId="12" fillId="0" borderId="0"/>
  </cellStyleXfs>
  <cellXfs count="69">
    <xf numFmtId="0" fontId="0" fillId="0" borderId="0" xfId="0"/>
    <xf numFmtId="0" fontId="0" fillId="0" borderId="8" xfId="0" applyBorder="1"/>
    <xf numFmtId="0" fontId="0" fillId="0" borderId="10" xfId="0" applyBorder="1"/>
    <xf numFmtId="49" fontId="6" fillId="4" borderId="14" xfId="3" applyNumberFormat="1" applyFont="1" applyFill="1" applyBorder="1" applyAlignment="1">
      <alignment horizontal="center" vertical="center" wrapText="1"/>
    </xf>
    <xf numFmtId="49" fontId="6" fillId="4" borderId="20" xfId="3" applyNumberFormat="1" applyFont="1" applyFill="1" applyBorder="1" applyAlignment="1">
      <alignment horizontal="center" vertical="center" wrapText="1"/>
    </xf>
    <xf numFmtId="2" fontId="6" fillId="4" borderId="20" xfId="3" applyNumberFormat="1" applyFont="1" applyFill="1" applyBorder="1" applyAlignment="1">
      <alignment horizontal="center" vertical="center" wrapText="1"/>
    </xf>
    <xf numFmtId="49" fontId="6" fillId="4" borderId="21" xfId="3" applyNumberFormat="1" applyFont="1" applyFill="1" applyBorder="1" applyAlignment="1">
      <alignment horizontal="center" vertical="center" wrapText="1"/>
    </xf>
    <xf numFmtId="0" fontId="0" fillId="0" borderId="22" xfId="0" applyBorder="1"/>
    <xf numFmtId="0" fontId="0" fillId="0" borderId="23" xfId="0" applyBorder="1"/>
    <xf numFmtId="0" fontId="0" fillId="0" borderId="23" xfId="0" applyBorder="1" applyAlignment="1">
      <alignment horizontal="center"/>
    </xf>
    <xf numFmtId="49" fontId="0" fillId="0" borderId="23" xfId="0" applyNumberFormat="1" applyBorder="1" applyAlignment="1">
      <alignment horizontal="center"/>
    </xf>
    <xf numFmtId="164" fontId="7" fillId="0" borderId="23" xfId="0" applyNumberFormat="1" applyFont="1" applyBorder="1" applyAlignment="1">
      <alignment vertical="center" wrapText="1"/>
    </xf>
    <xf numFmtId="0" fontId="8" fillId="0" borderId="23" xfId="0" applyFont="1" applyBorder="1" applyAlignment="1" applyProtection="1">
      <alignment horizontal="center" vertical="center" wrapText="1"/>
      <protection locked="0"/>
    </xf>
    <xf numFmtId="4" fontId="7" fillId="0" borderId="23" xfId="0" applyNumberFormat="1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49" fontId="8" fillId="0" borderId="23" xfId="0" applyNumberFormat="1" applyFont="1" applyBorder="1" applyAlignment="1" applyProtection="1">
      <alignment horizontal="center" vertical="center" wrapText="1"/>
      <protection locked="0"/>
    </xf>
    <xf numFmtId="1" fontId="8" fillId="0" borderId="23" xfId="0" applyNumberFormat="1" applyFont="1" applyBorder="1" applyAlignment="1" applyProtection="1">
      <alignment horizontal="center" vertical="center" wrapText="1"/>
      <protection locked="0"/>
    </xf>
    <xf numFmtId="0" fontId="8" fillId="5" borderId="24" xfId="3" applyFont="1" applyFill="1" applyBorder="1" applyAlignment="1">
      <alignment horizontal="center" vertical="center" wrapText="1"/>
    </xf>
    <xf numFmtId="0" fontId="9" fillId="5" borderId="25" xfId="0" applyFont="1" applyFill="1" applyBorder="1" applyAlignment="1">
      <alignment horizontal="center" vertical="center" wrapText="1"/>
    </xf>
    <xf numFmtId="0" fontId="7" fillId="0" borderId="23" xfId="0" applyFont="1" applyBorder="1" applyAlignment="1">
      <alignment vertical="center" wrapText="1"/>
    </xf>
    <xf numFmtId="4" fontId="10" fillId="0" borderId="23" xfId="0" applyNumberFormat="1" applyFont="1" applyBorder="1" applyAlignment="1">
      <alignment horizontal="center" vertical="center" wrapText="1"/>
    </xf>
    <xf numFmtId="0" fontId="11" fillId="0" borderId="23" xfId="0" applyFont="1" applyBorder="1" applyAlignment="1">
      <alignment vertical="center" wrapText="1"/>
    </xf>
    <xf numFmtId="4" fontId="13" fillId="0" borderId="23" xfId="4" applyNumberFormat="1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 wrapText="1"/>
    </xf>
    <xf numFmtId="0" fontId="0" fillId="0" borderId="23" xfId="0" applyBorder="1" applyAlignment="1">
      <alignment vertical="center"/>
    </xf>
    <xf numFmtId="4" fontId="0" fillId="0" borderId="23" xfId="1" applyNumberFormat="1" applyFont="1" applyBorder="1" applyAlignment="1">
      <alignment horizontal="center" vertical="center"/>
    </xf>
    <xf numFmtId="4" fontId="0" fillId="0" borderId="23" xfId="0" applyNumberFormat="1" applyBorder="1" applyAlignment="1">
      <alignment horizontal="center" vertical="center"/>
    </xf>
    <xf numFmtId="164" fontId="7" fillId="0" borderId="23" xfId="0" applyNumberFormat="1" applyFont="1" applyBorder="1" applyAlignment="1">
      <alignment horizontal="center" vertical="center" wrapText="1"/>
    </xf>
    <xf numFmtId="14" fontId="0" fillId="0" borderId="12" xfId="0" applyNumberFormat="1" applyBorder="1" applyAlignment="1">
      <alignment horizontal="left"/>
    </xf>
    <xf numFmtId="0" fontId="0" fillId="0" borderId="13" xfId="0" applyBorder="1" applyAlignment="1">
      <alignment horizontal="left"/>
    </xf>
    <xf numFmtId="0" fontId="3" fillId="2" borderId="10" xfId="2" applyFont="1" applyFill="1" applyBorder="1" applyAlignment="1">
      <alignment horizontal="left" vertical="center" wrapText="1"/>
    </xf>
    <xf numFmtId="0" fontId="3" fillId="2" borderId="11" xfId="2" applyFont="1" applyFill="1" applyBorder="1" applyAlignment="1">
      <alignment horizontal="left" vertical="center" wrapText="1"/>
    </xf>
    <xf numFmtId="0" fontId="0" fillId="0" borderId="12" xfId="0" applyBorder="1" applyAlignment="1">
      <alignment horizontal="left"/>
    </xf>
    <xf numFmtId="0" fontId="3" fillId="2" borderId="14" xfId="2" applyFont="1" applyFill="1" applyBorder="1" applyAlignment="1">
      <alignment horizontal="left" vertical="center" wrapText="1"/>
    </xf>
    <xf numFmtId="0" fontId="3" fillId="2" borderId="17" xfId="2" applyFont="1" applyFill="1" applyBorder="1" applyAlignment="1">
      <alignment horizontal="left" vertical="center" wrapText="1"/>
    </xf>
    <xf numFmtId="14" fontId="0" fillId="0" borderId="18" xfId="0" applyNumberFormat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2" borderId="4" xfId="2" applyFont="1" applyFill="1" applyBorder="1" applyAlignment="1">
      <alignment horizontal="left" vertical="center" wrapText="1"/>
    </xf>
    <xf numFmtId="0" fontId="3" fillId="2" borderId="5" xfId="2" applyFont="1" applyFill="1" applyBorder="1" applyAlignment="1">
      <alignment horizontal="left" vertical="center" wrapText="1"/>
    </xf>
    <xf numFmtId="14" fontId="0" fillId="0" borderId="6" xfId="0" applyNumberFormat="1" applyBorder="1" applyAlignment="1">
      <alignment horizontal="left"/>
    </xf>
    <xf numFmtId="0" fontId="0" fillId="0" borderId="7" xfId="0" applyBorder="1" applyAlignment="1">
      <alignment horizontal="left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</cellXfs>
  <cellStyles count="5">
    <cellStyle name="Comma" xfId="1" builtinId="3"/>
    <cellStyle name="Normal" xfId="0" builtinId="0"/>
    <cellStyle name="Normal 2" xfId="3" xr:uid="{650F131C-43B9-174B-95E7-AA6DFEB38416}"/>
    <cellStyle name="Normal 2 19" xfId="4" xr:uid="{D249A9FB-DD2F-304F-ADF2-CA5BA6CE4EF5}"/>
    <cellStyle name="Normal 4" xfId="2" xr:uid="{B0E1D282-3BA3-6740-AB99-EE1A2339D1E7}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136071</xdr:colOff>
      <xdr:row>1</xdr:row>
      <xdr:rowOff>95250</xdr:rowOff>
    </xdr:from>
    <xdr:to>
      <xdr:col>3</xdr:col>
      <xdr:colOff>2874126</xdr:colOff>
      <xdr:row>5</xdr:row>
      <xdr:rowOff>3539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9C3AF5-1067-6C43-B2F7-1DA2446012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071" y="285750"/>
          <a:ext cx="4046155" cy="68298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chnogencomau.sharepoint.com/Users/a.gahalan/Downloads/XX-XXX-XX-XXX-XXX-Excel%20templa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chnogencomau.sharepoint.com/Users/a.gahalan/AppData/Local/Microsoft/Windows/INetCache/Content.Outlook/TIR0EH99/2070-000-MLST-001_A%20(WIP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chnogencomau.sharepoint.com/sites/03Admin/Shared%20Documents/3.10%20R%20&amp;%20D/3.10.1%20e-Max/3.10.1.1%20E-Max%20Engineering%20Automation/Software/Trials/Test%20Samples/MEL%20to%20ELL%20Yaoure/2037-000-MLST-001_B%20-%20TECHNOGEN%20ME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van/Google%20Drive/Documents/Job/Technogen/OneDrive_1_18-09-2020/E-Load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TechnoGen XXXX"/>
      <sheetName val="XXX"/>
    </sheetNames>
    <sheetDataSet>
      <sheetData sheetId="0">
        <row r="4">
          <cell r="C4" t="str">
            <v>XXXX</v>
          </cell>
        </row>
        <row r="5">
          <cell r="C5" t="str">
            <v>XX-XXX</v>
          </cell>
        </row>
        <row r="6">
          <cell r="C6" t="str">
            <v>A</v>
          </cell>
        </row>
        <row r="7">
          <cell r="C7" t="str">
            <v>XXXX</v>
          </cell>
        </row>
        <row r="8">
          <cell r="C8" t="str">
            <v>XX/XX/XXXX</v>
          </cell>
        </row>
        <row r="9">
          <cell r="C9" t="str">
            <v>XXXX</v>
          </cell>
        </row>
        <row r="10">
          <cell r="C10" t="str">
            <v>XX/XX/XXXX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User Guide"/>
      <sheetName val="Equipment List"/>
      <sheetName val="Generic Type 1-2"/>
      <sheetName val="Generic Type 2-3"/>
      <sheetName val="Plant Areas"/>
      <sheetName val="Materials of Constr"/>
      <sheetName val="Duty Point &amp; Size No"/>
      <sheetName val="Equip Designations &amp; Spec's"/>
      <sheetName val="Yaoure WB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A4" t="str">
            <v>AC</v>
          </cell>
        </row>
        <row r="5">
          <cell r="A5" t="str">
            <v>AD</v>
          </cell>
        </row>
        <row r="6">
          <cell r="A6" t="str">
            <v>AG</v>
          </cell>
        </row>
        <row r="7">
          <cell r="A7" t="str">
            <v>BE</v>
          </cell>
        </row>
        <row r="8">
          <cell r="A8" t="str">
            <v>BL</v>
          </cell>
        </row>
        <row r="9">
          <cell r="A9" t="str">
            <v>BN</v>
          </cell>
        </row>
        <row r="10">
          <cell r="A10" t="str">
            <v>BO</v>
          </cell>
        </row>
        <row r="11">
          <cell r="A11" t="str">
            <v>BU</v>
          </cell>
        </row>
        <row r="12">
          <cell r="A12" t="str">
            <v>BX</v>
          </cell>
        </row>
        <row r="13">
          <cell r="A13" t="str">
            <v>CA</v>
          </cell>
        </row>
        <row r="14">
          <cell r="A14" t="str">
            <v>CF</v>
          </cell>
        </row>
        <row r="15">
          <cell r="A15" t="str">
            <v>CG</v>
          </cell>
        </row>
        <row r="16">
          <cell r="A16" t="str">
            <v>CH</v>
          </cell>
        </row>
        <row r="17">
          <cell r="A17" t="str">
            <v>CL</v>
          </cell>
        </row>
        <row r="18">
          <cell r="A18" t="str">
            <v>CM</v>
          </cell>
        </row>
        <row r="19">
          <cell r="A19" t="str">
            <v>CN</v>
          </cell>
        </row>
        <row r="20">
          <cell r="A20" t="str">
            <v>CO</v>
          </cell>
        </row>
        <row r="21">
          <cell r="A21" t="str">
            <v>CR</v>
          </cell>
        </row>
        <row r="22">
          <cell r="A22" t="str">
            <v>CS</v>
          </cell>
        </row>
        <row r="23">
          <cell r="A23" t="str">
            <v>CU</v>
          </cell>
        </row>
        <row r="24">
          <cell r="A24" t="str">
            <v>CV</v>
          </cell>
        </row>
        <row r="25">
          <cell r="A25" t="str">
            <v>CX</v>
          </cell>
        </row>
        <row r="26">
          <cell r="A26" t="str">
            <v>CY</v>
          </cell>
        </row>
        <row r="27">
          <cell r="A27" t="str">
            <v>DA</v>
          </cell>
        </row>
        <row r="28">
          <cell r="A28" t="str">
            <v>DC</v>
          </cell>
        </row>
        <row r="29">
          <cell r="A29" t="str">
            <v>DR</v>
          </cell>
        </row>
        <row r="30">
          <cell r="A30" t="str">
            <v>DU</v>
          </cell>
        </row>
        <row r="31">
          <cell r="A31" t="str">
            <v>EE</v>
          </cell>
        </row>
        <row r="32">
          <cell r="A32" t="str">
            <v>DV</v>
          </cell>
        </row>
        <row r="33">
          <cell r="A33" t="str">
            <v>EL</v>
          </cell>
        </row>
        <row r="34">
          <cell r="A34" t="str">
            <v>EM</v>
          </cell>
        </row>
        <row r="35">
          <cell r="A35" t="str">
            <v>ES</v>
          </cell>
        </row>
        <row r="36">
          <cell r="A36" t="str">
            <v>EV</v>
          </cell>
        </row>
        <row r="37">
          <cell r="A37" t="str">
            <v>FA</v>
          </cell>
        </row>
        <row r="38">
          <cell r="A38" t="str">
            <v>FC</v>
          </cell>
        </row>
        <row r="39">
          <cell r="A39" t="str">
            <v>FE</v>
          </cell>
        </row>
        <row r="40">
          <cell r="A40" t="str">
            <v>FH</v>
          </cell>
        </row>
        <row r="41">
          <cell r="A41" t="str">
            <v>FL</v>
          </cell>
        </row>
        <row r="42">
          <cell r="A42" t="str">
            <v>FT</v>
          </cell>
        </row>
        <row r="43">
          <cell r="A43" t="str">
            <v>GC</v>
          </cell>
        </row>
        <row r="44">
          <cell r="A44" t="str">
            <v>GE</v>
          </cell>
        </row>
        <row r="45">
          <cell r="A45" t="str">
            <v>HE</v>
          </cell>
        </row>
        <row r="46">
          <cell r="A46" t="str">
            <v>HP</v>
          </cell>
        </row>
        <row r="47">
          <cell r="A47" t="str">
            <v>HR</v>
          </cell>
        </row>
        <row r="48">
          <cell r="A48" t="str">
            <v>HT</v>
          </cell>
        </row>
        <row r="49">
          <cell r="A49" t="str">
            <v>HX</v>
          </cell>
        </row>
        <row r="50">
          <cell r="A50" t="str">
            <v>IB</v>
          </cell>
        </row>
        <row r="51">
          <cell r="A51" t="str">
            <v>LA</v>
          </cell>
        </row>
        <row r="52">
          <cell r="A52" t="str">
            <v>LB</v>
          </cell>
        </row>
        <row r="53">
          <cell r="A53" t="str">
            <v>MA</v>
          </cell>
        </row>
        <row r="54">
          <cell r="A54" t="str">
            <v>MD</v>
          </cell>
        </row>
        <row r="55">
          <cell r="A55" t="str">
            <v>ME</v>
          </cell>
        </row>
        <row r="56">
          <cell r="A56" t="str">
            <v>ML</v>
          </cell>
        </row>
        <row r="57">
          <cell r="A57" t="str">
            <v>PA</v>
          </cell>
        </row>
        <row r="58">
          <cell r="A58" t="str">
            <v>PB</v>
          </cell>
        </row>
        <row r="59">
          <cell r="A59" t="str">
            <v>PO</v>
          </cell>
        </row>
        <row r="60">
          <cell r="A60" t="str">
            <v>PP</v>
          </cell>
        </row>
        <row r="61">
          <cell r="A61" t="str">
            <v>RB</v>
          </cell>
        </row>
        <row r="62">
          <cell r="A62" t="str">
            <v>RC</v>
          </cell>
        </row>
        <row r="63">
          <cell r="A63" t="str">
            <v>RF</v>
          </cell>
        </row>
        <row r="64">
          <cell r="A64" t="str">
            <v>RO</v>
          </cell>
        </row>
        <row r="65">
          <cell r="A65" t="str">
            <v>SA</v>
          </cell>
        </row>
        <row r="66">
          <cell r="A66" t="str">
            <v>SC</v>
          </cell>
        </row>
        <row r="67">
          <cell r="A67" t="str">
            <v>SL</v>
          </cell>
        </row>
        <row r="68">
          <cell r="A68" t="str">
            <v>SP</v>
          </cell>
        </row>
        <row r="69">
          <cell r="A69" t="str">
            <v>ST</v>
          </cell>
        </row>
        <row r="70">
          <cell r="A70" t="str">
            <v>SX</v>
          </cell>
        </row>
        <row r="71">
          <cell r="A71" t="str">
            <v>TE</v>
          </cell>
        </row>
        <row r="72">
          <cell r="A72" t="str">
            <v>TH</v>
          </cell>
        </row>
        <row r="73">
          <cell r="A73" t="str">
            <v>TK</v>
          </cell>
        </row>
        <row r="74">
          <cell r="A74" t="str">
            <v>TW</v>
          </cell>
        </row>
        <row r="75">
          <cell r="A75" t="str">
            <v>VB</v>
          </cell>
        </row>
        <row r="76">
          <cell r="A76" t="str">
            <v>VS</v>
          </cell>
        </row>
        <row r="77">
          <cell r="A77" t="str">
            <v>WE</v>
          </cell>
        </row>
        <row r="78">
          <cell r="A78" t="str">
            <v>ZM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User Guide"/>
      <sheetName val="Equipment List"/>
      <sheetName val="Generic Type 1-2"/>
      <sheetName val="Generic Type 2-3"/>
      <sheetName val="Plant Areas"/>
      <sheetName val="Materials of Constr"/>
      <sheetName val="Duty Point &amp; Size No"/>
      <sheetName val="Equip Designations &amp; Spec's"/>
      <sheetName val="Yaoure WBS"/>
    </sheetNames>
    <sheetDataSet>
      <sheetData sheetId="0"/>
      <sheetData sheetId="1"/>
      <sheetData sheetId="2"/>
      <sheetData sheetId="3"/>
      <sheetData sheetId="4"/>
      <sheetData sheetId="5">
        <row r="3">
          <cell r="A3" t="str">
            <v>010 Construction Indirects - Contractors</v>
          </cell>
        </row>
        <row r="4">
          <cell r="A4" t="str">
            <v>020 Site Construction Indirects General</v>
          </cell>
        </row>
        <row r="5">
          <cell r="A5" t="str">
            <v>030 Site Construction Facilities</v>
          </cell>
        </row>
        <row r="6">
          <cell r="A6" t="str">
            <v>040 Site Construction Facilities Other</v>
          </cell>
        </row>
        <row r="7">
          <cell r="A7" t="str">
            <v>050 Construction Operations</v>
          </cell>
        </row>
        <row r="8">
          <cell r="A8" t="str">
            <v>060 Construction Accommodation</v>
          </cell>
        </row>
        <row r="9">
          <cell r="A9" t="str">
            <v>110 Treatment Plant - General</v>
          </cell>
        </row>
        <row r="10">
          <cell r="A10" t="str">
            <v>120 Feed Preparation</v>
          </cell>
        </row>
        <row r="11">
          <cell r="A11" t="str">
            <v>130 Milling</v>
          </cell>
        </row>
        <row r="12">
          <cell r="A12" t="str">
            <v>140 Trash Removal &amp; Thickening</v>
          </cell>
        </row>
        <row r="13">
          <cell r="A13" t="str">
            <v>150 Concentrate Handling</v>
          </cell>
        </row>
        <row r="14">
          <cell r="A14" t="str">
            <v>160 Leaching</v>
          </cell>
        </row>
        <row r="15">
          <cell r="A15" t="str">
            <v>170 Elution &amp; Gold Room</v>
          </cell>
        </row>
        <row r="16">
          <cell r="A16" t="str">
            <v>180 Tails Handling</v>
          </cell>
        </row>
        <row r="17">
          <cell r="A17" t="str">
            <v>190 Other Plant Areas</v>
          </cell>
        </row>
        <row r="18">
          <cell r="A18" t="str">
            <v>210 Reagents</v>
          </cell>
        </row>
        <row r="19">
          <cell r="A19" t="str">
            <v xml:space="preserve">220 Water Services </v>
          </cell>
        </row>
        <row r="20">
          <cell r="A20" t="str">
            <v>230 Plant Services</v>
          </cell>
        </row>
        <row r="21">
          <cell r="A21" t="str">
            <v>240 Air Services</v>
          </cell>
        </row>
        <row r="22">
          <cell r="A22" t="str">
            <v>250 Fuels</v>
          </cell>
        </row>
        <row r="23">
          <cell r="A23" t="str">
            <v>260 Electrical Services</v>
          </cell>
        </row>
        <row r="24">
          <cell r="A24" t="str">
            <v>310 Infrastructure - General</v>
          </cell>
        </row>
        <row r="25">
          <cell r="A25" t="str">
            <v>320 Environmental</v>
          </cell>
        </row>
        <row r="26">
          <cell r="A26" t="str">
            <v>330 Water &amp; Sewerage</v>
          </cell>
        </row>
        <row r="27">
          <cell r="A27" t="str">
            <v>340 Power Supply</v>
          </cell>
        </row>
        <row r="28">
          <cell r="A28" t="str">
            <v>350 Tailings Dam</v>
          </cell>
        </row>
        <row r="29">
          <cell r="A29" t="str">
            <v>360 Buildings - Admin &amp; Security</v>
          </cell>
        </row>
        <row r="30">
          <cell r="A30" t="str">
            <v>370 Buildings - Plant</v>
          </cell>
        </row>
        <row r="31">
          <cell r="A31" t="str">
            <v>380 Permanent Accommodation</v>
          </cell>
        </row>
        <row r="32">
          <cell r="A32" t="str">
            <v>410 Mining-General</v>
          </cell>
        </row>
        <row r="33">
          <cell r="A33" t="str">
            <v>420 Mine Establishment</v>
          </cell>
        </row>
        <row r="34">
          <cell r="A34" t="str">
            <v>430 Mining Pre-production</v>
          </cell>
        </row>
        <row r="35">
          <cell r="A35" t="str">
            <v>440 Mining Consultants</v>
          </cell>
        </row>
        <row r="36">
          <cell r="A36" t="str">
            <v>450 Mining Facilities</v>
          </cell>
        </row>
        <row r="37">
          <cell r="A37" t="str">
            <v>460 Mine Mobile Equipment - HME</v>
          </cell>
        </row>
        <row r="38">
          <cell r="A38" t="str">
            <v>470 Mine Mobile Equipment - LME</v>
          </cell>
        </row>
        <row r="39">
          <cell r="A39" t="str">
            <v>510 EPCM - Home Office</v>
          </cell>
        </row>
        <row r="40">
          <cell r="A40" t="str">
            <v>520 EPCM - Site</v>
          </cell>
        </row>
        <row r="41">
          <cell r="A41" t="str">
            <v>530 Specialist Consultants - Design</v>
          </cell>
        </row>
        <row r="42">
          <cell r="A42" t="str">
            <v>540 Specialist Consultants - Construction</v>
          </cell>
        </row>
        <row r="43">
          <cell r="A43" t="str">
            <v>550 Vendor Representatives</v>
          </cell>
        </row>
        <row r="44">
          <cell r="A44" t="str">
            <v>610  Owners Costs - General</v>
          </cell>
        </row>
        <row r="45">
          <cell r="A45" t="str">
            <v>620 Plant &amp; Admin Pre-Production</v>
          </cell>
        </row>
        <row r="46">
          <cell r="A46" t="str">
            <v>630 Admin Pre-Production Other</v>
          </cell>
        </row>
        <row r="47">
          <cell r="A47" t="str">
            <v>640 Spare Parts</v>
          </cell>
        </row>
        <row r="48">
          <cell r="A48" t="str">
            <v>650 Fees / Taxes / Duties</v>
          </cell>
        </row>
        <row r="49">
          <cell r="A49" t="str">
            <v>660 Community</v>
          </cell>
        </row>
        <row r="50">
          <cell r="A50" t="str">
            <v>670 Plant Mobile Equipment</v>
          </cell>
        </row>
      </sheetData>
      <sheetData sheetId="6"/>
      <sheetData sheetId="7"/>
      <sheetData sheetId="8"/>
      <sheetData sheetId="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Standard Details"/>
      <sheetName val="MEL"/>
      <sheetName val="Refresh"/>
      <sheetName val="ELECTRICAL LOAD SUMMARY"/>
      <sheetName val="MCC Number"/>
      <sheetName val="Template for MCC"/>
      <sheetName val="Cable Lookup"/>
      <sheetName val="Cable Calculator"/>
      <sheetName val="Motor Data"/>
      <sheetName val="Database"/>
      <sheetName val="VSD Cost Database"/>
      <sheetName val="TagNumber"/>
      <sheetName val="Rev Pivot"/>
      <sheetName val="Area"/>
      <sheetName val="DataPivot"/>
      <sheetName val="Cable Database"/>
      <sheetName val="Change Management"/>
    </sheetNames>
    <sheetDataSet>
      <sheetData sheetId="0"/>
      <sheetData sheetId="1">
        <row r="10">
          <cell r="E10" t="str">
            <v>POS4</v>
          </cell>
        </row>
        <row r="21">
          <cell r="E21" t="str">
            <v>Talison</v>
          </cell>
        </row>
        <row r="22">
          <cell r="E22" t="str">
            <v>A</v>
          </cell>
        </row>
        <row r="23">
          <cell r="E23" t="str">
            <v>AG</v>
          </cell>
        </row>
        <row r="24">
          <cell r="E24">
            <v>44099</v>
          </cell>
        </row>
        <row r="25">
          <cell r="E25" t="str">
            <v>RN</v>
          </cell>
        </row>
        <row r="26">
          <cell r="E26">
            <v>44099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U3" t="str">
            <v>AA</v>
          </cell>
          <cell r="V3" t="str">
            <v>Analyser Online</v>
          </cell>
        </row>
        <row r="4">
          <cell r="U4" t="str">
            <v>AG</v>
          </cell>
          <cell r="V4" t="str">
            <v>Agitator / Stirrer</v>
          </cell>
        </row>
        <row r="5">
          <cell r="U5" t="str">
            <v>BB</v>
          </cell>
          <cell r="V5" t="str">
            <v>Bag Breaker</v>
          </cell>
        </row>
        <row r="6">
          <cell r="U6" t="str">
            <v>BR</v>
          </cell>
          <cell r="V6" t="str">
            <v>Brakes</v>
          </cell>
        </row>
        <row r="7">
          <cell r="U7" t="str">
            <v>BL</v>
          </cell>
          <cell r="V7" t="str">
            <v>Blower</v>
          </cell>
        </row>
        <row r="8">
          <cell r="U8" t="str">
            <v>CN</v>
          </cell>
          <cell r="V8" t="str">
            <v>Crane / Hoist</v>
          </cell>
        </row>
        <row r="9">
          <cell r="U9" t="str">
            <v>CO</v>
          </cell>
          <cell r="V9" t="str">
            <v>Chiller</v>
          </cell>
        </row>
        <row r="10">
          <cell r="U10" t="str">
            <v>CP</v>
          </cell>
          <cell r="V10" t="str">
            <v>Compressor</v>
          </cell>
        </row>
        <row r="11">
          <cell r="U11" t="str">
            <v>CR</v>
          </cell>
          <cell r="V11" t="str">
            <v>Crusher</v>
          </cell>
        </row>
        <row r="12">
          <cell r="U12" t="str">
            <v>CV</v>
          </cell>
          <cell r="V12" t="str">
            <v>Conveyor</v>
          </cell>
        </row>
        <row r="13">
          <cell r="U13" t="str">
            <v>DC</v>
          </cell>
          <cell r="V13" t="str">
            <v>Dust Collector</v>
          </cell>
        </row>
        <row r="14">
          <cell r="U14" t="str">
            <v>DR</v>
          </cell>
          <cell r="V14" t="str">
            <v>Drier</v>
          </cell>
        </row>
        <row r="15">
          <cell r="U15" t="str">
            <v>FC</v>
          </cell>
          <cell r="V15" t="str">
            <v>Flotation Cell</v>
          </cell>
        </row>
        <row r="16">
          <cell r="U16" t="str">
            <v>FD</v>
          </cell>
          <cell r="V16" t="str">
            <v>Feeder</v>
          </cell>
        </row>
        <row r="17">
          <cell r="U17" t="str">
            <v>FN</v>
          </cell>
          <cell r="V17" t="str">
            <v>Fan / Flower</v>
          </cell>
        </row>
        <row r="18">
          <cell r="U18" t="str">
            <v>FT</v>
          </cell>
          <cell r="V18" t="str">
            <v>Filter</v>
          </cell>
        </row>
        <row r="19">
          <cell r="U19" t="str">
            <v>GA</v>
          </cell>
          <cell r="V19" t="str">
            <v>Gate (Isolation)</v>
          </cell>
        </row>
        <row r="20">
          <cell r="U20" t="str">
            <v>HE</v>
          </cell>
          <cell r="V20" t="str">
            <v>Heater / Oven</v>
          </cell>
        </row>
        <row r="21">
          <cell r="U21" t="str">
            <v>HP</v>
          </cell>
          <cell r="V21" t="str">
            <v>Hydraulic Power Pack</v>
          </cell>
        </row>
        <row r="22">
          <cell r="U22" t="str">
            <v>HPP</v>
          </cell>
          <cell r="V22" t="str">
            <v>Hydraulic Power Pack</v>
          </cell>
        </row>
        <row r="23">
          <cell r="U23" t="str">
            <v>HX</v>
          </cell>
          <cell r="V23" t="str">
            <v>Heat Exchanger</v>
          </cell>
        </row>
        <row r="24">
          <cell r="U24" t="str">
            <v>LS</v>
          </cell>
          <cell r="V24" t="str">
            <v>Lubrication System</v>
          </cell>
        </row>
        <row r="25">
          <cell r="U25" t="str">
            <v>MD</v>
          </cell>
          <cell r="V25" t="str">
            <v>Metal Detector</v>
          </cell>
        </row>
        <row r="26">
          <cell r="U26" t="str">
            <v>MG</v>
          </cell>
          <cell r="V26" t="str">
            <v>Magnet</v>
          </cell>
        </row>
        <row r="27">
          <cell r="U27" t="str">
            <v>ML</v>
          </cell>
          <cell r="V27" t="str">
            <v>Mill</v>
          </cell>
        </row>
        <row r="28">
          <cell r="U28" t="str">
            <v>MS</v>
          </cell>
          <cell r="V28" t="str">
            <v>Magnetic Separator</v>
          </cell>
        </row>
        <row r="29">
          <cell r="U29" t="str">
            <v>PP</v>
          </cell>
          <cell r="V29" t="str">
            <v>Pump</v>
          </cell>
        </row>
        <row r="30">
          <cell r="U30" t="str">
            <v>RB</v>
          </cell>
          <cell r="V30" t="str">
            <v>Rock Breaker</v>
          </cell>
        </row>
        <row r="31">
          <cell r="U31" t="str">
            <v>SA</v>
          </cell>
          <cell r="V31" t="str">
            <v>Sampler</v>
          </cell>
        </row>
        <row r="32">
          <cell r="U32" t="str">
            <v>SK</v>
          </cell>
          <cell r="V32" t="str">
            <v>Stack / Flue</v>
          </cell>
        </row>
        <row r="33">
          <cell r="U33" t="str">
            <v>SN</v>
          </cell>
          <cell r="V33" t="str">
            <v>Screen</v>
          </cell>
        </row>
        <row r="34">
          <cell r="U34" t="str">
            <v>ST</v>
          </cell>
          <cell r="V34" t="str">
            <v>Shaking Table</v>
          </cell>
        </row>
        <row r="35">
          <cell r="U35" t="str">
            <v>TH</v>
          </cell>
          <cell r="V35" t="str">
            <v>Thickener</v>
          </cell>
        </row>
        <row r="36">
          <cell r="U36" t="str">
            <v>WN</v>
          </cell>
          <cell r="V36" t="str">
            <v>Winch</v>
          </cell>
        </row>
        <row r="37">
          <cell r="U37" t="str">
            <v>WT</v>
          </cell>
          <cell r="V37" t="str">
            <v>Weightometer / Scale</v>
          </cell>
        </row>
        <row r="38">
          <cell r="U38" t="str">
            <v>XA</v>
          </cell>
        </row>
        <row r="39">
          <cell r="U39" t="str">
            <v>XM</v>
          </cell>
        </row>
        <row r="49">
          <cell r="N49">
            <v>1</v>
          </cell>
          <cell r="O49">
            <v>0.5</v>
          </cell>
          <cell r="P49" t="str">
            <v>Unknown (Estimate Only)</v>
          </cell>
        </row>
        <row r="50">
          <cell r="N50">
            <v>2</v>
          </cell>
          <cell r="O50">
            <v>0.4</v>
          </cell>
          <cell r="P50" t="str">
            <v>Factored from Client (PFS Data)</v>
          </cell>
        </row>
        <row r="51">
          <cell r="N51">
            <v>3</v>
          </cell>
          <cell r="O51">
            <v>0.3</v>
          </cell>
          <cell r="P51" t="str">
            <v>Pre Award Tender Data</v>
          </cell>
        </row>
        <row r="52">
          <cell r="N52">
            <v>4</v>
          </cell>
          <cell r="O52">
            <v>0.22</v>
          </cell>
          <cell r="P52" t="str">
            <v>Prelim Post Award Data</v>
          </cell>
        </row>
        <row r="53">
          <cell r="N53">
            <v>5</v>
          </cell>
          <cell r="O53">
            <v>0.2</v>
          </cell>
          <cell r="P53" t="str">
            <v>Final Certified Vendor Data (AS BUILT)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6BAFC-BE2E-844B-8BAA-2E1CD4C5289A}">
  <sheetPr codeName="Sheet19">
    <tabColor rgb="FFFF0000"/>
  </sheetPr>
  <dimension ref="A1:O35"/>
  <sheetViews>
    <sheetView tabSelected="1" workbookViewId="0">
      <selection activeCell="M42" sqref="M42"/>
    </sheetView>
  </sheetViews>
  <sheetFormatPr baseColWidth="10" defaultColWidth="8.83203125" defaultRowHeight="15"/>
  <cols>
    <col min="1" max="1" width="5" bestFit="1" customWidth="1"/>
    <col min="2" max="2" width="4.83203125" bestFit="1" customWidth="1"/>
    <col min="3" max="3" width="7.33203125" bestFit="1" customWidth="1"/>
    <col min="4" max="4" width="63.1640625" customWidth="1"/>
    <col min="5" max="5" width="16.83203125" customWidth="1"/>
    <col min="6" max="6" width="13.6640625" customWidth="1"/>
    <col min="7" max="7" width="12.83203125" customWidth="1"/>
    <col min="8" max="8" width="12.5" customWidth="1"/>
    <col min="9" max="9" width="10.33203125" customWidth="1"/>
    <col min="13" max="13" width="19.6640625" customWidth="1"/>
    <col min="14" max="14" width="10.83203125" bestFit="1" customWidth="1"/>
    <col min="15" max="15" width="4" bestFit="1" customWidth="1"/>
  </cols>
  <sheetData>
    <row r="1" spans="1:15">
      <c r="A1" s="38"/>
      <c r="B1" s="39"/>
      <c r="C1" s="39"/>
      <c r="D1" s="40"/>
      <c r="E1" s="47" t="str">
        <f>'[4]Standard Details'!E10</f>
        <v>POS4</v>
      </c>
      <c r="F1" s="48"/>
      <c r="G1" s="48"/>
      <c r="H1" s="48"/>
      <c r="I1" s="48"/>
      <c r="J1" s="49"/>
      <c r="K1" s="56" t="s">
        <v>0</v>
      </c>
      <c r="L1" s="57"/>
      <c r="M1" s="58" t="str">
        <f>'[4]Standard Details'!E21</f>
        <v>Talison</v>
      </c>
      <c r="N1" s="59"/>
      <c r="O1" s="1"/>
    </row>
    <row r="2" spans="1:15">
      <c r="A2" s="41"/>
      <c r="B2" s="42"/>
      <c r="C2" s="42"/>
      <c r="D2" s="43"/>
      <c r="E2" s="50"/>
      <c r="F2" s="51"/>
      <c r="G2" s="51"/>
      <c r="H2" s="51"/>
      <c r="I2" s="51"/>
      <c r="J2" s="52"/>
      <c r="K2" s="31" t="s">
        <v>1</v>
      </c>
      <c r="L2" s="32"/>
      <c r="M2" s="33" t="str">
        <f>'[4]Standard Details'!E22</f>
        <v>A</v>
      </c>
      <c r="N2" s="30"/>
      <c r="O2" s="1"/>
    </row>
    <row r="3" spans="1:15" ht="16" thickBot="1">
      <c r="A3" s="41"/>
      <c r="B3" s="42"/>
      <c r="C3" s="42"/>
      <c r="D3" s="43"/>
      <c r="E3" s="53"/>
      <c r="F3" s="54"/>
      <c r="G3" s="54"/>
      <c r="H3" s="54"/>
      <c r="I3" s="54"/>
      <c r="J3" s="55"/>
      <c r="K3" s="31" t="s">
        <v>2</v>
      </c>
      <c r="L3" s="32"/>
      <c r="M3" s="33" t="str">
        <f>'[4]Standard Details'!E23</f>
        <v>AG</v>
      </c>
      <c r="N3" s="30"/>
      <c r="O3" s="1"/>
    </row>
    <row r="4" spans="1:15">
      <c r="A4" s="41"/>
      <c r="B4" s="42"/>
      <c r="C4" s="42"/>
      <c r="D4" s="43"/>
      <c r="E4" s="60" t="s">
        <v>3</v>
      </c>
      <c r="F4" s="61"/>
      <c r="G4" s="61"/>
      <c r="H4" s="61"/>
      <c r="I4" s="61"/>
      <c r="J4" s="62"/>
      <c r="K4" s="31" t="s">
        <v>4</v>
      </c>
      <c r="L4" s="32"/>
      <c r="M4" s="29">
        <f>'[4]Standard Details'!E24</f>
        <v>44099</v>
      </c>
      <c r="N4" s="30"/>
      <c r="O4" s="1"/>
    </row>
    <row r="5" spans="1:15">
      <c r="A5" s="41"/>
      <c r="B5" s="42"/>
      <c r="C5" s="42"/>
      <c r="D5" s="43"/>
      <c r="E5" s="63"/>
      <c r="F5" s="64"/>
      <c r="G5" s="64"/>
      <c r="H5" s="64"/>
      <c r="I5" s="64"/>
      <c r="J5" s="65"/>
      <c r="K5" s="31" t="s">
        <v>5</v>
      </c>
      <c r="L5" s="32"/>
      <c r="M5" s="33" t="str">
        <f>'[4]Standard Details'!E25</f>
        <v>RN</v>
      </c>
      <c r="N5" s="30"/>
      <c r="O5" s="1"/>
    </row>
    <row r="6" spans="1:15" ht="16" thickBot="1">
      <c r="A6" s="44"/>
      <c r="B6" s="45"/>
      <c r="C6" s="45"/>
      <c r="D6" s="46"/>
      <c r="E6" s="66"/>
      <c r="F6" s="67"/>
      <c r="G6" s="67"/>
      <c r="H6" s="67"/>
      <c r="I6" s="67"/>
      <c r="J6" s="68"/>
      <c r="K6" s="34" t="s">
        <v>6</v>
      </c>
      <c r="L6" s="35"/>
      <c r="M6" s="36">
        <f>'[4]Standard Details'!E26</f>
        <v>44099</v>
      </c>
      <c r="N6" s="37"/>
      <c r="O6" s="2"/>
    </row>
    <row r="7" spans="1:15" ht="29" thickBot="1">
      <c r="A7" s="3" t="s">
        <v>7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5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  <c r="M7" s="4" t="s">
        <v>19</v>
      </c>
      <c r="N7" s="6" t="s">
        <v>20</v>
      </c>
      <c r="O7" s="7"/>
    </row>
    <row r="8" spans="1:15" ht="22.5" customHeight="1">
      <c r="A8" s="8">
        <v>3100</v>
      </c>
      <c r="B8" s="9" t="s">
        <v>21</v>
      </c>
      <c r="C8" s="10" t="s">
        <v>22</v>
      </c>
      <c r="D8" s="11" t="s">
        <v>23</v>
      </c>
      <c r="E8" s="9">
        <v>5</v>
      </c>
      <c r="F8" s="12" t="s">
        <v>24</v>
      </c>
      <c r="G8" s="13">
        <v>14.914020670832649</v>
      </c>
      <c r="H8" s="14" t="s">
        <v>25</v>
      </c>
      <c r="I8" s="14">
        <v>415</v>
      </c>
      <c r="J8" s="15" t="s">
        <v>26</v>
      </c>
      <c r="K8" s="15" t="s">
        <v>27</v>
      </c>
      <c r="L8" s="16">
        <v>4</v>
      </c>
      <c r="M8" s="17" t="str">
        <f>IF(L8="","",VLOOKUP(L8,[4]Database!$N$49:$P$53,3,FALSE))</f>
        <v>Prelim Post Award Data</v>
      </c>
      <c r="N8" s="18" t="str">
        <f>A8&amp;B8&amp;C8</f>
        <v>3100FD001 (A)</v>
      </c>
      <c r="O8" s="8" t="str">
        <f>VLOOKUP(B8,[4]Database!$U$3:$V$39,1,FALSE)</f>
        <v>FD</v>
      </c>
    </row>
    <row r="9" spans="1:15" ht="22.5" customHeight="1">
      <c r="A9" s="8">
        <v>3100</v>
      </c>
      <c r="B9" s="9" t="s">
        <v>28</v>
      </c>
      <c r="C9" s="10" t="s">
        <v>29</v>
      </c>
      <c r="D9" s="19" t="s">
        <v>30</v>
      </c>
      <c r="E9" s="9">
        <v>5</v>
      </c>
      <c r="F9" s="12" t="s">
        <v>24</v>
      </c>
      <c r="G9" s="13">
        <v>7.4570103354163244</v>
      </c>
      <c r="H9" s="14" t="s">
        <v>25</v>
      </c>
      <c r="I9" s="14">
        <v>415</v>
      </c>
      <c r="J9" s="12" t="s">
        <v>26</v>
      </c>
      <c r="K9" s="15" t="s">
        <v>27</v>
      </c>
      <c r="L9" s="16">
        <v>4</v>
      </c>
      <c r="M9" s="17" t="str">
        <f>IF(L9="","",VLOOKUP(L9,[4]Database!$N$49:$P$53,3,FALSE))</f>
        <v>Prelim Post Award Data</v>
      </c>
      <c r="N9" s="18" t="str">
        <f t="shared" ref="N9:N35" si="0">A9&amp;B9&amp;C9</f>
        <v>3100CV002</v>
      </c>
      <c r="O9" s="8" t="str">
        <f>VLOOKUP(B9,[4]Database!$U$3:$V$39,1,FALSE)</f>
        <v>CV</v>
      </c>
    </row>
    <row r="10" spans="1:15" ht="22.5" customHeight="1">
      <c r="A10" s="8">
        <v>3100</v>
      </c>
      <c r="B10" s="9" t="s">
        <v>28</v>
      </c>
      <c r="C10" s="10" t="s">
        <v>31</v>
      </c>
      <c r="D10" s="19" t="s">
        <v>32</v>
      </c>
      <c r="E10" s="9">
        <v>5</v>
      </c>
      <c r="F10" s="12" t="s">
        <v>24</v>
      </c>
      <c r="G10" s="13">
        <v>7.4570103354163244</v>
      </c>
      <c r="H10" s="14" t="s">
        <v>25</v>
      </c>
      <c r="I10" s="14">
        <v>415</v>
      </c>
      <c r="J10" s="12" t="s">
        <v>26</v>
      </c>
      <c r="K10" s="15" t="s">
        <v>27</v>
      </c>
      <c r="L10" s="16">
        <v>4</v>
      </c>
      <c r="M10" s="17" t="str">
        <f>IF(L10="","",VLOOKUP(L10,[4]Database!$N$49:$P$53,3,FALSE))</f>
        <v>Prelim Post Award Data</v>
      </c>
      <c r="N10" s="18" t="str">
        <f t="shared" si="0"/>
        <v>3100CV003 (A)</v>
      </c>
      <c r="O10" s="8" t="str">
        <f>VLOOKUP(B10,[4]Database!$U$3:$V$39,1,FALSE)</f>
        <v>CV</v>
      </c>
    </row>
    <row r="11" spans="1:15" ht="22.5" customHeight="1">
      <c r="A11" s="8">
        <v>3100</v>
      </c>
      <c r="B11" s="9" t="s">
        <v>33</v>
      </c>
      <c r="C11" s="10" t="s">
        <v>34</v>
      </c>
      <c r="D11" s="19" t="s">
        <v>35</v>
      </c>
      <c r="E11" s="9">
        <v>6</v>
      </c>
      <c r="F11" s="12" t="s">
        <v>24</v>
      </c>
      <c r="G11" s="13">
        <v>745.70103354163246</v>
      </c>
      <c r="H11" s="14" t="s">
        <v>36</v>
      </c>
      <c r="I11" s="12">
        <v>415</v>
      </c>
      <c r="J11" s="12" t="s">
        <v>26</v>
      </c>
      <c r="K11" s="15" t="s">
        <v>27</v>
      </c>
      <c r="L11" s="16">
        <v>4</v>
      </c>
      <c r="M11" s="17" t="str">
        <f>IF(L11="","",VLOOKUP(L11,[4]Database!$N$49:$P$53,3,FALSE))</f>
        <v>Prelim Post Award Data</v>
      </c>
      <c r="N11" s="18" t="str">
        <f t="shared" si="0"/>
        <v>3100AA001</v>
      </c>
      <c r="O11" s="8" t="str">
        <f>VLOOKUP(B11,[4]Database!$U$3:$V$39,1,FALSE)</f>
        <v>AA</v>
      </c>
    </row>
    <row r="12" spans="1:15" ht="22.5" customHeight="1">
      <c r="A12" s="8">
        <v>3100</v>
      </c>
      <c r="B12" s="9" t="s">
        <v>21</v>
      </c>
      <c r="C12" s="10" t="s">
        <v>34</v>
      </c>
      <c r="D12" s="19" t="s">
        <v>37</v>
      </c>
      <c r="E12" s="9">
        <v>6</v>
      </c>
      <c r="F12" s="12" t="s">
        <v>24</v>
      </c>
      <c r="G12" s="13">
        <v>111.85515503124486</v>
      </c>
      <c r="H12" s="14" t="s">
        <v>38</v>
      </c>
      <c r="I12" s="12">
        <v>415</v>
      </c>
      <c r="J12" s="12" t="s">
        <v>26</v>
      </c>
      <c r="K12" s="15" t="s">
        <v>27</v>
      </c>
      <c r="L12" s="16">
        <v>4</v>
      </c>
      <c r="M12" s="17" t="str">
        <f>IF(L12="","",VLOOKUP(L12,[4]Database!$N$49:$P$53,3,FALSE))</f>
        <v>Prelim Post Award Data</v>
      </c>
      <c r="N12" s="18" t="str">
        <f t="shared" si="0"/>
        <v>3100FD001</v>
      </c>
      <c r="O12" s="8" t="str">
        <f>VLOOKUP(B12,[4]Database!$U$3:$V$39,1,FALSE)</f>
        <v>FD</v>
      </c>
    </row>
    <row r="13" spans="1:15">
      <c r="A13" s="8">
        <v>3100</v>
      </c>
      <c r="B13" s="9" t="s">
        <v>39</v>
      </c>
      <c r="C13" s="10" t="s">
        <v>34</v>
      </c>
      <c r="D13" s="19" t="s">
        <v>40</v>
      </c>
      <c r="E13" s="9">
        <v>6</v>
      </c>
      <c r="F13" s="12" t="s">
        <v>24</v>
      </c>
      <c r="G13" s="13">
        <v>22.371031006248973</v>
      </c>
      <c r="H13" s="14" t="s">
        <v>25</v>
      </c>
      <c r="I13" s="14">
        <v>415</v>
      </c>
      <c r="J13" s="12" t="s">
        <v>26</v>
      </c>
      <c r="K13" s="15" t="s">
        <v>27</v>
      </c>
      <c r="L13" s="16">
        <v>4</v>
      </c>
      <c r="M13" s="17" t="str">
        <f>IF(L13="","",VLOOKUP(L13,[4]Database!$N$49:$P$53,3,FALSE))</f>
        <v>Prelim Post Award Data</v>
      </c>
      <c r="N13" s="18" t="str">
        <f t="shared" si="0"/>
        <v>3100RB001</v>
      </c>
      <c r="O13" s="8" t="str">
        <f>VLOOKUP(B13,[4]Database!$U$3:$V$39,1,FALSE)</f>
        <v>RB</v>
      </c>
    </row>
    <row r="14" spans="1:15" ht="28">
      <c r="A14" s="8">
        <v>3100</v>
      </c>
      <c r="B14" s="9" t="s">
        <v>28</v>
      </c>
      <c r="C14" s="10" t="s">
        <v>41</v>
      </c>
      <c r="D14" s="11" t="s">
        <v>42</v>
      </c>
      <c r="E14" s="9">
        <v>6</v>
      </c>
      <c r="F14" s="12" t="s">
        <v>24</v>
      </c>
      <c r="G14" s="13">
        <v>7.4570103354163244</v>
      </c>
      <c r="H14" s="14" t="s">
        <v>25</v>
      </c>
      <c r="I14" s="14">
        <v>415</v>
      </c>
      <c r="J14" s="15" t="s">
        <v>26</v>
      </c>
      <c r="K14" s="15" t="s">
        <v>27</v>
      </c>
      <c r="L14" s="16">
        <v>4</v>
      </c>
      <c r="M14" s="17" t="str">
        <f>IF(L14="","",VLOOKUP(L14,[4]Database!$N$49:$P$53,3,FALSE))</f>
        <v>Prelim Post Award Data</v>
      </c>
      <c r="N14" s="18" t="str">
        <f t="shared" si="0"/>
        <v>3100CV004 (A)</v>
      </c>
      <c r="O14" s="8" t="str">
        <f>VLOOKUP(B14,[4]Database!$U$3:$V$39,1,FALSE)</f>
        <v>CV</v>
      </c>
    </row>
    <row r="15" spans="1:15">
      <c r="A15" s="8">
        <v>3100</v>
      </c>
      <c r="B15" s="9" t="s">
        <v>21</v>
      </c>
      <c r="C15" s="10" t="s">
        <v>29</v>
      </c>
      <c r="D15" s="19" t="s">
        <v>43</v>
      </c>
      <c r="E15" s="9">
        <v>5</v>
      </c>
      <c r="F15" s="12" t="s">
        <v>24</v>
      </c>
      <c r="G15" s="13">
        <v>29.828041341665298</v>
      </c>
      <c r="H15" s="14" t="s">
        <v>25</v>
      </c>
      <c r="I15" s="14">
        <v>415</v>
      </c>
      <c r="J15" s="12" t="s">
        <v>26</v>
      </c>
      <c r="K15" s="15" t="s">
        <v>27</v>
      </c>
      <c r="L15" s="16">
        <v>4</v>
      </c>
      <c r="M15" s="17" t="str">
        <f>IF(L15="","",VLOOKUP(L15,[4]Database!$N$49:$P$53,3,FALSE))</f>
        <v>Prelim Post Award Data</v>
      </c>
      <c r="N15" s="18" t="str">
        <f t="shared" si="0"/>
        <v>3100FD002</v>
      </c>
      <c r="O15" s="8" t="str">
        <f>VLOOKUP(B15,[4]Database!$U$3:$V$39,1,FALSE)</f>
        <v>FD</v>
      </c>
    </row>
    <row r="16" spans="1:15">
      <c r="A16" s="8">
        <v>3100</v>
      </c>
      <c r="B16" s="9" t="s">
        <v>44</v>
      </c>
      <c r="C16" s="10" t="s">
        <v>34</v>
      </c>
      <c r="D16" s="19" t="s">
        <v>45</v>
      </c>
      <c r="E16" s="9">
        <v>5</v>
      </c>
      <c r="F16" s="12" t="s">
        <v>24</v>
      </c>
      <c r="G16" s="13">
        <v>14.914020670832649</v>
      </c>
      <c r="H16" s="14" t="s">
        <v>25</v>
      </c>
      <c r="I16" s="14">
        <v>415</v>
      </c>
      <c r="J16" s="12" t="s">
        <v>26</v>
      </c>
      <c r="K16" s="15" t="s">
        <v>27</v>
      </c>
      <c r="L16" s="16">
        <v>4</v>
      </c>
      <c r="M16" s="17" t="str">
        <f>IF(L16="","",VLOOKUP(L16,[4]Database!$N$49:$P$53,3,FALSE))</f>
        <v>Prelim Post Award Data</v>
      </c>
      <c r="N16" s="18" t="str">
        <f t="shared" si="0"/>
        <v>3100SN001</v>
      </c>
      <c r="O16" s="8" t="str">
        <f>VLOOKUP(B16,[4]Database!$U$3:$V$39,1,FALSE)</f>
        <v>SN</v>
      </c>
    </row>
    <row r="17" spans="1:15">
      <c r="A17" s="8">
        <v>3100</v>
      </c>
      <c r="B17" s="9" t="s">
        <v>46</v>
      </c>
      <c r="C17" s="10" t="s">
        <v>34</v>
      </c>
      <c r="D17" s="19" t="s">
        <v>47</v>
      </c>
      <c r="E17" s="9">
        <v>5</v>
      </c>
      <c r="F17" s="12" t="s">
        <v>24</v>
      </c>
      <c r="G17" s="13">
        <v>149.14020670832647</v>
      </c>
      <c r="H17" s="14" t="s">
        <v>36</v>
      </c>
      <c r="I17" s="12">
        <v>415</v>
      </c>
      <c r="J17" s="12" t="s">
        <v>26</v>
      </c>
      <c r="K17" s="15" t="s">
        <v>27</v>
      </c>
      <c r="L17" s="16">
        <v>4</v>
      </c>
      <c r="M17" s="17" t="str">
        <f>IF(L17="","",VLOOKUP(L17,[4]Database!$N$49:$P$53,3,FALSE))</f>
        <v>Prelim Post Award Data</v>
      </c>
      <c r="N17" s="18" t="str">
        <f t="shared" si="0"/>
        <v>3100CR001</v>
      </c>
      <c r="O17" s="8" t="str">
        <f>VLOOKUP(B17,[4]Database!$U$3:$V$39,1,FALSE)</f>
        <v>CR</v>
      </c>
    </row>
    <row r="18" spans="1:15">
      <c r="A18" s="8">
        <v>3100</v>
      </c>
      <c r="B18" s="9" t="s">
        <v>28</v>
      </c>
      <c r="C18" s="10" t="s">
        <v>48</v>
      </c>
      <c r="D18" s="19" t="s">
        <v>49</v>
      </c>
      <c r="E18" s="9">
        <v>5</v>
      </c>
      <c r="F18" s="12" t="s">
        <v>24</v>
      </c>
      <c r="G18" s="20">
        <v>5</v>
      </c>
      <c r="H18" s="14" t="s">
        <v>25</v>
      </c>
      <c r="I18" s="14">
        <v>415</v>
      </c>
      <c r="J18" s="12" t="s">
        <v>26</v>
      </c>
      <c r="K18" s="15" t="s">
        <v>27</v>
      </c>
      <c r="L18" s="16">
        <v>4</v>
      </c>
      <c r="M18" s="17" t="str">
        <f>IF(L18="","",VLOOKUP(L18,[4]Database!$N$49:$P$53,3,FALSE))</f>
        <v>Prelim Post Award Data</v>
      </c>
      <c r="N18" s="18" t="str">
        <f t="shared" si="0"/>
        <v>3100CV004</v>
      </c>
      <c r="O18" s="8" t="str">
        <f>VLOOKUP(B18,[4]Database!$U$3:$V$39,1,FALSE)</f>
        <v>CV</v>
      </c>
    </row>
    <row r="19" spans="1:15">
      <c r="A19" s="8">
        <v>3100</v>
      </c>
      <c r="B19" s="9" t="s">
        <v>28</v>
      </c>
      <c r="C19" s="10" t="s">
        <v>50</v>
      </c>
      <c r="D19" s="19" t="s">
        <v>51</v>
      </c>
      <c r="E19" s="9">
        <v>5</v>
      </c>
      <c r="F19" s="12" t="s">
        <v>24</v>
      </c>
      <c r="G19" s="13">
        <v>7.4570103354163244</v>
      </c>
      <c r="H19" s="14" t="s">
        <v>25</v>
      </c>
      <c r="I19" s="14">
        <v>415</v>
      </c>
      <c r="J19" s="12" t="s">
        <v>26</v>
      </c>
      <c r="K19" s="15" t="s">
        <v>27</v>
      </c>
      <c r="L19" s="16">
        <v>4</v>
      </c>
      <c r="M19" s="17" t="str">
        <f>IF(L19="","",VLOOKUP(L19,[4]Database!$N$49:$P$53,3,FALSE))</f>
        <v>Prelim Post Award Data</v>
      </c>
      <c r="N19" s="18" t="str">
        <f t="shared" si="0"/>
        <v>3100CV005</v>
      </c>
      <c r="O19" s="8" t="str">
        <f>VLOOKUP(B19,[4]Database!$U$3:$V$39,1,FALSE)</f>
        <v>CV</v>
      </c>
    </row>
    <row r="20" spans="1:15">
      <c r="A20" s="8">
        <v>3100</v>
      </c>
      <c r="B20" s="9" t="s">
        <v>28</v>
      </c>
      <c r="C20" s="10" t="s">
        <v>34</v>
      </c>
      <c r="D20" s="21" t="s">
        <v>52</v>
      </c>
      <c r="E20" s="9">
        <v>4</v>
      </c>
      <c r="F20" s="12" t="s">
        <v>24</v>
      </c>
      <c r="G20" s="20">
        <v>5</v>
      </c>
      <c r="H20" s="14" t="s">
        <v>25</v>
      </c>
      <c r="I20" s="14">
        <v>415</v>
      </c>
      <c r="J20" s="12" t="s">
        <v>26</v>
      </c>
      <c r="K20" s="15" t="s">
        <v>27</v>
      </c>
      <c r="L20" s="16">
        <v>4</v>
      </c>
      <c r="M20" s="17" t="str">
        <f>IF(L20="","",VLOOKUP(L20,[4]Database!$N$49:$P$53,3,FALSE))</f>
        <v>Prelim Post Award Data</v>
      </c>
      <c r="N20" s="18" t="str">
        <f t="shared" si="0"/>
        <v>3100CV001</v>
      </c>
      <c r="O20" s="8" t="str">
        <f>VLOOKUP(B20,[4]Database!$U$3:$V$39,1,FALSE)</f>
        <v>CV</v>
      </c>
    </row>
    <row r="21" spans="1:15">
      <c r="A21" s="8">
        <v>3100</v>
      </c>
      <c r="B21" s="9" t="s">
        <v>53</v>
      </c>
      <c r="C21" s="10" t="s">
        <v>34</v>
      </c>
      <c r="D21" s="19" t="s">
        <v>54</v>
      </c>
      <c r="E21" s="9">
        <v>4</v>
      </c>
      <c r="F21" s="12" t="s">
        <v>24</v>
      </c>
      <c r="G21" s="13">
        <v>11.185515503124487</v>
      </c>
      <c r="H21" s="14" t="s">
        <v>25</v>
      </c>
      <c r="I21" s="14">
        <v>415</v>
      </c>
      <c r="J21" s="12" t="s">
        <v>26</v>
      </c>
      <c r="K21" s="15" t="s">
        <v>27</v>
      </c>
      <c r="L21" s="16">
        <v>4</v>
      </c>
      <c r="M21" s="17" t="str">
        <f>IF(L21="","",VLOOKUP(L21,[4]Database!$N$49:$P$53,3,FALSE))</f>
        <v>Prelim Post Award Data</v>
      </c>
      <c r="N21" s="18" t="str">
        <f t="shared" si="0"/>
        <v>3100AG001</v>
      </c>
      <c r="O21" s="8" t="str">
        <f>VLOOKUP(B21,[4]Database!$U$3:$V$39,1,FALSE)</f>
        <v>AG</v>
      </c>
    </row>
    <row r="22" spans="1:15" ht="28">
      <c r="A22" s="8">
        <v>3100</v>
      </c>
      <c r="B22" s="9" t="s">
        <v>53</v>
      </c>
      <c r="C22" s="10" t="s">
        <v>55</v>
      </c>
      <c r="D22" s="21" t="s">
        <v>56</v>
      </c>
      <c r="E22" s="9">
        <v>4</v>
      </c>
      <c r="F22" s="12" t="s">
        <v>24</v>
      </c>
      <c r="G22" s="13">
        <v>7.4570103354163244</v>
      </c>
      <c r="H22" s="14" t="s">
        <v>25</v>
      </c>
      <c r="I22" s="14">
        <v>415</v>
      </c>
      <c r="J22" s="12" t="s">
        <v>26</v>
      </c>
      <c r="K22" s="15" t="s">
        <v>27</v>
      </c>
      <c r="L22" s="16">
        <v>4</v>
      </c>
      <c r="M22" s="17" t="str">
        <f>IF(L22="","",VLOOKUP(L22,[4]Database!$N$49:$P$53,3,FALSE))</f>
        <v>Prelim Post Award Data</v>
      </c>
      <c r="N22" s="18" t="str">
        <f t="shared" si="0"/>
        <v>3100AG002 (A)</v>
      </c>
      <c r="O22" s="8" t="str">
        <f>VLOOKUP(B22,[4]Database!$U$3:$V$39,1,FALSE)</f>
        <v>AG</v>
      </c>
    </row>
    <row r="23" spans="1:15">
      <c r="A23" s="8">
        <v>3100</v>
      </c>
      <c r="B23" s="9" t="s">
        <v>57</v>
      </c>
      <c r="C23" s="10" t="s">
        <v>34</v>
      </c>
      <c r="D23" s="19" t="s">
        <v>58</v>
      </c>
      <c r="E23" s="9">
        <v>5</v>
      </c>
      <c r="F23" s="12" t="s">
        <v>24</v>
      </c>
      <c r="G23" s="22">
        <v>3.7285051677081622</v>
      </c>
      <c r="H23" s="14" t="s">
        <v>25</v>
      </c>
      <c r="I23" s="14">
        <v>415</v>
      </c>
      <c r="J23" s="12" t="s">
        <v>26</v>
      </c>
      <c r="K23" s="15" t="s">
        <v>27</v>
      </c>
      <c r="L23" s="16">
        <v>4</v>
      </c>
      <c r="M23" s="17" t="str">
        <f>IF(L23="","",VLOOKUP(L23,[4]Database!$N$49:$P$53,3,FALSE))</f>
        <v>Prelim Post Award Data</v>
      </c>
      <c r="N23" s="18" t="str">
        <f t="shared" si="0"/>
        <v>3100PP001</v>
      </c>
      <c r="O23" s="8" t="str">
        <f>VLOOKUP(B23,[4]Database!$U$3:$V$39,1,FALSE)</f>
        <v>PP</v>
      </c>
    </row>
    <row r="24" spans="1:15">
      <c r="A24" s="8">
        <v>3100</v>
      </c>
      <c r="B24" s="9" t="s">
        <v>28</v>
      </c>
      <c r="C24" s="10" t="s">
        <v>59</v>
      </c>
      <c r="D24" s="19" t="s">
        <v>60</v>
      </c>
      <c r="E24" s="9">
        <v>5</v>
      </c>
      <c r="F24" s="12" t="s">
        <v>24</v>
      </c>
      <c r="G24" s="22">
        <v>14.914020670832649</v>
      </c>
      <c r="H24" s="14" t="s">
        <v>25</v>
      </c>
      <c r="I24" s="14">
        <v>415</v>
      </c>
      <c r="J24" s="12" t="s">
        <v>26</v>
      </c>
      <c r="K24" s="15" t="s">
        <v>27</v>
      </c>
      <c r="L24" s="16">
        <v>4</v>
      </c>
      <c r="M24" s="17" t="str">
        <f>IF(L24="","",VLOOKUP(L24,[4]Database!$N$49:$P$53,3,FALSE))</f>
        <v>Prelim Post Award Data</v>
      </c>
      <c r="N24" s="18" t="str">
        <f t="shared" si="0"/>
        <v>3100CV012</v>
      </c>
      <c r="O24" s="8" t="str">
        <f>VLOOKUP(B24,[4]Database!$U$3:$V$39,1,FALSE)</f>
        <v>CV</v>
      </c>
    </row>
    <row r="25" spans="1:15">
      <c r="A25" s="23">
        <v>3100</v>
      </c>
      <c r="B25" s="14" t="s">
        <v>28</v>
      </c>
      <c r="C25" s="24" t="s">
        <v>61</v>
      </c>
      <c r="D25" s="19" t="s">
        <v>62</v>
      </c>
      <c r="E25" s="9">
        <v>5</v>
      </c>
      <c r="F25" s="12" t="s">
        <v>24</v>
      </c>
      <c r="G25" s="13">
        <v>5.5927577515622433</v>
      </c>
      <c r="H25" s="14" t="s">
        <v>25</v>
      </c>
      <c r="I25" s="14">
        <v>415</v>
      </c>
      <c r="J25" s="12" t="s">
        <v>26</v>
      </c>
      <c r="K25" s="15" t="s">
        <v>27</v>
      </c>
      <c r="L25" s="16">
        <v>4</v>
      </c>
      <c r="M25" s="17" t="str">
        <f>IF(L25="","",VLOOKUP(L25,[4]Database!$N$49:$P$53,3,FALSE))</f>
        <v>Prelim Post Award Data</v>
      </c>
      <c r="N25" s="18" t="str">
        <f t="shared" si="0"/>
        <v>3100CV003</v>
      </c>
      <c r="O25" s="8" t="str">
        <f>VLOOKUP(B25,[4]Database!$U$3:$V$39,1,FALSE)</f>
        <v>CV</v>
      </c>
    </row>
    <row r="26" spans="1:15">
      <c r="A26" s="23">
        <v>3100</v>
      </c>
      <c r="B26" s="14" t="s">
        <v>28</v>
      </c>
      <c r="C26" s="10" t="s">
        <v>63</v>
      </c>
      <c r="D26" s="19" t="s">
        <v>64</v>
      </c>
      <c r="E26" s="9">
        <v>5</v>
      </c>
      <c r="F26" s="12" t="s">
        <v>24</v>
      </c>
      <c r="G26" s="20">
        <v>5</v>
      </c>
      <c r="H26" s="14" t="s">
        <v>25</v>
      </c>
      <c r="I26" s="14">
        <v>415</v>
      </c>
      <c r="J26" s="12" t="s">
        <v>26</v>
      </c>
      <c r="K26" s="15" t="s">
        <v>27</v>
      </c>
      <c r="L26" s="16">
        <v>4</v>
      </c>
      <c r="M26" s="17" t="str">
        <f>IF(L26="","",VLOOKUP(L26,[4]Database!$N$49:$P$53,3,FALSE))</f>
        <v>Prelim Post Award Data</v>
      </c>
      <c r="N26" s="18" t="str">
        <f t="shared" si="0"/>
        <v>3100CV010</v>
      </c>
      <c r="O26" s="8" t="str">
        <f>VLOOKUP(B26,[4]Database!$U$3:$V$39,1,FALSE)</f>
        <v>CV</v>
      </c>
    </row>
    <row r="27" spans="1:15">
      <c r="A27" s="23">
        <v>3100</v>
      </c>
      <c r="B27" s="14" t="s">
        <v>65</v>
      </c>
      <c r="C27" s="24" t="s">
        <v>34</v>
      </c>
      <c r="D27" s="19" t="s">
        <v>66</v>
      </c>
      <c r="E27" s="9">
        <v>5</v>
      </c>
      <c r="F27" s="12" t="s">
        <v>24</v>
      </c>
      <c r="G27" s="13">
        <v>29.828041341665298</v>
      </c>
      <c r="H27" s="14" t="s">
        <v>25</v>
      </c>
      <c r="I27" s="14">
        <v>415</v>
      </c>
      <c r="J27" s="12" t="s">
        <v>26</v>
      </c>
      <c r="K27" s="15" t="s">
        <v>27</v>
      </c>
      <c r="L27" s="16">
        <v>4</v>
      </c>
      <c r="M27" s="17" t="str">
        <f>IF(L27="","",VLOOKUP(L27,[4]Database!$N$49:$P$53,3,FALSE))</f>
        <v>Prelim Post Award Data</v>
      </c>
      <c r="N27" s="18" t="str">
        <f t="shared" si="0"/>
        <v>3100FN001</v>
      </c>
      <c r="O27" s="8" t="str">
        <f>VLOOKUP(B27,[4]Database!$U$3:$V$39,1,FALSE)</f>
        <v>FN</v>
      </c>
    </row>
    <row r="28" spans="1:15">
      <c r="A28" s="23">
        <v>3100</v>
      </c>
      <c r="B28" s="9" t="s">
        <v>67</v>
      </c>
      <c r="C28" s="24" t="s">
        <v>29</v>
      </c>
      <c r="D28" s="19" t="s">
        <v>68</v>
      </c>
      <c r="E28" s="9">
        <v>5</v>
      </c>
      <c r="F28" s="12" t="s">
        <v>24</v>
      </c>
      <c r="G28" s="13">
        <v>1.1185515503124486</v>
      </c>
      <c r="H28" s="14" t="s">
        <v>25</v>
      </c>
      <c r="I28" s="14">
        <v>415</v>
      </c>
      <c r="J28" s="12" t="s">
        <v>26</v>
      </c>
      <c r="K28" s="15" t="s">
        <v>27</v>
      </c>
      <c r="L28" s="16">
        <v>4</v>
      </c>
      <c r="M28" s="17" t="str">
        <f>IF(L28="","",VLOOKUP(L28,[4]Database!$N$49:$P$53,3,FALSE))</f>
        <v>Prelim Post Award Data</v>
      </c>
      <c r="N28" s="18" t="str">
        <f t="shared" si="0"/>
        <v>3100GA002</v>
      </c>
      <c r="O28" s="8" t="str">
        <f>VLOOKUP(B28,[4]Database!$U$3:$V$39,1,FALSE)</f>
        <v>GA</v>
      </c>
    </row>
    <row r="29" spans="1:15">
      <c r="A29" s="23">
        <v>3100</v>
      </c>
      <c r="B29" s="14" t="s">
        <v>28</v>
      </c>
      <c r="C29" s="24" t="s">
        <v>69</v>
      </c>
      <c r="D29" s="25" t="s">
        <v>70</v>
      </c>
      <c r="E29" s="9">
        <v>5</v>
      </c>
      <c r="F29" s="12" t="s">
        <v>24</v>
      </c>
      <c r="G29" s="13">
        <v>11.2</v>
      </c>
      <c r="H29" s="14" t="s">
        <v>25</v>
      </c>
      <c r="I29" s="14">
        <v>415</v>
      </c>
      <c r="J29" s="12" t="s">
        <v>26</v>
      </c>
      <c r="K29" s="15" t="s">
        <v>27</v>
      </c>
      <c r="L29" s="16">
        <v>4</v>
      </c>
      <c r="M29" s="17" t="str">
        <f>IF(L29="","",VLOOKUP(L29,[4]Database!$N$49:$P$53,3,FALSE))</f>
        <v>Prelim Post Award Data</v>
      </c>
      <c r="N29" s="18" t="str">
        <f t="shared" si="0"/>
        <v>3100CV011</v>
      </c>
      <c r="O29" s="8" t="str">
        <f>VLOOKUP(B29,[4]Database!$U$3:$V$39,1,FALSE)</f>
        <v>CV</v>
      </c>
    </row>
    <row r="30" spans="1:15" ht="28">
      <c r="A30" s="23">
        <v>3100</v>
      </c>
      <c r="B30" s="14" t="s">
        <v>71</v>
      </c>
      <c r="C30" s="24" t="s">
        <v>72</v>
      </c>
      <c r="D30" s="19" t="s">
        <v>73</v>
      </c>
      <c r="E30" s="9">
        <v>5</v>
      </c>
      <c r="F30" s="12" t="s">
        <v>24</v>
      </c>
      <c r="G30" s="13">
        <v>95</v>
      </c>
      <c r="H30" s="14" t="s">
        <v>25</v>
      </c>
      <c r="I30" s="12">
        <v>415</v>
      </c>
      <c r="J30" s="12" t="s">
        <v>26</v>
      </c>
      <c r="K30" s="15" t="s">
        <v>27</v>
      </c>
      <c r="L30" s="16">
        <v>4</v>
      </c>
      <c r="M30" s="17" t="str">
        <f>IF(L30="","",VLOOKUP(L30,[4]Database!$N$49:$P$53,3,FALSE))</f>
        <v>Prelim Post Award Data</v>
      </c>
      <c r="N30" s="18" t="str">
        <f t="shared" si="0"/>
        <v>3100CP001A</v>
      </c>
      <c r="O30" s="8" t="str">
        <f>VLOOKUP(B30,[4]Database!$U$3:$V$39,1,FALSE)</f>
        <v>CP</v>
      </c>
    </row>
    <row r="31" spans="1:15" ht="28">
      <c r="A31" s="23">
        <v>3100</v>
      </c>
      <c r="B31" s="14" t="s">
        <v>71</v>
      </c>
      <c r="C31" s="24" t="s">
        <v>74</v>
      </c>
      <c r="D31" s="19" t="s">
        <v>73</v>
      </c>
      <c r="E31" s="9">
        <v>5</v>
      </c>
      <c r="F31" s="12" t="s">
        <v>24</v>
      </c>
      <c r="G31" s="13">
        <v>30</v>
      </c>
      <c r="H31" s="14" t="s">
        <v>25</v>
      </c>
      <c r="I31" s="14">
        <v>415</v>
      </c>
      <c r="J31" s="12" t="s">
        <v>26</v>
      </c>
      <c r="K31" s="15" t="s">
        <v>27</v>
      </c>
      <c r="L31" s="16">
        <v>4</v>
      </c>
      <c r="M31" s="17" t="str">
        <f>IF(L31="","",VLOOKUP(L31,[4]Database!$N$49:$P$53,3,FALSE))</f>
        <v>Prelim Post Award Data</v>
      </c>
      <c r="N31" s="18" t="str">
        <f t="shared" si="0"/>
        <v>3100CP001B</v>
      </c>
      <c r="O31" s="8" t="str">
        <f>VLOOKUP(B31,[4]Database!$U$3:$V$39,1,FALSE)</f>
        <v>CP</v>
      </c>
    </row>
    <row r="32" spans="1:15">
      <c r="A32" s="23">
        <v>3100</v>
      </c>
      <c r="B32" s="9" t="s">
        <v>28</v>
      </c>
      <c r="C32" s="24" t="s">
        <v>75</v>
      </c>
      <c r="D32" s="25" t="s">
        <v>76</v>
      </c>
      <c r="E32" s="9">
        <v>6</v>
      </c>
      <c r="F32" s="12" t="s">
        <v>24</v>
      </c>
      <c r="G32" s="26">
        <v>14.914020670832649</v>
      </c>
      <c r="H32" s="14" t="s">
        <v>25</v>
      </c>
      <c r="I32" s="14">
        <v>415</v>
      </c>
      <c r="J32" s="12" t="s">
        <v>26</v>
      </c>
      <c r="K32" s="15" t="s">
        <v>27</v>
      </c>
      <c r="L32" s="16">
        <v>4</v>
      </c>
      <c r="M32" s="17" t="str">
        <f>IF(L32="","",VLOOKUP(L32,[4]Database!$N$49:$P$53,3,FALSE))</f>
        <v>Prelim Post Award Data</v>
      </c>
      <c r="N32" s="18" t="str">
        <f t="shared" si="0"/>
        <v>3100CV014</v>
      </c>
      <c r="O32" s="8" t="str">
        <f>VLOOKUP(B32,[4]Database!$U$3:$V$39,1,FALSE)</f>
        <v>CV</v>
      </c>
    </row>
    <row r="33" spans="1:15">
      <c r="A33" s="23">
        <v>3100</v>
      </c>
      <c r="B33" s="9" t="s">
        <v>28</v>
      </c>
      <c r="C33" s="24" t="s">
        <v>77</v>
      </c>
      <c r="D33" s="25" t="s">
        <v>78</v>
      </c>
      <c r="E33" s="9">
        <v>5</v>
      </c>
      <c r="F33" s="12" t="s">
        <v>24</v>
      </c>
      <c r="G33" s="27">
        <v>14.914020670832649</v>
      </c>
      <c r="H33" s="14" t="s">
        <v>25</v>
      </c>
      <c r="I33" s="14">
        <v>415</v>
      </c>
      <c r="J33" s="12" t="s">
        <v>26</v>
      </c>
      <c r="K33" s="15" t="s">
        <v>27</v>
      </c>
      <c r="L33" s="16">
        <v>4</v>
      </c>
      <c r="M33" s="17" t="str">
        <f>IF(L33="","",VLOOKUP(L33,[4]Database!$N$49:$P$53,3,FALSE))</f>
        <v>Prelim Post Award Data</v>
      </c>
      <c r="N33" s="18" t="str">
        <f t="shared" si="0"/>
        <v>3100CV015</v>
      </c>
      <c r="O33" s="8" t="str">
        <f>VLOOKUP(B33,[4]Database!$U$3:$V$39,1,FALSE)</f>
        <v>CV</v>
      </c>
    </row>
    <row r="34" spans="1:15">
      <c r="A34" s="23">
        <v>3100</v>
      </c>
      <c r="B34" s="9" t="s">
        <v>53</v>
      </c>
      <c r="C34" s="24" t="s">
        <v>29</v>
      </c>
      <c r="D34" s="25" t="s">
        <v>79</v>
      </c>
      <c r="E34" s="9">
        <v>5</v>
      </c>
      <c r="F34" s="12" t="s">
        <v>80</v>
      </c>
      <c r="G34" s="13">
        <v>29.8</v>
      </c>
      <c r="H34" s="14" t="s">
        <v>25</v>
      </c>
      <c r="I34" s="14">
        <v>415</v>
      </c>
      <c r="J34" s="12" t="s">
        <v>26</v>
      </c>
      <c r="K34" s="15" t="s">
        <v>27</v>
      </c>
      <c r="L34" s="16">
        <v>4</v>
      </c>
      <c r="M34" s="17" t="str">
        <f>IF(L34="","",VLOOKUP(L34,[4]Database!$N$49:$P$53,3,FALSE))</f>
        <v>Prelim Post Award Data</v>
      </c>
      <c r="N34" s="18" t="str">
        <f t="shared" si="0"/>
        <v>3100AG002</v>
      </c>
      <c r="O34" s="8" t="str">
        <f>VLOOKUP(B34,[4]Database!$U$3:$V$39,1,FALSE)</f>
        <v>AG</v>
      </c>
    </row>
    <row r="35" spans="1:15">
      <c r="A35" s="23">
        <v>3100</v>
      </c>
      <c r="B35" s="9" t="s">
        <v>65</v>
      </c>
      <c r="C35" s="24" t="s">
        <v>69</v>
      </c>
      <c r="D35" s="25" t="s">
        <v>81</v>
      </c>
      <c r="E35" s="9">
        <v>5</v>
      </c>
      <c r="F35" s="12" t="s">
        <v>80</v>
      </c>
      <c r="G35" s="28">
        <v>29.8</v>
      </c>
      <c r="H35" s="14" t="s">
        <v>25</v>
      </c>
      <c r="I35" s="14">
        <v>415</v>
      </c>
      <c r="J35" s="12" t="s">
        <v>26</v>
      </c>
      <c r="K35" s="15" t="s">
        <v>27</v>
      </c>
      <c r="L35" s="16">
        <v>4</v>
      </c>
      <c r="M35" s="17" t="str">
        <f>IF(L35="","",VLOOKUP(L35,[4]Database!$N$49:$P$53,3,FALSE))</f>
        <v>Prelim Post Award Data</v>
      </c>
      <c r="N35" s="18" t="str">
        <f t="shared" si="0"/>
        <v>3100FN011</v>
      </c>
      <c r="O35" s="8" t="str">
        <f>VLOOKUP(B35,[4]Database!$U$3:$V$39,1,FALSE)</f>
        <v>FN</v>
      </c>
    </row>
  </sheetData>
  <autoFilter ref="A7:N35" xr:uid="{731B004F-0442-4D18-B34D-388384CF35FF}"/>
  <mergeCells count="15">
    <mergeCell ref="A1:D6"/>
    <mergeCell ref="E1:J3"/>
    <mergeCell ref="K1:L1"/>
    <mergeCell ref="M1:N1"/>
    <mergeCell ref="K2:L2"/>
    <mergeCell ref="M2:N2"/>
    <mergeCell ref="K3:L3"/>
    <mergeCell ref="M3:N3"/>
    <mergeCell ref="E4:J6"/>
    <mergeCell ref="K4:L4"/>
    <mergeCell ref="M4:N4"/>
    <mergeCell ref="K5:L5"/>
    <mergeCell ref="M5:N5"/>
    <mergeCell ref="K6:L6"/>
    <mergeCell ref="M6:N6"/>
  </mergeCells>
  <conditionalFormatting sqref="D7">
    <cfRule type="duplicateValues" dxfId="25" priority="26"/>
  </conditionalFormatting>
  <conditionalFormatting sqref="N7">
    <cfRule type="duplicateValues" dxfId="24" priority="25"/>
  </conditionalFormatting>
  <conditionalFormatting sqref="N7">
    <cfRule type="duplicateValues" dxfId="23" priority="24"/>
  </conditionalFormatting>
  <conditionalFormatting sqref="N1:N7">
    <cfRule type="duplicateValues" dxfId="22" priority="23"/>
  </conditionalFormatting>
  <conditionalFormatting sqref="M8:N35">
    <cfRule type="expression" dxfId="21" priority="22">
      <formula>ISERROR($O8)</formula>
    </cfRule>
  </conditionalFormatting>
  <conditionalFormatting sqref="M8:O35">
    <cfRule type="expression" dxfId="20" priority="21">
      <formula>ISNA($O8)=TRUE</formula>
    </cfRule>
  </conditionalFormatting>
  <conditionalFormatting sqref="D11:D12">
    <cfRule type="duplicateValues" dxfId="19" priority="20"/>
  </conditionalFormatting>
  <conditionalFormatting sqref="D21">
    <cfRule type="duplicateValues" dxfId="18" priority="19"/>
  </conditionalFormatting>
  <conditionalFormatting sqref="D22">
    <cfRule type="duplicateValues" dxfId="17" priority="18"/>
  </conditionalFormatting>
  <conditionalFormatting sqref="D20">
    <cfRule type="duplicateValues" dxfId="16" priority="17"/>
  </conditionalFormatting>
  <conditionalFormatting sqref="D28 D26">
    <cfRule type="duplicateValues" dxfId="15" priority="16"/>
  </conditionalFormatting>
  <conditionalFormatting sqref="D29">
    <cfRule type="duplicateValues" dxfId="14" priority="15"/>
  </conditionalFormatting>
  <conditionalFormatting sqref="D27">
    <cfRule type="duplicateValues" dxfId="13" priority="14"/>
  </conditionalFormatting>
  <conditionalFormatting sqref="D25">
    <cfRule type="duplicateValues" dxfId="12" priority="13"/>
  </conditionalFormatting>
  <conditionalFormatting sqref="D31:D33">
    <cfRule type="duplicateValues" dxfId="11" priority="12"/>
  </conditionalFormatting>
  <conditionalFormatting sqref="D35">
    <cfRule type="duplicateValues" dxfId="10" priority="11"/>
  </conditionalFormatting>
  <conditionalFormatting sqref="D34">
    <cfRule type="duplicateValues" dxfId="9" priority="10"/>
  </conditionalFormatting>
  <conditionalFormatting sqref="D30 D8:D10 D13">
    <cfRule type="duplicateValues" dxfId="8" priority="9"/>
  </conditionalFormatting>
  <conditionalFormatting sqref="D14">
    <cfRule type="duplicateValues" dxfId="7" priority="8"/>
  </conditionalFormatting>
  <conditionalFormatting sqref="D15">
    <cfRule type="duplicateValues" dxfId="6" priority="7"/>
  </conditionalFormatting>
  <conditionalFormatting sqref="D16">
    <cfRule type="duplicateValues" dxfId="5" priority="6"/>
  </conditionalFormatting>
  <conditionalFormatting sqref="D17">
    <cfRule type="duplicateValues" dxfId="4" priority="5"/>
  </conditionalFormatting>
  <conditionalFormatting sqref="D18">
    <cfRule type="duplicateValues" dxfId="3" priority="4"/>
  </conditionalFormatting>
  <conditionalFormatting sqref="D19">
    <cfRule type="duplicateValues" dxfId="2" priority="3"/>
  </conditionalFormatting>
  <conditionalFormatting sqref="D23:D24">
    <cfRule type="duplicateValues" dxfId="1" priority="2"/>
  </conditionalFormatting>
  <conditionalFormatting sqref="N8:N35">
    <cfRule type="duplicateValues" dxfId="0" priority="1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devan.rehunathan@outlook.com</dc:creator>
  <cp:lastModifiedBy>devan.rehunathan@outlook.com</cp:lastModifiedBy>
  <dcterms:created xsi:type="dcterms:W3CDTF">2020-09-25T05:06:26Z</dcterms:created>
  <dcterms:modified xsi:type="dcterms:W3CDTF">2020-09-25T05:10:40Z</dcterms:modified>
</cp:coreProperties>
</file>