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6AD1C16E-E41B-46DE-8B0C-362E8525E5F9}" xr6:coauthVersionLast="37" xr6:coauthVersionMax="37" xr10:uidLastSave="{00000000-0000-0000-0000-000000000000}"/>
  <bookViews>
    <workbookView xWindow="0" yWindow="0" windowWidth="22260" windowHeight="12648" activeTab="1" xr2:uid="{00000000-000D-0000-FFFF-FFFF00000000}"/>
  </bookViews>
  <sheets>
    <sheet name="Backlog" sheetId="1" r:id="rId1"/>
    <sheet name="calcs" sheetId="2" r:id="rId2"/>
    <sheet name="report" sheetId="3" r:id="rId3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2" l="1"/>
  <c r="D12" i="2"/>
  <c r="D13" i="2"/>
  <c r="D14" i="2"/>
  <c r="D15" i="2"/>
  <c r="D10" i="2"/>
  <c r="E1" i="2"/>
  <c r="E2" i="2"/>
  <c r="C12" i="2"/>
  <c r="C15" i="2"/>
  <c r="C11" i="2"/>
  <c r="C14" i="2" l="1"/>
  <c r="C13" i="2"/>
  <c r="F12" i="2"/>
  <c r="E12" i="2"/>
  <c r="E13" i="2"/>
  <c r="E14" i="2"/>
  <c r="E15" i="2"/>
  <c r="D9" i="2"/>
  <c r="E4" i="2" s="1"/>
  <c r="C9" i="2"/>
  <c r="C10" i="2"/>
  <c r="C8" i="2"/>
  <c r="E8" i="2" s="1"/>
  <c r="E9" i="2" s="1"/>
  <c r="E10" i="2" s="1"/>
  <c r="E11" i="2" s="1"/>
  <c r="E3" i="2" l="1"/>
  <c r="F8" i="2"/>
  <c r="F9" i="2" s="1"/>
  <c r="F10" i="2" s="1"/>
  <c r="F11" i="2" s="1"/>
  <c r="F13" i="2"/>
  <c r="F14" i="2" s="1"/>
  <c r="F15" i="2" s="1"/>
  <c r="A9" i="2"/>
  <c r="A10" i="2"/>
  <c r="A11" i="2"/>
  <c r="A12" i="2"/>
  <c r="A13" i="2"/>
  <c r="A14" i="2"/>
  <c r="A15" i="2"/>
  <c r="A8" i="2"/>
  <c r="E5" i="2" l="1"/>
</calcChain>
</file>

<file path=xl/sharedStrings.xml><?xml version="1.0" encoding="utf-8"?>
<sst xmlns="http://schemas.openxmlformats.org/spreadsheetml/2006/main" count="23" uniqueCount="22">
  <si>
    <t>№</t>
  </si>
  <si>
    <t>Задача</t>
  </si>
  <si>
    <t>Оценка</t>
  </si>
  <si>
    <t>Пришла</t>
  </si>
  <si>
    <t>Ушла</t>
  </si>
  <si>
    <t>Сумма всех работ: 8</t>
  </si>
  <si>
    <t xml:space="preserve">Скачать Docker </t>
  </si>
  <si>
    <t xml:space="preserve">Выяснить что с виртуализацией, включить ее </t>
  </si>
  <si>
    <t xml:space="preserve">Установить Docker </t>
  </si>
  <si>
    <t>Скачать и развернуть первый контейнер</t>
  </si>
  <si>
    <t>Найти ошибку в запуске Docker, устранить ее</t>
  </si>
  <si>
    <t>Исходное количество работы:</t>
  </si>
  <si>
    <t>Последний спринт:</t>
  </si>
  <si>
    <t>Средняя скорость выполнения:</t>
  </si>
  <si>
    <t>Средняя скорость поступления:</t>
  </si>
  <si>
    <t>Осталость работы:</t>
  </si>
  <si>
    <t>N</t>
  </si>
  <si>
    <t>Sprint</t>
  </si>
  <si>
    <t xml:space="preserve"> Ушло</t>
  </si>
  <si>
    <t>Пришло</t>
  </si>
  <si>
    <t>Выполнение</t>
  </si>
  <si>
    <t>Добавление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</si>
</sst>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right"/>
    </xf>
    <xf numFmtId="0" fontId="0" fillId="0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Burndown chart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Выполнение</c:v>
          </c:tx>
          <c:spPr>
            <a:ln w="34925" cap="rnd">
              <a:solidFill>
                <a:schemeClr val="bg1">
                  <a:alpha val="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calcs!$B$8:$B$15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calcs!$E$8:$E$15</c:f>
              <c:numCache>
                <c:formatCode>General</c:formatCode>
                <c:ptCount val="8"/>
                <c:pt idx="0">
                  <c:v>6</c:v>
                </c:pt>
                <c:pt idx="1">
                  <c:v>3</c:v>
                </c:pt>
                <c:pt idx="2">
                  <c:v>0</c:v>
                </c:pt>
                <c:pt idx="3">
                  <c:v>-4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0F2-4020-AF12-F3FCED491A81}"/>
            </c:ext>
          </c:extLst>
        </c:ser>
        <c:ser>
          <c:idx val="1"/>
          <c:order val="1"/>
          <c:tx>
            <c:v>Добавление</c:v>
          </c:tx>
          <c:spPr>
            <a:ln w="34925" cap="rnd">
              <a:solidFill>
                <a:schemeClr val="bg1">
                  <a:alpha val="0"/>
                </a:schemeClr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f>calcs!$B$8:$B$15</c:f>
              <c:numCache>
                <c:formatCode>General</c:formatCode>
                <c:ptCount val="8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</c:numCache>
            </c:numRef>
          </c:cat>
          <c:val>
            <c:numRef>
              <c:f>calcs!$F$8:$F$15</c:f>
              <c:numCache>
                <c:formatCode>General</c:formatCode>
                <c:ptCount val="8"/>
                <c:pt idx="0">
                  <c:v>0</c:v>
                </c:pt>
                <c:pt idx="1">
                  <c:v>-2</c:v>
                </c:pt>
                <c:pt idx="2">
                  <c:v>-6</c:v>
                </c:pt>
                <c:pt idx="3">
                  <c:v>-6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0F2-4020-AF12-F3FCED491A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upDownBars>
          <c:gapWidth val="150"/>
          <c:upBars>
            <c:spPr>
              <a:solidFill>
                <a:schemeClr val="lt1"/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upBars>
          <c:downBars>
            <c:spPr>
              <a:solidFill>
                <a:schemeClr val="dk1">
                  <a:lumMod val="75000"/>
                  <a:lumOff val="25000"/>
                </a:schemeClr>
              </a:solidFill>
              <a:ln w="9525">
                <a:solidFill>
                  <a:schemeClr val="lt1">
                    <a:lumMod val="95000"/>
                    <a:alpha val="54000"/>
                  </a:schemeClr>
                </a:solidFill>
              </a:ln>
              <a:effectLst/>
            </c:spPr>
          </c:downBars>
        </c:upDownBars>
        <c:smooth val="0"/>
        <c:axId val="342244799"/>
        <c:axId val="342397199"/>
      </c:lineChart>
      <c:catAx>
        <c:axId val="34224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Спринт</a:t>
                </a:r>
              </a:p>
            </c:rich>
          </c:tx>
          <c:layout>
            <c:manualLayout>
              <c:xMode val="edge"/>
              <c:yMode val="edge"/>
              <c:x val="0.44514791901012374"/>
              <c:y val="0.7921689745678341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low"/>
        <c:spPr>
          <a:noFill/>
          <a:ln w="15875" cap="flat" cmpd="sng" algn="ctr">
            <a:solidFill>
              <a:schemeClr val="bg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397199"/>
        <c:crosses val="autoZero"/>
        <c:auto val="1"/>
        <c:lblAlgn val="ctr"/>
        <c:lblOffset val="100"/>
        <c:noMultiLvlLbl val="0"/>
      </c:catAx>
      <c:valAx>
        <c:axId val="342397199"/>
        <c:scaling>
          <c:orientation val="minMax"/>
          <c:min val="-7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Задачи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cap="all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4224479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46308586426697"/>
          <c:y val="0.85901495610462486"/>
          <c:w val="0.65359542557180361"/>
          <c:h val="0.105065503665490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solidFill>
        <a:schemeClr val="bg1"/>
      </a:solidFill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</xdr:colOff>
      <xdr:row>1</xdr:row>
      <xdr:rowOff>0</xdr:rowOff>
    </xdr:from>
    <xdr:to>
      <xdr:col>12</xdr:col>
      <xdr:colOff>7620</xdr:colOff>
      <xdr:row>24</xdr:row>
      <xdr:rowOff>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49A53304-3DB3-4D6D-A687-07253582BD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workbookViewId="0">
      <selection activeCell="G8" sqref="G8"/>
    </sheetView>
  </sheetViews>
  <sheetFormatPr defaultRowHeight="14.4" x14ac:dyDescent="0.3"/>
  <cols>
    <col min="2" max="2" width="41" customWidth="1"/>
  </cols>
  <sheetData>
    <row r="1" spans="1:5" x14ac:dyDescent="0.3">
      <c r="A1" s="5" t="s">
        <v>5</v>
      </c>
      <c r="B1" s="6"/>
      <c r="C1" s="6"/>
      <c r="D1" s="6"/>
      <c r="E1" s="6"/>
    </row>
    <row r="2" spans="1:5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1">
        <v>1</v>
      </c>
      <c r="B3" s="1" t="s">
        <v>6</v>
      </c>
      <c r="C3" s="1">
        <v>1</v>
      </c>
      <c r="D3" s="1">
        <v>0</v>
      </c>
      <c r="E3" s="1">
        <v>1</v>
      </c>
    </row>
    <row r="4" spans="1:5" x14ac:dyDescent="0.3">
      <c r="A4" s="1">
        <v>2</v>
      </c>
      <c r="B4" s="1" t="s">
        <v>7</v>
      </c>
      <c r="C4" s="1">
        <v>2</v>
      </c>
      <c r="D4" s="1">
        <v>0</v>
      </c>
      <c r="E4" s="1">
        <v>1</v>
      </c>
    </row>
    <row r="5" spans="1:5" x14ac:dyDescent="0.3">
      <c r="A5" s="1">
        <v>3</v>
      </c>
      <c r="B5" s="1" t="s">
        <v>8</v>
      </c>
      <c r="C5" s="1">
        <v>1</v>
      </c>
      <c r="D5" s="1">
        <v>0</v>
      </c>
      <c r="E5" s="1">
        <v>2</v>
      </c>
    </row>
    <row r="6" spans="1:5" x14ac:dyDescent="0.3">
      <c r="A6" s="1">
        <v>4</v>
      </c>
      <c r="B6" s="1" t="s">
        <v>9</v>
      </c>
      <c r="C6" s="1">
        <v>2</v>
      </c>
      <c r="D6" s="1">
        <v>0</v>
      </c>
      <c r="E6" s="1"/>
    </row>
    <row r="7" spans="1:5" x14ac:dyDescent="0.3">
      <c r="A7" s="1">
        <v>5</v>
      </c>
      <c r="B7" s="1" t="s">
        <v>10</v>
      </c>
      <c r="C7" s="1">
        <v>2</v>
      </c>
      <c r="D7" s="1">
        <v>1</v>
      </c>
      <c r="E7" s="1">
        <v>2</v>
      </c>
    </row>
    <row r="8" spans="1:5" x14ac:dyDescent="0.3">
      <c r="A8" s="8">
        <v>6</v>
      </c>
      <c r="B8" t="s">
        <v>10</v>
      </c>
      <c r="C8" s="8">
        <v>4</v>
      </c>
      <c r="D8" s="8">
        <v>2</v>
      </c>
      <c r="E8" s="8">
        <v>3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6F70A-D2B7-4ADD-9CDB-46F08E508D70}">
  <dimension ref="A1:F15"/>
  <sheetViews>
    <sheetView tabSelected="1" workbookViewId="0">
      <selection activeCell="I15" sqref="I15"/>
    </sheetView>
  </sheetViews>
  <sheetFormatPr defaultRowHeight="14.4" x14ac:dyDescent="0.3"/>
  <cols>
    <col min="5" max="5" width="12.77734375" customWidth="1"/>
    <col min="6" max="6" width="14.33203125" customWidth="1"/>
  </cols>
  <sheetData>
    <row r="1" spans="1:6" x14ac:dyDescent="0.3">
      <c r="A1" s="7" t="s">
        <v>11</v>
      </c>
      <c r="B1" s="7"/>
      <c r="C1" s="7"/>
      <c r="D1" s="7"/>
      <c r="E1">
        <f>SUMIF(Backlog!D3:D7,0,Backlog!C3:C8)</f>
        <v>6</v>
      </c>
    </row>
    <row r="2" spans="1:6" x14ac:dyDescent="0.3">
      <c r="A2" s="7" t="s">
        <v>12</v>
      </c>
      <c r="B2" s="7"/>
      <c r="C2" s="7"/>
      <c r="D2" s="7"/>
      <c r="E2">
        <f>MAX(Backlog!E3:E8)</f>
        <v>3</v>
      </c>
    </row>
    <row r="3" spans="1:6" x14ac:dyDescent="0.3">
      <c r="A3" s="7" t="s">
        <v>13</v>
      </c>
      <c r="B3" s="7"/>
      <c r="C3" s="7"/>
      <c r="D3" s="7"/>
      <c r="E3">
        <f>AVERAGE(C8:C15)</f>
        <v>2.5</v>
      </c>
    </row>
    <row r="4" spans="1:6" x14ac:dyDescent="0.3">
      <c r="A4" s="7" t="s">
        <v>14</v>
      </c>
      <c r="B4" s="7"/>
      <c r="C4" s="7"/>
      <c r="D4" s="7"/>
      <c r="E4">
        <f>AVERAGE(D8:D15)</f>
        <v>1.5</v>
      </c>
    </row>
    <row r="5" spans="1:6" x14ac:dyDescent="0.3">
      <c r="A5" s="7" t="s">
        <v>15</v>
      </c>
      <c r="B5" s="7"/>
      <c r="C5" s="7"/>
      <c r="D5" s="7"/>
      <c r="E5">
        <f>E1-SUM(calcs!C8:C15) + SUM(calcs!D8:D15)</f>
        <v>2</v>
      </c>
    </row>
    <row r="7" spans="1:6" x14ac:dyDescent="0.3">
      <c r="A7" s="3" t="s">
        <v>16</v>
      </c>
      <c r="B7" s="3" t="s">
        <v>17</v>
      </c>
      <c r="C7" s="3" t="s">
        <v>18</v>
      </c>
      <c r="D7" s="3" t="s">
        <v>19</v>
      </c>
      <c r="E7" s="3" t="s">
        <v>20</v>
      </c>
      <c r="F7" s="3" t="s">
        <v>21</v>
      </c>
    </row>
    <row r="8" spans="1:6" ht="14.4" customHeight="1" x14ac:dyDescent="0.3">
      <c r="A8">
        <f>B8-$E$2</f>
        <v>-3</v>
      </c>
      <c r="B8">
        <v>0</v>
      </c>
      <c r="C8" s="4">
        <f>IF(B8&lt;=$E$2, SUMIF(Backlog!$E$3:$E$7,B8,Backlog!$C$3:$C$7)," ")</f>
        <v>0</v>
      </c>
      <c r="D8">
        <v>0</v>
      </c>
      <c r="E8">
        <f>IF(B9&lt;=$E$2,$E$1-C8," ")</f>
        <v>6</v>
      </c>
      <c r="F8">
        <f>IF(C8&lt;&gt;"",-D8," ")</f>
        <v>0</v>
      </c>
    </row>
    <row r="9" spans="1:6" x14ac:dyDescent="0.3">
      <c r="A9">
        <f t="shared" ref="A9:A15" si="0">B9-$E$2</f>
        <v>-2</v>
      </c>
      <c r="B9">
        <v>1</v>
      </c>
      <c r="C9" s="4">
        <f>IF(B9&lt;=$E$2, SUMIF(Backlog!$E$3:$E$7,B9,Backlog!$C$3:$C$7)," ")</f>
        <v>3</v>
      </c>
      <c r="D9">
        <f>IF(B9&lt;=$E$2, SUMIF(Backlog!$D$3:$D$7,B9,Backlog!$C$3:$C$7)," ")</f>
        <v>2</v>
      </c>
      <c r="E9">
        <f>IF(B9&lt;=$E$2,E8-C9," ")</f>
        <v>3</v>
      </c>
      <c r="F9">
        <f>IF(C9&lt;&gt;"",-D9+F8," ")</f>
        <v>-2</v>
      </c>
    </row>
    <row r="10" spans="1:6" x14ac:dyDescent="0.3">
      <c r="A10">
        <f t="shared" si="0"/>
        <v>-1</v>
      </c>
      <c r="B10">
        <v>2</v>
      </c>
      <c r="C10" s="4">
        <f>IF(B10&lt;=$E$2, SUMIF(Backlog!$E$3:$E$7,B10,Backlog!$C$3:$C$7)," ")</f>
        <v>3</v>
      </c>
      <c r="D10">
        <f>IF(B10&lt;=$E$2, SUMIF(Backlog!$D$3:$D$8,B10,Backlog!$C$3:$C$8)," ")</f>
        <v>4</v>
      </c>
      <c r="E10">
        <f>IF(B10&lt;=$E$2,E9-C10," ")</f>
        <v>0</v>
      </c>
      <c r="F10">
        <f t="shared" ref="F10" si="1">IF(C10&lt;&gt;"",-D10+F9," ")</f>
        <v>-6</v>
      </c>
    </row>
    <row r="11" spans="1:6" x14ac:dyDescent="0.3">
      <c r="A11">
        <f t="shared" si="0"/>
        <v>0</v>
      </c>
      <c r="B11">
        <v>3</v>
      </c>
      <c r="C11" s="4">
        <f>IF(B11&lt;=$E$2, SUMIF(Backlog!$E$3:$E$8,B11,Backlog!$C$3:$C$8),"")</f>
        <v>4</v>
      </c>
      <c r="D11">
        <f>IF(B11&lt;=$E$2, SUMIF(Backlog!$D$3:$D$8,B11,Backlog!$C$3:$C$8)," ")</f>
        <v>0</v>
      </c>
      <c r="E11">
        <f>IF(B11&lt;=$E$2,E10-C11,NA())</f>
        <v>-4</v>
      </c>
      <c r="F11">
        <f>IF(C11&lt;&gt;"",-D11+F10,NA())</f>
        <v>-6</v>
      </c>
    </row>
    <row r="12" spans="1:6" x14ac:dyDescent="0.3">
      <c r="A12">
        <f t="shared" si="0"/>
        <v>1</v>
      </c>
      <c r="B12">
        <v>4</v>
      </c>
      <c r="C12" s="4" t="str">
        <f>IF(B12&lt;=$E$2, SUMIF(Backlog!$E$3:$E$8,B12,Backlog!$C$3:$C$8),"")</f>
        <v/>
      </c>
      <c r="D12" t="str">
        <f>IF(B12&lt;=$E$2, SUMIF(Backlog!$D$3:$D$8,B12,Backlog!$C$3:$C$8)," ")</f>
        <v xml:space="preserve"> </v>
      </c>
      <c r="E12" t="e">
        <f t="shared" ref="E12:E15" si="2">IF(B12&lt;=$E$2,E11-C12,NA())</f>
        <v>#N/A</v>
      </c>
      <c r="F12" t="e">
        <f t="shared" ref="F12:F15" si="3">IF(C12&lt;&gt;"",-D12+F11,NA())</f>
        <v>#N/A</v>
      </c>
    </row>
    <row r="13" spans="1:6" x14ac:dyDescent="0.3">
      <c r="A13">
        <f t="shared" si="0"/>
        <v>2</v>
      </c>
      <c r="B13">
        <v>5</v>
      </c>
      <c r="C13" s="4" t="str">
        <f>IF(B13&lt;=$E$2, SUMIF(Backlog!$E$3:$E$8,B13,Backlog!$C$3:$C$8),"")</f>
        <v/>
      </c>
      <c r="D13" t="str">
        <f>IF(B13&lt;=$E$2, SUMIF(Backlog!$D$3:$D$8,B13,Backlog!$C$3:$C$8)," ")</f>
        <v xml:space="preserve"> </v>
      </c>
      <c r="E13" t="e">
        <f t="shared" si="2"/>
        <v>#N/A</v>
      </c>
      <c r="F13" t="e">
        <f t="shared" si="3"/>
        <v>#N/A</v>
      </c>
    </row>
    <row r="14" spans="1:6" x14ac:dyDescent="0.3">
      <c r="A14">
        <f t="shared" si="0"/>
        <v>3</v>
      </c>
      <c r="B14">
        <v>6</v>
      </c>
      <c r="C14" s="4" t="str">
        <f>IF(B14&lt;=$E$2, SUMIF(Backlog!$E$3:$E$8,B14,Backlog!$C$3:$C$8),"")</f>
        <v/>
      </c>
      <c r="D14" t="str">
        <f>IF(B14&lt;=$E$2, SUMIF(Backlog!$D$3:$D$8,B14,Backlog!$C$3:$C$8)," ")</f>
        <v xml:space="preserve"> </v>
      </c>
      <c r="E14" t="e">
        <f t="shared" si="2"/>
        <v>#N/A</v>
      </c>
      <c r="F14" t="e">
        <f t="shared" si="3"/>
        <v>#N/A</v>
      </c>
    </row>
    <row r="15" spans="1:6" x14ac:dyDescent="0.3">
      <c r="A15">
        <f t="shared" si="0"/>
        <v>4</v>
      </c>
      <c r="B15">
        <v>7</v>
      </c>
      <c r="C15" s="4" t="str">
        <f>IF(B15&lt;=$E$2, SUMIF(Backlog!$E$3:$E$8,B15,Backlog!$C$3:$C$8),"")</f>
        <v/>
      </c>
      <c r="D15" t="str">
        <f>IF(B15&lt;=$E$2, SUMIF(Backlog!$D$3:$D$8,B15,Backlog!$C$3:$C$8)," ")</f>
        <v xml:space="preserve"> </v>
      </c>
      <c r="E15" t="e">
        <f t="shared" si="2"/>
        <v>#N/A</v>
      </c>
      <c r="F15" t="e">
        <f t="shared" si="3"/>
        <v>#N/A</v>
      </c>
    </row>
  </sheetData>
  <mergeCells count="5">
    <mergeCell ref="A1:D1"/>
    <mergeCell ref="A2:D2"/>
    <mergeCell ref="A3:D3"/>
    <mergeCell ref="A4:D4"/>
    <mergeCell ref="A5:D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FA997-AFCC-4CCE-A127-3F97AE64BD74}">
  <dimension ref="A1"/>
  <sheetViews>
    <sheetView workbookViewId="0">
      <selection activeCell="P12" sqref="P1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Backlog</vt:lpstr>
      <vt:lpstr>calcs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2022-11-12T05:48:32Z</dcterms:modified>
</cp:coreProperties>
</file>